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341" windowWidth="11340" windowHeight="447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<sst xmlns="http://schemas.openxmlformats.org/spreadsheetml/2006/main" count="38" uniqueCount="31">
  <si>
    <t>NON-MONETARY INCENTIVES PROGRAM</t>
  </si>
  <si>
    <t>FY2000</t>
  </si>
  <si>
    <t>FY2001</t>
  </si>
  <si>
    <t>TOTAL NON-MONETARY INCENTIVES PROGRAM</t>
  </si>
  <si>
    <t>Carpool Van pool Parking Spaces</t>
  </si>
  <si>
    <t>Executive Parking Spaces</t>
  </si>
  <si>
    <t>Shuttle Service</t>
  </si>
  <si>
    <t>Alternative Work Schedule</t>
  </si>
  <si>
    <t>Flextime</t>
  </si>
  <si>
    <t>Telework/Flexiplace</t>
  </si>
  <si>
    <t>ACCOMMODATIONS FOR BICYCLISTS</t>
  </si>
  <si>
    <t>Racks/Spaces</t>
  </si>
  <si>
    <t>Parking Spaces</t>
  </si>
  <si>
    <t>Lockers</t>
  </si>
  <si>
    <t>TRANSIT FARE SUBSIDIES</t>
  </si>
  <si>
    <t>Passes/ Metrocheks</t>
  </si>
  <si>
    <t>Vouchers</t>
  </si>
  <si>
    <t>Cash Reimbursements</t>
  </si>
  <si>
    <t>TOTAL ACCOMMODATIONS FOR BICYCLISTS</t>
  </si>
  <si>
    <t>TOTAL TRANSIT FARE SUBSIDIES</t>
  </si>
  <si>
    <t>Total Employees Participating</t>
  </si>
  <si>
    <t>Shower Facilities</t>
  </si>
  <si>
    <t>TOTAL EMPLOYEES PARTICIPATING FY2000/FY2001</t>
  </si>
  <si>
    <t>GRAND TOTALS</t>
  </si>
  <si>
    <t>TOTAL COST FY2000/FY2001</t>
  </si>
  <si>
    <t xml:space="preserve"> SUMMARY FOR FY2000 AND FY2001 FEDERAL EMPLOYEES CLEAN AIR INCENTIVES ACT</t>
  </si>
  <si>
    <t>TOTAL ACCOMMODATIONS FY2000/FY2001</t>
  </si>
  <si>
    <t>Other (Total dollars include other, showers, lockers)</t>
  </si>
  <si>
    <t>Other (Disabled/official vehicles/facilities parking)</t>
  </si>
  <si>
    <t>Other (Bus coupons, annual passes, etc.)</t>
  </si>
  <si>
    <t xml:space="preserve">                       (ALL EMPLOYEES AND DOLLAR FIGURES ARE TWO-YEAR TOTALS)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</si>
</sst>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Bookman Old Style"/>
      <family val="1"/>
    </font>
    <font>
      <b/>
      <sz val="14"/>
      <name val="Bookman Old Style"/>
      <family val="1"/>
    </font>
    <font>
      <sz val="14"/>
      <name val="Bookman Old Style"/>
      <family val="1"/>
    </font>
    <font>
      <sz val="16"/>
      <name val="Arial"/>
      <family val="2"/>
    </font>
    <font>
      <b/>
      <sz val="16"/>
      <name val="Arial"/>
      <family val="2"/>
    </font>
    <font>
      <b/>
      <sz val="16"/>
      <name val="Bookman Old Style"/>
      <family val="1"/>
    </font>
    <font>
      <b/>
      <i/>
      <sz val="16"/>
      <name val="Bookman Old Style"/>
      <family val="1"/>
    </font>
    <font>
      <sz val="16"/>
      <name val="Bookman Old Style"/>
      <family val="1"/>
    </font>
    <font>
      <b/>
      <i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6" fontId="0" fillId="0" borderId="0" xfId="17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4" fillId="0" borderId="0" xfId="15" applyNumberFormat="1" applyFont="1" applyFill="1" applyAlignment="1">
      <alignment/>
    </xf>
    <xf numFmtId="164" fontId="3" fillId="0" borderId="0" xfId="15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6" fontId="8" fillId="0" borderId="0" xfId="17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166" fontId="10" fillId="0" borderId="1" xfId="17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164" fontId="9" fillId="0" borderId="2" xfId="15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166" fontId="9" fillId="0" borderId="2" xfId="17" applyNumberFormat="1" applyFont="1" applyBorder="1" applyAlignment="1">
      <alignment/>
    </xf>
    <xf numFmtId="0" fontId="9" fillId="0" borderId="3" xfId="0" applyFont="1" applyBorder="1" applyAlignment="1">
      <alignment horizontal="left" wrapText="1"/>
    </xf>
    <xf numFmtId="164" fontId="9" fillId="0" borderId="4" xfId="15" applyNumberFormat="1" applyFont="1" applyBorder="1" applyAlignment="1">
      <alignment/>
    </xf>
    <xf numFmtId="164" fontId="9" fillId="0" borderId="3" xfId="0" applyNumberFormat="1" applyFont="1" applyBorder="1" applyAlignment="1">
      <alignment/>
    </xf>
    <xf numFmtId="166" fontId="9" fillId="0" borderId="4" xfId="17" applyNumberFormat="1" applyFont="1" applyBorder="1" applyAlignment="1">
      <alignment/>
    </xf>
    <xf numFmtId="0" fontId="11" fillId="0" borderId="5" xfId="0" applyFont="1" applyBorder="1" applyAlignment="1">
      <alignment/>
    </xf>
    <xf numFmtId="164" fontId="10" fillId="0" borderId="6" xfId="15" applyNumberFormat="1" applyFont="1" applyBorder="1" applyAlignment="1">
      <alignment/>
    </xf>
    <xf numFmtId="164" fontId="10" fillId="0" borderId="6" xfId="0" applyNumberFormat="1" applyFont="1" applyBorder="1" applyAlignment="1">
      <alignment/>
    </xf>
    <xf numFmtId="166" fontId="10" fillId="0" borderId="7" xfId="17" applyNumberFormat="1" applyFont="1" applyBorder="1" applyAlignment="1">
      <alignment/>
    </xf>
    <xf numFmtId="0" fontId="9" fillId="2" borderId="2" xfId="0" applyFont="1" applyFill="1" applyBorder="1" applyAlignment="1">
      <alignment/>
    </xf>
    <xf numFmtId="164" fontId="9" fillId="2" borderId="2" xfId="0" applyNumberFormat="1" applyFont="1" applyFill="1" applyBorder="1" applyAlignment="1">
      <alignment/>
    </xf>
    <xf numFmtId="166" fontId="9" fillId="2" borderId="2" xfId="17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6" fontId="9" fillId="0" borderId="1" xfId="17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64" fontId="9" fillId="0" borderId="1" xfId="15" applyNumberFormat="1" applyFont="1" applyBorder="1" applyAlignment="1">
      <alignment/>
    </xf>
    <xf numFmtId="164" fontId="9" fillId="0" borderId="3" xfId="15" applyNumberFormat="1" applyFont="1" applyBorder="1" applyAlignment="1">
      <alignment/>
    </xf>
    <xf numFmtId="166" fontId="9" fillId="0" borderId="3" xfId="17" applyNumberFormat="1" applyFont="1" applyBorder="1" applyAlignment="1">
      <alignment/>
    </xf>
    <xf numFmtId="0" fontId="13" fillId="0" borderId="5" xfId="0" applyFont="1" applyBorder="1" applyAlignment="1">
      <alignment/>
    </xf>
    <xf numFmtId="164" fontId="9" fillId="0" borderId="6" xfId="0" applyNumberFormat="1" applyFont="1" applyBorder="1" applyAlignment="1">
      <alignment/>
    </xf>
    <xf numFmtId="166" fontId="9" fillId="0" borderId="7" xfId="17" applyNumberFormat="1" applyFont="1" applyBorder="1" applyAlignment="1">
      <alignment/>
    </xf>
    <xf numFmtId="0" fontId="8" fillId="2" borderId="2" xfId="0" applyFont="1" applyFill="1" applyBorder="1" applyAlignment="1">
      <alignment/>
    </xf>
    <xf numFmtId="166" fontId="8" fillId="2" borderId="2" xfId="17" applyNumberFormat="1" applyFont="1" applyFill="1" applyBorder="1" applyAlignment="1">
      <alignment/>
    </xf>
    <xf numFmtId="0" fontId="10" fillId="0" borderId="0" xfId="0" applyFont="1" applyFill="1" applyAlignment="1">
      <alignment/>
    </xf>
    <xf numFmtId="164" fontId="8" fillId="0" borderId="0" xfId="15" applyNumberFormat="1" applyFont="1" applyFill="1" applyAlignment="1">
      <alignment/>
    </xf>
    <xf numFmtId="164" fontId="9" fillId="0" borderId="1" xfId="15" applyNumberFormat="1" applyFont="1" applyBorder="1" applyAlignment="1">
      <alignment horizontal="left" wrapText="1"/>
    </xf>
    <xf numFmtId="164" fontId="9" fillId="0" borderId="0" xfId="15" applyNumberFormat="1" applyFont="1" applyFill="1" applyAlignment="1">
      <alignment/>
    </xf>
    <xf numFmtId="0" fontId="12" fillId="0" borderId="0" xfId="0" applyFont="1" applyFill="1" applyAlignment="1">
      <alignment/>
    </xf>
    <xf numFmtId="0" fontId="9" fillId="3" borderId="4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166" fontId="8" fillId="3" borderId="4" xfId="17" applyNumberFormat="1" applyFont="1" applyFill="1" applyBorder="1" applyAlignment="1">
      <alignment/>
    </xf>
    <xf numFmtId="0" fontId="10" fillId="0" borderId="5" xfId="0" applyFont="1" applyBorder="1" applyAlignment="1">
      <alignment/>
    </xf>
    <xf numFmtId="0" fontId="8" fillId="0" borderId="0" xfId="0" applyFont="1" applyAlignment="1">
      <alignment/>
    </xf>
    <xf numFmtId="166" fontId="8" fillId="0" borderId="0" xfId="17" applyNumberFormat="1" applyFont="1" applyAlignment="1">
      <alignment/>
    </xf>
    <xf numFmtId="166" fontId="9" fillId="2" borderId="1" xfId="17" applyNumberFormat="1" applyFont="1" applyFill="1" applyBorder="1" applyAlignment="1">
      <alignment/>
    </xf>
    <xf numFmtId="166" fontId="8" fillId="2" borderId="1" xfId="17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6" fontId="8" fillId="0" borderId="0" xfId="17" applyNumberFormat="1" applyFont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OMMODATIONS%20FOR%20BICYCLIS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RANSIT%20FARE%20SUBSIDI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ON-MONETARY%20INCENTIV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0">
          <cell r="B60">
            <v>34939</v>
          </cell>
          <cell r="C60">
            <v>5044</v>
          </cell>
          <cell r="D60">
            <v>5367</v>
          </cell>
          <cell r="F60">
            <v>1353</v>
          </cell>
          <cell r="G60">
            <v>1356</v>
          </cell>
          <cell r="I60">
            <v>2926</v>
          </cell>
          <cell r="J60">
            <v>2993</v>
          </cell>
          <cell r="K60">
            <v>10587</v>
          </cell>
          <cell r="L60">
            <v>10711</v>
          </cell>
          <cell r="M60">
            <v>38</v>
          </cell>
          <cell r="N60">
            <v>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0">
          <cell r="B60">
            <v>82433</v>
          </cell>
          <cell r="C60">
            <v>127936</v>
          </cell>
          <cell r="E60">
            <v>1463</v>
          </cell>
          <cell r="F60">
            <v>15818</v>
          </cell>
          <cell r="H60">
            <v>9940</v>
          </cell>
          <cell r="I60">
            <v>9213</v>
          </cell>
          <cell r="K60">
            <v>1402</v>
          </cell>
          <cell r="L60">
            <v>6877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0">
          <cell r="B60">
            <v>226123</v>
          </cell>
          <cell r="C60">
            <v>233252</v>
          </cell>
          <cell r="D60">
            <v>151734</v>
          </cell>
          <cell r="E60">
            <v>155836</v>
          </cell>
          <cell r="F60">
            <v>16247</v>
          </cell>
          <cell r="G60">
            <v>20445</v>
          </cell>
          <cell r="I60">
            <v>20752</v>
          </cell>
          <cell r="K60">
            <v>42002</v>
          </cell>
          <cell r="M60">
            <v>432755</v>
          </cell>
          <cell r="N60">
            <v>2840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75" zoomScaleNormal="75" workbookViewId="0" topLeftCell="E1">
      <selection activeCell="E2" sqref="E2"/>
    </sheetView>
  </sheetViews>
  <sheetFormatPr defaultColWidth="9.140625" defaultRowHeight="12.75"/>
  <cols>
    <col min="1" max="1" width="9.140625" style="10" customWidth="1"/>
    <col min="2" max="2" width="79.00390625" style="2" customWidth="1"/>
    <col min="3" max="3" width="18.00390625" style="0" hidden="1" customWidth="1"/>
    <col min="4" max="4" width="19.8515625" style="0" hidden="1" customWidth="1"/>
    <col min="5" max="5" width="36.140625" style="3" customWidth="1"/>
    <col min="6" max="6" width="32.57421875" style="1" customWidth="1"/>
    <col min="7" max="16384" width="9.140625" style="10" customWidth="1"/>
  </cols>
  <sheetData>
    <row r="1" spans="1:7" s="4" customFormat="1" ht="20.25">
      <c r="A1" s="14"/>
      <c r="B1" s="15" t="s">
        <v>25</v>
      </c>
      <c r="C1" s="16"/>
      <c r="D1" s="16"/>
      <c r="E1" s="17"/>
      <c r="F1" s="18"/>
      <c r="G1" s="19"/>
    </row>
    <row r="2" spans="1:7" s="70" customFormat="1" ht="18.75" customHeight="1">
      <c r="A2" s="65"/>
      <c r="B2" s="66" t="s">
        <v>30</v>
      </c>
      <c r="C2" s="67"/>
      <c r="D2" s="67"/>
      <c r="E2" s="66"/>
      <c r="F2" s="68"/>
      <c r="G2" s="69"/>
    </row>
    <row r="3" spans="1:7" ht="62.25" customHeight="1">
      <c r="A3" s="20"/>
      <c r="B3" s="22" t="s">
        <v>14</v>
      </c>
      <c r="C3" s="22" t="s">
        <v>1</v>
      </c>
      <c r="D3" s="22" t="s">
        <v>2</v>
      </c>
      <c r="E3" s="23" t="s">
        <v>22</v>
      </c>
      <c r="F3" s="24" t="s">
        <v>24</v>
      </c>
      <c r="G3" s="20"/>
    </row>
    <row r="4" spans="1:7" ht="18.75" customHeight="1">
      <c r="A4" s="20"/>
      <c r="B4" s="25" t="s">
        <v>15</v>
      </c>
      <c r="C4" s="26">
        <f>'[2]Sheet1'!B60</f>
        <v>82433</v>
      </c>
      <c r="D4" s="26">
        <f>'[2]Sheet1'!C60</f>
        <v>127936</v>
      </c>
      <c r="E4" s="27">
        <f>+C4+D4</f>
        <v>210369</v>
      </c>
      <c r="F4" s="28">
        <v>111553296.8</v>
      </c>
      <c r="G4" s="20"/>
    </row>
    <row r="5" spans="1:7" ht="18.75" customHeight="1">
      <c r="A5" s="20"/>
      <c r="B5" s="25" t="s">
        <v>16</v>
      </c>
      <c r="C5" s="26">
        <f>'[2]Sheet1'!E60</f>
        <v>1463</v>
      </c>
      <c r="D5" s="26">
        <f>'[2]Sheet1'!F60</f>
        <v>15818</v>
      </c>
      <c r="E5" s="27">
        <f>+C5+D5</f>
        <v>17281</v>
      </c>
      <c r="F5" s="28">
        <v>9453977.6</v>
      </c>
      <c r="G5" s="20"/>
    </row>
    <row r="6" spans="1:7" ht="18.75" customHeight="1">
      <c r="A6" s="20"/>
      <c r="B6" s="25" t="s">
        <v>17</v>
      </c>
      <c r="C6" s="26">
        <f>'[2]Sheet1'!H60</f>
        <v>9940</v>
      </c>
      <c r="D6" s="26">
        <f>'[2]Sheet1'!I60</f>
        <v>9213</v>
      </c>
      <c r="E6" s="27">
        <f>+C6+D6</f>
        <v>19153</v>
      </c>
      <c r="F6" s="28">
        <v>6575890</v>
      </c>
      <c r="G6" s="20"/>
    </row>
    <row r="7" spans="1:7" ht="18.75" customHeight="1" thickBot="1">
      <c r="A7" s="20"/>
      <c r="B7" s="29" t="s">
        <v>29</v>
      </c>
      <c r="C7" s="30">
        <f>'[2]Sheet1'!K60</f>
        <v>1402</v>
      </c>
      <c r="D7" s="30">
        <f>'[2]Sheet1'!L60</f>
        <v>6877</v>
      </c>
      <c r="E7" s="31">
        <f>+C7+D7</f>
        <v>8279</v>
      </c>
      <c r="F7" s="32">
        <v>6985292.5</v>
      </c>
      <c r="G7" s="20"/>
    </row>
    <row r="8" spans="1:7" ht="18.75" customHeight="1" thickBot="1">
      <c r="A8" s="20"/>
      <c r="B8" s="33" t="s">
        <v>19</v>
      </c>
      <c r="C8" s="34">
        <f>SUM(C4:C7)</f>
        <v>95238</v>
      </c>
      <c r="D8" s="34">
        <f>SUM(D4:D7)</f>
        <v>159844</v>
      </c>
      <c r="E8" s="35">
        <f>+C8+D8</f>
        <v>255082</v>
      </c>
      <c r="F8" s="36">
        <f>SUM(F4:F7)</f>
        <v>134568456.89999998</v>
      </c>
      <c r="G8" s="20"/>
    </row>
    <row r="9" spans="1:7" s="5" customFormat="1" ht="5.25" customHeight="1">
      <c r="A9" s="14"/>
      <c r="B9" s="37"/>
      <c r="C9" s="38"/>
      <c r="D9" s="38"/>
      <c r="E9" s="38"/>
      <c r="F9" s="39"/>
      <c r="G9" s="14"/>
    </row>
    <row r="10" spans="1:7" s="12" customFormat="1" ht="60.75">
      <c r="A10" s="40"/>
      <c r="B10" s="22" t="s">
        <v>10</v>
      </c>
      <c r="C10" s="22" t="s">
        <v>1</v>
      </c>
      <c r="D10" s="22" t="s">
        <v>2</v>
      </c>
      <c r="E10" s="23" t="s">
        <v>26</v>
      </c>
      <c r="F10" s="24" t="s">
        <v>24</v>
      </c>
      <c r="G10" s="40"/>
    </row>
    <row r="11" spans="1:7" s="8" customFormat="1" ht="20.25">
      <c r="A11" s="41"/>
      <c r="B11" s="25" t="s">
        <v>20</v>
      </c>
      <c r="C11" s="27"/>
      <c r="D11" s="27">
        <f>'[1]Sheet1'!B60</f>
        <v>34939</v>
      </c>
      <c r="E11" s="27">
        <f aca="true" t="shared" si="0" ref="E11:E18">+C11+D11</f>
        <v>34939</v>
      </c>
      <c r="F11" s="63"/>
      <c r="G11" s="41"/>
    </row>
    <row r="12" spans="1:7" s="8" customFormat="1" ht="20.25">
      <c r="A12" s="41"/>
      <c r="B12" s="25"/>
      <c r="C12" s="27"/>
      <c r="D12" s="27"/>
      <c r="E12" s="27"/>
      <c r="F12" s="42"/>
      <c r="G12" s="41"/>
    </row>
    <row r="13" spans="1:7" s="8" customFormat="1" ht="20.25">
      <c r="A13" s="41"/>
      <c r="B13" s="25" t="s">
        <v>11</v>
      </c>
      <c r="C13" s="27">
        <f>'[1]Sheet1'!C60</f>
        <v>5044</v>
      </c>
      <c r="D13" s="27">
        <f>'[1]Sheet1'!D60</f>
        <v>5367</v>
      </c>
      <c r="E13" s="27">
        <f t="shared" si="0"/>
        <v>10411</v>
      </c>
      <c r="F13" s="42">
        <v>79555</v>
      </c>
      <c r="G13" s="41"/>
    </row>
    <row r="14" spans="1:7" s="8" customFormat="1" ht="20.25">
      <c r="A14" s="41"/>
      <c r="B14" s="25" t="s">
        <v>12</v>
      </c>
      <c r="C14" s="27">
        <f>'[1]Sheet1'!F60</f>
        <v>1353</v>
      </c>
      <c r="D14" s="27">
        <f>'[1]Sheet1'!G60</f>
        <v>1356</v>
      </c>
      <c r="E14" s="27">
        <f t="shared" si="0"/>
        <v>2709</v>
      </c>
      <c r="F14" s="42">
        <v>10166</v>
      </c>
      <c r="G14" s="41"/>
    </row>
    <row r="15" spans="1:7" s="9" customFormat="1" ht="20.25">
      <c r="A15" s="43"/>
      <c r="B15" s="25" t="s">
        <v>21</v>
      </c>
      <c r="C15" s="27">
        <f>'[1]Sheet1'!I60</f>
        <v>2926</v>
      </c>
      <c r="D15" s="27">
        <f>'[1]Sheet1'!J60</f>
        <v>2993</v>
      </c>
      <c r="E15" s="27">
        <f t="shared" si="0"/>
        <v>5919</v>
      </c>
      <c r="F15" s="42"/>
      <c r="G15" s="43"/>
    </row>
    <row r="16" spans="1:7" s="9" customFormat="1" ht="20.25">
      <c r="A16" s="43"/>
      <c r="B16" s="25" t="s">
        <v>13</v>
      </c>
      <c r="C16" s="44">
        <f>'[1]Sheet1'!K60</f>
        <v>10587</v>
      </c>
      <c r="D16" s="44">
        <f>'[1]Sheet1'!L60</f>
        <v>10711</v>
      </c>
      <c r="E16" s="27">
        <f t="shared" si="0"/>
        <v>21298</v>
      </c>
      <c r="F16" s="42"/>
      <c r="G16" s="43"/>
    </row>
    <row r="17" spans="1:7" s="9" customFormat="1" ht="21" thickBot="1">
      <c r="A17" s="43"/>
      <c r="B17" s="29" t="s">
        <v>27</v>
      </c>
      <c r="C17" s="45">
        <f>'[1]Sheet1'!M60</f>
        <v>38</v>
      </c>
      <c r="D17" s="45">
        <f>'[1]Sheet1'!N60</f>
        <v>38</v>
      </c>
      <c r="E17" s="31">
        <f t="shared" si="0"/>
        <v>76</v>
      </c>
      <c r="F17" s="46">
        <v>216266</v>
      </c>
      <c r="G17" s="43"/>
    </row>
    <row r="18" spans="1:7" s="9" customFormat="1" ht="21" thickBot="1">
      <c r="A18" s="43"/>
      <c r="B18" s="47" t="s">
        <v>18</v>
      </c>
      <c r="C18" s="48">
        <f>SUM(C11:C17)</f>
        <v>19948</v>
      </c>
      <c r="D18" s="48">
        <f>SUM(D13:D17)</f>
        <v>20465</v>
      </c>
      <c r="E18" s="48">
        <f t="shared" si="0"/>
        <v>40413</v>
      </c>
      <c r="F18" s="49">
        <f>SUM(F11:F17)</f>
        <v>305987</v>
      </c>
      <c r="G18" s="43"/>
    </row>
    <row r="19" spans="1:7" s="8" customFormat="1" ht="5.25" customHeight="1">
      <c r="A19" s="41"/>
      <c r="B19" s="50"/>
      <c r="C19" s="50"/>
      <c r="D19" s="50"/>
      <c r="E19" s="37"/>
      <c r="F19" s="51"/>
      <c r="G19" s="41"/>
    </row>
    <row r="20" spans="1:7" s="13" customFormat="1" ht="60.75">
      <c r="A20" s="52"/>
      <c r="B20" s="22" t="s">
        <v>0</v>
      </c>
      <c r="C20" s="23" t="s">
        <v>1</v>
      </c>
      <c r="D20" s="23" t="s">
        <v>2</v>
      </c>
      <c r="E20" s="23" t="s">
        <v>22</v>
      </c>
      <c r="F20" s="24" t="s">
        <v>24</v>
      </c>
      <c r="G20" s="52"/>
    </row>
    <row r="21" spans="1:7" s="5" customFormat="1" ht="20.25">
      <c r="A21" s="14"/>
      <c r="B21" s="25" t="s">
        <v>7</v>
      </c>
      <c r="C21" s="44">
        <f>'[3]Sheet1'!B60</f>
        <v>226123</v>
      </c>
      <c r="D21" s="44">
        <f>'[3]Sheet1'!C60</f>
        <v>233252</v>
      </c>
      <c r="E21" s="27">
        <f aca="true" t="shared" si="1" ref="E21:E27">+C21+D21</f>
        <v>459375</v>
      </c>
      <c r="F21" s="64"/>
      <c r="G21" s="14"/>
    </row>
    <row r="22" spans="1:7" s="6" customFormat="1" ht="20.25">
      <c r="A22" s="53"/>
      <c r="B22" s="54" t="s">
        <v>8</v>
      </c>
      <c r="C22" s="44">
        <f>'[3]Sheet1'!D60</f>
        <v>151734</v>
      </c>
      <c r="D22" s="44">
        <f>'[3]Sheet1'!E60</f>
        <v>155836</v>
      </c>
      <c r="E22" s="44">
        <f t="shared" si="1"/>
        <v>307570</v>
      </c>
      <c r="F22" s="64"/>
      <c r="G22" s="53"/>
    </row>
    <row r="23" spans="1:7" s="7" customFormat="1" ht="20.25">
      <c r="A23" s="55"/>
      <c r="B23" s="54" t="s">
        <v>9</v>
      </c>
      <c r="C23" s="44">
        <f>'[3]Sheet1'!F60</f>
        <v>16247</v>
      </c>
      <c r="D23" s="44">
        <f>'[3]Sheet1'!G60</f>
        <v>20445</v>
      </c>
      <c r="E23" s="44">
        <f t="shared" si="1"/>
        <v>36692</v>
      </c>
      <c r="F23" s="42">
        <v>545974</v>
      </c>
      <c r="G23" s="55"/>
    </row>
    <row r="24" spans="1:7" s="7" customFormat="1" ht="20.25">
      <c r="A24" s="55"/>
      <c r="B24" s="54" t="s">
        <v>4</v>
      </c>
      <c r="C24" s="44"/>
      <c r="D24" s="44">
        <f>'[3]Sheet1'!I60</f>
        <v>20752</v>
      </c>
      <c r="E24" s="44">
        <f t="shared" si="1"/>
        <v>20752</v>
      </c>
      <c r="F24" s="42">
        <v>9421889</v>
      </c>
      <c r="G24" s="55"/>
    </row>
    <row r="25" spans="1:7" s="7" customFormat="1" ht="20.25">
      <c r="A25" s="55"/>
      <c r="B25" s="54" t="s">
        <v>5</v>
      </c>
      <c r="C25" s="44"/>
      <c r="D25" s="44">
        <f>'[3]Sheet1'!K60</f>
        <v>42002</v>
      </c>
      <c r="E25" s="44">
        <f t="shared" si="1"/>
        <v>42002</v>
      </c>
      <c r="F25" s="42">
        <v>62182267.6</v>
      </c>
      <c r="G25" s="55"/>
    </row>
    <row r="26" spans="1:7" s="7" customFormat="1" ht="20.25">
      <c r="A26" s="55"/>
      <c r="B26" s="54" t="s">
        <v>6</v>
      </c>
      <c r="C26" s="44"/>
      <c r="D26" s="44">
        <f>'[3]Sheet1'!M60</f>
        <v>432755</v>
      </c>
      <c r="E26" s="44">
        <f t="shared" si="1"/>
        <v>432755</v>
      </c>
      <c r="F26" s="42">
        <v>18812720</v>
      </c>
      <c r="G26" s="55"/>
    </row>
    <row r="27" spans="1:7" s="7" customFormat="1" ht="21" thickBot="1">
      <c r="A27" s="55"/>
      <c r="B27" s="54" t="s">
        <v>28</v>
      </c>
      <c r="C27" s="44"/>
      <c r="D27" s="44">
        <f>'[3]Sheet1'!N60</f>
        <v>2840</v>
      </c>
      <c r="E27" s="44">
        <f t="shared" si="1"/>
        <v>2840</v>
      </c>
      <c r="F27" s="42"/>
      <c r="G27" s="55"/>
    </row>
    <row r="28" spans="1:7" s="11" customFormat="1" ht="21" thickBot="1">
      <c r="A28" s="56"/>
      <c r="B28" s="33" t="s">
        <v>3</v>
      </c>
      <c r="C28" s="35">
        <f>SUM(C21:C27)</f>
        <v>394104</v>
      </c>
      <c r="D28" s="35">
        <f>SUM(D21:D27)</f>
        <v>907882</v>
      </c>
      <c r="E28" s="35">
        <f>SUM(E21:E27)</f>
        <v>1301986</v>
      </c>
      <c r="F28" s="36">
        <f>SUM(F21:F27)</f>
        <v>90962850.6</v>
      </c>
      <c r="G28" s="56"/>
    </row>
    <row r="29" spans="1:7" s="11" customFormat="1" ht="20.25">
      <c r="A29" s="56"/>
      <c r="B29" s="56"/>
      <c r="C29" s="56"/>
      <c r="D29" s="56"/>
      <c r="E29" s="56"/>
      <c r="F29" s="56"/>
      <c r="G29" s="56"/>
    </row>
    <row r="30" spans="1:7" s="5" customFormat="1" ht="4.5" customHeight="1" thickBot="1">
      <c r="A30" s="14"/>
      <c r="B30" s="57"/>
      <c r="C30" s="58"/>
      <c r="D30" s="58"/>
      <c r="E30" s="57"/>
      <c r="F30" s="59"/>
      <c r="G30" s="14"/>
    </row>
    <row r="31" spans="1:7" s="13" customFormat="1" ht="21" thickBot="1">
      <c r="A31" s="52"/>
      <c r="B31" s="60" t="s">
        <v>23</v>
      </c>
      <c r="C31" s="35">
        <f>+C28+C18+C8</f>
        <v>509290</v>
      </c>
      <c r="D31" s="35">
        <f>+D28+D18+D8</f>
        <v>1088191</v>
      </c>
      <c r="E31" s="35">
        <f>+E28+E18+E8</f>
        <v>1597481</v>
      </c>
      <c r="F31" s="36">
        <f>+F28+F18+F8</f>
        <v>225837294.49999997</v>
      </c>
      <c r="G31" s="52"/>
    </row>
    <row r="32" spans="1:7" s="5" customFormat="1" ht="20.25">
      <c r="A32" s="14"/>
      <c r="B32" s="21"/>
      <c r="C32" s="61"/>
      <c r="D32" s="61"/>
      <c r="E32" s="21"/>
      <c r="F32" s="62"/>
      <c r="G32" s="14"/>
    </row>
    <row r="33" spans="1:7" s="5" customFormat="1" ht="20.25">
      <c r="A33" s="14"/>
      <c r="B33" s="21"/>
      <c r="C33" s="61"/>
      <c r="D33" s="61"/>
      <c r="E33" s="21"/>
      <c r="F33" s="62"/>
      <c r="G33" s="14"/>
    </row>
    <row r="34" spans="1:7" s="5" customFormat="1" ht="20.25">
      <c r="A34" s="14"/>
      <c r="B34" s="21"/>
      <c r="C34" s="61"/>
      <c r="D34" s="61"/>
      <c r="E34" s="21"/>
      <c r="F34" s="62"/>
      <c r="G34" s="14"/>
    </row>
    <row r="35" spans="1:7" s="5" customFormat="1" ht="20.25">
      <c r="A35" s="14"/>
      <c r="B35" s="21"/>
      <c r="C35" s="61"/>
      <c r="D35" s="61"/>
      <c r="E35" s="21"/>
      <c r="F35" s="62"/>
      <c r="G35" s="14"/>
    </row>
    <row r="36" spans="1:7" s="5" customFormat="1" ht="20.25">
      <c r="A36" s="14"/>
      <c r="B36" s="21"/>
      <c r="C36" s="61"/>
      <c r="D36" s="61"/>
      <c r="E36" s="21"/>
      <c r="F36" s="62"/>
      <c r="G36" s="14"/>
    </row>
    <row r="37" spans="1:7" s="5" customFormat="1" ht="20.25">
      <c r="A37" s="14"/>
      <c r="B37" s="21"/>
      <c r="C37" s="61"/>
      <c r="D37" s="61"/>
      <c r="E37" s="21"/>
      <c r="F37" s="62"/>
      <c r="G37" s="14"/>
    </row>
    <row r="38" spans="1:7" s="5" customFormat="1" ht="20.25">
      <c r="A38" s="14"/>
      <c r="B38" s="21"/>
      <c r="C38" s="61"/>
      <c r="D38" s="61"/>
      <c r="E38" s="21"/>
      <c r="F38" s="62"/>
      <c r="G38" s="14"/>
    </row>
    <row r="39" spans="1:7" s="5" customFormat="1" ht="20.25">
      <c r="A39" s="14"/>
      <c r="B39" s="21"/>
      <c r="C39" s="61"/>
      <c r="D39" s="61"/>
      <c r="E39" s="21"/>
      <c r="F39" s="62"/>
      <c r="G39" s="14"/>
    </row>
    <row r="40" spans="1:7" s="5" customFormat="1" ht="20.25">
      <c r="A40" s="14"/>
      <c r="B40" s="21"/>
      <c r="C40" s="61"/>
      <c r="D40" s="61"/>
      <c r="E40" s="21"/>
      <c r="F40" s="62"/>
      <c r="G40" s="14"/>
    </row>
    <row r="41" spans="1:7" s="5" customFormat="1" ht="20.25">
      <c r="A41" s="14"/>
      <c r="B41" s="21"/>
      <c r="C41" s="61"/>
      <c r="D41" s="61"/>
      <c r="E41" s="21"/>
      <c r="F41" s="62"/>
      <c r="G41" s="14"/>
    </row>
    <row r="42" spans="1:7" s="5" customFormat="1" ht="20.25">
      <c r="A42" s="14"/>
      <c r="B42" s="21"/>
      <c r="C42" s="61"/>
      <c r="D42" s="61"/>
      <c r="E42" s="21"/>
      <c r="F42" s="62"/>
      <c r="G42" s="14"/>
    </row>
  </sheetData>
  <printOptions/>
  <pageMargins left="2.01" right="0.75" top="1" bottom="1" header="0.5" footer="0.5"/>
  <pageSetup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Litton/PRC,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 Seat Management</dc:creator>
  <cp:keywords/>
  <dc:description/>
  <cp:lastModifiedBy>RonaldAWhitley</cp:lastModifiedBy>
  <cp:lastPrinted>2001-06-26T11:59:58Z</cp:lastPrinted>
  <dcterms:created xsi:type="dcterms:W3CDTF">2001-05-22T13:23:48Z</dcterms:created>
  <dcterms:modified xsi:type="dcterms:W3CDTF">2001-10-19T16:35:46Z</dcterms:modified>
  <cp:category/>
  <cp:version/>
  <cp:contentType/>
  <cp:contentStatus/>
</cp:coreProperties>
</file>