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56" yWindow="1065" windowWidth="12000" windowHeight="6630" activeTab="0"/>
  </bookViews>
  <sheets>
    <sheet name="Master" sheetId="1" r:id="rId1"/>
    <sheet name="Summary" sheetId="2" r:id="rId2"/>
    <sheet name="By State" sheetId="3" r:id="rId3"/>
    <sheet name="Table" sheetId="4" r:id="rId4"/>
    <sheet name="World Area Tables" sheetId="5" r:id="rId5"/>
  </sheets>
  <definedNames>
    <definedName name="_xlnm.Print_Area" localSheetId="3">'Table'!$A$1:$D$71</definedName>
    <definedName name="_xlnm.Print_Titles" localSheetId="0">'Master'!$1:$1</definedName>
  </definedNames>
  <calcPr fullCalcOnLoad="1"/>
</workbook>
</file>

<file path=xl/sharedStrings.xml><?xml version="1.0" encoding="utf-8"?>
<sst xmlns="http://schemas.openxmlformats.org/spreadsheetml/2006/main" count="1433" uniqueCount="675">
  <si>
    <t xml:space="preserve">Name </t>
  </si>
  <si>
    <t>University</t>
  </si>
  <si>
    <t>Discipline</t>
  </si>
  <si>
    <t>Language(s)</t>
  </si>
  <si>
    <t>Topic</t>
  </si>
  <si>
    <t>Cum Bud</t>
  </si>
  <si>
    <t>HS?</t>
  </si>
  <si>
    <t>Ind Accept</t>
  </si>
  <si>
    <t>Committed</t>
  </si>
  <si>
    <t>Mail Grant</t>
  </si>
  <si>
    <t>Travel</t>
  </si>
  <si>
    <t>Act Dates</t>
  </si>
  <si>
    <t>Accept</t>
  </si>
  <si>
    <t>9/06-7/07</t>
  </si>
  <si>
    <t>9/06-9/07</t>
  </si>
  <si>
    <t>12/06-12/07</t>
  </si>
  <si>
    <t>8/06-8/07</t>
  </si>
  <si>
    <t>10/06-10/07</t>
  </si>
  <si>
    <t>11/06-11/07</t>
  </si>
  <si>
    <t>11/06-8/07</t>
  </si>
  <si>
    <t xml:space="preserve">Accept                            </t>
  </si>
  <si>
    <t>11/06-9/07</t>
  </si>
  <si>
    <t>Georgia</t>
  </si>
  <si>
    <t>9/06-3/07</t>
  </si>
  <si>
    <t>10/06-8/07</t>
  </si>
  <si>
    <t>Decline</t>
  </si>
  <si>
    <t>10/06-11/07</t>
  </si>
  <si>
    <t>World Area</t>
  </si>
  <si>
    <t>Applications Received</t>
  </si>
  <si>
    <t>Applications Funded</t>
  </si>
  <si>
    <t>Average Fellowship by World Area</t>
  </si>
  <si>
    <t>Africa</t>
  </si>
  <si>
    <t>Central/Eastern Europe/Eurasia</t>
  </si>
  <si>
    <t>East Asia</t>
  </si>
  <si>
    <t>Near East</t>
  </si>
  <si>
    <t>South Asia</t>
  </si>
  <si>
    <t>Southeast Asia</t>
  </si>
  <si>
    <t>TOTALS</t>
  </si>
  <si>
    <t>Western Hemisphere</t>
  </si>
  <si>
    <t>FUNDING REQUESTS/ALLOCATION</t>
  </si>
  <si>
    <t>Dollars</t>
  </si>
  <si>
    <t>Total Funds Requested</t>
  </si>
  <si>
    <t>Total Program Funds Allocated</t>
  </si>
  <si>
    <t>ADMINISTERING INSTITUTIONS OF HIGHER EDUCATION</t>
  </si>
  <si>
    <t>Public Institutions</t>
  </si>
  <si>
    <t>Fellows</t>
  </si>
  <si>
    <t>Funds Obligated</t>
  </si>
  <si>
    <t>Private/Non-Profit Institutions</t>
  </si>
  <si>
    <t>GENDER</t>
  </si>
  <si>
    <t>Number</t>
  </si>
  <si>
    <t>Percent</t>
  </si>
  <si>
    <t>Female</t>
  </si>
  <si>
    <t>Male</t>
  </si>
  <si>
    <t>State</t>
  </si>
  <si>
    <t>Number of Recipient IHEs</t>
  </si>
  <si>
    <t>Individual Fellowships</t>
  </si>
  <si>
    <t>Massachusetts</t>
  </si>
  <si>
    <t>New York</t>
  </si>
  <si>
    <t>Florida</t>
  </si>
  <si>
    <t>District of Columbia</t>
  </si>
  <si>
    <t>Indiana</t>
  </si>
  <si>
    <t>Maryland</t>
  </si>
  <si>
    <t>Michigan</t>
  </si>
  <si>
    <t>New Jersey</t>
  </si>
  <si>
    <t>California</t>
  </si>
  <si>
    <t>Arizona</t>
  </si>
  <si>
    <t>Illinois</t>
  </si>
  <si>
    <t>Pennsylvania</t>
  </si>
  <si>
    <t>Texas</t>
  </si>
  <si>
    <t>Virginia</t>
  </si>
  <si>
    <t>Washington</t>
  </si>
  <si>
    <t>Wisconsin</t>
  </si>
  <si>
    <t>Connecticut</t>
  </si>
  <si>
    <t>Rhode Island</t>
  </si>
  <si>
    <t>Central/Eastern Europe and Eurasia</t>
  </si>
  <si>
    <t>Western Europe</t>
  </si>
  <si>
    <t>Multi-Country*</t>
  </si>
  <si>
    <t>*Note:  Multi-Country designation is obsolete.  Now, principal country of research is designated.</t>
  </si>
  <si>
    <t>Research Sites</t>
  </si>
  <si>
    <t>Languages</t>
  </si>
  <si>
    <t>Universities</t>
  </si>
  <si>
    <t>Disciplines</t>
  </si>
  <si>
    <t>Funds</t>
  </si>
  <si>
    <t>Totals</t>
  </si>
  <si>
    <t>Total Fellowship Awards</t>
  </si>
  <si>
    <t>Primary Research Site</t>
  </si>
  <si>
    <t>Additional Research Site(s)</t>
  </si>
  <si>
    <t>Research Site(s)</t>
  </si>
  <si>
    <t>Total Obligated</t>
  </si>
  <si>
    <t>Central East Europe and Russia</t>
  </si>
  <si>
    <t>Ohio</t>
  </si>
  <si>
    <t>FY 2008 GRANTS AND FELLOWSHIPS BY STATE</t>
  </si>
  <si>
    <t>Aerni, John</t>
  </si>
  <si>
    <t>Allard, Duncan</t>
  </si>
  <si>
    <t>Callaci, Emily</t>
  </si>
  <si>
    <t>Chance, Kerry</t>
  </si>
  <si>
    <t>Davis, Paul</t>
  </si>
  <si>
    <t>Gish, Lyndsey</t>
  </si>
  <si>
    <t>Hart, Jennifer</t>
  </si>
  <si>
    <t>Haynes, Naomi</t>
  </si>
  <si>
    <t>Hazzah, Leela</t>
  </si>
  <si>
    <t>Hickel, Jason</t>
  </si>
  <si>
    <t>Ibrahim, Hala</t>
  </si>
  <si>
    <t>Kirwin, Matthew</t>
  </si>
  <si>
    <t>Mwalimu, Michelle</t>
  </si>
  <si>
    <t>Reed, Joel</t>
  </si>
  <si>
    <t>Reynolds, Lindsey</t>
  </si>
  <si>
    <t>Wright, Zachary</t>
  </si>
  <si>
    <t>History</t>
  </si>
  <si>
    <t>Ethnomusicology</t>
  </si>
  <si>
    <t>Anthropology</t>
  </si>
  <si>
    <t>Art/Art History</t>
  </si>
  <si>
    <t>Biology</t>
  </si>
  <si>
    <t>Communications</t>
  </si>
  <si>
    <t>Political Science</t>
  </si>
  <si>
    <t>Education</t>
  </si>
  <si>
    <t>Health</t>
  </si>
  <si>
    <t>Lesotho</t>
  </si>
  <si>
    <t>Zimbabwe</t>
  </si>
  <si>
    <t>Tanzania</t>
  </si>
  <si>
    <t>South Africa</t>
  </si>
  <si>
    <t>Mali</t>
  </si>
  <si>
    <t>Senegal</t>
  </si>
  <si>
    <t>Ghana</t>
  </si>
  <si>
    <t>Zambia</t>
  </si>
  <si>
    <t>Kenya</t>
  </si>
  <si>
    <t>Burkina Faso</t>
  </si>
  <si>
    <t>Mozambique</t>
  </si>
  <si>
    <t>Sesotho</t>
  </si>
  <si>
    <t>Shona</t>
  </si>
  <si>
    <t>Zulu</t>
  </si>
  <si>
    <t>French</t>
  </si>
  <si>
    <t>Twi</t>
  </si>
  <si>
    <t>Bemba</t>
  </si>
  <si>
    <t>Arabic</t>
  </si>
  <si>
    <t>Portuguese</t>
  </si>
  <si>
    <t>Wolof</t>
  </si>
  <si>
    <t>Bamana, Bambara</t>
  </si>
  <si>
    <t>French, Wolof</t>
  </si>
  <si>
    <t>Portuguese, Swahili</t>
  </si>
  <si>
    <t>Basotho Youth , Nationalism, and Material Culture in Lesotho, 1952-1970</t>
  </si>
  <si>
    <t>(Re) Sounding Survival:  Popular Music and Urban Livelihood in Zimbabwe</t>
  </si>
  <si>
    <t>Dancehall Politics:  Contested Spaces of Urban Youth in Post-war Tanzania</t>
  </si>
  <si>
    <t>Living Politics:  New Practices and Protest of the of the "Poor" in Democratic South Africa</t>
  </si>
  <si>
    <t>Locally Filtered:  The Case of Painting in Bamako, 1950s-1990s</t>
  </si>
  <si>
    <t>Living Among Lions:  Social Factors Underlying Lion (Panthera Leo) Decline in Kenyan Maasailand</t>
  </si>
  <si>
    <t>Producing Citizens:  Migrant Labor, Unions, and the Making of Political Subjectivity in South Africa</t>
  </si>
  <si>
    <t>Broadcasting Peace: Radio and Conflict Transformation in Sudan</t>
  </si>
  <si>
    <t>Political Identity in Burkina Faso</t>
  </si>
  <si>
    <t>Antiretroviral Therapy in Context:  Health Resource Utilization Among People with AIDS in Mozambique</t>
  </si>
  <si>
    <t>Vulnerability, Eligibility, and the "OVC":  The Local Lives of Policies and Categories</t>
  </si>
  <si>
    <t>Embodied Knowledge and Master-Disciple Relations in West African Islam</t>
  </si>
  <si>
    <t>Findely, Helen</t>
  </si>
  <si>
    <t>George, Johnny</t>
  </si>
  <si>
    <t>Welker, James</t>
  </si>
  <si>
    <t>Area Studies</t>
  </si>
  <si>
    <t>Linguistics</t>
  </si>
  <si>
    <t>Japan</t>
  </si>
  <si>
    <t>Japanese</t>
  </si>
  <si>
    <t>Social Indexation in Japanese Sign Language</t>
  </si>
  <si>
    <t>Applebaum, Rachel</t>
  </si>
  <si>
    <t>Baran, Emily</t>
  </si>
  <si>
    <t>Barknov, Boris</t>
  </si>
  <si>
    <t>Bludau, Heidi</t>
  </si>
  <si>
    <t>Campbell, Ian</t>
  </si>
  <si>
    <t>DeBlasio, Alyssa</t>
  </si>
  <si>
    <t>Derrick, Matthew</t>
  </si>
  <si>
    <t>Dobbs, Aimee</t>
  </si>
  <si>
    <t>Graber, Kathryn</t>
  </si>
  <si>
    <t>Greene, Alan</t>
  </si>
  <si>
    <t>Hardy, Jeffrey</t>
  </si>
  <si>
    <t>Ismail, Zohra</t>
  </si>
  <si>
    <t>King, Elizabeth</t>
  </si>
  <si>
    <t>Konieczny, Matthew</t>
  </si>
  <si>
    <t>Manasek, Jared</t>
  </si>
  <si>
    <t>Marshall, Maureen</t>
  </si>
  <si>
    <t>Murphy, Curtis</t>
  </si>
  <si>
    <t>Murray, Jesse</t>
  </si>
  <si>
    <t>Paulauskas, Michael</t>
  </si>
  <si>
    <t>Peterson, Maya</t>
  </si>
  <si>
    <t>Schwab, Wendell</t>
  </si>
  <si>
    <t>Smolkin, Victoria</t>
  </si>
  <si>
    <t>Soderstrom, Mark</t>
  </si>
  <si>
    <t>Thorne, Michael</t>
  </si>
  <si>
    <t>Tsipursky, Gleb</t>
  </si>
  <si>
    <t>Weir, Thomas</t>
  </si>
  <si>
    <t>University of Chicago</t>
  </si>
  <si>
    <t>University of North Carolina, Chapel Hill</t>
  </si>
  <si>
    <t>University of California, Berkeley</t>
  </si>
  <si>
    <t>Indiana University</t>
  </si>
  <si>
    <t>University of Michigan</t>
  </si>
  <si>
    <t>University of Pittsburgh</t>
  </si>
  <si>
    <t>University of Oregon</t>
  </si>
  <si>
    <t>Princeton University</t>
  </si>
  <si>
    <t>University of Minnesota</t>
  </si>
  <si>
    <t>Columbia University</t>
  </si>
  <si>
    <t>Georgetown University</t>
  </si>
  <si>
    <t>University of Illinois, Urbana- Champaign</t>
  </si>
  <si>
    <t>Ohio State University</t>
  </si>
  <si>
    <t>Northwestern University</t>
  </si>
  <si>
    <t>Language and Literature</t>
  </si>
  <si>
    <t>Geography</t>
  </si>
  <si>
    <t>Russia</t>
  </si>
  <si>
    <t>Czech Republic</t>
  </si>
  <si>
    <t>Azerbaijan</t>
  </si>
  <si>
    <t>Armenia</t>
  </si>
  <si>
    <t>Tajikistan</t>
  </si>
  <si>
    <t>Poland</t>
  </si>
  <si>
    <t>Kazakhstan</t>
  </si>
  <si>
    <t>Romania</t>
  </si>
  <si>
    <t>Russian</t>
  </si>
  <si>
    <t>Czech</t>
  </si>
  <si>
    <t>Kazakh</t>
  </si>
  <si>
    <t>Romanian</t>
  </si>
  <si>
    <t>Russian, Czech</t>
  </si>
  <si>
    <t>Russian, Ukrainian</t>
  </si>
  <si>
    <t>Russian, Azerbaijani</t>
  </si>
  <si>
    <t>Russian, Buryat</t>
  </si>
  <si>
    <t>Russian, Armenian</t>
  </si>
  <si>
    <t>Polish, German</t>
  </si>
  <si>
    <t>Polish, Russian</t>
  </si>
  <si>
    <t>Russian, Uzbek</t>
  </si>
  <si>
    <t>Faith on the Margins:  Jehovah's Witnesses in the Soviet Union and Post-Soviet Russia, 1945-Present</t>
  </si>
  <si>
    <t>The Transformation of Russian Energy Charter Treaty Policy</t>
  </si>
  <si>
    <t>Narratives of Migration:  Czech Nurses' Negotiation of Gender and National Identity</t>
  </si>
  <si>
    <t>Mapping Rule and Resistance:  Kazakh Intellectuals and the Russian Geographical Society, 1850-1900</t>
  </si>
  <si>
    <t>Imperial Russia's Education Policies Among Azerbaijani Turks, 1864-1891</t>
  </si>
  <si>
    <t>Language and Local Media in Southeastern Siberia</t>
  </si>
  <si>
    <t>An Archaeology of Late Bronze Age Socioeconomy in the South Caucasus</t>
  </si>
  <si>
    <t>Khrushchev's Gulag:  The Reform of Punishment in the Post-Stalin Soviet Union, 1953-1964</t>
  </si>
  <si>
    <t>Dangers Large and Small:  Local Perceptions of Environmental Risk in Badakhshan</t>
  </si>
  <si>
    <t>Imperial Population Politics and Refugee Aid in the Balkans, 1875-1878</t>
  </si>
  <si>
    <t>Deconstructing the Dead:  A Bioarchaeological Investigation of the Body in LBA (1500-1200 BC) Armenia</t>
  </si>
  <si>
    <t>Community, Identity, and  Belonging:  Conversion in the Russian Empire, 1810-1917</t>
  </si>
  <si>
    <t>The View from 16th Streets:  The Soviet Embassy and Détente, 1969-1979</t>
  </si>
  <si>
    <t>Islamic Ethics and Muslim Authority in Kazakhstan</t>
  </si>
  <si>
    <t>The Ontology and Ontogeny of Feature Geometries and Hierarchy in Natural Language</t>
  </si>
  <si>
    <t>Washington University</t>
  </si>
  <si>
    <t>Ohio University</t>
  </si>
  <si>
    <t>University of Wisconsin, Madison</t>
  </si>
  <si>
    <t>Michigan State University</t>
  </si>
  <si>
    <t>University of Virginia</t>
  </si>
  <si>
    <t>University of California, San Diego</t>
  </si>
  <si>
    <t>Johns Hopkins University</t>
  </si>
  <si>
    <t>Calderwood, Eric</t>
  </si>
  <si>
    <t>Day, Johnny</t>
  </si>
  <si>
    <t>Decker, Tabitha</t>
  </si>
  <si>
    <t>Ederer, Eric</t>
  </si>
  <si>
    <t>Ewers, Michael</t>
  </si>
  <si>
    <t>Gordon, Lillie</t>
  </si>
  <si>
    <t>Hirschhorn, Sara</t>
  </si>
  <si>
    <t>Jawad, Rania</t>
  </si>
  <si>
    <t>Mahoney, Daniel</t>
  </si>
  <si>
    <t>McElrone, Susynne</t>
  </si>
  <si>
    <t>Patel, Youshaa</t>
  </si>
  <si>
    <t>Pineda, Victor</t>
  </si>
  <si>
    <t>Rottman, Susan</t>
  </si>
  <si>
    <t>Sheffield, Daniel</t>
  </si>
  <si>
    <t>White, Joshua</t>
  </si>
  <si>
    <t>Yale University</t>
  </si>
  <si>
    <t>University of California, Santa Barbara</t>
  </si>
  <si>
    <t>New York University</t>
  </si>
  <si>
    <t>Duke University</t>
  </si>
  <si>
    <t>University of California, Los Angeles</t>
  </si>
  <si>
    <t>Sociology</t>
  </si>
  <si>
    <t>Religion</t>
  </si>
  <si>
    <t>Urban Planning</t>
  </si>
  <si>
    <t>Syria</t>
  </si>
  <si>
    <t>Turkey</t>
  </si>
  <si>
    <t>United Arab Emirates</t>
  </si>
  <si>
    <t>Egypt</t>
  </si>
  <si>
    <t>Israel</t>
  </si>
  <si>
    <t>Yemen</t>
  </si>
  <si>
    <t>India</t>
  </si>
  <si>
    <t>Spanish</t>
  </si>
  <si>
    <t>Turkish</t>
  </si>
  <si>
    <t>Hebrew</t>
  </si>
  <si>
    <t>Arabic, Turkish, Hebrew</t>
  </si>
  <si>
    <t>Persian, Gujarati</t>
  </si>
  <si>
    <t>The Reconquest of the Word:  Historiographic Conflict in al-Andalus</t>
  </si>
  <si>
    <t>From Counterinsurgency to Capital Investment:  The Remaking of the Kurdish Problem in Turkey</t>
  </si>
  <si>
    <t>Imagining and Inhabiting Dubai:  Everyday Spaces in the Production of a City</t>
  </si>
  <si>
    <t>Takism:  Improvisational Practices in Republican-Era Turkish Classical Music</t>
  </si>
  <si>
    <t>Diversification and Knowledge Transfer in the United Arab Emirates</t>
  </si>
  <si>
    <t>Negotiating Modernity:  The Adoption and Adaptation of the Violin in Egyptian Music</t>
  </si>
  <si>
    <t xml:space="preserve">Performing Civil Society:  Palestinians Citizens of Israel on Stage </t>
  </si>
  <si>
    <t>The Emergence of Social Complexity in the Highlands of Prehistoric Yemen, 1500-1000 BC</t>
  </si>
  <si>
    <t>Religion, Society, and Politics in Hebron, 1700-1900</t>
  </si>
  <si>
    <t>Whoever Imitates a People Becomes One of Them:  Islam at the Tipping Point</t>
  </si>
  <si>
    <t>The Predicament of Reciprocity at "Home" for German-Turkish Return  Migrants</t>
  </si>
  <si>
    <t>Sacred Narratives of the Prophet Zarathustra in Medieval and Early Modern Zoroastrianism</t>
  </si>
  <si>
    <t>Catch and Release:  Piracy, Slavery, and Ransom in the Early Modern Ottoman Mediterranean</t>
  </si>
  <si>
    <t>Abbas, Amber</t>
  </si>
  <si>
    <t>Baxter, Matthew</t>
  </si>
  <si>
    <t>Betlem, Hester</t>
  </si>
  <si>
    <t>Choi, Vivian</t>
  </si>
  <si>
    <t>Clary, Randi</t>
  </si>
  <si>
    <t>Colvard, Robert</t>
  </si>
  <si>
    <t>Drew, Georgina</t>
  </si>
  <si>
    <t>Etter, Connie</t>
  </si>
  <si>
    <t>Gandhi, Supriya</t>
  </si>
  <si>
    <t>Grapevine, Rebecca</t>
  </si>
  <si>
    <t>Hakala, Walter</t>
  </si>
  <si>
    <t>Johnson-Roehr, Susan</t>
  </si>
  <si>
    <t>Kasdorf, Katherine</t>
  </si>
  <si>
    <t>Knapczyk, Peter</t>
  </si>
  <si>
    <t>McGuire, Meredith</t>
  </si>
  <si>
    <t xml:space="preserve">Moin, Ahmed Azfar </t>
  </si>
  <si>
    <t>Nelson, Andrew</t>
  </si>
  <si>
    <t>Putcha, Rumya</t>
  </si>
  <si>
    <t>Putnam, Daniel</t>
  </si>
  <si>
    <t>Rich, Matthew</t>
  </si>
  <si>
    <t>Rudert, Angela</t>
  </si>
  <si>
    <t>Shah, Payal</t>
  </si>
  <si>
    <t>Snell-Rood, Claire</t>
  </si>
  <si>
    <t>Solomon, Harris</t>
  </si>
  <si>
    <t>Tabor, Nathan</t>
  </si>
  <si>
    <t>Ullery, Aaron</t>
  </si>
  <si>
    <t>University of Texas, Austin</t>
  </si>
  <si>
    <t>University of California, Davis</t>
  </si>
  <si>
    <t>University of Iowa</t>
  </si>
  <si>
    <t>Syracuse University</t>
  </si>
  <si>
    <t>University of Pennsylvania</t>
  </si>
  <si>
    <t>Brown University</t>
  </si>
  <si>
    <t>Architecture</t>
  </si>
  <si>
    <t>Art History</t>
  </si>
  <si>
    <t>Sri Lanka</t>
  </si>
  <si>
    <t>Nepal</t>
  </si>
  <si>
    <t>Bangladesh</t>
  </si>
  <si>
    <t>Urdu</t>
  </si>
  <si>
    <t>Tamil</t>
  </si>
  <si>
    <t>Telugu</t>
  </si>
  <si>
    <t>Sinhala</t>
  </si>
  <si>
    <t>Punjabi</t>
  </si>
  <si>
    <t>Hindi</t>
  </si>
  <si>
    <t>Persian, Sanskrit</t>
  </si>
  <si>
    <t>Kannada</t>
  </si>
  <si>
    <t>Urdu, Persian, Dakani</t>
  </si>
  <si>
    <t>Persian, Urdu</t>
  </si>
  <si>
    <t>Nepali</t>
  </si>
  <si>
    <t>Hindi, Telugu</t>
  </si>
  <si>
    <t>Bangala</t>
  </si>
  <si>
    <t>Gujarati</t>
  </si>
  <si>
    <t>Tibetan, Sanskrit, Hindi</t>
  </si>
  <si>
    <t>Community Memories:  Oral Histories of Post-Partition South Asia</t>
  </si>
  <si>
    <t>Conversions in Conversation:  Periyar, Ambedkar, Gandhi</t>
  </si>
  <si>
    <t>Rebuilding Life at the Shoreline:  Muslim Communities and Post-Tsunami Reconstruction in Sri Lanka</t>
  </si>
  <si>
    <t>Language, Gender, and Reform:  The Life and Works of Bhai Vir Singh</t>
  </si>
  <si>
    <t>Developing Sakti:  Catholicism and Women's Empowerment Programs in South India</t>
  </si>
  <si>
    <t>Mughal Writings on Indic Religions:  Dara Shukuh and his Milieu</t>
  </si>
  <si>
    <t>Defining the Nation-State:  Citizenship and Marriage Law in Post-Colonial India</t>
  </si>
  <si>
    <t>Spatialization of Knowledge and Power at Sawai Jai Sing II's Astronomical Observatories, 1721-1743</t>
  </si>
  <si>
    <t>From Dorasamudra to Halebid:  Hoysala Temples in Context</t>
  </si>
  <si>
    <t>Mourning and Martyrdom in Persianate Indian:  Poets, Patrons, and the Shi'I Elegy, 1650-1800</t>
  </si>
  <si>
    <t>Millenarism and Political Islam in the Mughal Empire (1526-1705)</t>
  </si>
  <si>
    <t>Relocating Culture at the Edges of Kathmandu's Urban Expansion</t>
  </si>
  <si>
    <t>"All in One Guru":  Anadmurti Gurumaa</t>
  </si>
  <si>
    <t>Interrogating Empowerment:  Girls' Education in Gujarat, India</t>
  </si>
  <si>
    <t>Health, Hardship, and Home:  Community Generated Health in a New Delhi Slum</t>
  </si>
  <si>
    <t>Diagnosing India:  Food, the Body, and the Healthy Economy in Mumbai</t>
  </si>
  <si>
    <t>The Politics and Patronage of Urdu Poetry in the Contemporary Indian Public Sphere</t>
  </si>
  <si>
    <t>Tantric Transmissions:  A History of Ritual in the Tantras</t>
  </si>
  <si>
    <t>Arnold, Dennis</t>
  </si>
  <si>
    <t>Beemer, Bryce</t>
  </si>
  <si>
    <t>Bernards, Brian</t>
  </si>
  <si>
    <t>Bryner, Karen</t>
  </si>
  <si>
    <t>Calugay, Cyril</t>
  </si>
  <si>
    <t xml:space="preserve">Cannon, Alexander </t>
  </si>
  <si>
    <t>Conran, Mary</t>
  </si>
  <si>
    <t>Flaim, Amanda</t>
  </si>
  <si>
    <t xml:space="preserve">Harris, Joseph </t>
  </si>
  <si>
    <t>Kimura, Amy</t>
  </si>
  <si>
    <t>Lim, Samson</t>
  </si>
  <si>
    <t>Nguyen, Cam</t>
  </si>
  <si>
    <t>Porter, Natalie</t>
  </si>
  <si>
    <t>Roberts, Jayde</t>
  </si>
  <si>
    <t>Siler, Cameron</t>
  </si>
  <si>
    <t>Subrahmanyan, Arjun</t>
  </si>
  <si>
    <t>Swazey, Kelli</t>
  </si>
  <si>
    <t>University of Hawaii</t>
  </si>
  <si>
    <t>Literature</t>
  </si>
  <si>
    <t>Cornell University</t>
  </si>
  <si>
    <t>University of Washington</t>
  </si>
  <si>
    <t>Art/Architecture</t>
  </si>
  <si>
    <t>University of Kansas</t>
  </si>
  <si>
    <t>Thailand</t>
  </si>
  <si>
    <t>Indonesia</t>
  </si>
  <si>
    <t>Philippines</t>
  </si>
  <si>
    <t>Vietnam</t>
  </si>
  <si>
    <t>Thai</t>
  </si>
  <si>
    <t>Thai, Burmese</t>
  </si>
  <si>
    <t>Chinese</t>
  </si>
  <si>
    <t>Indonesian</t>
  </si>
  <si>
    <t>Tagalog</t>
  </si>
  <si>
    <t>Vietnamese</t>
  </si>
  <si>
    <t>Burmese, Chinese</t>
  </si>
  <si>
    <t>Tagalog, Cebuano</t>
  </si>
  <si>
    <t>Special Economic Zones in Greater Mekong Sub-Region:  Cooperation, Economic Transition and Migrant Labor</t>
  </si>
  <si>
    <t>Writing the South Seas:  Nanyang in the Modern Chinese and Southeast Asian Literary Imagination</t>
  </si>
  <si>
    <t>The Intersection Between Religion and Citizenship Constructing Civil Islam in the Classroom?</t>
  </si>
  <si>
    <t>The Political Economy and Archipelagic Landscape of Pre-Spanish Cebu, Philippines</t>
  </si>
  <si>
    <t>Hearing Overlaid Discourses in Traditional Vietnamese Music</t>
  </si>
  <si>
    <t>Education and Social Change in the Highlands of Northern Thailand</t>
  </si>
  <si>
    <t>Mimicking the Global?:  Changing Norms and Universal Health Care in Thailand</t>
  </si>
  <si>
    <t>The Radio as an Instrument of Culture:  Music on the Air in the Dutch East Indies, 1925-1942</t>
  </si>
  <si>
    <t>Canonizing The Tale of Kieu:  The Construction of a Vietnamese Classic</t>
  </si>
  <si>
    <t>Threatening Lives:  Controlling Avian Flu in Vietnam's Poultry Economy</t>
  </si>
  <si>
    <t>Tracing the Ethos of the Chinese in the Urban Fabric of Yangon (Rangoon) , Burma</t>
  </si>
  <si>
    <t>Reinventing Siam:  Intellectual Culture and Political Changed in 1930s Thailand</t>
  </si>
  <si>
    <t>Allen, Andrea</t>
  </si>
  <si>
    <t>Ashley, Jennifer</t>
  </si>
  <si>
    <t>Ball, Molly</t>
  </si>
  <si>
    <t>Carlson, Julius</t>
  </si>
  <si>
    <t>Coleman, Kevin</t>
  </si>
  <si>
    <t>Cross, Jason</t>
  </si>
  <si>
    <t>Davidson, Vanessa</t>
  </si>
  <si>
    <t>Dean, Evelyn</t>
  </si>
  <si>
    <t>Dunbar, Katherine</t>
  </si>
  <si>
    <t>Estrada, Christopher</t>
  </si>
  <si>
    <t>Feinstein, Tamara</t>
  </si>
  <si>
    <t>Forbes, Jack</t>
  </si>
  <si>
    <t>Furlong, Matthew</t>
  </si>
  <si>
    <t>Galvan, Melissa</t>
  </si>
  <si>
    <t>Hartikainen, Elina</t>
  </si>
  <si>
    <t>Heisser, Christine</t>
  </si>
  <si>
    <t>Helfgott, Federico</t>
  </si>
  <si>
    <t>Hughes, Shana</t>
  </si>
  <si>
    <t>Josten, Jennifer</t>
  </si>
  <si>
    <t>Kellon, Delanie</t>
  </si>
  <si>
    <t>Kivland, Chelsey</t>
  </si>
  <si>
    <t xml:space="preserve">Lears, Rachel </t>
  </si>
  <si>
    <t>Madigan, Brian</t>
  </si>
  <si>
    <t>Meuninck, Rebecca</t>
  </si>
  <si>
    <t>Millar, Kathleen</t>
  </si>
  <si>
    <t>Moncada, Eduardo</t>
  </si>
  <si>
    <t>Monkkonen, Paavo</t>
  </si>
  <si>
    <t>Novak, Kinga</t>
  </si>
  <si>
    <t>Olsen, Tricia</t>
  </si>
  <si>
    <t>Parker, Jeffrey</t>
  </si>
  <si>
    <t>Ralston, Tyler</t>
  </si>
  <si>
    <t>Robbins, Dylon</t>
  </si>
  <si>
    <t>Scher, Sarahh</t>
  </si>
  <si>
    <t>Simmons, Erica</t>
  </si>
  <si>
    <t>Vicente, Andrea</t>
  </si>
  <si>
    <t>Vogt, Wendy</t>
  </si>
  <si>
    <t>Williams, Julie</t>
  </si>
  <si>
    <t>Wintersteen, Kristin</t>
  </si>
  <si>
    <t>Younger, Joseph</t>
  </si>
  <si>
    <t>Environmental Science</t>
  </si>
  <si>
    <t>University of Georgia</t>
  </si>
  <si>
    <t>University of Florida</t>
  </si>
  <si>
    <t>University of Arizona</t>
  </si>
  <si>
    <t>University of South Florida</t>
  </si>
  <si>
    <t>Nature Management</t>
  </si>
  <si>
    <t>Language</t>
  </si>
  <si>
    <t>Emory University</t>
  </si>
  <si>
    <t>Brazil</t>
  </si>
  <si>
    <t>Chile</t>
  </si>
  <si>
    <t>Mexico</t>
  </si>
  <si>
    <t>Argentina</t>
  </si>
  <si>
    <t>Honduras</t>
  </si>
  <si>
    <t>El Salvador</t>
  </si>
  <si>
    <t>Argentina, Brazil</t>
  </si>
  <si>
    <t>Peru</t>
  </si>
  <si>
    <t>Guatemala</t>
  </si>
  <si>
    <t>Costa Rica</t>
  </si>
  <si>
    <t>Haiti</t>
  </si>
  <si>
    <t>Uruguay</t>
  </si>
  <si>
    <t>Columbia, Ecuador</t>
  </si>
  <si>
    <t>Brazil, Mexico</t>
  </si>
  <si>
    <t>Panama</t>
  </si>
  <si>
    <t>Bolivia</t>
  </si>
  <si>
    <t>Ecuador</t>
  </si>
  <si>
    <t>Peru, Chile</t>
  </si>
  <si>
    <t>Argentina, Paraguay, Uruguay</t>
  </si>
  <si>
    <t>Haitian Creole, French</t>
  </si>
  <si>
    <t>Portuguese, Spanish</t>
  </si>
  <si>
    <t>Maya, Spanish</t>
  </si>
  <si>
    <t>Quichua</t>
  </si>
  <si>
    <t xml:space="preserve">Brazil Interruptus:  Nationalist Projections and Women's Same-Sex Desires in Brazil </t>
  </si>
  <si>
    <t>The Ecological Impacts of an Invasive Catfish in Southern Mexico</t>
  </si>
  <si>
    <t>The Role of Monitoring Technologies in Democratic Governance Reform in El Salvador</t>
  </si>
  <si>
    <t>Networks of Artistic Interchange and Political Engagement in Brazil and Argentina, 1968-1981</t>
  </si>
  <si>
    <t>Language and Identity Among Syrian Jews in Mexico City</t>
  </si>
  <si>
    <t>Cultivating Hope:  Competing Models of Agrarian Reform and Landscape in Southern Bahia</t>
  </si>
  <si>
    <t>The Peruvian Legal Left in the Era of Massacre (1980-2000)</t>
  </si>
  <si>
    <t>Performance, Representation, and Identity in Guatemalan Marimbas Orquestas</t>
  </si>
  <si>
    <t>From Contraband Capital to Border City:  An Economic and Political History of the Port of Matamoras, 1800-1848</t>
  </si>
  <si>
    <t>From the Public Sphere to Spirit Speech:  Negotiating Discourse on Africaness in Brazilian Candomble</t>
  </si>
  <si>
    <t>Of Prayers and Pilgrims:  Migration and Faith in 20th-Century Mexico and the United States</t>
  </si>
  <si>
    <t>From Labor Conflicts to Community Relations in Peruvian Mining, 1970-Present</t>
  </si>
  <si>
    <t>Risk as a Social Process: HIV-Serodiscordant Couples and Biomedical Personnel in Porto Alegre, Brazil</t>
  </si>
  <si>
    <t>Beyond the Raptura:  Art in Mexico, 1945-1970</t>
  </si>
  <si>
    <t>Of Bands and Soldiers:  Peacekeeping, Sovereignty, and Violence in Haiti</t>
  </si>
  <si>
    <t>Gendered Perceptions and Impacts of Fair Trade on Brazilian Coffee Farmers</t>
  </si>
  <si>
    <t>Reclaiming the Discarded:  Life and Labor on a Brazilian Landfill</t>
  </si>
  <si>
    <t>Clientelism and the Rule of Law in Latin America:  Public Security and Access to Justice</t>
  </si>
  <si>
    <t>Mexico's Emerging Suburbia:  Housing Policy and Local Government in Transition</t>
  </si>
  <si>
    <t>Giving Thanks:  A Visual History of Mexican Spirituality</t>
  </si>
  <si>
    <t>The Politics of Microfinance:  Brazil and Mexico in Comparative Perspective</t>
  </si>
  <si>
    <t>Social Change , Populist Politics, and Popular Memory:  The Baixada Fluminense and the Legendary Tenorio Cavalcanti, 1945-1964</t>
  </si>
  <si>
    <t>Music and Citizenship in Brazil and Cuba:  Theme, Counterpoint, Variation</t>
  </si>
  <si>
    <t>Resource Rebellion:  Social Movements, Subsistence, and the Bolivian Water Wars</t>
  </si>
  <si>
    <t>Indigenous Entrepreneurs and Brand Piracy in Guatemala's Fashion Industry</t>
  </si>
  <si>
    <t>Singleness and the State:  Widowed and Unmarried Women in Guadalajara, Mexico, 1821-1900</t>
  </si>
  <si>
    <t>Urban Indigeneity in Ecuador</t>
  </si>
  <si>
    <t>Fishing for Fodder:  The Transnational Environmental Politics of Fishmeal in Peru and Chile</t>
  </si>
  <si>
    <t>Russia, Czech Republic</t>
  </si>
  <si>
    <t>Russia, Moldova</t>
  </si>
  <si>
    <t>Russia, Kazakhstan</t>
  </si>
  <si>
    <t>Austria, Croatia, Bosnia, Turkey</t>
  </si>
  <si>
    <t>German, Bosnian, Croatian, Serbian, Turkish</t>
  </si>
  <si>
    <t>Poland, Ukraine</t>
  </si>
  <si>
    <t>Russia, Tajikistan, Kyrgyzstan, Kazakhstan</t>
  </si>
  <si>
    <t>Jordan, Israel, Turkey</t>
  </si>
  <si>
    <t>India, United Kingdom</t>
  </si>
  <si>
    <t>United Kingdom, Denmark, India</t>
  </si>
  <si>
    <t>United Kingdom, India</t>
  </si>
  <si>
    <t>Nepal, India</t>
  </si>
  <si>
    <t>Thailand, Cambodia</t>
  </si>
  <si>
    <t>Thailand, Burma</t>
  </si>
  <si>
    <t>Netherlands, Indonesia</t>
  </si>
  <si>
    <t>Thailand, Japan</t>
  </si>
  <si>
    <t>Myanmar, China</t>
  </si>
  <si>
    <t>Mali, Senegal, France, Italy</t>
  </si>
  <si>
    <t>Sudan, Kenya</t>
  </si>
  <si>
    <t>County, Brandon</t>
  </si>
  <si>
    <t>Bamana, French</t>
  </si>
  <si>
    <t>Capps, Krista</t>
  </si>
  <si>
    <t>Arabic, Swahili</t>
  </si>
  <si>
    <t>Kedron, Thomas</t>
  </si>
  <si>
    <t>Columbia</t>
  </si>
  <si>
    <t>Netherlands</t>
  </si>
  <si>
    <t>United Kingdom</t>
  </si>
  <si>
    <t>Jordan</t>
  </si>
  <si>
    <t>Denmark</t>
  </si>
  <si>
    <t>Cambodia</t>
  </si>
  <si>
    <t>Burma</t>
  </si>
  <si>
    <t>China</t>
  </si>
  <si>
    <t>Croatia</t>
  </si>
  <si>
    <t>Bosnia</t>
  </si>
  <si>
    <t>Austria</t>
  </si>
  <si>
    <t>Paraguay</t>
  </si>
  <si>
    <t>Moldova</t>
  </si>
  <si>
    <t>France</t>
  </si>
  <si>
    <t>Italy</t>
  </si>
  <si>
    <t>Ukraine</t>
  </si>
  <si>
    <t>Spain</t>
  </si>
  <si>
    <t>Morocco</t>
  </si>
  <si>
    <t>Burmese</t>
  </si>
  <si>
    <t>Swahili</t>
  </si>
  <si>
    <t>Ukrainian</t>
  </si>
  <si>
    <t>Bamana</t>
  </si>
  <si>
    <t>Bambara</t>
  </si>
  <si>
    <t>Bosnian</t>
  </si>
  <si>
    <t>Croatian</t>
  </si>
  <si>
    <t>Serbian</t>
  </si>
  <si>
    <t>German</t>
  </si>
  <si>
    <t>Haitian Creole</t>
  </si>
  <si>
    <t>Maya</t>
  </si>
  <si>
    <t>Sanskrit</t>
  </si>
  <si>
    <t>Polish</t>
  </si>
  <si>
    <t>Persian</t>
  </si>
  <si>
    <t>Armenian</t>
  </si>
  <si>
    <t>Azerbaijani</t>
  </si>
  <si>
    <t>Buryat</t>
  </si>
  <si>
    <t>Uzbek</t>
  </si>
  <si>
    <t>Cebuano</t>
  </si>
  <si>
    <t>Tibetan</t>
  </si>
  <si>
    <t>Dakani</t>
  </si>
  <si>
    <t>Hawaii</t>
  </si>
  <si>
    <t>Iowa</t>
  </si>
  <si>
    <t>Kansas</t>
  </si>
  <si>
    <t>Minnesota</t>
  </si>
  <si>
    <t>Missouri</t>
  </si>
  <si>
    <t>North Carolina</t>
  </si>
  <si>
    <t>Oregon</t>
  </si>
  <si>
    <t>University of Illinois, Urbana-Champaign</t>
  </si>
  <si>
    <t>Senegal, France, Italy</t>
  </si>
  <si>
    <t>Sudan</t>
  </si>
  <si>
    <t>Anthropology, Health</t>
  </si>
  <si>
    <t>Bamana, Bambara, French</t>
  </si>
  <si>
    <t>Art/Art History, History</t>
  </si>
  <si>
    <t>Anthropology, Education</t>
  </si>
  <si>
    <t>Area Studies, Linguistics</t>
  </si>
  <si>
    <t>Morocco, Spain</t>
  </si>
  <si>
    <t>Syria, Morocco, Spain</t>
  </si>
  <si>
    <t>Arabic, Hebrew</t>
  </si>
  <si>
    <t>Area Studies, History</t>
  </si>
  <si>
    <t>Arabic, Hebrew, Turkish</t>
  </si>
  <si>
    <t>Arabic, Spanish</t>
  </si>
  <si>
    <t>Language and Literature, Religion</t>
  </si>
  <si>
    <t>Sociology, Geography, Urban Planning</t>
  </si>
  <si>
    <t>Burma, Cambodia, Japan</t>
  </si>
  <si>
    <t>Cebuano, Tagalog</t>
  </si>
  <si>
    <t>Anthropology, Biology</t>
  </si>
  <si>
    <t>Geography, History, Anthropology, Sociology, History</t>
  </si>
  <si>
    <t>Denmark, India</t>
  </si>
  <si>
    <t>Kannada, Persian, Urdu</t>
  </si>
  <si>
    <t>Art History, History</t>
  </si>
  <si>
    <t>Anthropology, Geography, Area Studies</t>
  </si>
  <si>
    <t>Croatia, Bosnia, Turkey</t>
  </si>
  <si>
    <t>Czech Republic, Kazakhstan, Moldova, Tajikistan, Kyrgyzstan</t>
  </si>
  <si>
    <t>Armenian, Russian</t>
  </si>
  <si>
    <t>Polish, German, Russian</t>
  </si>
  <si>
    <t>Tajik, Persian</t>
  </si>
  <si>
    <t>Russian, Czech, Ukrainian, Buryat, Uzbek, Kazakh</t>
  </si>
  <si>
    <t>Brazil, Paraguay, Uruguay</t>
  </si>
  <si>
    <t>History, Political Science, Language and Literature, Geography, Health, Linguistics</t>
  </si>
  <si>
    <t>History, Political Science, Anthropology, Religion, Area Studies, Architecture, Ethnomusicology, Education, Language and Literature</t>
  </si>
  <si>
    <t>Spanish, Portuguese</t>
  </si>
  <si>
    <t>Ethnomusicology, Art/Art History, History</t>
  </si>
  <si>
    <t>Anthropology, History, Language, Political Science</t>
  </si>
  <si>
    <t>Spanish, Maya</t>
  </si>
  <si>
    <t>Ethnomusicology, Anthropology</t>
  </si>
  <si>
    <t>History, Environmental Science, Anthropology, Art History, Urban Planning</t>
  </si>
  <si>
    <t>Anthropology, Art/Art History, History</t>
  </si>
  <si>
    <t>Moveable Feast:  The Place of Sekkyo in Meiji Buddhist Discourse</t>
  </si>
  <si>
    <t>Singapore</t>
  </si>
  <si>
    <t>Changing Climate, Changing Management:  Responses in Increasing Water Scarcity in the Peruvian Andes</t>
  </si>
  <si>
    <t>Kyrgyzstan</t>
  </si>
  <si>
    <t>Israel, Turkey</t>
  </si>
  <si>
    <t>Anthropology, Ethnomusicology, History</t>
  </si>
  <si>
    <t>Urdu, Tamil, Telugu, Punjabi, Hindi, Persian, Sanskrit, Dakani, Gujarati</t>
  </si>
  <si>
    <t>Nepali, Tibetan, Sanskrit, Hindi</t>
  </si>
  <si>
    <t>Anthropology, Area Studies, Ethnomusicology</t>
  </si>
  <si>
    <t>Atlantic Markets and West African Sisters:  Female Traders in Saint Louis, Senegal, and New Orleans, Louisiana</t>
  </si>
  <si>
    <t>Moving the Nation: Citizen, State, and Urban Transportation in Postcolonial Ghana</t>
  </si>
  <si>
    <t>When Prosperity Fails:  The Faith Gospel and Non-Market Exchange on the Zambian Copperbelt</t>
  </si>
  <si>
    <t>Community Television in Chile:  Media, Politics, and the "Digital Divide"</t>
  </si>
  <si>
    <t>Industrialization in Sao Paulo's Old Republic:  A Wage Perspective</t>
  </si>
  <si>
    <t>The Chacarera:  Nation, Media, and Agency in Argentine Folk Music</t>
  </si>
  <si>
    <t>Campesino Militancy and the Making of the Honduran Elite (1945-1989)</t>
  </si>
  <si>
    <t>Cultivating Continuity:  Agrarian Reform and Historical Memory in Oernambuco, Brazil</t>
  </si>
  <si>
    <t>Peasants, Slaves, and Sojourners:  Itinerant Asians in Colonial New Spain, 1571-1700</t>
  </si>
  <si>
    <t>Integrating Scientific, Local, and Traditional Knowledge in Water Management Decisions</t>
  </si>
  <si>
    <t>Musical Cartographies in the Video Age:  Popular Music, Visual Media, Space, and Place in Urban Uruguay</t>
  </si>
  <si>
    <t>Law, Justice, and Morality in Colonial Mexico:  Ecclesiastical and Civil Courts Compared, 1650-1810</t>
  </si>
  <si>
    <t>Sexual Angst of Empire:  Drunken Soldiers, Diseased Prostitutes, and the Panama Canal</t>
  </si>
  <si>
    <t>State of Dress:  Gender, Role, and Status in Moche Art</t>
  </si>
  <si>
    <t>Corridors of Trade and Halls of Justice: Law, Sovereignty, and the Bordering of the Rio de la Plata</t>
  </si>
  <si>
    <t>Assessing the Philosophical Boom:  Post-Soviet Philosophy in the Moscow and St. Petersburg Academies</t>
  </si>
  <si>
    <t>Defining Territory, Shaping Faith, Islam, and the Changing Landscape of Kazan's Old Tatar Quarter</t>
  </si>
  <si>
    <t>Constructing Science:  Polish Physics and the Development of a Quantum Theory in Europe</t>
  </si>
  <si>
    <t>Progress and its Discontents: The Modernization of Public and  Private Cities in Poland, Lithuania, and the Russian Empire, 1764-1830</t>
  </si>
  <si>
    <t>Technologies of Rule:  Empire, Water, and the Modernization of Central Asia, 1860s-1940s</t>
  </si>
  <si>
    <t>The Soviet Cosmos:  Life-Cycle Rituals, Family Culture, and the Socialist Way of Life (1956-1985)</t>
  </si>
  <si>
    <t>Enlightening the Land of Midnight:  Slovtsov Kalashnikov and the Making of Modern Siberia</t>
  </si>
  <si>
    <t>Pleasure, Power, and the Pursuit of Communism:  The Soviet Campaign to Organize Youth Leisure, 1955-1964</t>
  </si>
  <si>
    <t>Constructing A Constituency for Israeli Ultra-Nationalism:  A Socio-Political History (1973-2007)</t>
  </si>
  <si>
    <t>Development and Implementation of the UAE Disability Act in Dubai</t>
  </si>
  <si>
    <t>Diction and Dictionaries:  Language, Literature, and Learning in Persianate South Asia</t>
  </si>
  <si>
    <t>Serving Modernity: "American" Service and Urban Practice in Globalizing India</t>
  </si>
  <si>
    <t>Creating a Classic:  Nationalism, Regionalism, and Dance in India</t>
  </si>
  <si>
    <t>Neoliberalizing Development: Transnational Institutions, NGOs, and State Space in Nepal</t>
  </si>
  <si>
    <t>Altering the Nation:  Indigeneity, Authority, and Recognition at the Margins of Bangladesh</t>
  </si>
  <si>
    <t>Thai Captives, Warfare, and Cultural Exchange in Southeast Asia</t>
  </si>
  <si>
    <t>Converging Interests?:  Exploring Volunteer Tourism as a Development Strategy in Northern Thailand</t>
  </si>
  <si>
    <t>Narratives of Violence, Technologies of Proof:  Law and Society in Thailand from 1944-Present</t>
  </si>
  <si>
    <t>Bridging the Language and Cultural Barriers:  An Integrative Approach to Conservation and Education</t>
  </si>
  <si>
    <t>Religious Relations, Transnational Narratives, and Ethnic Ideologies in Minahasa, Indonesia</t>
  </si>
  <si>
    <t>Harvard University</t>
  </si>
  <si>
    <t>Thinking Globally, Identifying Locally:  Re-Envisioning "Women" in Late Twentieth-Century Japan</t>
  </si>
  <si>
    <t>Legal and Social Reform Among "Ritual Prostitutes" in Southern India</t>
  </si>
  <si>
    <t>Genderizing HIV/AIDS in Russia: Identifying and Contextualizing Risk Behaviors Among HIV-Positive Women in St. Petersburg</t>
  </si>
  <si>
    <t>Across Mexico:  Sex, Gender, and Violence Along the Migrant Trail</t>
  </si>
  <si>
    <t>More than Water:  Gendered Responses to Ecological Change Along the Ganges River</t>
  </si>
  <si>
    <t>Cheminots into Citizens:  Labor, Migration, and Political Imagination Along the Dakar-Niger Railroad, 1923-1974</t>
  </si>
  <si>
    <t>A World Without Drink:  Temperance in India 1880-1949</t>
  </si>
  <si>
    <t>The Traumatic Mirror:  Questions of Identity and Roanipe During the Deportation to Transnistria</t>
  </si>
  <si>
    <t>The Children With Diamonds in Their Hands?  Comparing Zambia's Public and Community Schools</t>
  </si>
  <si>
    <t>Sovietization With a Human Face:  Soviet-Czechoslovak Cultural and Social Relations, 1948-1972</t>
  </si>
  <si>
    <t>DeVore, Jonathan</t>
  </si>
  <si>
    <t>FY 1964-2008 FELLOWSHIPS AWARDED</t>
  </si>
  <si>
    <t>Tajik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</si>
</sst>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m/d/yy"/>
    <numFmt numFmtId="167" formatCode="m/d"/>
    <numFmt numFmtId="168" formatCode="&quot;$&quot;#,##0.00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9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9" fontId="0" fillId="0" borderId="0" xfId="22" applyAlignment="1">
      <alignment horizontal="center"/>
    </xf>
    <xf numFmtId="9" fontId="0" fillId="0" borderId="2" xfId="22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4" fillId="3" borderId="4" xfId="0" applyFont="1" applyFill="1" applyBorder="1" applyAlignment="1">
      <alignment horizontal="center" wrapText="1"/>
    </xf>
    <xf numFmtId="0" fontId="4" fillId="3" borderId="4" xfId="21" applyFont="1" applyFill="1" applyBorder="1" applyAlignment="1">
      <alignment horizontal="center" wrapText="1"/>
      <protection/>
    </xf>
    <xf numFmtId="0" fontId="4" fillId="3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/>
    </xf>
    <xf numFmtId="0" fontId="4" fillId="3" borderId="2" xfId="0" applyFont="1" applyFill="1" applyBorder="1" applyAlignment="1">
      <alignment/>
    </xf>
    <xf numFmtId="0" fontId="0" fillId="3" borderId="0" xfId="0" applyFill="1" applyBorder="1" applyAlignment="1">
      <alignment/>
    </xf>
    <xf numFmtId="164" fontId="8" fillId="4" borderId="5" xfId="0" applyNumberFormat="1" applyFont="1" applyFill="1" applyBorder="1" applyAlignment="1" applyProtection="1">
      <alignment horizontal="center"/>
      <protection locked="0"/>
    </xf>
    <xf numFmtId="167" fontId="8" fillId="4" borderId="1" xfId="0" applyNumberFormat="1" applyFont="1" applyFill="1" applyBorder="1" applyAlignment="1" applyProtection="1">
      <alignment horizontal="center" shrinkToFit="1"/>
      <protection locked="0"/>
    </xf>
    <xf numFmtId="166" fontId="8" fillId="4" borderId="1" xfId="0" applyNumberFormat="1" applyFont="1" applyFill="1" applyBorder="1" applyAlignment="1" applyProtection="1">
      <alignment horizontal="center" textRotation="90"/>
      <protection locked="0"/>
    </xf>
    <xf numFmtId="167" fontId="8" fillId="4" borderId="1" xfId="0" applyNumberFormat="1" applyFont="1" applyFill="1" applyBorder="1" applyAlignment="1" applyProtection="1">
      <alignment horizontal="center" textRotation="90"/>
      <protection locked="0"/>
    </xf>
    <xf numFmtId="166" fontId="8" fillId="4" borderId="1" xfId="0" applyNumberFormat="1" applyFont="1" applyFill="1" applyBorder="1" applyAlignment="1" applyProtection="1">
      <alignment horizontal="center"/>
      <protection locked="0"/>
    </xf>
    <xf numFmtId="167" fontId="8" fillId="4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164" fontId="8" fillId="4" borderId="6" xfId="0" applyNumberFormat="1" applyFont="1" applyFill="1" applyBorder="1" applyAlignment="1" applyProtection="1">
      <alignment horizontal="center"/>
      <protection locked="0"/>
    </xf>
    <xf numFmtId="167" fontId="8" fillId="4" borderId="6" xfId="0" applyNumberFormat="1" applyFont="1" applyFill="1" applyBorder="1" applyAlignment="1" applyProtection="1">
      <alignment horizontal="center" shrinkToFit="1"/>
      <protection locked="0"/>
    </xf>
    <xf numFmtId="166" fontId="8" fillId="4" borderId="6" xfId="0" applyNumberFormat="1" applyFont="1" applyFill="1" applyBorder="1" applyAlignment="1" applyProtection="1">
      <alignment horizontal="center" textRotation="90"/>
      <protection locked="0"/>
    </xf>
    <xf numFmtId="167" fontId="8" fillId="4" borderId="6" xfId="0" applyNumberFormat="1" applyFont="1" applyFill="1" applyBorder="1" applyAlignment="1" applyProtection="1">
      <alignment horizontal="center" textRotation="90"/>
      <protection locked="0"/>
    </xf>
    <xf numFmtId="166" fontId="8" fillId="4" borderId="6" xfId="0" applyNumberFormat="1" applyFont="1" applyFill="1" applyBorder="1" applyAlignment="1" applyProtection="1">
      <alignment horizontal="center"/>
      <protection locked="0"/>
    </xf>
    <xf numFmtId="167" fontId="8" fillId="4" borderId="5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164" fontId="9" fillId="5" borderId="5" xfId="0" applyNumberFormat="1" applyFont="1" applyFill="1" applyBorder="1" applyAlignment="1">
      <alignment/>
    </xf>
    <xf numFmtId="0" fontId="9" fillId="5" borderId="1" xfId="0" applyFont="1" applyFill="1" applyBorder="1" applyAlignment="1">
      <alignment/>
    </xf>
    <xf numFmtId="16" fontId="9" fillId="5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/>
    </xf>
    <xf numFmtId="164" fontId="9" fillId="6" borderId="5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16" fontId="9" fillId="6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164" fontId="9" fillId="0" borderId="5" xfId="0" applyNumberFormat="1" applyFont="1" applyBorder="1" applyAlignment="1">
      <alignment/>
    </xf>
    <xf numFmtId="0" fontId="9" fillId="0" borderId="1" xfId="0" applyFont="1" applyBorder="1" applyAlignment="1">
      <alignment/>
    </xf>
    <xf numFmtId="16" fontId="9" fillId="0" borderId="1" xfId="0" applyNumberFormat="1" applyFont="1" applyBorder="1" applyAlignment="1">
      <alignment/>
    </xf>
    <xf numFmtId="164" fontId="9" fillId="7" borderId="5" xfId="0" applyNumberFormat="1" applyFont="1" applyFill="1" applyBorder="1" applyAlignment="1">
      <alignment/>
    </xf>
    <xf numFmtId="0" fontId="9" fillId="7" borderId="1" xfId="0" applyFont="1" applyFill="1" applyBorder="1" applyAlignment="1">
      <alignment/>
    </xf>
    <xf numFmtId="16" fontId="9" fillId="7" borderId="1" xfId="0" applyNumberFormat="1" applyFont="1" applyFill="1" applyBorder="1" applyAlignment="1">
      <alignment/>
    </xf>
    <xf numFmtId="164" fontId="9" fillId="7" borderId="6" xfId="0" applyNumberFormat="1" applyFont="1" applyFill="1" applyBorder="1" applyAlignment="1">
      <alignment/>
    </xf>
    <xf numFmtId="0" fontId="9" fillId="7" borderId="6" xfId="0" applyFont="1" applyFill="1" applyBorder="1" applyAlignment="1">
      <alignment/>
    </xf>
    <xf numFmtId="16" fontId="9" fillId="7" borderId="6" xfId="0" applyNumberFormat="1" applyFont="1" applyFill="1" applyBorder="1" applyAlignment="1">
      <alignment/>
    </xf>
    <xf numFmtId="0" fontId="9" fillId="7" borderId="5" xfId="0" applyFont="1" applyFill="1" applyBorder="1" applyAlignment="1">
      <alignment/>
    </xf>
    <xf numFmtId="164" fontId="9" fillId="0" borderId="6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5" xfId="0" applyFont="1" applyBorder="1" applyAlignment="1">
      <alignment/>
    </xf>
    <xf numFmtId="164" fontId="9" fillId="8" borderId="5" xfId="0" applyNumberFormat="1" applyFont="1" applyFill="1" applyBorder="1" applyAlignment="1">
      <alignment/>
    </xf>
    <xf numFmtId="0" fontId="9" fillId="8" borderId="1" xfId="0" applyFont="1" applyFill="1" applyBorder="1" applyAlignment="1">
      <alignment/>
    </xf>
    <xf numFmtId="16" fontId="9" fillId="0" borderId="6" xfId="0" applyNumberFormat="1" applyFont="1" applyBorder="1" applyAlignment="1">
      <alignment/>
    </xf>
    <xf numFmtId="164" fontId="9" fillId="6" borderId="6" xfId="0" applyNumberFormat="1" applyFont="1" applyFill="1" applyBorder="1" applyAlignment="1">
      <alignment/>
    </xf>
    <xf numFmtId="0" fontId="9" fillId="6" borderId="6" xfId="0" applyFont="1" applyFill="1" applyBorder="1" applyAlignment="1">
      <alignment/>
    </xf>
    <xf numFmtId="16" fontId="9" fillId="6" borderId="6" xfId="0" applyNumberFormat="1" applyFont="1" applyFill="1" applyBorder="1" applyAlignment="1">
      <alignment/>
    </xf>
    <xf numFmtId="0" fontId="9" fillId="6" borderId="5" xfId="0" applyFont="1" applyFill="1" applyBorder="1" applyAlignment="1">
      <alignment/>
    </xf>
    <xf numFmtId="164" fontId="9" fillId="0" borderId="5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9" fillId="0" borderId="0" xfId="0" applyNumberFormat="1" applyFont="1" applyAlignment="1">
      <alignment/>
    </xf>
    <xf numFmtId="164" fontId="9" fillId="9" borderId="5" xfId="0" applyNumberFormat="1" applyFont="1" applyFill="1" applyBorder="1" applyAlignment="1">
      <alignment/>
    </xf>
    <xf numFmtId="0" fontId="9" fillId="9" borderId="1" xfId="0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76" fontId="0" fillId="0" borderId="0" xfId="17" applyNumberFormat="1" applyAlignment="1">
      <alignment/>
    </xf>
    <xf numFmtId="176" fontId="0" fillId="0" borderId="0" xfId="0" applyNumberFormat="1" applyAlignment="1">
      <alignment/>
    </xf>
    <xf numFmtId="164" fontId="0" fillId="0" borderId="0" xfId="17" applyNumberFormat="1" applyAlignment="1">
      <alignment/>
    </xf>
    <xf numFmtId="164" fontId="0" fillId="0" borderId="2" xfId="17" applyNumberFormat="1" applyBorder="1" applyAlignment="1">
      <alignment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0" borderId="7" xfId="0" applyFont="1" applyFill="1" applyBorder="1" applyAlignment="1">
      <alignment wrapText="1"/>
    </xf>
    <xf numFmtId="0" fontId="12" fillId="0" borderId="7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/>
    </xf>
    <xf numFmtId="0" fontId="13" fillId="0" borderId="8" xfId="0" applyFont="1" applyBorder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/>
    </xf>
    <xf numFmtId="0" fontId="13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3" xfId="0" applyFont="1" applyBorder="1" applyAlignment="1">
      <alignment/>
    </xf>
    <xf numFmtId="164" fontId="12" fillId="0" borderId="15" xfId="0" applyNumberFormat="1" applyFont="1" applyBorder="1" applyAlignment="1">
      <alignment horizontal="right" wrapText="1"/>
    </xf>
    <xf numFmtId="164" fontId="12" fillId="0" borderId="16" xfId="0" applyNumberFormat="1" applyFont="1" applyBorder="1" applyAlignment="1">
      <alignment horizontal="right" wrapText="1"/>
    </xf>
    <xf numFmtId="164" fontId="12" fillId="0" borderId="15" xfId="0" applyNumberFormat="1" applyFont="1" applyBorder="1" applyAlignment="1">
      <alignment wrapText="1"/>
    </xf>
    <xf numFmtId="164" fontId="12" fillId="0" borderId="16" xfId="0" applyNumberFormat="1" applyFont="1" applyBorder="1" applyAlignment="1">
      <alignment wrapText="1"/>
    </xf>
    <xf numFmtId="0" fontId="13" fillId="0" borderId="17" xfId="0" applyFont="1" applyBorder="1" applyAlignment="1">
      <alignment/>
    </xf>
    <xf numFmtId="0" fontId="13" fillId="0" borderId="8" xfId="0" applyFont="1" applyBorder="1" applyAlignment="1">
      <alignment wrapText="1"/>
    </xf>
    <xf numFmtId="0" fontId="13" fillId="0" borderId="8" xfId="0" applyFont="1" applyBorder="1" applyAlignment="1">
      <alignment horizontal="center"/>
    </xf>
    <xf numFmtId="164" fontId="13" fillId="0" borderId="18" xfId="0" applyNumberFormat="1" applyFont="1" applyBorder="1" applyAlignment="1">
      <alignment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21" applyFont="1" applyFill="1" applyBorder="1" applyAlignment="1">
      <alignment horizontal="center" wrapText="1"/>
      <protection/>
    </xf>
    <xf numFmtId="0" fontId="8" fillId="0" borderId="21" xfId="21" applyFont="1" applyFill="1" applyBorder="1" applyAlignment="1">
      <alignment horizontal="left" wrapText="1"/>
      <protection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 horizontal="left" wrapText="1"/>
    </xf>
    <xf numFmtId="0" fontId="9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wrapText="1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left" wrapText="1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4" fontId="13" fillId="0" borderId="14" xfId="0" applyNumberFormat="1" applyFont="1" applyBorder="1" applyAlignment="1">
      <alignment/>
    </xf>
    <xf numFmtId="0" fontId="9" fillId="0" borderId="7" xfId="0" applyFont="1" applyBorder="1" applyAlignment="1">
      <alignment wrapText="1"/>
    </xf>
    <xf numFmtId="0" fontId="12" fillId="0" borderId="7" xfId="0" applyFont="1" applyBorder="1" applyAlignment="1">
      <alignment/>
    </xf>
    <xf numFmtId="14" fontId="8" fillId="3" borderId="26" xfId="0" applyNumberFormat="1" applyFont="1" applyFill="1" applyBorder="1" applyAlignment="1">
      <alignment horizontal="center" wrapText="1"/>
    </xf>
    <xf numFmtId="14" fontId="8" fillId="3" borderId="6" xfId="0" applyNumberFormat="1" applyFont="1" applyFill="1" applyBorder="1" applyAlignment="1">
      <alignment horizontal="center" wrapText="1"/>
    </xf>
    <xf numFmtId="14" fontId="8" fillId="3" borderId="27" xfId="0" applyNumberFormat="1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3" borderId="28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showZeros="0" tabSelected="1" zoomScale="75" zoomScaleNormal="75" workbookViewId="0" topLeftCell="A1">
      <pane xSplit="1" ySplit="1" topLeftCell="B2" activePane="bottomRight" state="frozen"/>
      <selection pane="topLeft" activeCell="A135" sqref="A135:F160"/>
      <selection pane="topRight" activeCell="A135" sqref="A135:F160"/>
      <selection pane="bottomLeft" activeCell="A135" sqref="A135:F160"/>
      <selection pane="bottomRight" activeCell="F53" sqref="F53"/>
    </sheetView>
  </sheetViews>
  <sheetFormatPr defaultColWidth="9.140625" defaultRowHeight="12.75"/>
  <cols>
    <col min="1" max="1" width="22.00390625" style="56" customWidth="1"/>
    <col min="2" max="2" width="22.421875" style="56" customWidth="1"/>
    <col min="3" max="3" width="24.28125" style="56" bestFit="1" customWidth="1"/>
    <col min="4" max="4" width="15.140625" style="56" customWidth="1"/>
    <col min="5" max="5" width="17.28125" style="56" customWidth="1"/>
    <col min="6" max="6" width="52.7109375" style="102" customWidth="1"/>
    <col min="7" max="7" width="11.7109375" style="88" hidden="1" customWidth="1"/>
    <col min="8" max="8" width="8.00390625" style="60" hidden="1" customWidth="1"/>
    <col min="9" max="9" width="9.28125" style="60" hidden="1" customWidth="1"/>
    <col min="10" max="11" width="0" style="60" hidden="1" customWidth="1"/>
    <col min="12" max="12" width="9.28125" style="60" hidden="1" customWidth="1"/>
    <col min="13" max="13" width="13.7109375" style="60" hidden="1" customWidth="1"/>
    <col min="14" max="16384" width="9.140625" style="60" customWidth="1"/>
  </cols>
  <sheetData>
    <row r="1" spans="1:13" s="48" customFormat="1" ht="36.75" customHeight="1">
      <c r="A1" s="137" t="s">
        <v>0</v>
      </c>
      <c r="B1" s="138" t="s">
        <v>1</v>
      </c>
      <c r="C1" s="138" t="s">
        <v>2</v>
      </c>
      <c r="D1" s="138" t="s">
        <v>87</v>
      </c>
      <c r="E1" s="139" t="s">
        <v>3</v>
      </c>
      <c r="F1" s="140" t="s">
        <v>4</v>
      </c>
      <c r="G1" s="42" t="s">
        <v>5</v>
      </c>
      <c r="H1" s="43" t="s">
        <v>6</v>
      </c>
      <c r="I1" s="44" t="s">
        <v>7</v>
      </c>
      <c r="J1" s="45" t="s">
        <v>8</v>
      </c>
      <c r="K1" s="45" t="s">
        <v>9</v>
      </c>
      <c r="L1" s="46" t="s">
        <v>10</v>
      </c>
      <c r="M1" s="47" t="s">
        <v>11</v>
      </c>
    </row>
    <row r="2" spans="1:13" s="48" customFormat="1" ht="15">
      <c r="A2" s="159" t="s">
        <v>31</v>
      </c>
      <c r="B2" s="160"/>
      <c r="C2" s="160"/>
      <c r="D2" s="160"/>
      <c r="E2" s="160"/>
      <c r="F2" s="161"/>
      <c r="G2" s="49"/>
      <c r="H2" s="50"/>
      <c r="I2" s="51"/>
      <c r="J2" s="52"/>
      <c r="K2" s="52"/>
      <c r="L2" s="53"/>
      <c r="M2" s="54"/>
    </row>
    <row r="3" spans="1:13" ht="28.5">
      <c r="A3" s="141" t="s">
        <v>92</v>
      </c>
      <c r="B3" s="56" t="s">
        <v>237</v>
      </c>
      <c r="C3" s="55" t="s">
        <v>108</v>
      </c>
      <c r="D3" s="56" t="s">
        <v>117</v>
      </c>
      <c r="E3" s="56" t="s">
        <v>128</v>
      </c>
      <c r="F3" s="142" t="s">
        <v>140</v>
      </c>
      <c r="G3" s="57"/>
      <c r="H3" s="58"/>
      <c r="I3" s="59"/>
      <c r="J3" s="58"/>
      <c r="K3" s="58"/>
      <c r="L3" s="58"/>
      <c r="M3" s="58"/>
    </row>
    <row r="4" spans="1:13" ht="28.5">
      <c r="A4" s="143" t="s">
        <v>93</v>
      </c>
      <c r="B4" s="56" t="s">
        <v>188</v>
      </c>
      <c r="C4" s="55" t="s">
        <v>109</v>
      </c>
      <c r="D4" s="56" t="s">
        <v>118</v>
      </c>
      <c r="E4" s="56" t="s">
        <v>129</v>
      </c>
      <c r="F4" s="142" t="s">
        <v>141</v>
      </c>
      <c r="G4" s="62"/>
      <c r="H4" s="63"/>
      <c r="I4" s="63"/>
      <c r="J4" s="63"/>
      <c r="K4" s="63"/>
      <c r="L4" s="64"/>
      <c r="M4" s="63"/>
    </row>
    <row r="5" spans="1:13" ht="28.5">
      <c r="A5" s="143" t="s">
        <v>94</v>
      </c>
      <c r="B5" s="56" t="s">
        <v>199</v>
      </c>
      <c r="C5" s="55" t="s">
        <v>108</v>
      </c>
      <c r="D5" s="56" t="s">
        <v>119</v>
      </c>
      <c r="E5" s="56" t="s">
        <v>550</v>
      </c>
      <c r="F5" s="142" t="s">
        <v>142</v>
      </c>
      <c r="G5" s="62"/>
      <c r="H5" s="63"/>
      <c r="I5" s="63"/>
      <c r="J5" s="63"/>
      <c r="K5" s="63"/>
      <c r="L5" s="64"/>
      <c r="M5" s="63"/>
    </row>
    <row r="6" spans="1:13" ht="28.5">
      <c r="A6" s="141" t="s">
        <v>95</v>
      </c>
      <c r="B6" s="56" t="s">
        <v>186</v>
      </c>
      <c r="C6" s="55" t="s">
        <v>110</v>
      </c>
      <c r="D6" s="56" t="s">
        <v>120</v>
      </c>
      <c r="E6" s="56" t="s">
        <v>130</v>
      </c>
      <c r="F6" s="142" t="s">
        <v>143</v>
      </c>
      <c r="G6" s="62"/>
      <c r="H6" s="63"/>
      <c r="I6" s="63"/>
      <c r="J6" s="63"/>
      <c r="K6" s="63"/>
      <c r="L6" s="64"/>
      <c r="M6" s="63"/>
    </row>
    <row r="7" spans="1:13" ht="42.75">
      <c r="A7" s="143" t="s">
        <v>526</v>
      </c>
      <c r="B7" s="56" t="s">
        <v>195</v>
      </c>
      <c r="C7" s="55" t="s">
        <v>108</v>
      </c>
      <c r="D7" s="56" t="s">
        <v>524</v>
      </c>
      <c r="E7" s="56" t="s">
        <v>527</v>
      </c>
      <c r="F7" s="142" t="s">
        <v>667</v>
      </c>
      <c r="G7" s="57"/>
      <c r="H7" s="58"/>
      <c r="I7" s="59"/>
      <c r="J7" s="58"/>
      <c r="K7" s="58"/>
      <c r="L7" s="58"/>
      <c r="M7" s="58"/>
    </row>
    <row r="8" spans="1:13" ht="28.5">
      <c r="A8" s="141" t="s">
        <v>96</v>
      </c>
      <c r="B8" s="65" t="s">
        <v>189</v>
      </c>
      <c r="C8" s="55" t="s">
        <v>111</v>
      </c>
      <c r="D8" s="56" t="s">
        <v>121</v>
      </c>
      <c r="E8" s="56" t="s">
        <v>137</v>
      </c>
      <c r="F8" s="142" t="s">
        <v>144</v>
      </c>
      <c r="G8" s="62"/>
      <c r="H8" s="63"/>
      <c r="I8" s="63"/>
      <c r="J8" s="63"/>
      <c r="K8" s="63"/>
      <c r="L8" s="64"/>
      <c r="M8" s="63"/>
    </row>
    <row r="9" spans="1:13" ht="42.75">
      <c r="A9" s="141" t="s">
        <v>97</v>
      </c>
      <c r="B9" s="56" t="s">
        <v>240</v>
      </c>
      <c r="C9" s="55" t="s">
        <v>108</v>
      </c>
      <c r="D9" s="56" t="s">
        <v>122</v>
      </c>
      <c r="E9" s="56" t="s">
        <v>138</v>
      </c>
      <c r="F9" s="142" t="s">
        <v>626</v>
      </c>
      <c r="G9" s="66"/>
      <c r="H9" s="67"/>
      <c r="I9" s="67"/>
      <c r="J9" s="67"/>
      <c r="K9" s="67"/>
      <c r="L9" s="67"/>
      <c r="M9" s="67"/>
    </row>
    <row r="10" spans="1:13" ht="28.5">
      <c r="A10" s="141" t="s">
        <v>98</v>
      </c>
      <c r="B10" s="65" t="s">
        <v>189</v>
      </c>
      <c r="C10" s="55" t="s">
        <v>108</v>
      </c>
      <c r="D10" s="56" t="s">
        <v>123</v>
      </c>
      <c r="E10" s="56" t="s">
        <v>132</v>
      </c>
      <c r="F10" s="142" t="s">
        <v>627</v>
      </c>
      <c r="G10" s="57"/>
      <c r="H10" s="58"/>
      <c r="I10" s="59"/>
      <c r="J10" s="58"/>
      <c r="K10" s="58"/>
      <c r="L10" s="58"/>
      <c r="M10" s="58"/>
    </row>
    <row r="11" spans="1:13" ht="28.5">
      <c r="A11" s="141" t="s">
        <v>99</v>
      </c>
      <c r="B11" s="56" t="s">
        <v>242</v>
      </c>
      <c r="C11" s="55" t="s">
        <v>110</v>
      </c>
      <c r="D11" s="56" t="s">
        <v>124</v>
      </c>
      <c r="E11" s="56" t="s">
        <v>133</v>
      </c>
      <c r="F11" s="142" t="s">
        <v>628</v>
      </c>
      <c r="G11" s="66"/>
      <c r="H11" s="67"/>
      <c r="I11" s="68"/>
      <c r="J11" s="67"/>
      <c r="K11" s="67"/>
      <c r="L11" s="67"/>
      <c r="M11" s="67"/>
    </row>
    <row r="12" spans="1:13" ht="39" customHeight="1">
      <c r="A12" s="141" t="s">
        <v>100</v>
      </c>
      <c r="B12" s="56" t="s">
        <v>239</v>
      </c>
      <c r="C12" s="55" t="s">
        <v>112</v>
      </c>
      <c r="D12" s="56" t="s">
        <v>125</v>
      </c>
      <c r="E12" s="56" t="s">
        <v>550</v>
      </c>
      <c r="F12" s="142" t="s">
        <v>145</v>
      </c>
      <c r="G12" s="66"/>
      <c r="H12" s="67"/>
      <c r="I12" s="67"/>
      <c r="J12" s="67"/>
      <c r="K12" s="67"/>
      <c r="L12" s="67"/>
      <c r="M12" s="67"/>
    </row>
    <row r="13" spans="1:13" ht="28.5">
      <c r="A13" s="141" t="s">
        <v>101</v>
      </c>
      <c r="B13" s="65" t="s">
        <v>241</v>
      </c>
      <c r="C13" s="55" t="s">
        <v>110</v>
      </c>
      <c r="D13" s="56" t="s">
        <v>120</v>
      </c>
      <c r="E13" s="56" t="s">
        <v>130</v>
      </c>
      <c r="F13" s="142" t="s">
        <v>146</v>
      </c>
      <c r="G13" s="66"/>
      <c r="H13" s="67"/>
      <c r="I13" s="68"/>
      <c r="J13" s="67"/>
      <c r="K13" s="67"/>
      <c r="L13" s="67"/>
      <c r="M13" s="67"/>
    </row>
    <row r="14" spans="1:13" ht="28.5">
      <c r="A14" s="143" t="s">
        <v>102</v>
      </c>
      <c r="B14" s="56" t="s">
        <v>238</v>
      </c>
      <c r="C14" s="55" t="s">
        <v>113</v>
      </c>
      <c r="D14" s="56" t="s">
        <v>525</v>
      </c>
      <c r="E14" s="56" t="s">
        <v>529</v>
      </c>
      <c r="F14" s="142" t="s">
        <v>147</v>
      </c>
      <c r="G14" s="69"/>
      <c r="H14" s="70"/>
      <c r="I14" s="70"/>
      <c r="J14" s="70"/>
      <c r="K14" s="70"/>
      <c r="L14" s="71"/>
      <c r="M14" s="70"/>
    </row>
    <row r="15" spans="1:13" ht="28.5">
      <c r="A15" s="141" t="s">
        <v>103</v>
      </c>
      <c r="B15" s="56" t="s">
        <v>240</v>
      </c>
      <c r="C15" s="55" t="s">
        <v>114</v>
      </c>
      <c r="D15" s="56" t="s">
        <v>126</v>
      </c>
      <c r="E15" s="56" t="s">
        <v>131</v>
      </c>
      <c r="F15" s="142" t="s">
        <v>148</v>
      </c>
      <c r="G15" s="62"/>
      <c r="H15" s="63"/>
      <c r="I15" s="63"/>
      <c r="J15" s="63"/>
      <c r="K15" s="63"/>
      <c r="L15" s="64"/>
      <c r="M15" s="63"/>
    </row>
    <row r="16" spans="1:13" ht="28.5">
      <c r="A16" s="141" t="s">
        <v>104</v>
      </c>
      <c r="B16" s="56" t="s">
        <v>240</v>
      </c>
      <c r="C16" s="55" t="s">
        <v>115</v>
      </c>
      <c r="D16" s="56" t="s">
        <v>124</v>
      </c>
      <c r="E16" s="56" t="s">
        <v>133</v>
      </c>
      <c r="F16" s="142" t="s">
        <v>670</v>
      </c>
      <c r="G16" s="72" t="e">
        <f>#REF!+#REF!</f>
        <v>#REF!</v>
      </c>
      <c r="H16" s="73"/>
      <c r="I16" s="73" t="s">
        <v>12</v>
      </c>
      <c r="J16" s="73"/>
      <c r="K16" s="73"/>
      <c r="L16" s="74">
        <v>38992</v>
      </c>
      <c r="M16" s="75" t="s">
        <v>14</v>
      </c>
    </row>
    <row r="17" spans="1:13" ht="30" customHeight="1">
      <c r="A17" s="141" t="s">
        <v>105</v>
      </c>
      <c r="B17" s="56" t="s">
        <v>240</v>
      </c>
      <c r="C17" s="55" t="s">
        <v>110</v>
      </c>
      <c r="D17" s="56" t="s">
        <v>127</v>
      </c>
      <c r="E17" s="56" t="s">
        <v>139</v>
      </c>
      <c r="F17" s="142" t="s">
        <v>149</v>
      </c>
      <c r="G17" s="62" t="e">
        <f>#REF!+G115</f>
        <v>#REF!</v>
      </c>
      <c r="H17" s="63"/>
      <c r="I17" s="63" t="s">
        <v>12</v>
      </c>
      <c r="J17" s="63"/>
      <c r="K17" s="63"/>
      <c r="L17" s="64">
        <v>38932</v>
      </c>
      <c r="M17" s="63" t="s">
        <v>16</v>
      </c>
    </row>
    <row r="18" spans="1:13" ht="28.5">
      <c r="A18" s="141" t="s">
        <v>106</v>
      </c>
      <c r="B18" s="56" t="s">
        <v>243</v>
      </c>
      <c r="C18" s="55" t="s">
        <v>116</v>
      </c>
      <c r="D18" s="56" t="s">
        <v>120</v>
      </c>
      <c r="E18" s="56" t="s">
        <v>130</v>
      </c>
      <c r="F18" s="142" t="s">
        <v>150</v>
      </c>
      <c r="G18" s="62" t="e">
        <f>#REF!+G82</f>
        <v>#REF!</v>
      </c>
      <c r="H18" s="63"/>
      <c r="I18" s="63" t="s">
        <v>12</v>
      </c>
      <c r="J18" s="63"/>
      <c r="K18" s="63"/>
      <c r="L18" s="64">
        <v>39022</v>
      </c>
      <c r="M18" s="63" t="s">
        <v>19</v>
      </c>
    </row>
    <row r="19" spans="1:13" ht="28.5">
      <c r="A19" s="143" t="s">
        <v>107</v>
      </c>
      <c r="B19" s="56" t="s">
        <v>199</v>
      </c>
      <c r="C19" s="61" t="s">
        <v>108</v>
      </c>
      <c r="D19" s="56" t="s">
        <v>122</v>
      </c>
      <c r="E19" s="56" t="s">
        <v>136</v>
      </c>
      <c r="F19" s="142" t="s">
        <v>151</v>
      </c>
      <c r="G19" s="69" t="e">
        <f>#REF!+G141</f>
        <v>#REF!</v>
      </c>
      <c r="H19" s="70"/>
      <c r="I19" s="70" t="s">
        <v>12</v>
      </c>
      <c r="J19" s="70"/>
      <c r="K19" s="70"/>
      <c r="L19" s="71">
        <v>38993</v>
      </c>
      <c r="M19" s="70" t="s">
        <v>24</v>
      </c>
    </row>
    <row r="20" spans="1:6" ht="15.75" customHeight="1">
      <c r="A20" s="156" t="s">
        <v>38</v>
      </c>
      <c r="B20" s="157"/>
      <c r="C20" s="157"/>
      <c r="D20" s="157"/>
      <c r="E20" s="157"/>
      <c r="F20" s="158"/>
    </row>
    <row r="21" spans="1:7" ht="28.5">
      <c r="A21" s="141" t="s">
        <v>409</v>
      </c>
      <c r="B21" s="65" t="s">
        <v>661</v>
      </c>
      <c r="C21" s="55" t="s">
        <v>110</v>
      </c>
      <c r="D21" s="56" t="s">
        <v>456</v>
      </c>
      <c r="E21" s="56" t="s">
        <v>135</v>
      </c>
      <c r="F21" s="142" t="s">
        <v>479</v>
      </c>
      <c r="G21" s="91">
        <v>22265</v>
      </c>
    </row>
    <row r="22" spans="1:7" ht="28.5">
      <c r="A22" s="141" t="s">
        <v>410</v>
      </c>
      <c r="B22" s="56" t="s">
        <v>323</v>
      </c>
      <c r="C22" s="55" t="s">
        <v>110</v>
      </c>
      <c r="D22" s="56" t="s">
        <v>457</v>
      </c>
      <c r="E22" s="56" t="s">
        <v>274</v>
      </c>
      <c r="F22" s="142" t="s">
        <v>629</v>
      </c>
      <c r="G22" s="91">
        <v>39420</v>
      </c>
    </row>
    <row r="23" spans="1:7" ht="42.75">
      <c r="A23" s="143" t="s">
        <v>411</v>
      </c>
      <c r="B23" s="56" t="s">
        <v>263</v>
      </c>
      <c r="C23" s="55" t="s">
        <v>108</v>
      </c>
      <c r="D23" s="56" t="s">
        <v>456</v>
      </c>
      <c r="E23" s="56" t="s">
        <v>135</v>
      </c>
      <c r="F23" s="142" t="s">
        <v>630</v>
      </c>
      <c r="G23" s="91">
        <v>32745</v>
      </c>
    </row>
    <row r="24" spans="1:7" ht="28.5">
      <c r="A24" s="141" t="s">
        <v>528</v>
      </c>
      <c r="B24" s="65" t="s">
        <v>381</v>
      </c>
      <c r="C24" s="55" t="s">
        <v>448</v>
      </c>
      <c r="D24" s="56" t="s">
        <v>458</v>
      </c>
      <c r="E24" s="56" t="s">
        <v>274</v>
      </c>
      <c r="F24" s="142" t="s">
        <v>480</v>
      </c>
      <c r="G24" s="91">
        <v>19655</v>
      </c>
    </row>
    <row r="25" spans="1:7" ht="42.75">
      <c r="A25" s="141" t="s">
        <v>412</v>
      </c>
      <c r="B25" s="56" t="s">
        <v>263</v>
      </c>
      <c r="C25" s="55" t="s">
        <v>109</v>
      </c>
      <c r="D25" s="56" t="s">
        <v>459</v>
      </c>
      <c r="E25" s="56" t="s">
        <v>274</v>
      </c>
      <c r="F25" s="142" t="s">
        <v>631</v>
      </c>
      <c r="G25" s="91">
        <v>24272</v>
      </c>
    </row>
    <row r="26" spans="1:7" ht="28.5">
      <c r="A26" s="141" t="s">
        <v>413</v>
      </c>
      <c r="B26" s="65" t="s">
        <v>189</v>
      </c>
      <c r="C26" s="55" t="s">
        <v>108</v>
      </c>
      <c r="D26" s="56" t="s">
        <v>460</v>
      </c>
      <c r="E26" s="56" t="s">
        <v>274</v>
      </c>
      <c r="F26" s="142" t="s">
        <v>632</v>
      </c>
      <c r="G26" s="91">
        <v>37626</v>
      </c>
    </row>
    <row r="27" spans="1:7" ht="28.5">
      <c r="A27" s="141" t="s">
        <v>414</v>
      </c>
      <c r="B27" s="56" t="s">
        <v>262</v>
      </c>
      <c r="C27" s="55" t="s">
        <v>110</v>
      </c>
      <c r="D27" s="56" t="s">
        <v>461</v>
      </c>
      <c r="E27" s="56" t="s">
        <v>274</v>
      </c>
      <c r="F27" s="142" t="s">
        <v>481</v>
      </c>
      <c r="G27" s="91">
        <v>41263</v>
      </c>
    </row>
    <row r="28" spans="1:7" ht="28.5">
      <c r="A28" s="141" t="s">
        <v>415</v>
      </c>
      <c r="B28" s="56" t="s">
        <v>261</v>
      </c>
      <c r="C28" s="55" t="s">
        <v>111</v>
      </c>
      <c r="D28" s="56" t="s">
        <v>462</v>
      </c>
      <c r="E28" s="56" t="s">
        <v>274</v>
      </c>
      <c r="F28" s="142" t="s">
        <v>482</v>
      </c>
      <c r="G28" s="91">
        <v>26105</v>
      </c>
    </row>
    <row r="29" spans="1:7" ht="28.5">
      <c r="A29" s="141" t="s">
        <v>416</v>
      </c>
      <c r="B29" s="65" t="s">
        <v>189</v>
      </c>
      <c r="C29" s="55" t="s">
        <v>110</v>
      </c>
      <c r="D29" s="56" t="s">
        <v>458</v>
      </c>
      <c r="E29" s="56" t="s">
        <v>274</v>
      </c>
      <c r="F29" s="142" t="s">
        <v>483</v>
      </c>
      <c r="G29" s="91">
        <v>50360</v>
      </c>
    </row>
    <row r="30" spans="1:7" ht="28.5">
      <c r="A30" s="141" t="s">
        <v>672</v>
      </c>
      <c r="B30" s="56" t="s">
        <v>190</v>
      </c>
      <c r="C30" s="55" t="s">
        <v>110</v>
      </c>
      <c r="D30" s="56" t="s">
        <v>456</v>
      </c>
      <c r="E30" s="56" t="s">
        <v>135</v>
      </c>
      <c r="F30" s="142" t="s">
        <v>484</v>
      </c>
      <c r="G30" s="91">
        <v>25434</v>
      </c>
    </row>
    <row r="31" spans="1:7" ht="42.75">
      <c r="A31" s="141" t="s">
        <v>417</v>
      </c>
      <c r="B31" s="56" t="s">
        <v>449</v>
      </c>
      <c r="C31" s="55" t="s">
        <v>110</v>
      </c>
      <c r="D31" s="56" t="s">
        <v>463</v>
      </c>
      <c r="E31" s="56" t="s">
        <v>274</v>
      </c>
      <c r="F31" s="142" t="s">
        <v>619</v>
      </c>
      <c r="G31" s="91">
        <v>24756</v>
      </c>
    </row>
    <row r="32" spans="1:7" ht="28.5">
      <c r="A32" s="141" t="s">
        <v>418</v>
      </c>
      <c r="B32" s="56" t="s">
        <v>190</v>
      </c>
      <c r="C32" s="55" t="s">
        <v>110</v>
      </c>
      <c r="D32" s="56" t="s">
        <v>456</v>
      </c>
      <c r="E32" s="56" t="s">
        <v>135</v>
      </c>
      <c r="F32" s="142" t="s">
        <v>633</v>
      </c>
      <c r="G32" s="91">
        <v>36398</v>
      </c>
    </row>
    <row r="33" spans="1:7" ht="28.5">
      <c r="A33" s="141" t="s">
        <v>419</v>
      </c>
      <c r="B33" s="56" t="s">
        <v>239</v>
      </c>
      <c r="C33" s="55" t="s">
        <v>108</v>
      </c>
      <c r="D33" s="56" t="s">
        <v>463</v>
      </c>
      <c r="E33" s="56" t="s">
        <v>274</v>
      </c>
      <c r="F33" s="142" t="s">
        <v>485</v>
      </c>
      <c r="G33" s="91">
        <v>31506</v>
      </c>
    </row>
    <row r="34" spans="1:7" ht="28.5">
      <c r="A34" s="143" t="s">
        <v>420</v>
      </c>
      <c r="B34" s="56" t="s">
        <v>450</v>
      </c>
      <c r="C34" s="55" t="s">
        <v>109</v>
      </c>
      <c r="D34" s="56" t="s">
        <v>464</v>
      </c>
      <c r="E34" s="56" t="s">
        <v>274</v>
      </c>
      <c r="F34" s="142" t="s">
        <v>486</v>
      </c>
      <c r="G34" s="91">
        <v>27480</v>
      </c>
    </row>
    <row r="35" spans="1:7" ht="28.5">
      <c r="A35" s="141" t="s">
        <v>421</v>
      </c>
      <c r="B35" s="56" t="s">
        <v>451</v>
      </c>
      <c r="C35" s="55" t="s">
        <v>108</v>
      </c>
      <c r="D35" s="56" t="s">
        <v>458</v>
      </c>
      <c r="E35" s="56" t="s">
        <v>274</v>
      </c>
      <c r="F35" s="142" t="s">
        <v>634</v>
      </c>
      <c r="G35" s="91">
        <v>44670</v>
      </c>
    </row>
    <row r="36" spans="1:7" ht="42.75">
      <c r="A36" s="141" t="s">
        <v>422</v>
      </c>
      <c r="B36" s="56" t="s">
        <v>188</v>
      </c>
      <c r="C36" s="55" t="s">
        <v>108</v>
      </c>
      <c r="D36" s="56" t="s">
        <v>458</v>
      </c>
      <c r="E36" s="56" t="s">
        <v>274</v>
      </c>
      <c r="F36" s="142" t="s">
        <v>487</v>
      </c>
      <c r="G36" s="91">
        <v>31043</v>
      </c>
    </row>
    <row r="37" spans="1:7" ht="28.5">
      <c r="A37" s="141" t="s">
        <v>423</v>
      </c>
      <c r="B37" s="56" t="s">
        <v>186</v>
      </c>
      <c r="C37" s="55" t="s">
        <v>110</v>
      </c>
      <c r="D37" s="56" t="s">
        <v>456</v>
      </c>
      <c r="E37" s="56" t="s">
        <v>135</v>
      </c>
      <c r="F37" s="142" t="s">
        <v>488</v>
      </c>
      <c r="G37" s="91">
        <v>27872</v>
      </c>
    </row>
    <row r="38" spans="1:7" ht="28.5">
      <c r="A38" s="141" t="s">
        <v>424</v>
      </c>
      <c r="B38" s="65" t="s">
        <v>189</v>
      </c>
      <c r="C38" s="55" t="s">
        <v>108</v>
      </c>
      <c r="D38" s="56" t="s">
        <v>458</v>
      </c>
      <c r="E38" s="56" t="s">
        <v>274</v>
      </c>
      <c r="F38" s="142" t="s">
        <v>489</v>
      </c>
      <c r="G38" s="91">
        <v>39735</v>
      </c>
    </row>
    <row r="39" spans="1:7" ht="28.5">
      <c r="A39" s="141" t="s">
        <v>425</v>
      </c>
      <c r="B39" s="56" t="s">
        <v>190</v>
      </c>
      <c r="C39" s="55" t="s">
        <v>110</v>
      </c>
      <c r="D39" s="56" t="s">
        <v>463</v>
      </c>
      <c r="E39" s="56" t="s">
        <v>274</v>
      </c>
      <c r="F39" s="142" t="s">
        <v>490</v>
      </c>
      <c r="G39" s="91">
        <v>22390</v>
      </c>
    </row>
    <row r="40" spans="1:7" ht="42.75">
      <c r="A40" s="141" t="s">
        <v>426</v>
      </c>
      <c r="B40" s="56" t="s">
        <v>452</v>
      </c>
      <c r="C40" s="55" t="s">
        <v>110</v>
      </c>
      <c r="D40" s="56" t="s">
        <v>456</v>
      </c>
      <c r="E40" s="56" t="s">
        <v>135</v>
      </c>
      <c r="F40" s="142" t="s">
        <v>491</v>
      </c>
      <c r="G40" s="91">
        <v>20739</v>
      </c>
    </row>
    <row r="41" spans="1:7" ht="14.25">
      <c r="A41" s="141" t="s">
        <v>427</v>
      </c>
      <c r="B41" s="65" t="s">
        <v>259</v>
      </c>
      <c r="C41" s="55" t="s">
        <v>325</v>
      </c>
      <c r="D41" s="56" t="s">
        <v>458</v>
      </c>
      <c r="E41" s="56" t="s">
        <v>274</v>
      </c>
      <c r="F41" s="142" t="s">
        <v>492</v>
      </c>
      <c r="G41" s="91">
        <v>39500</v>
      </c>
    </row>
    <row r="42" spans="1:7" ht="28.5">
      <c r="A42" s="141" t="s">
        <v>428</v>
      </c>
      <c r="B42" s="56" t="s">
        <v>240</v>
      </c>
      <c r="C42" s="55" t="s">
        <v>453</v>
      </c>
      <c r="D42" s="56" t="s">
        <v>465</v>
      </c>
      <c r="E42" s="56" t="s">
        <v>274</v>
      </c>
      <c r="F42" s="142" t="s">
        <v>635</v>
      </c>
      <c r="G42" s="91">
        <v>30471</v>
      </c>
    </row>
    <row r="43" spans="1:7" ht="28.5">
      <c r="A43" s="141" t="s">
        <v>429</v>
      </c>
      <c r="B43" s="56" t="s">
        <v>186</v>
      </c>
      <c r="C43" s="55" t="s">
        <v>110</v>
      </c>
      <c r="D43" s="56" t="s">
        <v>466</v>
      </c>
      <c r="E43" s="56" t="s">
        <v>475</v>
      </c>
      <c r="F43" s="142" t="s">
        <v>493</v>
      </c>
      <c r="G43" s="91">
        <v>32030</v>
      </c>
    </row>
    <row r="44" spans="1:7" ht="42.75">
      <c r="A44" s="141" t="s">
        <v>430</v>
      </c>
      <c r="B44" s="56" t="s">
        <v>261</v>
      </c>
      <c r="C44" s="55" t="s">
        <v>110</v>
      </c>
      <c r="D44" s="56" t="s">
        <v>467</v>
      </c>
      <c r="E44" s="56" t="s">
        <v>274</v>
      </c>
      <c r="F44" s="142" t="s">
        <v>636</v>
      </c>
      <c r="G44" s="91">
        <v>17723</v>
      </c>
    </row>
    <row r="45" spans="1:7" ht="28.5">
      <c r="A45" s="141" t="s">
        <v>431</v>
      </c>
      <c r="B45" s="56" t="s">
        <v>188</v>
      </c>
      <c r="C45" s="55" t="s">
        <v>108</v>
      </c>
      <c r="D45" s="56" t="s">
        <v>458</v>
      </c>
      <c r="E45" s="56" t="s">
        <v>274</v>
      </c>
      <c r="F45" s="142" t="s">
        <v>637</v>
      </c>
      <c r="G45" s="91">
        <v>57940</v>
      </c>
    </row>
    <row r="46" spans="1:7" ht="28.5">
      <c r="A46" s="141" t="s">
        <v>432</v>
      </c>
      <c r="B46" s="56" t="s">
        <v>240</v>
      </c>
      <c r="C46" s="55" t="s">
        <v>110</v>
      </c>
      <c r="D46" s="56" t="s">
        <v>456</v>
      </c>
      <c r="E46" s="56" t="s">
        <v>135</v>
      </c>
      <c r="F46" s="142" t="s">
        <v>494</v>
      </c>
      <c r="G46" s="91">
        <v>30157</v>
      </c>
    </row>
    <row r="47" spans="1:7" ht="28.5">
      <c r="A47" s="141" t="s">
        <v>433</v>
      </c>
      <c r="B47" s="56" t="s">
        <v>323</v>
      </c>
      <c r="C47" s="55" t="s">
        <v>110</v>
      </c>
      <c r="D47" s="56" t="s">
        <v>456</v>
      </c>
      <c r="E47" s="56" t="s">
        <v>135</v>
      </c>
      <c r="F47" s="142" t="s">
        <v>495</v>
      </c>
      <c r="G47" s="91">
        <v>32336</v>
      </c>
    </row>
    <row r="48" spans="1:7" ht="28.5">
      <c r="A48" s="141" t="s">
        <v>434</v>
      </c>
      <c r="B48" s="56" t="s">
        <v>323</v>
      </c>
      <c r="C48" s="55" t="s">
        <v>114</v>
      </c>
      <c r="D48" s="56" t="s">
        <v>468</v>
      </c>
      <c r="E48" s="56" t="s">
        <v>274</v>
      </c>
      <c r="F48" s="142" t="s">
        <v>496</v>
      </c>
      <c r="G48" s="91">
        <v>28941</v>
      </c>
    </row>
    <row r="49" spans="1:7" ht="28.5">
      <c r="A49" s="141" t="s">
        <v>435</v>
      </c>
      <c r="B49" s="56" t="s">
        <v>188</v>
      </c>
      <c r="C49" s="55" t="s">
        <v>266</v>
      </c>
      <c r="D49" s="56" t="s">
        <v>458</v>
      </c>
      <c r="E49" s="56" t="s">
        <v>274</v>
      </c>
      <c r="F49" s="142" t="s">
        <v>497</v>
      </c>
      <c r="G49" s="91">
        <v>24874</v>
      </c>
    </row>
    <row r="50" spans="1:7" ht="28.5">
      <c r="A50" s="141" t="s">
        <v>436</v>
      </c>
      <c r="B50" s="56" t="s">
        <v>188</v>
      </c>
      <c r="C50" s="55" t="s">
        <v>108</v>
      </c>
      <c r="D50" s="56" t="s">
        <v>458</v>
      </c>
      <c r="E50" s="56" t="s">
        <v>274</v>
      </c>
      <c r="F50" s="142" t="s">
        <v>498</v>
      </c>
      <c r="G50" s="91">
        <v>31854</v>
      </c>
    </row>
    <row r="51" spans="1:7" ht="28.5">
      <c r="A51" s="141" t="s">
        <v>437</v>
      </c>
      <c r="B51" s="56" t="s">
        <v>239</v>
      </c>
      <c r="C51" s="55" t="s">
        <v>114</v>
      </c>
      <c r="D51" s="56" t="s">
        <v>469</v>
      </c>
      <c r="E51" s="56" t="s">
        <v>476</v>
      </c>
      <c r="F51" s="142" t="s">
        <v>499</v>
      </c>
      <c r="G51" s="91">
        <v>33172</v>
      </c>
    </row>
    <row r="52" spans="1:7" ht="28.5">
      <c r="A52" s="141" t="s">
        <v>438</v>
      </c>
      <c r="B52" s="56" t="s">
        <v>318</v>
      </c>
      <c r="C52" s="55" t="s">
        <v>108</v>
      </c>
      <c r="D52" s="56" t="s">
        <v>470</v>
      </c>
      <c r="E52" s="56" t="s">
        <v>274</v>
      </c>
      <c r="F52" s="142" t="s">
        <v>638</v>
      </c>
      <c r="G52" s="91">
        <v>43718</v>
      </c>
    </row>
    <row r="53" spans="1:7" ht="42.75">
      <c r="A53" s="143" t="s">
        <v>439</v>
      </c>
      <c r="B53" s="56" t="s">
        <v>451</v>
      </c>
      <c r="C53" s="55" t="s">
        <v>108</v>
      </c>
      <c r="D53" s="56" t="s">
        <v>456</v>
      </c>
      <c r="E53" s="56" t="s">
        <v>135</v>
      </c>
      <c r="F53" s="142" t="s">
        <v>500</v>
      </c>
      <c r="G53" s="91">
        <v>31432</v>
      </c>
    </row>
    <row r="54" spans="1:7" ht="28.5">
      <c r="A54" s="141" t="s">
        <v>440</v>
      </c>
      <c r="B54" s="56" t="s">
        <v>193</v>
      </c>
      <c r="C54" s="55" t="s">
        <v>454</v>
      </c>
      <c r="D54" s="56" t="s">
        <v>456</v>
      </c>
      <c r="E54" s="56" t="s">
        <v>135</v>
      </c>
      <c r="F54" s="142" t="s">
        <v>501</v>
      </c>
      <c r="G54" s="91">
        <v>48315</v>
      </c>
    </row>
    <row r="55" spans="1:7" ht="28.5">
      <c r="A55" s="143" t="s">
        <v>441</v>
      </c>
      <c r="B55" s="56" t="s">
        <v>455</v>
      </c>
      <c r="C55" s="55" t="s">
        <v>111</v>
      </c>
      <c r="D55" s="56" t="s">
        <v>463</v>
      </c>
      <c r="E55" s="56" t="s">
        <v>274</v>
      </c>
      <c r="F55" s="142" t="s">
        <v>639</v>
      </c>
      <c r="G55" s="91">
        <v>24508</v>
      </c>
    </row>
    <row r="56" spans="1:7" ht="28.5">
      <c r="A56" s="141" t="s">
        <v>442</v>
      </c>
      <c r="B56" s="56" t="s">
        <v>186</v>
      </c>
      <c r="C56" s="55" t="s">
        <v>114</v>
      </c>
      <c r="D56" s="56" t="s">
        <v>471</v>
      </c>
      <c r="E56" s="56" t="s">
        <v>274</v>
      </c>
      <c r="F56" s="142" t="s">
        <v>502</v>
      </c>
      <c r="G56" s="91">
        <v>20798</v>
      </c>
    </row>
    <row r="57" spans="1:7" ht="28.5">
      <c r="A57" s="141" t="s">
        <v>530</v>
      </c>
      <c r="B57" s="65" t="s">
        <v>661</v>
      </c>
      <c r="C57" s="55" t="s">
        <v>110</v>
      </c>
      <c r="D57" s="56" t="s">
        <v>464</v>
      </c>
      <c r="E57" s="56" t="s">
        <v>477</v>
      </c>
      <c r="F57" s="142" t="s">
        <v>503</v>
      </c>
      <c r="G57" s="91">
        <v>25556</v>
      </c>
    </row>
    <row r="58" spans="1:7" ht="28.5">
      <c r="A58" s="141" t="s">
        <v>443</v>
      </c>
      <c r="B58" s="56" t="s">
        <v>240</v>
      </c>
      <c r="C58" s="55" t="s">
        <v>108</v>
      </c>
      <c r="D58" s="56" t="s">
        <v>458</v>
      </c>
      <c r="E58" s="56" t="s">
        <v>274</v>
      </c>
      <c r="F58" s="142" t="s">
        <v>504</v>
      </c>
      <c r="G58" s="91">
        <v>38969</v>
      </c>
    </row>
    <row r="59" spans="1:7" ht="28.5">
      <c r="A59" s="141" t="s">
        <v>444</v>
      </c>
      <c r="B59" s="56" t="s">
        <v>451</v>
      </c>
      <c r="C59" s="55" t="s">
        <v>110</v>
      </c>
      <c r="D59" s="56" t="s">
        <v>458</v>
      </c>
      <c r="E59" s="56" t="s">
        <v>274</v>
      </c>
      <c r="F59" s="142" t="s">
        <v>665</v>
      </c>
      <c r="G59" s="91">
        <v>29689</v>
      </c>
    </row>
    <row r="60" spans="1:7" ht="28.5">
      <c r="A60" s="141" t="s">
        <v>445</v>
      </c>
      <c r="B60" s="56" t="s">
        <v>577</v>
      </c>
      <c r="C60" s="55" t="s">
        <v>110</v>
      </c>
      <c r="D60" s="56" t="s">
        <v>472</v>
      </c>
      <c r="E60" s="56" t="s">
        <v>478</v>
      </c>
      <c r="F60" s="142" t="s">
        <v>505</v>
      </c>
      <c r="G60" s="91">
        <v>32910</v>
      </c>
    </row>
    <row r="61" spans="1:7" ht="28.5">
      <c r="A61" s="141" t="s">
        <v>446</v>
      </c>
      <c r="B61" s="56" t="s">
        <v>262</v>
      </c>
      <c r="C61" s="55" t="s">
        <v>108</v>
      </c>
      <c r="D61" s="56" t="s">
        <v>473</v>
      </c>
      <c r="E61" s="56" t="s">
        <v>274</v>
      </c>
      <c r="F61" s="142" t="s">
        <v>506</v>
      </c>
      <c r="G61" s="91">
        <v>29712</v>
      </c>
    </row>
    <row r="62" spans="1:7" ht="42.75">
      <c r="A62" s="145" t="s">
        <v>447</v>
      </c>
      <c r="B62" s="146" t="s">
        <v>193</v>
      </c>
      <c r="C62" s="147" t="s">
        <v>108</v>
      </c>
      <c r="D62" s="146" t="s">
        <v>474</v>
      </c>
      <c r="E62" s="146" t="s">
        <v>610</v>
      </c>
      <c r="F62" s="148" t="s">
        <v>640</v>
      </c>
      <c r="G62" s="91">
        <v>35010</v>
      </c>
    </row>
    <row r="63" spans="1:13" ht="15">
      <c r="A63" s="162" t="s">
        <v>89</v>
      </c>
      <c r="B63" s="162"/>
      <c r="C63" s="162"/>
      <c r="D63" s="162"/>
      <c r="E63" s="162"/>
      <c r="F63" s="162"/>
      <c r="G63" s="76"/>
      <c r="H63" s="77"/>
      <c r="I63" s="77"/>
      <c r="J63" s="77"/>
      <c r="K63" s="77"/>
      <c r="L63" s="77"/>
      <c r="M63" s="78"/>
    </row>
    <row r="64" spans="1:13" ht="42.75">
      <c r="A64" s="141" t="s">
        <v>160</v>
      </c>
      <c r="B64" s="56" t="s">
        <v>186</v>
      </c>
      <c r="C64" s="55" t="s">
        <v>108</v>
      </c>
      <c r="D64" s="56" t="s">
        <v>507</v>
      </c>
      <c r="E64" s="56" t="s">
        <v>214</v>
      </c>
      <c r="F64" s="142" t="s">
        <v>671</v>
      </c>
      <c r="G64" s="66" t="e">
        <f>#REF!+#REF!</f>
        <v>#REF!</v>
      </c>
      <c r="H64" s="67"/>
      <c r="I64" s="67"/>
      <c r="J64" s="67"/>
      <c r="K64" s="67"/>
      <c r="L64" s="67"/>
      <c r="M64" s="67"/>
    </row>
    <row r="65" spans="1:13" ht="28.5">
      <c r="A65" s="143" t="s">
        <v>161</v>
      </c>
      <c r="B65" s="56" t="s">
        <v>187</v>
      </c>
      <c r="C65" s="55" t="s">
        <v>108</v>
      </c>
      <c r="D65" s="56" t="s">
        <v>508</v>
      </c>
      <c r="E65" s="56" t="s">
        <v>215</v>
      </c>
      <c r="F65" s="142" t="s">
        <v>222</v>
      </c>
      <c r="G65" s="69" t="e">
        <f>#REF!+G122</f>
        <v>#REF!</v>
      </c>
      <c r="H65" s="70"/>
      <c r="I65" s="70" t="s">
        <v>12</v>
      </c>
      <c r="J65" s="70"/>
      <c r="K65" s="70"/>
      <c r="L65" s="71">
        <v>38973</v>
      </c>
      <c r="M65" s="70" t="s">
        <v>13</v>
      </c>
    </row>
    <row r="66" spans="1:13" ht="28.5">
      <c r="A66" s="141" t="s">
        <v>162</v>
      </c>
      <c r="B66" s="56" t="s">
        <v>188</v>
      </c>
      <c r="C66" s="55" t="s">
        <v>114</v>
      </c>
      <c r="D66" s="56" t="s">
        <v>202</v>
      </c>
      <c r="E66" s="56" t="s">
        <v>210</v>
      </c>
      <c r="F66" s="142" t="s">
        <v>223</v>
      </c>
      <c r="G66" s="66"/>
      <c r="H66" s="67"/>
      <c r="I66" s="67"/>
      <c r="J66" s="67"/>
      <c r="K66" s="67"/>
      <c r="L66" s="67"/>
      <c r="M66" s="67"/>
    </row>
    <row r="67" spans="1:13" ht="28.5">
      <c r="A67" s="141" t="s">
        <v>163</v>
      </c>
      <c r="B67" s="65" t="s">
        <v>189</v>
      </c>
      <c r="C67" s="55" t="s">
        <v>110</v>
      </c>
      <c r="D67" s="56" t="s">
        <v>203</v>
      </c>
      <c r="E67" s="56" t="s">
        <v>211</v>
      </c>
      <c r="F67" s="142" t="s">
        <v>224</v>
      </c>
      <c r="G67" s="79"/>
      <c r="H67" s="80"/>
      <c r="I67" s="80"/>
      <c r="J67" s="80"/>
      <c r="K67" s="80"/>
      <c r="L67" s="80"/>
      <c r="M67" s="80"/>
    </row>
    <row r="68" spans="1:13" ht="28.5">
      <c r="A68" s="141" t="s">
        <v>164</v>
      </c>
      <c r="B68" s="56" t="s">
        <v>190</v>
      </c>
      <c r="C68" s="55" t="s">
        <v>108</v>
      </c>
      <c r="D68" s="56" t="s">
        <v>509</v>
      </c>
      <c r="E68" s="56" t="s">
        <v>212</v>
      </c>
      <c r="F68" s="142" t="s">
        <v>225</v>
      </c>
      <c r="G68" s="62" t="e">
        <f>#REF!+G69</f>
        <v>#REF!</v>
      </c>
      <c r="H68" s="63"/>
      <c r="I68" s="63" t="s">
        <v>12</v>
      </c>
      <c r="J68" s="63"/>
      <c r="K68" s="63"/>
      <c r="L68" s="64">
        <v>38943</v>
      </c>
      <c r="M68" s="63" t="s">
        <v>23</v>
      </c>
    </row>
    <row r="69" spans="1:13" ht="42.75">
      <c r="A69" s="141" t="s">
        <v>165</v>
      </c>
      <c r="B69" s="56" t="s">
        <v>191</v>
      </c>
      <c r="C69" s="55" t="s">
        <v>200</v>
      </c>
      <c r="D69" s="56" t="s">
        <v>202</v>
      </c>
      <c r="E69" s="56" t="s">
        <v>210</v>
      </c>
      <c r="F69" s="142" t="s">
        <v>641</v>
      </c>
      <c r="G69" s="66"/>
      <c r="H69" s="67"/>
      <c r="I69" s="67"/>
      <c r="J69" s="67"/>
      <c r="K69" s="67"/>
      <c r="L69" s="67"/>
      <c r="M69" s="67"/>
    </row>
    <row r="70" spans="1:13" ht="28.5">
      <c r="A70" s="141" t="s">
        <v>166</v>
      </c>
      <c r="B70" s="56" t="s">
        <v>192</v>
      </c>
      <c r="C70" s="55" t="s">
        <v>201</v>
      </c>
      <c r="D70" s="56" t="s">
        <v>202</v>
      </c>
      <c r="E70" s="56" t="s">
        <v>210</v>
      </c>
      <c r="F70" s="142" t="s">
        <v>642</v>
      </c>
      <c r="G70" s="66" t="e">
        <f>#REF!+G119</f>
        <v>#REF!</v>
      </c>
      <c r="H70" s="67"/>
      <c r="I70" s="68">
        <v>38867</v>
      </c>
      <c r="J70" s="67"/>
      <c r="K70" s="67"/>
      <c r="L70" s="67"/>
      <c r="M70" s="67"/>
    </row>
    <row r="71" spans="1:13" ht="28.5">
      <c r="A71" s="141" t="s">
        <v>167</v>
      </c>
      <c r="B71" s="65" t="s">
        <v>189</v>
      </c>
      <c r="C71" s="55" t="s">
        <v>108</v>
      </c>
      <c r="D71" s="56" t="s">
        <v>204</v>
      </c>
      <c r="E71" s="56" t="s">
        <v>216</v>
      </c>
      <c r="F71" s="142" t="s">
        <v>226</v>
      </c>
      <c r="G71" s="62" t="e">
        <f>#REF!+#REF!</f>
        <v>#REF!</v>
      </c>
      <c r="H71" s="63"/>
      <c r="I71" s="63" t="s">
        <v>12</v>
      </c>
      <c r="J71" s="63"/>
      <c r="K71" s="63"/>
      <c r="L71" s="64">
        <v>38938</v>
      </c>
      <c r="M71" s="63" t="s">
        <v>16</v>
      </c>
    </row>
    <row r="72" spans="1:13" ht="25.5" customHeight="1">
      <c r="A72" s="141" t="s">
        <v>168</v>
      </c>
      <c r="B72" s="56" t="s">
        <v>190</v>
      </c>
      <c r="C72" s="55" t="s">
        <v>110</v>
      </c>
      <c r="D72" s="56" t="s">
        <v>202</v>
      </c>
      <c r="E72" s="56" t="s">
        <v>217</v>
      </c>
      <c r="F72" s="142" t="s">
        <v>227</v>
      </c>
      <c r="G72" s="62" t="e">
        <f>#REF!+G147</f>
        <v>#REF!</v>
      </c>
      <c r="H72" s="63"/>
      <c r="I72" s="63" t="s">
        <v>12</v>
      </c>
      <c r="J72" s="63"/>
      <c r="K72" s="63"/>
      <c r="L72" s="64">
        <v>38953</v>
      </c>
      <c r="M72" s="63" t="s">
        <v>14</v>
      </c>
    </row>
    <row r="73" spans="1:13" ht="28.5">
      <c r="A73" s="141" t="s">
        <v>169</v>
      </c>
      <c r="B73" s="56" t="s">
        <v>186</v>
      </c>
      <c r="C73" s="55" t="s">
        <v>110</v>
      </c>
      <c r="D73" s="56" t="s">
        <v>205</v>
      </c>
      <c r="E73" s="56" t="s">
        <v>218</v>
      </c>
      <c r="F73" s="142" t="s">
        <v>228</v>
      </c>
      <c r="G73" s="76" t="e">
        <f>#REF!+#REF!</f>
        <v>#REF!</v>
      </c>
      <c r="H73" s="77"/>
      <c r="I73" s="77" t="s">
        <v>12</v>
      </c>
      <c r="J73" s="77"/>
      <c r="K73" s="77"/>
      <c r="L73" s="77"/>
      <c r="M73" s="78"/>
    </row>
    <row r="74" spans="1:13" ht="28.5">
      <c r="A74" s="141" t="s">
        <v>170</v>
      </c>
      <c r="B74" s="56" t="s">
        <v>193</v>
      </c>
      <c r="C74" s="55" t="s">
        <v>108</v>
      </c>
      <c r="D74" s="56" t="s">
        <v>202</v>
      </c>
      <c r="E74" s="56" t="s">
        <v>210</v>
      </c>
      <c r="F74" s="142" t="s">
        <v>229</v>
      </c>
      <c r="G74" s="57"/>
      <c r="H74" s="58"/>
      <c r="I74" s="59"/>
      <c r="J74" s="58"/>
      <c r="K74" s="58"/>
      <c r="L74" s="58"/>
      <c r="M74" s="58"/>
    </row>
    <row r="75" spans="1:13" ht="28.5">
      <c r="A75" s="141" t="s">
        <v>171</v>
      </c>
      <c r="B75" s="65" t="s">
        <v>189</v>
      </c>
      <c r="C75" s="55" t="s">
        <v>110</v>
      </c>
      <c r="D75" s="56" t="s">
        <v>206</v>
      </c>
      <c r="E75" s="56" t="s">
        <v>605</v>
      </c>
      <c r="F75" s="142" t="s">
        <v>230</v>
      </c>
      <c r="G75" s="66" t="e">
        <f>#REF!+G76</f>
        <v>#REF!</v>
      </c>
      <c r="H75" s="67"/>
      <c r="I75" s="67" t="s">
        <v>20</v>
      </c>
      <c r="J75" s="67"/>
      <c r="K75" s="67"/>
      <c r="L75" s="67"/>
      <c r="M75" s="67"/>
    </row>
    <row r="76" spans="1:13" ht="42.75">
      <c r="A76" s="143" t="s">
        <v>172</v>
      </c>
      <c r="B76" s="56" t="s">
        <v>187</v>
      </c>
      <c r="C76" s="55" t="s">
        <v>116</v>
      </c>
      <c r="D76" s="56" t="s">
        <v>202</v>
      </c>
      <c r="E76" s="56" t="s">
        <v>210</v>
      </c>
      <c r="F76" s="142" t="s">
        <v>664</v>
      </c>
      <c r="G76" s="69" t="e">
        <f>#REF!+G10</f>
        <v>#REF!</v>
      </c>
      <c r="H76" s="70"/>
      <c r="I76" s="70" t="s">
        <v>12</v>
      </c>
      <c r="J76" s="70"/>
      <c r="K76" s="70"/>
      <c r="L76" s="71">
        <v>38993</v>
      </c>
      <c r="M76" s="70" t="s">
        <v>17</v>
      </c>
    </row>
    <row r="77" spans="1:13" ht="28.5">
      <c r="A77" s="143" t="s">
        <v>173</v>
      </c>
      <c r="B77" s="56" t="s">
        <v>194</v>
      </c>
      <c r="C77" s="55" t="s">
        <v>108</v>
      </c>
      <c r="D77" s="56" t="s">
        <v>207</v>
      </c>
      <c r="E77" s="56" t="s">
        <v>219</v>
      </c>
      <c r="F77" s="142" t="s">
        <v>643</v>
      </c>
      <c r="G77" s="66" t="e">
        <f>#REF!+G11</f>
        <v>#REF!</v>
      </c>
      <c r="H77" s="67"/>
      <c r="I77" s="67" t="s">
        <v>12</v>
      </c>
      <c r="J77" s="67"/>
      <c r="K77" s="67"/>
      <c r="L77" s="67"/>
      <c r="M77" s="67"/>
    </row>
    <row r="78" spans="1:13" ht="57">
      <c r="A78" s="143" t="s">
        <v>174</v>
      </c>
      <c r="B78" s="56" t="s">
        <v>195</v>
      </c>
      <c r="C78" s="55" t="s">
        <v>108</v>
      </c>
      <c r="D78" s="56" t="s">
        <v>510</v>
      </c>
      <c r="E78" s="56" t="s">
        <v>511</v>
      </c>
      <c r="F78" s="142" t="s">
        <v>231</v>
      </c>
      <c r="G78" s="76" t="e">
        <f>#REF!+G12</f>
        <v>#REF!</v>
      </c>
      <c r="H78" s="77"/>
      <c r="I78" s="81"/>
      <c r="J78" s="77"/>
      <c r="K78" s="77"/>
      <c r="L78" s="77"/>
      <c r="M78" s="78"/>
    </row>
    <row r="79" spans="1:13" ht="42.75">
      <c r="A79" s="141" t="s">
        <v>175</v>
      </c>
      <c r="B79" s="56" t="s">
        <v>186</v>
      </c>
      <c r="C79" s="55" t="s">
        <v>110</v>
      </c>
      <c r="D79" s="56" t="s">
        <v>205</v>
      </c>
      <c r="E79" s="56" t="s">
        <v>218</v>
      </c>
      <c r="F79" s="142" t="s">
        <v>232</v>
      </c>
      <c r="G79" s="57" t="e">
        <f>#REF!+#REF!</f>
        <v>#REF!</v>
      </c>
      <c r="H79" s="58"/>
      <c r="I79" s="58" t="s">
        <v>12</v>
      </c>
      <c r="J79" s="58"/>
      <c r="K79" s="58"/>
      <c r="L79" s="58"/>
      <c r="M79" s="58"/>
    </row>
    <row r="80" spans="1:13" ht="42.75">
      <c r="A80" s="143" t="s">
        <v>176</v>
      </c>
      <c r="B80" s="56" t="s">
        <v>196</v>
      </c>
      <c r="C80" s="55" t="s">
        <v>108</v>
      </c>
      <c r="D80" s="56" t="s">
        <v>512</v>
      </c>
      <c r="E80" s="56" t="s">
        <v>220</v>
      </c>
      <c r="F80" s="142" t="s">
        <v>644</v>
      </c>
      <c r="G80" s="66" t="e">
        <f>#REF!+#REF!</f>
        <v>#REF!</v>
      </c>
      <c r="H80" s="67"/>
      <c r="I80" s="67" t="s">
        <v>12</v>
      </c>
      <c r="J80" s="67"/>
      <c r="K80" s="67"/>
      <c r="L80" s="67"/>
      <c r="M80" s="67"/>
    </row>
    <row r="81" spans="1:13" ht="28.5">
      <c r="A81" s="141" t="s">
        <v>177</v>
      </c>
      <c r="B81" s="56" t="s">
        <v>577</v>
      </c>
      <c r="C81" s="55" t="s">
        <v>108</v>
      </c>
      <c r="D81" s="56" t="s">
        <v>202</v>
      </c>
      <c r="E81" s="56" t="s">
        <v>210</v>
      </c>
      <c r="F81" s="142" t="s">
        <v>233</v>
      </c>
      <c r="G81" s="62" t="e">
        <f>#REF!+#REF!</f>
        <v>#REF!</v>
      </c>
      <c r="H81" s="63"/>
      <c r="I81" s="63" t="s">
        <v>12</v>
      </c>
      <c r="J81" s="63"/>
      <c r="K81" s="63"/>
      <c r="L81" s="64">
        <v>38938</v>
      </c>
      <c r="M81" s="63" t="s">
        <v>14</v>
      </c>
    </row>
    <row r="82" spans="1:13" ht="35.25" customHeight="1">
      <c r="A82" s="143" t="s">
        <v>178</v>
      </c>
      <c r="B82" s="56" t="s">
        <v>187</v>
      </c>
      <c r="C82" s="55" t="s">
        <v>108</v>
      </c>
      <c r="D82" s="56" t="s">
        <v>202</v>
      </c>
      <c r="E82" s="56" t="s">
        <v>210</v>
      </c>
      <c r="F82" s="142" t="s">
        <v>234</v>
      </c>
      <c r="G82" s="62" t="e">
        <f>#REF!+#REF!</f>
        <v>#REF!</v>
      </c>
      <c r="H82" s="63"/>
      <c r="I82" s="63" t="s">
        <v>12</v>
      </c>
      <c r="J82" s="63"/>
      <c r="K82" s="63"/>
      <c r="L82" s="64">
        <v>39003</v>
      </c>
      <c r="M82" s="63" t="s">
        <v>18</v>
      </c>
    </row>
    <row r="83" spans="1:13" ht="57">
      <c r="A83" s="141" t="s">
        <v>179</v>
      </c>
      <c r="B83" s="65" t="s">
        <v>661</v>
      </c>
      <c r="C83" s="55" t="s">
        <v>108</v>
      </c>
      <c r="D83" s="56" t="s">
        <v>513</v>
      </c>
      <c r="E83" s="56" t="s">
        <v>221</v>
      </c>
      <c r="F83" s="142" t="s">
        <v>645</v>
      </c>
      <c r="G83" s="66" t="e">
        <f>#REF!+#REF!</f>
        <v>#REF!</v>
      </c>
      <c r="H83" s="67"/>
      <c r="I83" s="67" t="s">
        <v>12</v>
      </c>
      <c r="J83" s="67"/>
      <c r="K83" s="67"/>
      <c r="L83" s="67"/>
      <c r="M83" s="67"/>
    </row>
    <row r="84" spans="1:13" ht="14.25">
      <c r="A84" s="141" t="s">
        <v>180</v>
      </c>
      <c r="B84" s="65" t="s">
        <v>189</v>
      </c>
      <c r="C84" s="55" t="s">
        <v>110</v>
      </c>
      <c r="D84" s="56" t="s">
        <v>208</v>
      </c>
      <c r="E84" s="56" t="s">
        <v>212</v>
      </c>
      <c r="F84" s="142" t="s">
        <v>235</v>
      </c>
      <c r="G84" s="66"/>
      <c r="H84" s="67"/>
      <c r="I84" s="67"/>
      <c r="J84" s="67"/>
      <c r="K84" s="67"/>
      <c r="L84" s="67"/>
      <c r="M84" s="67"/>
    </row>
    <row r="85" spans="1:13" ht="28.5">
      <c r="A85" s="141" t="s">
        <v>181</v>
      </c>
      <c r="B85" s="56" t="s">
        <v>188</v>
      </c>
      <c r="C85" s="55" t="s">
        <v>108</v>
      </c>
      <c r="D85" s="56" t="s">
        <v>202</v>
      </c>
      <c r="E85" s="56" t="s">
        <v>210</v>
      </c>
      <c r="F85" s="142" t="s">
        <v>646</v>
      </c>
      <c r="G85" s="66"/>
      <c r="H85" s="67"/>
      <c r="I85" s="67"/>
      <c r="J85" s="67"/>
      <c r="K85" s="67"/>
      <c r="L85" s="67"/>
      <c r="M85" s="67"/>
    </row>
    <row r="86" spans="1:13" ht="28.5">
      <c r="A86" s="143" t="s">
        <v>182</v>
      </c>
      <c r="B86" s="56" t="s">
        <v>198</v>
      </c>
      <c r="C86" s="55" t="s">
        <v>108</v>
      </c>
      <c r="D86" s="56" t="s">
        <v>202</v>
      </c>
      <c r="E86" s="56" t="s">
        <v>210</v>
      </c>
      <c r="F86" s="142" t="s">
        <v>647</v>
      </c>
      <c r="G86" s="66"/>
      <c r="H86" s="67"/>
      <c r="I86" s="67"/>
      <c r="J86" s="67"/>
      <c r="K86" s="67"/>
      <c r="L86" s="67"/>
      <c r="M86" s="67"/>
    </row>
    <row r="87" spans="1:13" ht="28.5">
      <c r="A87" s="141" t="s">
        <v>183</v>
      </c>
      <c r="B87" s="65" t="s">
        <v>189</v>
      </c>
      <c r="C87" s="55" t="s">
        <v>108</v>
      </c>
      <c r="D87" s="56" t="s">
        <v>209</v>
      </c>
      <c r="E87" s="56" t="s">
        <v>213</v>
      </c>
      <c r="F87" s="142" t="s">
        <v>669</v>
      </c>
      <c r="G87" s="66"/>
      <c r="H87" s="67"/>
      <c r="I87" s="67"/>
      <c r="J87" s="67"/>
      <c r="K87" s="67"/>
      <c r="L87" s="67"/>
      <c r="M87" s="67"/>
    </row>
    <row r="88" spans="1:13" ht="42.75">
      <c r="A88" s="141" t="s">
        <v>184</v>
      </c>
      <c r="B88" s="56" t="s">
        <v>187</v>
      </c>
      <c r="C88" s="55" t="s">
        <v>108</v>
      </c>
      <c r="D88" s="56" t="s">
        <v>202</v>
      </c>
      <c r="E88" s="56" t="s">
        <v>210</v>
      </c>
      <c r="F88" s="142" t="s">
        <v>648</v>
      </c>
      <c r="G88" s="66"/>
      <c r="H88" s="67"/>
      <c r="I88" s="67"/>
      <c r="J88" s="67"/>
      <c r="K88" s="67"/>
      <c r="L88" s="67"/>
      <c r="M88" s="67"/>
    </row>
    <row r="89" spans="1:13" ht="28.5">
      <c r="A89" s="141" t="s">
        <v>185</v>
      </c>
      <c r="B89" s="56" t="s">
        <v>186</v>
      </c>
      <c r="C89" s="55" t="s">
        <v>156</v>
      </c>
      <c r="D89" s="56" t="s">
        <v>22</v>
      </c>
      <c r="E89" s="56" t="s">
        <v>210</v>
      </c>
      <c r="F89" s="142" t="s">
        <v>236</v>
      </c>
      <c r="G89" s="66"/>
      <c r="H89" s="67"/>
      <c r="I89" s="67"/>
      <c r="J89" s="67"/>
      <c r="K89" s="67"/>
      <c r="L89" s="67"/>
      <c r="M89" s="67"/>
    </row>
    <row r="90" spans="1:13" ht="15">
      <c r="A90" s="163" t="s">
        <v>33</v>
      </c>
      <c r="B90" s="162"/>
      <c r="C90" s="162"/>
      <c r="D90" s="162"/>
      <c r="E90" s="162"/>
      <c r="F90" s="164"/>
      <c r="G90" s="76"/>
      <c r="H90" s="77"/>
      <c r="I90" s="77"/>
      <c r="J90" s="77"/>
      <c r="K90" s="77"/>
      <c r="L90" s="77"/>
      <c r="M90" s="78"/>
    </row>
    <row r="91" spans="1:13" ht="28.5">
      <c r="A91" s="141" t="s">
        <v>152</v>
      </c>
      <c r="B91" s="56" t="s">
        <v>186</v>
      </c>
      <c r="C91" s="55" t="s">
        <v>155</v>
      </c>
      <c r="D91" s="56" t="s">
        <v>157</v>
      </c>
      <c r="E91" s="56" t="s">
        <v>158</v>
      </c>
      <c r="F91" s="142" t="s">
        <v>617</v>
      </c>
      <c r="G91" s="66"/>
      <c r="H91" s="67"/>
      <c r="I91" s="67"/>
      <c r="J91" s="67"/>
      <c r="K91" s="67"/>
      <c r="L91" s="67"/>
      <c r="M91" s="67"/>
    </row>
    <row r="92" spans="1:13" ht="28.5">
      <c r="A92" s="143" t="s">
        <v>153</v>
      </c>
      <c r="B92" s="56" t="s">
        <v>188</v>
      </c>
      <c r="C92" s="55" t="s">
        <v>156</v>
      </c>
      <c r="D92" s="56" t="s">
        <v>157</v>
      </c>
      <c r="E92" s="56" t="s">
        <v>158</v>
      </c>
      <c r="F92" s="142" t="s">
        <v>159</v>
      </c>
      <c r="G92" s="66" t="e">
        <f>#REF!+#REF!</f>
        <v>#REF!</v>
      </c>
      <c r="H92" s="67"/>
      <c r="I92" s="67" t="s">
        <v>12</v>
      </c>
      <c r="J92" s="67"/>
      <c r="K92" s="67"/>
      <c r="L92" s="67"/>
      <c r="M92" s="67"/>
    </row>
    <row r="93" spans="1:13" ht="28.5">
      <c r="A93" s="141" t="s">
        <v>154</v>
      </c>
      <c r="B93" s="56" t="s">
        <v>197</v>
      </c>
      <c r="C93" s="55" t="s">
        <v>155</v>
      </c>
      <c r="D93" s="56" t="s">
        <v>157</v>
      </c>
      <c r="E93" s="56" t="s">
        <v>158</v>
      </c>
      <c r="F93" s="142" t="s">
        <v>662</v>
      </c>
      <c r="G93" s="69" t="e">
        <f>#REF!+#REF!</f>
        <v>#REF!</v>
      </c>
      <c r="H93" s="70"/>
      <c r="I93" s="71">
        <v>38841</v>
      </c>
      <c r="J93" s="70"/>
      <c r="K93" s="70"/>
      <c r="L93" s="71">
        <v>38923</v>
      </c>
      <c r="M93" s="70"/>
    </row>
    <row r="94" spans="1:13" ht="15">
      <c r="A94" s="159" t="s">
        <v>34</v>
      </c>
      <c r="B94" s="160"/>
      <c r="C94" s="160"/>
      <c r="D94" s="160"/>
      <c r="E94" s="160"/>
      <c r="F94" s="161"/>
      <c r="G94" s="82"/>
      <c r="H94" s="83"/>
      <c r="I94" s="83"/>
      <c r="J94" s="83"/>
      <c r="K94" s="83"/>
      <c r="L94" s="84"/>
      <c r="M94" s="85"/>
    </row>
    <row r="95" spans="1:13" ht="42.75">
      <c r="A95" s="141" t="s">
        <v>244</v>
      </c>
      <c r="B95" s="65" t="s">
        <v>661</v>
      </c>
      <c r="C95" s="55" t="s">
        <v>200</v>
      </c>
      <c r="D95" s="56" t="s">
        <v>586</v>
      </c>
      <c r="E95" s="56" t="s">
        <v>274</v>
      </c>
      <c r="F95" s="142" t="s">
        <v>279</v>
      </c>
      <c r="G95" s="86" t="e">
        <f>#REF!+#REF!</f>
        <v>#REF!</v>
      </c>
      <c r="H95" s="87"/>
      <c r="I95" s="87"/>
      <c r="J95" s="87"/>
      <c r="K95" s="87"/>
      <c r="L95" s="87"/>
      <c r="M95" s="87"/>
    </row>
    <row r="96" spans="1:13" ht="28.5">
      <c r="A96" s="143" t="s">
        <v>245</v>
      </c>
      <c r="B96" s="65" t="s">
        <v>661</v>
      </c>
      <c r="C96" s="55" t="s">
        <v>110</v>
      </c>
      <c r="D96" s="56" t="s">
        <v>268</v>
      </c>
      <c r="E96" s="56" t="s">
        <v>275</v>
      </c>
      <c r="F96" s="142" t="s">
        <v>280</v>
      </c>
      <c r="G96" s="69" t="e">
        <f>#REF!+#REF!</f>
        <v>#REF!</v>
      </c>
      <c r="H96" s="70"/>
      <c r="I96" s="70" t="s">
        <v>12</v>
      </c>
      <c r="J96" s="70"/>
      <c r="K96" s="70"/>
      <c r="L96" s="71">
        <v>39000</v>
      </c>
      <c r="M96" s="70" t="s">
        <v>17</v>
      </c>
    </row>
    <row r="97" spans="1:13" ht="28.5">
      <c r="A97" s="141" t="s">
        <v>246</v>
      </c>
      <c r="B97" s="65" t="s">
        <v>259</v>
      </c>
      <c r="C97" s="55" t="s">
        <v>264</v>
      </c>
      <c r="D97" s="56" t="s">
        <v>269</v>
      </c>
      <c r="E97" s="56" t="s">
        <v>134</v>
      </c>
      <c r="F97" s="142" t="s">
        <v>281</v>
      </c>
      <c r="G97" s="69"/>
      <c r="H97" s="70"/>
      <c r="I97" s="70"/>
      <c r="J97" s="70"/>
      <c r="K97" s="70"/>
      <c r="L97" s="71"/>
      <c r="M97" s="70"/>
    </row>
    <row r="98" spans="1:13" ht="42.75">
      <c r="A98" s="141" t="s">
        <v>247</v>
      </c>
      <c r="B98" s="56" t="s">
        <v>260</v>
      </c>
      <c r="C98" s="55" t="s">
        <v>109</v>
      </c>
      <c r="D98" s="56" t="s">
        <v>268</v>
      </c>
      <c r="E98" s="56" t="s">
        <v>275</v>
      </c>
      <c r="F98" s="142" t="s">
        <v>282</v>
      </c>
      <c r="G98" s="69"/>
      <c r="H98" s="70"/>
      <c r="I98" s="70"/>
      <c r="J98" s="70"/>
      <c r="K98" s="70"/>
      <c r="L98" s="71"/>
      <c r="M98" s="70"/>
    </row>
    <row r="99" spans="1:13" ht="28.5">
      <c r="A99" s="144" t="s">
        <v>248</v>
      </c>
      <c r="B99" s="56" t="s">
        <v>198</v>
      </c>
      <c r="C99" s="55" t="s">
        <v>201</v>
      </c>
      <c r="D99" s="56" t="s">
        <v>269</v>
      </c>
      <c r="E99" s="56" t="s">
        <v>134</v>
      </c>
      <c r="F99" s="142" t="s">
        <v>283</v>
      </c>
      <c r="G99" s="69"/>
      <c r="H99" s="70"/>
      <c r="I99" s="70"/>
      <c r="J99" s="70"/>
      <c r="K99" s="70"/>
      <c r="L99" s="71"/>
      <c r="M99" s="70"/>
    </row>
    <row r="100" spans="1:13" ht="42.75">
      <c r="A100" s="141" t="s">
        <v>249</v>
      </c>
      <c r="B100" s="56" t="s">
        <v>260</v>
      </c>
      <c r="C100" s="55" t="s">
        <v>109</v>
      </c>
      <c r="D100" s="56" t="s">
        <v>270</v>
      </c>
      <c r="E100" s="56" t="s">
        <v>134</v>
      </c>
      <c r="F100" s="142" t="s">
        <v>284</v>
      </c>
      <c r="G100" s="69"/>
      <c r="H100" s="70"/>
      <c r="I100" s="70"/>
      <c r="J100" s="70"/>
      <c r="K100" s="70"/>
      <c r="L100" s="71"/>
      <c r="M100" s="70"/>
    </row>
    <row r="101" spans="1:13" ht="28.5">
      <c r="A101" s="141" t="s">
        <v>250</v>
      </c>
      <c r="B101" s="56" t="s">
        <v>186</v>
      </c>
      <c r="C101" s="55" t="s">
        <v>108</v>
      </c>
      <c r="D101" s="56" t="s">
        <v>271</v>
      </c>
      <c r="E101" s="56" t="s">
        <v>276</v>
      </c>
      <c r="F101" s="142" t="s">
        <v>649</v>
      </c>
      <c r="G101" s="69"/>
      <c r="H101" s="70"/>
      <c r="I101" s="70"/>
      <c r="J101" s="70"/>
      <c r="K101" s="70"/>
      <c r="L101" s="71"/>
      <c r="M101" s="70"/>
    </row>
    <row r="102" spans="1:13" ht="28.5">
      <c r="A102" s="141" t="s">
        <v>251</v>
      </c>
      <c r="B102" s="56" t="s">
        <v>261</v>
      </c>
      <c r="C102" s="55" t="s">
        <v>155</v>
      </c>
      <c r="D102" s="56" t="s">
        <v>271</v>
      </c>
      <c r="E102" s="56" t="s">
        <v>134</v>
      </c>
      <c r="F102" s="142" t="s">
        <v>285</v>
      </c>
      <c r="G102" s="69"/>
      <c r="H102" s="70"/>
      <c r="I102" s="70"/>
      <c r="J102" s="70"/>
      <c r="K102" s="70"/>
      <c r="L102" s="71"/>
      <c r="M102" s="70"/>
    </row>
    <row r="103" spans="1:13" ht="28.5">
      <c r="A103" s="141" t="s">
        <v>252</v>
      </c>
      <c r="B103" s="56" t="s">
        <v>186</v>
      </c>
      <c r="C103" s="55" t="s">
        <v>155</v>
      </c>
      <c r="D103" s="56" t="s">
        <v>272</v>
      </c>
      <c r="E103" s="56" t="s">
        <v>134</v>
      </c>
      <c r="F103" s="142" t="s">
        <v>286</v>
      </c>
      <c r="G103" s="69"/>
      <c r="H103" s="70"/>
      <c r="I103" s="70"/>
      <c r="J103" s="70"/>
      <c r="K103" s="70"/>
      <c r="L103" s="71"/>
      <c r="M103" s="70"/>
    </row>
    <row r="104" spans="1:13" ht="28.5">
      <c r="A104" s="141" t="s">
        <v>253</v>
      </c>
      <c r="B104" s="56" t="s">
        <v>261</v>
      </c>
      <c r="C104" s="55" t="s">
        <v>108</v>
      </c>
      <c r="D104" s="56" t="s">
        <v>514</v>
      </c>
      <c r="E104" s="56" t="s">
        <v>277</v>
      </c>
      <c r="F104" s="142" t="s">
        <v>287</v>
      </c>
      <c r="G104" s="69"/>
      <c r="H104" s="70"/>
      <c r="I104" s="70"/>
      <c r="J104" s="70"/>
      <c r="K104" s="70"/>
      <c r="L104" s="71"/>
      <c r="M104" s="70"/>
    </row>
    <row r="105" spans="1:13" ht="28.5">
      <c r="A105" s="141" t="s">
        <v>254</v>
      </c>
      <c r="B105" s="56" t="s">
        <v>262</v>
      </c>
      <c r="C105" s="55" t="s">
        <v>265</v>
      </c>
      <c r="D105" s="56" t="s">
        <v>267</v>
      </c>
      <c r="E105" s="56" t="s">
        <v>134</v>
      </c>
      <c r="F105" s="142" t="s">
        <v>288</v>
      </c>
      <c r="G105" s="69"/>
      <c r="H105" s="70"/>
      <c r="I105" s="70"/>
      <c r="J105" s="70"/>
      <c r="K105" s="70"/>
      <c r="L105" s="71"/>
      <c r="M105" s="70"/>
    </row>
    <row r="106" spans="1:13" ht="42.75">
      <c r="A106" s="143" t="s">
        <v>255</v>
      </c>
      <c r="B106" s="56" t="s">
        <v>263</v>
      </c>
      <c r="C106" s="55" t="s">
        <v>266</v>
      </c>
      <c r="D106" s="56" t="s">
        <v>269</v>
      </c>
      <c r="E106" s="56" t="s">
        <v>134</v>
      </c>
      <c r="F106" s="142" t="s">
        <v>650</v>
      </c>
      <c r="G106" s="69"/>
      <c r="H106" s="70"/>
      <c r="I106" s="70"/>
      <c r="J106" s="70"/>
      <c r="K106" s="70"/>
      <c r="L106" s="71"/>
      <c r="M106" s="70"/>
    </row>
    <row r="107" spans="1:13" ht="26.25" customHeight="1">
      <c r="A107" s="141" t="s">
        <v>256</v>
      </c>
      <c r="B107" s="56" t="s">
        <v>239</v>
      </c>
      <c r="C107" s="55" t="s">
        <v>110</v>
      </c>
      <c r="D107" s="56" t="s">
        <v>268</v>
      </c>
      <c r="E107" s="56" t="s">
        <v>275</v>
      </c>
      <c r="F107" s="142" t="s">
        <v>289</v>
      </c>
      <c r="G107" s="66"/>
      <c r="H107" s="67"/>
      <c r="I107" s="67"/>
      <c r="J107" s="67"/>
      <c r="K107" s="67"/>
      <c r="L107" s="67"/>
      <c r="M107" s="67"/>
    </row>
    <row r="108" spans="1:13" ht="26.25" customHeight="1">
      <c r="A108" s="141" t="s">
        <v>257</v>
      </c>
      <c r="B108" s="65" t="s">
        <v>661</v>
      </c>
      <c r="C108" s="55" t="s">
        <v>155</v>
      </c>
      <c r="D108" s="56" t="s">
        <v>273</v>
      </c>
      <c r="E108" s="56" t="s">
        <v>278</v>
      </c>
      <c r="F108" s="142" t="s">
        <v>290</v>
      </c>
      <c r="G108" s="66"/>
      <c r="H108" s="67"/>
      <c r="I108" s="67"/>
      <c r="J108" s="67"/>
      <c r="K108" s="67"/>
      <c r="L108" s="67"/>
      <c r="M108" s="67"/>
    </row>
    <row r="109" spans="1:13" ht="28.5">
      <c r="A109" s="141" t="s">
        <v>258</v>
      </c>
      <c r="B109" s="56" t="s">
        <v>190</v>
      </c>
      <c r="C109" s="55" t="s">
        <v>108</v>
      </c>
      <c r="D109" s="56" t="s">
        <v>268</v>
      </c>
      <c r="E109" s="56" t="s">
        <v>275</v>
      </c>
      <c r="F109" s="142" t="s">
        <v>291</v>
      </c>
      <c r="G109" s="62" t="e">
        <f>#REF!+#REF!</f>
        <v>#REF!</v>
      </c>
      <c r="H109" s="63"/>
      <c r="I109" s="63" t="s">
        <v>12</v>
      </c>
      <c r="J109" s="63"/>
      <c r="K109" s="63"/>
      <c r="L109" s="64">
        <v>39002</v>
      </c>
      <c r="M109" s="63" t="s">
        <v>21</v>
      </c>
    </row>
    <row r="110" spans="1:13" ht="15">
      <c r="A110" s="159" t="s">
        <v>35</v>
      </c>
      <c r="B110" s="160"/>
      <c r="C110" s="160"/>
      <c r="D110" s="160"/>
      <c r="E110" s="160"/>
      <c r="F110" s="161"/>
      <c r="G110" s="82"/>
      <c r="H110" s="83"/>
      <c r="I110" s="83"/>
      <c r="J110" s="83"/>
      <c r="K110" s="83"/>
      <c r="L110" s="84"/>
      <c r="M110" s="85"/>
    </row>
    <row r="111" spans="1:13" ht="28.5">
      <c r="A111" s="141" t="s">
        <v>292</v>
      </c>
      <c r="B111" s="56" t="s">
        <v>318</v>
      </c>
      <c r="C111" s="55" t="s">
        <v>108</v>
      </c>
      <c r="D111" s="56" t="s">
        <v>273</v>
      </c>
      <c r="E111" s="56" t="s">
        <v>329</v>
      </c>
      <c r="F111" s="142" t="s">
        <v>344</v>
      </c>
      <c r="G111" s="66" t="e">
        <f>#REF!+#REF!</f>
        <v>#REF!</v>
      </c>
      <c r="H111" s="67"/>
      <c r="I111" s="67" t="s">
        <v>12</v>
      </c>
      <c r="J111" s="67"/>
      <c r="K111" s="67"/>
      <c r="L111" s="67"/>
      <c r="M111" s="67"/>
    </row>
    <row r="112" spans="1:13" ht="28.5">
      <c r="A112" s="141" t="s">
        <v>293</v>
      </c>
      <c r="B112" s="56" t="s">
        <v>188</v>
      </c>
      <c r="C112" s="55" t="s">
        <v>114</v>
      </c>
      <c r="D112" s="56" t="s">
        <v>273</v>
      </c>
      <c r="E112" s="56" t="s">
        <v>330</v>
      </c>
      <c r="F112" s="142" t="s">
        <v>345</v>
      </c>
      <c r="G112" s="69" t="e">
        <f>#REF!+#REF!</f>
        <v>#REF!</v>
      </c>
      <c r="H112" s="70"/>
      <c r="I112" s="70" t="s">
        <v>12</v>
      </c>
      <c r="J112" s="70"/>
      <c r="K112" s="70"/>
      <c r="L112" s="71">
        <v>38993</v>
      </c>
      <c r="M112" s="70" t="s">
        <v>26</v>
      </c>
    </row>
    <row r="113" spans="1:13" ht="28.5">
      <c r="A113" s="141" t="s">
        <v>294</v>
      </c>
      <c r="B113" s="56" t="s">
        <v>243</v>
      </c>
      <c r="C113" s="55" t="s">
        <v>110</v>
      </c>
      <c r="D113" s="56" t="s">
        <v>273</v>
      </c>
      <c r="E113" s="56" t="s">
        <v>331</v>
      </c>
      <c r="F113" s="142" t="s">
        <v>663</v>
      </c>
      <c r="G113" s="66" t="e">
        <f>#REF!+G112</f>
        <v>#REF!</v>
      </c>
      <c r="H113" s="67"/>
      <c r="I113" s="67" t="s">
        <v>12</v>
      </c>
      <c r="J113" s="67"/>
      <c r="K113" s="67"/>
      <c r="L113" s="67"/>
      <c r="M113" s="67"/>
    </row>
    <row r="114" spans="1:13" ht="28.5">
      <c r="A114" s="141" t="s">
        <v>295</v>
      </c>
      <c r="B114" s="65" t="s">
        <v>319</v>
      </c>
      <c r="C114" s="55" t="s">
        <v>110</v>
      </c>
      <c r="D114" s="56" t="s">
        <v>326</v>
      </c>
      <c r="E114" s="56" t="s">
        <v>332</v>
      </c>
      <c r="F114" s="142" t="s">
        <v>346</v>
      </c>
      <c r="G114" s="57" t="e">
        <f>#REF!+#REF!</f>
        <v>#REF!</v>
      </c>
      <c r="H114" s="58"/>
      <c r="I114" s="58" t="s">
        <v>25</v>
      </c>
      <c r="J114" s="58"/>
      <c r="K114" s="58"/>
      <c r="L114" s="58"/>
      <c r="M114" s="58"/>
    </row>
    <row r="115" spans="1:13" ht="42.75">
      <c r="A115" s="141" t="s">
        <v>296</v>
      </c>
      <c r="B115" s="56" t="s">
        <v>260</v>
      </c>
      <c r="C115" s="55" t="s">
        <v>265</v>
      </c>
      <c r="D115" s="56" t="s">
        <v>273</v>
      </c>
      <c r="E115" s="56" t="s">
        <v>333</v>
      </c>
      <c r="F115" s="142" t="s">
        <v>347</v>
      </c>
      <c r="G115" s="57"/>
      <c r="H115" s="58"/>
      <c r="I115" s="59"/>
      <c r="J115" s="58"/>
      <c r="K115" s="58"/>
      <c r="L115" s="58"/>
      <c r="M115" s="58"/>
    </row>
    <row r="116" spans="1:13" ht="28.5">
      <c r="A116" s="143" t="s">
        <v>297</v>
      </c>
      <c r="B116" s="56" t="s">
        <v>320</v>
      </c>
      <c r="C116" s="55" t="s">
        <v>108</v>
      </c>
      <c r="D116" s="56" t="s">
        <v>273</v>
      </c>
      <c r="E116" s="56" t="s">
        <v>334</v>
      </c>
      <c r="F116" s="142" t="s">
        <v>668</v>
      </c>
      <c r="G116" s="76"/>
      <c r="H116" s="77"/>
      <c r="I116" s="77"/>
      <c r="J116" s="77"/>
      <c r="K116" s="77"/>
      <c r="L116" s="77"/>
      <c r="M116" s="78"/>
    </row>
    <row r="117" spans="1:13" ht="28.5">
      <c r="A117" s="141" t="s">
        <v>298</v>
      </c>
      <c r="B117" s="56" t="s">
        <v>187</v>
      </c>
      <c r="C117" s="55" t="s">
        <v>110</v>
      </c>
      <c r="D117" s="56" t="s">
        <v>273</v>
      </c>
      <c r="E117" s="56" t="s">
        <v>334</v>
      </c>
      <c r="F117" s="142" t="s">
        <v>666</v>
      </c>
      <c r="G117" s="66" t="e">
        <f>#REF!+G13</f>
        <v>#REF!</v>
      </c>
      <c r="H117" s="67"/>
      <c r="I117" s="68">
        <v>38852</v>
      </c>
      <c r="J117" s="67"/>
      <c r="K117" s="67"/>
      <c r="L117" s="67"/>
      <c r="M117" s="67"/>
    </row>
    <row r="118" spans="1:13" ht="28.5">
      <c r="A118" s="141" t="s">
        <v>299</v>
      </c>
      <c r="B118" s="56" t="s">
        <v>321</v>
      </c>
      <c r="C118" s="55" t="s">
        <v>110</v>
      </c>
      <c r="D118" s="56" t="s">
        <v>273</v>
      </c>
      <c r="E118" s="56" t="s">
        <v>330</v>
      </c>
      <c r="F118" s="142" t="s">
        <v>348</v>
      </c>
      <c r="G118" s="62" t="e">
        <f>#REF!+G72</f>
        <v>#REF!</v>
      </c>
      <c r="H118" s="63"/>
      <c r="I118" s="64">
        <v>38888</v>
      </c>
      <c r="J118" s="63"/>
      <c r="K118" s="63"/>
      <c r="L118" s="64">
        <v>39009</v>
      </c>
      <c r="M118" s="63" t="s">
        <v>17</v>
      </c>
    </row>
    <row r="119" spans="1:13" ht="28.5">
      <c r="A119" s="141" t="s">
        <v>300</v>
      </c>
      <c r="B119" s="65" t="s">
        <v>661</v>
      </c>
      <c r="C119" s="55" t="s">
        <v>155</v>
      </c>
      <c r="D119" s="56" t="s">
        <v>515</v>
      </c>
      <c r="E119" s="56" t="s">
        <v>335</v>
      </c>
      <c r="F119" s="142" t="s">
        <v>349</v>
      </c>
      <c r="G119" s="62" t="e">
        <f>#REF!+#REF!</f>
        <v>#REF!</v>
      </c>
      <c r="H119" s="63"/>
      <c r="I119" s="63" t="s">
        <v>12</v>
      </c>
      <c r="J119" s="63"/>
      <c r="K119" s="63"/>
      <c r="L119" s="64">
        <v>38946</v>
      </c>
      <c r="M119" s="63" t="s">
        <v>16</v>
      </c>
    </row>
    <row r="120" spans="1:13" ht="28.5">
      <c r="A120" s="141" t="s">
        <v>301</v>
      </c>
      <c r="B120" s="56" t="s">
        <v>190</v>
      </c>
      <c r="C120" s="55" t="s">
        <v>108</v>
      </c>
      <c r="D120" s="56" t="s">
        <v>273</v>
      </c>
      <c r="E120" s="56" t="s">
        <v>334</v>
      </c>
      <c r="F120" s="142" t="s">
        <v>350</v>
      </c>
      <c r="G120" s="66" t="e">
        <f>#REF!+G71</f>
        <v>#REF!</v>
      </c>
      <c r="H120" s="67"/>
      <c r="I120" s="67" t="s">
        <v>12</v>
      </c>
      <c r="J120" s="67"/>
      <c r="K120" s="67"/>
      <c r="L120" s="67"/>
      <c r="M120" s="67"/>
    </row>
    <row r="121" spans="1:13" ht="28.5">
      <c r="A121" s="141" t="s">
        <v>302</v>
      </c>
      <c r="B121" s="65" t="s">
        <v>322</v>
      </c>
      <c r="C121" s="55" t="s">
        <v>155</v>
      </c>
      <c r="D121" s="56" t="s">
        <v>515</v>
      </c>
      <c r="E121" s="56" t="s">
        <v>329</v>
      </c>
      <c r="F121" s="142" t="s">
        <v>651</v>
      </c>
      <c r="G121" s="66" t="e">
        <f>#REF!+#REF!</f>
        <v>#REF!</v>
      </c>
      <c r="H121" s="67"/>
      <c r="I121" s="67" t="s">
        <v>12</v>
      </c>
      <c r="J121" s="67"/>
      <c r="K121" s="67"/>
      <c r="L121" s="67"/>
      <c r="M121" s="67"/>
    </row>
    <row r="122" spans="1:13" ht="28.5">
      <c r="A122" s="141" t="s">
        <v>303</v>
      </c>
      <c r="B122" s="56" t="s">
        <v>577</v>
      </c>
      <c r="C122" s="55" t="s">
        <v>324</v>
      </c>
      <c r="D122" s="56" t="s">
        <v>273</v>
      </c>
      <c r="E122" s="56" t="s">
        <v>334</v>
      </c>
      <c r="F122" s="142" t="s">
        <v>351</v>
      </c>
      <c r="G122" s="62" t="e">
        <f>#REF!+#REF!</f>
        <v>#REF!</v>
      </c>
      <c r="H122" s="63"/>
      <c r="I122" s="63" t="s">
        <v>12</v>
      </c>
      <c r="J122" s="63"/>
      <c r="K122" s="63"/>
      <c r="L122" s="64">
        <v>39014</v>
      </c>
      <c r="M122" s="63" t="s">
        <v>15</v>
      </c>
    </row>
    <row r="123" spans="1:13" ht="42.75">
      <c r="A123" s="143" t="s">
        <v>304</v>
      </c>
      <c r="B123" s="56" t="s">
        <v>195</v>
      </c>
      <c r="C123" s="55" t="s">
        <v>325</v>
      </c>
      <c r="D123" s="56" t="s">
        <v>516</v>
      </c>
      <c r="E123" s="56" t="s">
        <v>336</v>
      </c>
      <c r="F123" s="142" t="s">
        <v>352</v>
      </c>
      <c r="G123" s="66" t="e">
        <f>#REF!+#REF!</f>
        <v>#REF!</v>
      </c>
      <c r="H123" s="67"/>
      <c r="I123" s="67" t="s">
        <v>12</v>
      </c>
      <c r="J123" s="67"/>
      <c r="K123" s="67"/>
      <c r="L123" s="67"/>
      <c r="M123" s="67"/>
    </row>
    <row r="124" spans="1:13" ht="28.5">
      <c r="A124" s="141" t="s">
        <v>305</v>
      </c>
      <c r="B124" s="56" t="s">
        <v>318</v>
      </c>
      <c r="C124" s="55" t="s">
        <v>155</v>
      </c>
      <c r="D124" s="56" t="s">
        <v>273</v>
      </c>
      <c r="E124" s="56" t="s">
        <v>337</v>
      </c>
      <c r="F124" s="142" t="s">
        <v>353</v>
      </c>
      <c r="G124" s="66"/>
      <c r="H124" s="67"/>
      <c r="I124" s="67"/>
      <c r="J124" s="67"/>
      <c r="K124" s="67"/>
      <c r="L124" s="67"/>
      <c r="M124" s="67"/>
    </row>
    <row r="125" spans="1:13" ht="28.5">
      <c r="A125" s="141" t="s">
        <v>306</v>
      </c>
      <c r="B125" s="56" t="s">
        <v>186</v>
      </c>
      <c r="C125" s="55" t="s">
        <v>110</v>
      </c>
      <c r="D125" s="56" t="s">
        <v>273</v>
      </c>
      <c r="E125" s="56" t="s">
        <v>334</v>
      </c>
      <c r="F125" s="142" t="s">
        <v>652</v>
      </c>
      <c r="G125" s="66"/>
      <c r="H125" s="67"/>
      <c r="I125" s="67"/>
      <c r="J125" s="67"/>
      <c r="K125" s="67"/>
      <c r="L125" s="67"/>
      <c r="M125" s="67"/>
    </row>
    <row r="126" spans="1:13" ht="28.5">
      <c r="A126" s="141" t="s">
        <v>307</v>
      </c>
      <c r="B126" s="56" t="s">
        <v>190</v>
      </c>
      <c r="C126" s="55" t="s">
        <v>108</v>
      </c>
      <c r="D126" s="56" t="s">
        <v>517</v>
      </c>
      <c r="E126" s="56" t="s">
        <v>338</v>
      </c>
      <c r="F126" s="142" t="s">
        <v>354</v>
      </c>
      <c r="G126" s="66"/>
      <c r="H126" s="67"/>
      <c r="I126" s="67"/>
      <c r="J126" s="67"/>
      <c r="K126" s="67"/>
      <c r="L126" s="67"/>
      <c r="M126" s="67"/>
    </row>
    <row r="127" spans="1:13" ht="28.5">
      <c r="A127" s="141" t="s">
        <v>308</v>
      </c>
      <c r="B127" s="65" t="s">
        <v>241</v>
      </c>
      <c r="C127" s="55" t="s">
        <v>110</v>
      </c>
      <c r="D127" s="56" t="s">
        <v>327</v>
      </c>
      <c r="E127" s="56" t="s">
        <v>339</v>
      </c>
      <c r="F127" s="142" t="s">
        <v>355</v>
      </c>
      <c r="G127" s="66"/>
      <c r="H127" s="67"/>
      <c r="I127" s="67"/>
      <c r="J127" s="67"/>
      <c r="K127" s="67"/>
      <c r="L127" s="67"/>
      <c r="M127" s="67"/>
    </row>
    <row r="128" spans="1:13" ht="28.5">
      <c r="A128" s="141" t="s">
        <v>309</v>
      </c>
      <c r="B128" s="56" t="s">
        <v>186</v>
      </c>
      <c r="C128" s="55" t="s">
        <v>109</v>
      </c>
      <c r="D128" s="56" t="s">
        <v>273</v>
      </c>
      <c r="E128" s="56" t="s">
        <v>340</v>
      </c>
      <c r="F128" s="142" t="s">
        <v>653</v>
      </c>
      <c r="G128" s="66"/>
      <c r="H128" s="67"/>
      <c r="I128" s="67"/>
      <c r="J128" s="67"/>
      <c r="K128" s="67"/>
      <c r="L128" s="67"/>
      <c r="M128" s="67"/>
    </row>
    <row r="129" spans="1:13" ht="28.5">
      <c r="A129" s="143" t="s">
        <v>310</v>
      </c>
      <c r="B129" s="56" t="s">
        <v>194</v>
      </c>
      <c r="C129" s="55" t="s">
        <v>201</v>
      </c>
      <c r="D129" s="56" t="s">
        <v>327</v>
      </c>
      <c r="E129" s="56" t="s">
        <v>339</v>
      </c>
      <c r="F129" s="142" t="s">
        <v>654</v>
      </c>
      <c r="G129" s="66"/>
      <c r="H129" s="67"/>
      <c r="I129" s="67"/>
      <c r="J129" s="67"/>
      <c r="K129" s="67"/>
      <c r="L129" s="67"/>
      <c r="M129" s="67"/>
    </row>
    <row r="130" spans="1:13" ht="28.5">
      <c r="A130" s="141" t="s">
        <v>311</v>
      </c>
      <c r="B130" s="56" t="s">
        <v>186</v>
      </c>
      <c r="C130" s="55" t="s">
        <v>110</v>
      </c>
      <c r="D130" s="56" t="s">
        <v>328</v>
      </c>
      <c r="E130" s="56" t="s">
        <v>341</v>
      </c>
      <c r="F130" s="142" t="s">
        <v>655</v>
      </c>
      <c r="G130" s="66"/>
      <c r="H130" s="67"/>
      <c r="I130" s="67"/>
      <c r="J130" s="67"/>
      <c r="K130" s="67"/>
      <c r="L130" s="67"/>
      <c r="M130" s="67"/>
    </row>
    <row r="131" spans="1:13" ht="14.25">
      <c r="A131" s="141" t="s">
        <v>312</v>
      </c>
      <c r="B131" s="56" t="s">
        <v>321</v>
      </c>
      <c r="C131" s="55" t="s">
        <v>265</v>
      </c>
      <c r="D131" s="56" t="s">
        <v>273</v>
      </c>
      <c r="E131" s="56" t="s">
        <v>334</v>
      </c>
      <c r="F131" s="142" t="s">
        <v>356</v>
      </c>
      <c r="G131" s="66"/>
      <c r="H131" s="67"/>
      <c r="I131" s="67"/>
      <c r="J131" s="67"/>
      <c r="K131" s="67"/>
      <c r="L131" s="67"/>
      <c r="M131" s="67"/>
    </row>
    <row r="132" spans="1:13" ht="28.5">
      <c r="A132" s="141" t="s">
        <v>313</v>
      </c>
      <c r="B132" s="65" t="s">
        <v>189</v>
      </c>
      <c r="C132" s="55" t="s">
        <v>115</v>
      </c>
      <c r="D132" s="56" t="s">
        <v>273</v>
      </c>
      <c r="E132" s="56" t="s">
        <v>342</v>
      </c>
      <c r="F132" s="142" t="s">
        <v>357</v>
      </c>
      <c r="G132" s="66"/>
      <c r="H132" s="67"/>
      <c r="I132" s="67"/>
      <c r="J132" s="67"/>
      <c r="K132" s="67"/>
      <c r="L132" s="67"/>
      <c r="M132" s="67"/>
    </row>
    <row r="133" spans="1:13" ht="28.5">
      <c r="A133" s="141" t="s">
        <v>314</v>
      </c>
      <c r="B133" s="65" t="s">
        <v>241</v>
      </c>
      <c r="C133" s="55" t="s">
        <v>110</v>
      </c>
      <c r="D133" s="56" t="s">
        <v>273</v>
      </c>
      <c r="E133" s="56" t="s">
        <v>334</v>
      </c>
      <c r="F133" s="142" t="s">
        <v>358</v>
      </c>
      <c r="G133" s="66"/>
      <c r="H133" s="67"/>
      <c r="I133" s="67"/>
      <c r="J133" s="67"/>
      <c r="K133" s="67"/>
      <c r="L133" s="67"/>
      <c r="M133" s="67"/>
    </row>
    <row r="134" spans="1:13" ht="28.5">
      <c r="A134" s="141" t="s">
        <v>315</v>
      </c>
      <c r="B134" s="56" t="s">
        <v>323</v>
      </c>
      <c r="C134" s="55" t="s">
        <v>110</v>
      </c>
      <c r="D134" s="56" t="s">
        <v>273</v>
      </c>
      <c r="E134" s="56" t="s">
        <v>334</v>
      </c>
      <c r="F134" s="142" t="s">
        <v>359</v>
      </c>
      <c r="G134" s="66"/>
      <c r="H134" s="67"/>
      <c r="I134" s="67"/>
      <c r="J134" s="67"/>
      <c r="K134" s="67"/>
      <c r="L134" s="67"/>
      <c r="M134" s="67"/>
    </row>
    <row r="135" spans="1:13" ht="28.5">
      <c r="A135" s="141" t="s">
        <v>316</v>
      </c>
      <c r="B135" s="56" t="s">
        <v>318</v>
      </c>
      <c r="C135" s="55" t="s">
        <v>200</v>
      </c>
      <c r="D135" s="56" t="s">
        <v>273</v>
      </c>
      <c r="E135" s="56" t="s">
        <v>329</v>
      </c>
      <c r="F135" s="142" t="s">
        <v>360</v>
      </c>
      <c r="G135" s="66"/>
      <c r="H135" s="67"/>
      <c r="I135" s="67"/>
      <c r="J135" s="67"/>
      <c r="K135" s="67"/>
      <c r="L135" s="67"/>
      <c r="M135" s="67"/>
    </row>
    <row r="136" spans="1:13" ht="42.75">
      <c r="A136" s="141" t="s">
        <v>317</v>
      </c>
      <c r="B136" s="56" t="s">
        <v>260</v>
      </c>
      <c r="C136" s="55" t="s">
        <v>155</v>
      </c>
      <c r="D136" s="56" t="s">
        <v>518</v>
      </c>
      <c r="E136" s="56" t="s">
        <v>343</v>
      </c>
      <c r="F136" s="142" t="s">
        <v>361</v>
      </c>
      <c r="G136" s="66" t="e">
        <f>#REF!+#REF!</f>
        <v>#REF!</v>
      </c>
      <c r="H136" s="67"/>
      <c r="I136" s="67" t="s">
        <v>12</v>
      </c>
      <c r="J136" s="67"/>
      <c r="K136" s="67"/>
      <c r="L136" s="67"/>
      <c r="M136" s="67"/>
    </row>
    <row r="137" spans="1:6" ht="15">
      <c r="A137" s="159" t="s">
        <v>36</v>
      </c>
      <c r="B137" s="160"/>
      <c r="C137" s="160"/>
      <c r="D137" s="160"/>
      <c r="E137" s="160"/>
      <c r="F137" s="161"/>
    </row>
    <row r="138" spans="1:13" ht="42.75">
      <c r="A138" s="143" t="s">
        <v>362</v>
      </c>
      <c r="B138" s="56" t="s">
        <v>187</v>
      </c>
      <c r="C138" s="55" t="s">
        <v>201</v>
      </c>
      <c r="D138" s="56" t="s">
        <v>519</v>
      </c>
      <c r="E138" s="56" t="s">
        <v>389</v>
      </c>
      <c r="F138" s="142" t="s">
        <v>397</v>
      </c>
      <c r="G138" s="89" t="e">
        <f>#REF!+#REF!</f>
        <v>#REF!</v>
      </c>
      <c r="H138" s="90"/>
      <c r="I138" s="90"/>
      <c r="J138" s="90"/>
      <c r="K138" s="90"/>
      <c r="L138" s="90"/>
      <c r="M138" s="90"/>
    </row>
    <row r="139" spans="1:13" ht="28.5">
      <c r="A139" s="141" t="s">
        <v>363</v>
      </c>
      <c r="B139" s="56" t="s">
        <v>379</v>
      </c>
      <c r="C139" s="55" t="s">
        <v>108</v>
      </c>
      <c r="D139" s="56" t="s">
        <v>520</v>
      </c>
      <c r="E139" s="56" t="s">
        <v>390</v>
      </c>
      <c r="F139" s="142" t="s">
        <v>656</v>
      </c>
      <c r="G139" s="66" t="e">
        <f>#REF!+G113</f>
        <v>#REF!</v>
      </c>
      <c r="H139" s="67"/>
      <c r="I139" s="67" t="s">
        <v>12</v>
      </c>
      <c r="J139" s="67"/>
      <c r="K139" s="67"/>
      <c r="L139" s="67"/>
      <c r="M139" s="67"/>
    </row>
    <row r="140" spans="1:13" ht="42.75">
      <c r="A140" s="143" t="s">
        <v>364</v>
      </c>
      <c r="B140" s="56" t="s">
        <v>263</v>
      </c>
      <c r="C140" s="55" t="s">
        <v>380</v>
      </c>
      <c r="D140" s="56" t="s">
        <v>618</v>
      </c>
      <c r="E140" s="56" t="s">
        <v>391</v>
      </c>
      <c r="F140" s="142" t="s">
        <v>398</v>
      </c>
      <c r="G140" s="69" t="e">
        <f>#REF!+G107</f>
        <v>#REF!</v>
      </c>
      <c r="H140" s="70"/>
      <c r="I140" s="70" t="s">
        <v>12</v>
      </c>
      <c r="J140" s="70"/>
      <c r="K140" s="70"/>
      <c r="L140" s="71">
        <v>38987</v>
      </c>
      <c r="M140" s="70" t="s">
        <v>14</v>
      </c>
    </row>
    <row r="141" spans="1:13" ht="28.5">
      <c r="A141" s="141" t="s">
        <v>365</v>
      </c>
      <c r="B141" s="56" t="s">
        <v>195</v>
      </c>
      <c r="C141" s="55" t="s">
        <v>110</v>
      </c>
      <c r="D141" s="56" t="s">
        <v>386</v>
      </c>
      <c r="E141" s="56" t="s">
        <v>392</v>
      </c>
      <c r="F141" s="142" t="s">
        <v>399</v>
      </c>
      <c r="G141" s="66" t="e">
        <f>#REF!+G140</f>
        <v>#REF!</v>
      </c>
      <c r="H141" s="67"/>
      <c r="I141" s="67" t="s">
        <v>12</v>
      </c>
      <c r="J141" s="67"/>
      <c r="K141" s="67"/>
      <c r="L141" s="67"/>
      <c r="M141" s="67"/>
    </row>
    <row r="142" spans="1:13" ht="28.5">
      <c r="A142" s="141" t="s">
        <v>366</v>
      </c>
      <c r="B142" s="56" t="s">
        <v>379</v>
      </c>
      <c r="C142" s="55" t="s">
        <v>110</v>
      </c>
      <c r="D142" s="56" t="s">
        <v>387</v>
      </c>
      <c r="E142" s="56" t="s">
        <v>393</v>
      </c>
      <c r="F142" s="142" t="s">
        <v>400</v>
      </c>
      <c r="G142" s="79"/>
      <c r="H142" s="80"/>
      <c r="I142" s="80"/>
      <c r="J142" s="80"/>
      <c r="K142" s="80"/>
      <c r="L142" s="80"/>
      <c r="M142" s="80"/>
    </row>
    <row r="143" spans="1:13" ht="28.5">
      <c r="A143" s="141" t="s">
        <v>367</v>
      </c>
      <c r="B143" s="56" t="s">
        <v>190</v>
      </c>
      <c r="C143" s="55" t="s">
        <v>109</v>
      </c>
      <c r="D143" s="56" t="s">
        <v>388</v>
      </c>
      <c r="E143" s="56" t="s">
        <v>394</v>
      </c>
      <c r="F143" s="142" t="s">
        <v>401</v>
      </c>
      <c r="G143" s="66" t="e">
        <f>#REF!+#REF!</f>
        <v>#REF!</v>
      </c>
      <c r="H143" s="67"/>
      <c r="I143" s="67" t="s">
        <v>12</v>
      </c>
      <c r="J143" s="67"/>
      <c r="K143" s="67"/>
      <c r="L143" s="67"/>
      <c r="M143" s="67"/>
    </row>
    <row r="144" spans="1:13" ht="28.5">
      <c r="A144" s="141" t="s">
        <v>368</v>
      </c>
      <c r="B144" s="56" t="s">
        <v>379</v>
      </c>
      <c r="C144" s="55" t="s">
        <v>110</v>
      </c>
      <c r="D144" s="56" t="s">
        <v>385</v>
      </c>
      <c r="E144" s="56" t="s">
        <v>389</v>
      </c>
      <c r="F144" s="142" t="s">
        <v>657</v>
      </c>
      <c r="G144" s="57" t="e">
        <f>#REF!+#REF!</f>
        <v>#REF!</v>
      </c>
      <c r="H144" s="58"/>
      <c r="I144" s="58"/>
      <c r="J144" s="58"/>
      <c r="K144" s="58"/>
      <c r="L144" s="58"/>
      <c r="M144" s="58"/>
    </row>
    <row r="145" spans="1:13" ht="28.5">
      <c r="A145" s="141" t="s">
        <v>369</v>
      </c>
      <c r="B145" s="65" t="s">
        <v>381</v>
      </c>
      <c r="C145" s="55" t="s">
        <v>264</v>
      </c>
      <c r="D145" s="56" t="s">
        <v>385</v>
      </c>
      <c r="E145" s="56" t="s">
        <v>389</v>
      </c>
      <c r="F145" s="142" t="s">
        <v>402</v>
      </c>
      <c r="G145" s="57" t="e">
        <f>#REF!+G74</f>
        <v>#REF!</v>
      </c>
      <c r="H145" s="58"/>
      <c r="I145" s="59">
        <v>38943</v>
      </c>
      <c r="J145" s="58"/>
      <c r="K145" s="58"/>
      <c r="L145" s="58"/>
      <c r="M145" s="58"/>
    </row>
    <row r="146" spans="1:13" ht="28.5">
      <c r="A146" s="141" t="s">
        <v>370</v>
      </c>
      <c r="B146" s="56" t="s">
        <v>239</v>
      </c>
      <c r="C146" s="55" t="s">
        <v>264</v>
      </c>
      <c r="D146" s="56" t="s">
        <v>385</v>
      </c>
      <c r="E146" s="56" t="s">
        <v>389</v>
      </c>
      <c r="F146" s="142" t="s">
        <v>403</v>
      </c>
      <c r="G146" s="66" t="e">
        <f>#REF!+G73</f>
        <v>#REF!</v>
      </c>
      <c r="H146" s="67"/>
      <c r="I146" s="67" t="s">
        <v>12</v>
      </c>
      <c r="J146" s="67"/>
      <c r="K146" s="67"/>
      <c r="L146" s="67"/>
      <c r="M146" s="67"/>
    </row>
    <row r="147" spans="1:13" ht="28.5">
      <c r="A147" s="141" t="s">
        <v>371</v>
      </c>
      <c r="B147" s="56" t="s">
        <v>190</v>
      </c>
      <c r="C147" s="55" t="s">
        <v>109</v>
      </c>
      <c r="D147" s="56" t="s">
        <v>521</v>
      </c>
      <c r="E147" s="56" t="s">
        <v>392</v>
      </c>
      <c r="F147" s="142" t="s">
        <v>404</v>
      </c>
      <c r="G147" s="62" t="e">
        <f>#REF!+#REF!</f>
        <v>#REF!</v>
      </c>
      <c r="H147" s="63"/>
      <c r="I147" s="63" t="s">
        <v>12</v>
      </c>
      <c r="J147" s="63"/>
      <c r="K147" s="63"/>
      <c r="L147" s="64">
        <v>39009</v>
      </c>
      <c r="M147" s="63" t="s">
        <v>17</v>
      </c>
    </row>
    <row r="148" spans="1:13" ht="28.5">
      <c r="A148" s="141" t="s">
        <v>372</v>
      </c>
      <c r="B148" s="65" t="s">
        <v>381</v>
      </c>
      <c r="C148" s="55" t="s">
        <v>108</v>
      </c>
      <c r="D148" s="56" t="s">
        <v>522</v>
      </c>
      <c r="E148" s="56" t="s">
        <v>389</v>
      </c>
      <c r="F148" s="142" t="s">
        <v>658</v>
      </c>
      <c r="G148" s="89" t="e">
        <f>#REF!+#REF!</f>
        <v>#REF!</v>
      </c>
      <c r="H148" s="90"/>
      <c r="I148" s="90" t="s">
        <v>12</v>
      </c>
      <c r="J148" s="90"/>
      <c r="K148" s="90"/>
      <c r="L148" s="90"/>
      <c r="M148" s="90"/>
    </row>
    <row r="149" spans="1:13" ht="28.5">
      <c r="A149" s="141" t="s">
        <v>373</v>
      </c>
      <c r="B149" s="56" t="s">
        <v>188</v>
      </c>
      <c r="C149" s="55" t="s">
        <v>155</v>
      </c>
      <c r="D149" s="56" t="s">
        <v>388</v>
      </c>
      <c r="E149" s="56" t="s">
        <v>394</v>
      </c>
      <c r="F149" s="142" t="s">
        <v>405</v>
      </c>
      <c r="G149" s="76" t="e">
        <f>#REF!+#REF!</f>
        <v>#REF!</v>
      </c>
      <c r="H149" s="77"/>
      <c r="I149" s="77" t="s">
        <v>12</v>
      </c>
      <c r="J149" s="77"/>
      <c r="K149" s="77"/>
      <c r="L149" s="77"/>
      <c r="M149" s="78"/>
    </row>
    <row r="150" spans="1:13" ht="28.5">
      <c r="A150" s="141" t="s">
        <v>374</v>
      </c>
      <c r="B150" s="56" t="s">
        <v>239</v>
      </c>
      <c r="C150" s="55" t="s">
        <v>110</v>
      </c>
      <c r="D150" s="56" t="s">
        <v>388</v>
      </c>
      <c r="E150" s="56" t="s">
        <v>394</v>
      </c>
      <c r="F150" s="142" t="s">
        <v>406</v>
      </c>
      <c r="G150" s="66" t="e">
        <f>#REF!+#REF!</f>
        <v>#REF!</v>
      </c>
      <c r="H150" s="67"/>
      <c r="I150" s="68">
        <v>38867</v>
      </c>
      <c r="J150" s="67"/>
      <c r="K150" s="67"/>
      <c r="L150" s="67"/>
      <c r="M150" s="67"/>
    </row>
    <row r="151" spans="1:13" ht="28.5">
      <c r="A151" s="141" t="s">
        <v>375</v>
      </c>
      <c r="B151" s="56" t="s">
        <v>382</v>
      </c>
      <c r="C151" s="55" t="s">
        <v>383</v>
      </c>
      <c r="D151" s="56" t="s">
        <v>523</v>
      </c>
      <c r="E151" s="56" t="s">
        <v>395</v>
      </c>
      <c r="F151" s="142" t="s">
        <v>407</v>
      </c>
      <c r="G151" s="66" t="e">
        <f>#REF!+#REF!</f>
        <v>#REF!</v>
      </c>
      <c r="H151" s="67"/>
      <c r="I151" s="68">
        <v>38852</v>
      </c>
      <c r="J151" s="67"/>
      <c r="K151" s="67"/>
      <c r="L151" s="67"/>
      <c r="M151" s="67"/>
    </row>
    <row r="152" spans="1:13" ht="28.5">
      <c r="A152" s="143" t="s">
        <v>376</v>
      </c>
      <c r="B152" s="56" t="s">
        <v>384</v>
      </c>
      <c r="C152" s="55" t="s">
        <v>112</v>
      </c>
      <c r="D152" s="56" t="s">
        <v>387</v>
      </c>
      <c r="E152" s="56" t="s">
        <v>396</v>
      </c>
      <c r="F152" s="142" t="s">
        <v>659</v>
      </c>
      <c r="G152" s="62" t="e">
        <f>#REF!+G64</f>
        <v>#REF!</v>
      </c>
      <c r="H152" s="63"/>
      <c r="I152" s="63" t="s">
        <v>12</v>
      </c>
      <c r="J152" s="63"/>
      <c r="K152" s="63"/>
      <c r="L152" s="64">
        <v>38953</v>
      </c>
      <c r="M152" s="63" t="s">
        <v>15</v>
      </c>
    </row>
    <row r="153" spans="1:6" ht="28.5">
      <c r="A153" s="141" t="s">
        <v>377</v>
      </c>
      <c r="B153" s="56" t="s">
        <v>188</v>
      </c>
      <c r="C153" s="55" t="s">
        <v>108</v>
      </c>
      <c r="D153" s="56" t="s">
        <v>385</v>
      </c>
      <c r="E153" s="56" t="s">
        <v>389</v>
      </c>
      <c r="F153" s="142" t="s">
        <v>408</v>
      </c>
    </row>
    <row r="154" spans="1:6" ht="28.5">
      <c r="A154" s="141" t="s">
        <v>378</v>
      </c>
      <c r="B154" s="56" t="s">
        <v>379</v>
      </c>
      <c r="C154" s="55" t="s">
        <v>110</v>
      </c>
      <c r="D154" s="56" t="s">
        <v>386</v>
      </c>
      <c r="E154" s="56" t="s">
        <v>392</v>
      </c>
      <c r="F154" s="142" t="s">
        <v>660</v>
      </c>
    </row>
    <row r="155" spans="1:6" ht="14.25">
      <c r="A155" s="92"/>
      <c r="B155" s="92"/>
      <c r="C155" s="92"/>
      <c r="D155" s="92"/>
      <c r="E155" s="92"/>
      <c r="F155" s="103"/>
    </row>
    <row r="156" spans="1:6" ht="14.25">
      <c r="A156" s="92"/>
      <c r="B156" s="92"/>
      <c r="C156" s="92"/>
      <c r="D156" s="92"/>
      <c r="E156" s="92"/>
      <c r="F156" s="103"/>
    </row>
    <row r="157" spans="1:6" ht="14.25">
      <c r="A157" s="92"/>
      <c r="B157" s="92"/>
      <c r="C157" s="92"/>
      <c r="D157" s="92"/>
      <c r="E157" s="92"/>
      <c r="F157" s="103"/>
    </row>
    <row r="158" spans="1:6" ht="14.25">
      <c r="A158" s="92"/>
      <c r="B158" s="92"/>
      <c r="C158" s="92"/>
      <c r="D158" s="92"/>
      <c r="E158" s="92"/>
      <c r="F158" s="103"/>
    </row>
    <row r="159" spans="1:6" ht="14.25">
      <c r="A159" s="92"/>
      <c r="B159" s="92"/>
      <c r="C159" s="92"/>
      <c r="D159" s="92"/>
      <c r="E159" s="92"/>
      <c r="F159" s="103"/>
    </row>
    <row r="160" spans="1:6" ht="14.25">
      <c r="A160" s="92"/>
      <c r="B160" s="92"/>
      <c r="C160" s="92"/>
      <c r="D160" s="92"/>
      <c r="E160" s="92"/>
      <c r="F160" s="103"/>
    </row>
    <row r="161" spans="1:6" ht="14.25">
      <c r="A161" s="92"/>
      <c r="B161" s="92"/>
      <c r="C161" s="92"/>
      <c r="D161" s="92"/>
      <c r="E161" s="92"/>
      <c r="F161" s="103"/>
    </row>
    <row r="162" spans="1:6" ht="14.25">
      <c r="A162" s="92"/>
      <c r="B162" s="92"/>
      <c r="C162" s="92"/>
      <c r="D162" s="92"/>
      <c r="E162" s="92"/>
      <c r="F162" s="103"/>
    </row>
    <row r="163" spans="1:6" ht="14.25">
      <c r="A163" s="92"/>
      <c r="B163" s="92"/>
      <c r="C163" s="92"/>
      <c r="D163" s="92"/>
      <c r="E163" s="92"/>
      <c r="F163" s="103"/>
    </row>
    <row r="164" spans="1:6" ht="14.25">
      <c r="A164" s="92"/>
      <c r="B164" s="92"/>
      <c r="C164" s="92"/>
      <c r="D164" s="92"/>
      <c r="E164" s="92"/>
      <c r="F164" s="103"/>
    </row>
    <row r="165" spans="1:6" ht="14.25">
      <c r="A165" s="92"/>
      <c r="B165" s="92"/>
      <c r="C165" s="92"/>
      <c r="D165" s="92"/>
      <c r="E165" s="92"/>
      <c r="F165" s="103"/>
    </row>
    <row r="166" spans="1:6" ht="14.25">
      <c r="A166" s="92"/>
      <c r="B166" s="92"/>
      <c r="C166" s="92"/>
      <c r="D166" s="92"/>
      <c r="E166" s="92"/>
      <c r="F166" s="103"/>
    </row>
    <row r="167" spans="1:6" ht="14.25">
      <c r="A167" s="92"/>
      <c r="B167" s="92"/>
      <c r="C167" s="92"/>
      <c r="D167" s="92"/>
      <c r="E167" s="92"/>
      <c r="F167" s="103"/>
    </row>
    <row r="168" spans="1:6" ht="14.25">
      <c r="A168" s="92"/>
      <c r="B168" s="92"/>
      <c r="C168" s="92"/>
      <c r="D168" s="92"/>
      <c r="E168" s="92"/>
      <c r="F168" s="103"/>
    </row>
    <row r="169" spans="1:6" ht="14.25">
      <c r="A169" s="92"/>
      <c r="B169" s="92"/>
      <c r="C169" s="92"/>
      <c r="D169" s="92"/>
      <c r="E169" s="92"/>
      <c r="F169" s="103"/>
    </row>
    <row r="170" spans="1:6" ht="14.25">
      <c r="A170" s="92"/>
      <c r="B170" s="92"/>
      <c r="C170" s="92"/>
      <c r="D170" s="92"/>
      <c r="E170" s="92"/>
      <c r="F170" s="103"/>
    </row>
    <row r="171" spans="1:6" ht="14.25">
      <c r="A171" s="92"/>
      <c r="B171" s="92"/>
      <c r="C171" s="92"/>
      <c r="D171" s="92"/>
      <c r="E171" s="92"/>
      <c r="F171" s="103"/>
    </row>
    <row r="172" spans="1:6" ht="14.25">
      <c r="A172" s="92"/>
      <c r="B172" s="92"/>
      <c r="C172" s="92"/>
      <c r="D172" s="92"/>
      <c r="E172" s="92"/>
      <c r="F172" s="103"/>
    </row>
    <row r="173" spans="1:6" ht="14.25">
      <c r="A173" s="92"/>
      <c r="B173" s="92"/>
      <c r="C173" s="92"/>
      <c r="D173" s="92"/>
      <c r="E173" s="92"/>
      <c r="F173" s="103"/>
    </row>
    <row r="174" spans="1:6" ht="14.25">
      <c r="A174" s="92"/>
      <c r="B174" s="92"/>
      <c r="C174" s="92"/>
      <c r="D174" s="92"/>
      <c r="E174" s="92"/>
      <c r="F174" s="103"/>
    </row>
    <row r="175" spans="1:6" ht="14.25">
      <c r="A175" s="92"/>
      <c r="B175" s="92"/>
      <c r="C175" s="92"/>
      <c r="D175" s="92"/>
      <c r="E175" s="92"/>
      <c r="F175" s="103"/>
    </row>
    <row r="176" spans="1:6" ht="14.25">
      <c r="A176" s="92"/>
      <c r="B176" s="92"/>
      <c r="C176" s="92"/>
      <c r="D176" s="92"/>
      <c r="E176" s="92"/>
      <c r="F176" s="103"/>
    </row>
    <row r="177" spans="1:6" ht="14.25">
      <c r="A177" s="92"/>
      <c r="B177" s="92"/>
      <c r="C177" s="92"/>
      <c r="D177" s="92"/>
      <c r="E177" s="92"/>
      <c r="F177" s="103"/>
    </row>
    <row r="178" spans="1:6" ht="14.25">
      <c r="A178" s="92"/>
      <c r="B178" s="92"/>
      <c r="C178" s="92"/>
      <c r="D178" s="92"/>
      <c r="E178" s="92"/>
      <c r="F178" s="103"/>
    </row>
    <row r="179" spans="1:6" ht="14.25">
      <c r="A179" s="92"/>
      <c r="B179" s="92"/>
      <c r="C179" s="92"/>
      <c r="D179" s="92"/>
      <c r="E179" s="92"/>
      <c r="F179" s="103"/>
    </row>
    <row r="180" spans="1:6" ht="14.25">
      <c r="A180" s="92"/>
      <c r="B180" s="92"/>
      <c r="C180" s="92"/>
      <c r="D180" s="92"/>
      <c r="E180" s="92"/>
      <c r="F180" s="103"/>
    </row>
    <row r="181" spans="1:6" ht="14.25">
      <c r="A181" s="92"/>
      <c r="B181" s="92"/>
      <c r="C181" s="92"/>
      <c r="D181" s="92"/>
      <c r="E181" s="92"/>
      <c r="F181" s="103"/>
    </row>
    <row r="182" spans="1:6" ht="14.25">
      <c r="A182" s="92"/>
      <c r="B182" s="92"/>
      <c r="C182" s="92"/>
      <c r="D182" s="92"/>
      <c r="E182" s="92"/>
      <c r="F182" s="103"/>
    </row>
    <row r="183" spans="1:6" ht="14.25">
      <c r="A183" s="92"/>
      <c r="B183" s="92"/>
      <c r="C183" s="92"/>
      <c r="D183" s="92"/>
      <c r="E183" s="92"/>
      <c r="F183" s="103"/>
    </row>
    <row r="184" spans="1:6" ht="14.25">
      <c r="A184" s="92"/>
      <c r="B184" s="92"/>
      <c r="C184" s="92"/>
      <c r="D184" s="92"/>
      <c r="E184" s="92"/>
      <c r="F184" s="103"/>
    </row>
    <row r="185" spans="1:6" ht="14.25">
      <c r="A185" s="92"/>
      <c r="B185" s="92"/>
      <c r="C185" s="92"/>
      <c r="D185" s="92"/>
      <c r="E185" s="92"/>
      <c r="F185" s="103"/>
    </row>
    <row r="186" spans="1:6" ht="14.25">
      <c r="A186" s="92"/>
      <c r="B186" s="92"/>
      <c r="C186" s="92"/>
      <c r="D186" s="92"/>
      <c r="E186" s="92"/>
      <c r="F186" s="103"/>
    </row>
    <row r="187" spans="1:6" ht="14.25">
      <c r="A187" s="92"/>
      <c r="B187" s="92"/>
      <c r="C187" s="92"/>
      <c r="D187" s="92"/>
      <c r="E187" s="92"/>
      <c r="F187" s="103"/>
    </row>
    <row r="188" spans="1:6" ht="14.25">
      <c r="A188" s="92"/>
      <c r="B188" s="92"/>
      <c r="C188" s="92"/>
      <c r="D188" s="92"/>
      <c r="E188" s="92"/>
      <c r="F188" s="103"/>
    </row>
    <row r="189" spans="1:6" ht="14.25">
      <c r="A189" s="92"/>
      <c r="B189" s="92"/>
      <c r="C189" s="92"/>
      <c r="D189" s="92"/>
      <c r="E189" s="92"/>
      <c r="F189" s="103"/>
    </row>
    <row r="190" spans="1:6" ht="14.25">
      <c r="A190" s="92"/>
      <c r="B190" s="92"/>
      <c r="C190" s="92"/>
      <c r="D190" s="92"/>
      <c r="E190" s="92"/>
      <c r="F190" s="103"/>
    </row>
    <row r="191" spans="1:6" ht="14.25">
      <c r="A191" s="92"/>
      <c r="B191" s="92"/>
      <c r="C191" s="92"/>
      <c r="D191" s="92"/>
      <c r="E191" s="92"/>
      <c r="F191" s="103"/>
    </row>
    <row r="192" spans="1:6" ht="14.25">
      <c r="A192" s="92"/>
      <c r="B192" s="92"/>
      <c r="C192" s="92"/>
      <c r="D192" s="92"/>
      <c r="E192" s="92"/>
      <c r="F192" s="103"/>
    </row>
    <row r="193" spans="1:6" ht="14.25">
      <c r="A193" s="92"/>
      <c r="B193" s="92"/>
      <c r="C193" s="92"/>
      <c r="D193" s="92"/>
      <c r="E193" s="92"/>
      <c r="F193" s="103"/>
    </row>
    <row r="194" spans="1:6" ht="14.25">
      <c r="A194" s="92"/>
      <c r="B194" s="92"/>
      <c r="C194" s="92"/>
      <c r="D194" s="92"/>
      <c r="E194" s="92"/>
      <c r="F194" s="103"/>
    </row>
    <row r="195" spans="1:6" ht="14.25">
      <c r="A195" s="92"/>
      <c r="B195" s="92"/>
      <c r="C195" s="92"/>
      <c r="D195" s="92"/>
      <c r="E195" s="92"/>
      <c r="F195" s="103"/>
    </row>
    <row r="196" spans="1:6" ht="14.25">
      <c r="A196" s="92"/>
      <c r="B196" s="92"/>
      <c r="C196" s="92"/>
      <c r="D196" s="92"/>
      <c r="E196" s="92"/>
      <c r="F196" s="103"/>
    </row>
    <row r="197" spans="1:6" ht="14.25">
      <c r="A197" s="92"/>
      <c r="B197" s="92"/>
      <c r="C197" s="92"/>
      <c r="D197" s="92"/>
      <c r="E197" s="92"/>
      <c r="F197" s="103"/>
    </row>
    <row r="198" spans="1:6" ht="14.25">
      <c r="A198" s="92"/>
      <c r="B198" s="92"/>
      <c r="C198" s="92"/>
      <c r="D198" s="92"/>
      <c r="E198" s="92"/>
      <c r="F198" s="103"/>
    </row>
    <row r="199" spans="1:6" ht="14.25">
      <c r="A199" s="92"/>
      <c r="B199" s="92"/>
      <c r="C199" s="92"/>
      <c r="D199" s="92"/>
      <c r="E199" s="92"/>
      <c r="F199" s="103"/>
    </row>
    <row r="200" spans="1:6" ht="14.25">
      <c r="A200" s="92"/>
      <c r="B200" s="92"/>
      <c r="C200" s="92"/>
      <c r="D200" s="92"/>
      <c r="E200" s="92"/>
      <c r="F200" s="103"/>
    </row>
    <row r="201" spans="1:6" ht="14.25">
      <c r="A201" s="92"/>
      <c r="B201" s="92"/>
      <c r="C201" s="92"/>
      <c r="D201" s="92"/>
      <c r="E201" s="92"/>
      <c r="F201" s="103"/>
    </row>
    <row r="202" spans="1:6" ht="14.25">
      <c r="A202" s="92"/>
      <c r="B202" s="92"/>
      <c r="C202" s="92"/>
      <c r="D202" s="92"/>
      <c r="E202" s="92"/>
      <c r="F202" s="103"/>
    </row>
    <row r="203" spans="1:6" ht="14.25">
      <c r="A203" s="92"/>
      <c r="B203" s="92"/>
      <c r="C203" s="92"/>
      <c r="D203" s="92"/>
      <c r="E203" s="92"/>
      <c r="F203" s="103"/>
    </row>
    <row r="204" spans="1:6" ht="14.25">
      <c r="A204" s="92"/>
      <c r="B204" s="92"/>
      <c r="C204" s="92"/>
      <c r="D204" s="92"/>
      <c r="E204" s="92"/>
      <c r="F204" s="103"/>
    </row>
    <row r="205" spans="1:6" ht="14.25">
      <c r="A205" s="92"/>
      <c r="B205" s="92"/>
      <c r="C205" s="92"/>
      <c r="D205" s="92"/>
      <c r="E205" s="92"/>
      <c r="F205" s="103"/>
    </row>
    <row r="206" spans="1:6" ht="14.25">
      <c r="A206" s="92"/>
      <c r="B206" s="92"/>
      <c r="C206" s="92"/>
      <c r="D206" s="92"/>
      <c r="E206" s="92"/>
      <c r="F206" s="103"/>
    </row>
    <row r="207" spans="1:6" ht="14.25">
      <c r="A207" s="92"/>
      <c r="B207" s="92"/>
      <c r="C207" s="92"/>
      <c r="D207" s="92"/>
      <c r="E207" s="92"/>
      <c r="F207" s="103"/>
    </row>
    <row r="208" spans="1:6" ht="14.25">
      <c r="A208" s="92"/>
      <c r="B208" s="92"/>
      <c r="C208" s="92"/>
      <c r="D208" s="92"/>
      <c r="E208" s="92"/>
      <c r="F208" s="103"/>
    </row>
    <row r="209" spans="1:6" ht="14.25">
      <c r="A209" s="92"/>
      <c r="B209" s="92"/>
      <c r="C209" s="92"/>
      <c r="D209" s="92"/>
      <c r="E209" s="92"/>
      <c r="F209" s="103"/>
    </row>
    <row r="210" spans="1:6" ht="14.25">
      <c r="A210" s="92"/>
      <c r="B210" s="92"/>
      <c r="C210" s="92"/>
      <c r="D210" s="92"/>
      <c r="E210" s="92"/>
      <c r="F210" s="103"/>
    </row>
    <row r="211" spans="1:6" ht="14.25">
      <c r="A211" s="92"/>
      <c r="B211" s="92"/>
      <c r="C211" s="92"/>
      <c r="D211" s="92"/>
      <c r="E211" s="92"/>
      <c r="F211" s="103"/>
    </row>
    <row r="212" spans="1:6" ht="14.25">
      <c r="A212" s="92"/>
      <c r="B212" s="92"/>
      <c r="C212" s="92"/>
      <c r="D212" s="92"/>
      <c r="E212" s="92"/>
      <c r="F212" s="103"/>
    </row>
    <row r="213" spans="1:6" ht="14.25">
      <c r="A213" s="92"/>
      <c r="B213" s="92"/>
      <c r="C213" s="92"/>
      <c r="D213" s="92"/>
      <c r="E213" s="92"/>
      <c r="F213" s="103"/>
    </row>
    <row r="214" spans="1:6" ht="14.25">
      <c r="A214" s="92"/>
      <c r="B214" s="92"/>
      <c r="C214" s="92"/>
      <c r="D214" s="92"/>
      <c r="E214" s="92"/>
      <c r="F214" s="103"/>
    </row>
    <row r="215" spans="1:6" ht="14.25">
      <c r="A215" s="92"/>
      <c r="B215" s="92"/>
      <c r="C215" s="92"/>
      <c r="D215" s="92"/>
      <c r="E215" s="92"/>
      <c r="F215" s="103"/>
    </row>
    <row r="216" spans="1:6" ht="14.25">
      <c r="A216" s="92"/>
      <c r="B216" s="92"/>
      <c r="C216" s="92"/>
      <c r="D216" s="92"/>
      <c r="E216" s="92"/>
      <c r="F216" s="103"/>
    </row>
    <row r="217" spans="1:6" ht="14.25">
      <c r="A217" s="92"/>
      <c r="B217" s="92"/>
      <c r="C217" s="92"/>
      <c r="D217" s="92"/>
      <c r="E217" s="92"/>
      <c r="F217" s="103"/>
    </row>
    <row r="218" spans="1:6" ht="14.25">
      <c r="A218" s="92"/>
      <c r="B218" s="92"/>
      <c r="C218" s="92"/>
      <c r="D218" s="92"/>
      <c r="E218" s="92"/>
      <c r="F218" s="103"/>
    </row>
    <row r="219" spans="1:6" ht="14.25">
      <c r="A219" s="92"/>
      <c r="B219" s="92"/>
      <c r="C219" s="92"/>
      <c r="D219" s="92"/>
      <c r="E219" s="92"/>
      <c r="F219" s="103"/>
    </row>
    <row r="220" spans="1:6" ht="14.25">
      <c r="A220" s="92"/>
      <c r="B220" s="92"/>
      <c r="C220" s="92"/>
      <c r="D220" s="92"/>
      <c r="E220" s="92"/>
      <c r="F220" s="103"/>
    </row>
    <row r="221" spans="1:6" ht="14.25">
      <c r="A221" s="92"/>
      <c r="B221" s="92"/>
      <c r="C221" s="92"/>
      <c r="D221" s="92"/>
      <c r="E221" s="92"/>
      <c r="F221" s="103"/>
    </row>
    <row r="222" spans="1:6" ht="14.25">
      <c r="A222" s="92"/>
      <c r="B222" s="92"/>
      <c r="C222" s="92"/>
      <c r="D222" s="92"/>
      <c r="E222" s="92"/>
      <c r="F222" s="103"/>
    </row>
  </sheetData>
  <mergeCells count="7">
    <mergeCell ref="A20:F20"/>
    <mergeCell ref="A2:F2"/>
    <mergeCell ref="A110:F110"/>
    <mergeCell ref="A137:F137"/>
    <mergeCell ref="A63:F63"/>
    <mergeCell ref="A90:F90"/>
    <mergeCell ref="A94:F94"/>
  </mergeCells>
  <printOptions/>
  <pageMargins left="0.75" right="0.75" top="0.76" bottom="0.68" header="0.5" footer="0.29"/>
  <pageSetup horizontalDpi="600" verticalDpi="600" orientation="landscape" scale="72" r:id="rId1"/>
  <headerFooter alignWithMargins="0">
    <oddHeader>&amp;C&amp;"Arial,Bold"&amp;14FY 2008 Fulbright-Hays Doctoral Dissertation Research Abroad Program</oddHeader>
    <oddFooter>&amp;CInternational Education Programs Service
US Department of Education
Washington, DC 20006-8521&amp;R&amp;P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26"/>
  <sheetViews>
    <sheetView workbookViewId="0" topLeftCell="B1">
      <selection activeCell="H11" sqref="H11"/>
    </sheetView>
  </sheetViews>
  <sheetFormatPr defaultColWidth="9.140625" defaultRowHeight="12.75"/>
  <cols>
    <col min="2" max="2" width="36.7109375" style="0" customWidth="1"/>
    <col min="3" max="3" width="12.00390625" style="0" customWidth="1"/>
    <col min="4" max="4" width="11.421875" style="0" customWidth="1"/>
    <col min="5" max="5" width="16.28125" style="0" customWidth="1"/>
  </cols>
  <sheetData>
    <row r="1" spans="2:6" s="2" customFormat="1" ht="38.25" customHeight="1">
      <c r="B1" s="8" t="s">
        <v>27</v>
      </c>
      <c r="C1" s="8" t="s">
        <v>28</v>
      </c>
      <c r="D1" s="8" t="s">
        <v>29</v>
      </c>
      <c r="E1" s="8" t="s">
        <v>30</v>
      </c>
      <c r="F1" s="4"/>
    </row>
    <row r="2" spans="2:5" ht="12.75">
      <c r="B2" s="37" t="s">
        <v>31</v>
      </c>
      <c r="C2" s="2">
        <v>80</v>
      </c>
      <c r="D2" s="2">
        <v>17</v>
      </c>
      <c r="E2" s="5">
        <v>34321</v>
      </c>
    </row>
    <row r="3" spans="2:5" ht="12.75">
      <c r="B3" s="37" t="s">
        <v>38</v>
      </c>
      <c r="C3" s="2">
        <v>188</v>
      </c>
      <c r="D3" s="2">
        <v>42</v>
      </c>
      <c r="E3" s="5">
        <v>31795</v>
      </c>
    </row>
    <row r="4" spans="2:5" ht="12.75">
      <c r="B4" s="37" t="s">
        <v>32</v>
      </c>
      <c r="C4" s="2">
        <v>73</v>
      </c>
      <c r="D4" s="2">
        <v>26</v>
      </c>
      <c r="E4" s="5">
        <v>33572</v>
      </c>
    </row>
    <row r="5" spans="2:5" ht="12.75">
      <c r="B5" s="37" t="s">
        <v>33</v>
      </c>
      <c r="C5" s="2">
        <v>91</v>
      </c>
      <c r="D5" s="2">
        <v>3</v>
      </c>
      <c r="E5" s="5">
        <v>44515</v>
      </c>
    </row>
    <row r="6" spans="2:5" ht="12.75">
      <c r="B6" s="37" t="s">
        <v>34</v>
      </c>
      <c r="C6" s="2">
        <v>46</v>
      </c>
      <c r="D6" s="2">
        <v>15</v>
      </c>
      <c r="E6" s="5">
        <v>36281</v>
      </c>
    </row>
    <row r="7" spans="2:5" ht="12.75">
      <c r="B7" s="37" t="s">
        <v>35</v>
      </c>
      <c r="C7" s="2">
        <v>49</v>
      </c>
      <c r="D7" s="2">
        <v>26</v>
      </c>
      <c r="E7" s="5">
        <v>34051</v>
      </c>
    </row>
    <row r="8" spans="2:6" ht="12.75">
      <c r="B8" s="37" t="s">
        <v>36</v>
      </c>
      <c r="C8" s="2">
        <v>44</v>
      </c>
      <c r="D8" s="2">
        <v>17</v>
      </c>
      <c r="E8" s="5">
        <v>33556</v>
      </c>
      <c r="F8" s="3"/>
    </row>
    <row r="9" spans="2:5" ht="12.75">
      <c r="B9" s="40" t="s">
        <v>37</v>
      </c>
      <c r="C9" s="9">
        <f>SUM(C2:C8)</f>
        <v>571</v>
      </c>
      <c r="D9" s="9">
        <f>SUM(D2:D8)</f>
        <v>146</v>
      </c>
      <c r="E9" s="10">
        <v>35442</v>
      </c>
    </row>
    <row r="11" spans="2:5" ht="12.75">
      <c r="B11" s="15" t="s">
        <v>39</v>
      </c>
      <c r="C11" s="11"/>
      <c r="D11" s="12"/>
      <c r="E11" s="11" t="s">
        <v>40</v>
      </c>
    </row>
    <row r="12" spans="2:5" ht="12.75">
      <c r="B12" s="37" t="s">
        <v>41</v>
      </c>
      <c r="C12" s="26"/>
      <c r="E12" s="26">
        <v>19753710</v>
      </c>
    </row>
    <row r="13" spans="2:5" ht="12.75">
      <c r="B13" s="39" t="s">
        <v>42</v>
      </c>
      <c r="C13" s="14"/>
      <c r="D13" s="13"/>
      <c r="E13" s="14">
        <v>4925225</v>
      </c>
    </row>
    <row r="15" spans="2:5" ht="12.75">
      <c r="B15" s="16" t="s">
        <v>43</v>
      </c>
      <c r="C15" s="12"/>
      <c r="D15" s="12"/>
      <c r="E15" s="12"/>
    </row>
    <row r="16" spans="2:3" ht="12.75">
      <c r="B16" s="37" t="s">
        <v>44</v>
      </c>
      <c r="C16">
        <v>15</v>
      </c>
    </row>
    <row r="17" spans="2:5" ht="12.75">
      <c r="B17" s="37" t="s">
        <v>45</v>
      </c>
      <c r="C17">
        <v>53</v>
      </c>
      <c r="E17" s="97"/>
    </row>
    <row r="18" spans="2:5" ht="12.75">
      <c r="B18" s="37" t="s">
        <v>46</v>
      </c>
      <c r="E18" s="99">
        <v>1653007</v>
      </c>
    </row>
    <row r="19" spans="2:5" ht="12.75">
      <c r="B19" s="37"/>
      <c r="E19" s="99"/>
    </row>
    <row r="20" spans="2:5" ht="12.75">
      <c r="B20" s="37" t="s">
        <v>47</v>
      </c>
      <c r="C20">
        <v>27</v>
      </c>
      <c r="E20" s="99"/>
    </row>
    <row r="21" spans="2:5" ht="12.75">
      <c r="B21" s="37" t="s">
        <v>45</v>
      </c>
      <c r="C21">
        <v>93</v>
      </c>
      <c r="E21" s="99"/>
    </row>
    <row r="22" spans="2:5" ht="12.75">
      <c r="B22" s="39" t="s">
        <v>46</v>
      </c>
      <c r="C22" s="13"/>
      <c r="D22" s="13"/>
      <c r="E22" s="100">
        <v>3272218</v>
      </c>
    </row>
    <row r="23" ht="12.75">
      <c r="E23" s="98"/>
    </row>
    <row r="24" spans="2:5" ht="12.75">
      <c r="B24" s="17" t="s">
        <v>48</v>
      </c>
      <c r="C24" s="11" t="s">
        <v>49</v>
      </c>
      <c r="D24" s="11" t="s">
        <v>50</v>
      </c>
      <c r="E24" s="12"/>
    </row>
    <row r="25" spans="2:4" ht="12.75">
      <c r="B25" s="41" t="s">
        <v>51</v>
      </c>
      <c r="C25" s="2">
        <v>75</v>
      </c>
      <c r="D25" s="24">
        <f>C25/146</f>
        <v>0.5136986301369864</v>
      </c>
    </row>
    <row r="26" spans="2:5" ht="12.75">
      <c r="B26" s="39" t="s">
        <v>52</v>
      </c>
      <c r="C26" s="19">
        <v>71</v>
      </c>
      <c r="D26" s="25">
        <f>C26/146</f>
        <v>0.4863013698630137</v>
      </c>
      <c r="E26" s="13"/>
    </row>
  </sheetData>
  <printOptions/>
  <pageMargins left="0.75" right="0.75" top="1" bottom="1" header="0.5" footer="0.5"/>
  <pageSetup horizontalDpi="600" verticalDpi="600" orientation="portrait" scale="72" r:id="rId1"/>
  <headerFooter alignWithMargins="0">
    <oddHeader>&amp;C&amp;"Arial,Bold"&amp;14FY 2008 Fulbright-Hays Doctoral Dissertation Research Abroad Program</oddHeader>
    <oddFooter>&amp;CInternational Education Programs Service
US Department of Education
Washington, DC 20006-8521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47"/>
  <sheetViews>
    <sheetView workbookViewId="0" topLeftCell="A16">
      <selection activeCell="F50" sqref="F50"/>
    </sheetView>
  </sheetViews>
  <sheetFormatPr defaultColWidth="9.140625" defaultRowHeight="12.75"/>
  <cols>
    <col min="1" max="1" width="13.8515625" style="0" customWidth="1"/>
    <col min="2" max="2" width="23.57421875" style="0" customWidth="1"/>
    <col min="3" max="3" width="14.8515625" style="2" customWidth="1"/>
    <col min="4" max="4" width="11.57421875" style="2" customWidth="1"/>
    <col min="5" max="5" width="11.7109375" style="3" customWidth="1"/>
  </cols>
  <sheetData>
    <row r="1" spans="2:4" ht="17.25" customHeight="1">
      <c r="B1" s="6" t="s">
        <v>91</v>
      </c>
      <c r="C1" s="7"/>
      <c r="D1" s="7"/>
    </row>
    <row r="2" ht="17.25" customHeight="1"/>
    <row r="3" spans="2:5" ht="27.75" customHeight="1">
      <c r="B3" s="95" t="s">
        <v>53</v>
      </c>
      <c r="C3" s="95" t="s">
        <v>54</v>
      </c>
      <c r="D3" s="95" t="s">
        <v>55</v>
      </c>
      <c r="E3" s="96" t="s">
        <v>40</v>
      </c>
    </row>
    <row r="4" spans="2:5" ht="12.75">
      <c r="B4" s="93" t="s">
        <v>65</v>
      </c>
      <c r="C4" s="1">
        <v>1</v>
      </c>
      <c r="D4" s="1">
        <v>3</v>
      </c>
      <c r="E4" s="18">
        <v>105791</v>
      </c>
    </row>
    <row r="5" spans="2:5" ht="12.75">
      <c r="B5" s="93" t="s">
        <v>64</v>
      </c>
      <c r="C5" s="1">
        <v>5</v>
      </c>
      <c r="D5" s="1">
        <v>21</v>
      </c>
      <c r="E5" s="18">
        <v>743547</v>
      </c>
    </row>
    <row r="6" spans="2:5" ht="12.75">
      <c r="B6" s="93" t="s">
        <v>72</v>
      </c>
      <c r="C6" s="1">
        <v>1</v>
      </c>
      <c r="D6" s="1">
        <v>2</v>
      </c>
      <c r="E6" s="18">
        <v>78404</v>
      </c>
    </row>
    <row r="7" spans="2:5" ht="12.75">
      <c r="B7" s="93" t="s">
        <v>59</v>
      </c>
      <c r="C7" s="1">
        <v>1</v>
      </c>
      <c r="D7" s="1">
        <v>1</v>
      </c>
      <c r="E7" s="18">
        <v>31887</v>
      </c>
    </row>
    <row r="8" spans="2:5" ht="12.75">
      <c r="B8" s="93" t="s">
        <v>58</v>
      </c>
      <c r="C8" s="1">
        <v>2</v>
      </c>
      <c r="D8" s="1">
        <v>2</v>
      </c>
      <c r="E8" s="18">
        <v>48219</v>
      </c>
    </row>
    <row r="9" spans="2:5" ht="12.75">
      <c r="B9" s="93" t="s">
        <v>22</v>
      </c>
      <c r="C9" s="1">
        <v>2</v>
      </c>
      <c r="D9" s="1">
        <v>2</v>
      </c>
      <c r="E9" s="18">
        <v>49264</v>
      </c>
    </row>
    <row r="10" spans="2:5" ht="12.75">
      <c r="B10" s="93" t="s">
        <v>570</v>
      </c>
      <c r="C10" s="1">
        <v>1</v>
      </c>
      <c r="D10" s="1">
        <v>4</v>
      </c>
      <c r="E10" s="18">
        <v>113038</v>
      </c>
    </row>
    <row r="11" spans="2:5" ht="12.75">
      <c r="B11" s="93" t="s">
        <v>66</v>
      </c>
      <c r="C11" s="1">
        <v>3</v>
      </c>
      <c r="D11" s="1">
        <v>20</v>
      </c>
      <c r="E11" s="18">
        <v>639221</v>
      </c>
    </row>
    <row r="12" spans="2:5" ht="12.75">
      <c r="B12" s="93" t="s">
        <v>60</v>
      </c>
      <c r="C12" s="1">
        <v>1</v>
      </c>
      <c r="D12" s="1">
        <v>11</v>
      </c>
      <c r="E12" s="18">
        <v>451646</v>
      </c>
    </row>
    <row r="13" spans="2:5" ht="12.75">
      <c r="B13" s="93" t="s">
        <v>571</v>
      </c>
      <c r="C13" s="1">
        <v>1</v>
      </c>
      <c r="D13" s="1">
        <v>1</v>
      </c>
      <c r="E13" s="18">
        <v>45390</v>
      </c>
    </row>
    <row r="14" spans="2:5" ht="12.75">
      <c r="B14" s="93" t="s">
        <v>572</v>
      </c>
      <c r="C14" s="1">
        <v>1</v>
      </c>
      <c r="D14" s="1">
        <v>1</v>
      </c>
      <c r="E14" s="18">
        <v>22835</v>
      </c>
    </row>
    <row r="15" spans="2:5" ht="12.75">
      <c r="B15" s="93" t="s">
        <v>61</v>
      </c>
      <c r="C15" s="1">
        <v>1</v>
      </c>
      <c r="D15" s="1">
        <v>2</v>
      </c>
      <c r="E15" s="18">
        <v>42430</v>
      </c>
    </row>
    <row r="16" spans="2:5" ht="12.75">
      <c r="B16" s="93" t="s">
        <v>56</v>
      </c>
      <c r="C16" s="1">
        <v>1</v>
      </c>
      <c r="D16" s="1">
        <v>7</v>
      </c>
      <c r="E16" s="18">
        <v>217401</v>
      </c>
    </row>
    <row r="17" spans="2:5" ht="12.75">
      <c r="B17" s="93" t="s">
        <v>62</v>
      </c>
      <c r="C17" s="1">
        <v>2</v>
      </c>
      <c r="D17" s="1">
        <v>17</v>
      </c>
      <c r="E17" s="18">
        <v>575627</v>
      </c>
    </row>
    <row r="18" spans="2:5" ht="12.75">
      <c r="B18" s="93" t="s">
        <v>573</v>
      </c>
      <c r="C18" s="1">
        <v>1</v>
      </c>
      <c r="D18" s="1">
        <v>2</v>
      </c>
      <c r="E18" s="18">
        <v>68595</v>
      </c>
    </row>
    <row r="19" spans="2:5" ht="12.75">
      <c r="B19" s="93" t="s">
        <v>574</v>
      </c>
      <c r="C19" s="1">
        <v>1</v>
      </c>
      <c r="D19" s="1">
        <v>1</v>
      </c>
      <c r="E19" s="18">
        <v>23110</v>
      </c>
    </row>
    <row r="20" spans="2:5" ht="12.75">
      <c r="B20" s="93" t="s">
        <v>575</v>
      </c>
      <c r="C20" s="1">
        <v>2</v>
      </c>
      <c r="D20" s="1">
        <v>9</v>
      </c>
      <c r="E20" s="18">
        <v>281562</v>
      </c>
    </row>
    <row r="21" spans="2:5" ht="12.75">
      <c r="B21" s="93" t="s">
        <v>63</v>
      </c>
      <c r="C21" s="1">
        <v>1</v>
      </c>
      <c r="D21" s="1">
        <v>3</v>
      </c>
      <c r="E21" s="18">
        <v>105275</v>
      </c>
    </row>
    <row r="22" spans="2:5" ht="12.75">
      <c r="B22" s="93" t="s">
        <v>57</v>
      </c>
      <c r="C22" s="1">
        <v>4</v>
      </c>
      <c r="D22" s="1">
        <v>13</v>
      </c>
      <c r="E22" s="18">
        <v>411121</v>
      </c>
    </row>
    <row r="23" spans="2:5" ht="12.75">
      <c r="B23" s="94" t="s">
        <v>90</v>
      </c>
      <c r="C23" s="1">
        <v>2</v>
      </c>
      <c r="D23" s="1">
        <v>3</v>
      </c>
      <c r="E23" s="18">
        <v>128286</v>
      </c>
    </row>
    <row r="24" spans="2:5" ht="12.75">
      <c r="B24" s="94" t="s">
        <v>576</v>
      </c>
      <c r="C24" s="1">
        <v>1</v>
      </c>
      <c r="D24" s="1">
        <v>1</v>
      </c>
      <c r="E24" s="18">
        <v>34745</v>
      </c>
    </row>
    <row r="25" spans="2:5" ht="12.75">
      <c r="B25" s="93" t="s">
        <v>67</v>
      </c>
      <c r="C25" s="1">
        <v>2</v>
      </c>
      <c r="D25" s="1">
        <v>2</v>
      </c>
      <c r="E25" s="18">
        <v>69178</v>
      </c>
    </row>
    <row r="26" spans="2:5" ht="12.75">
      <c r="B26" s="93" t="s">
        <v>73</v>
      </c>
      <c r="C26" s="1">
        <v>1</v>
      </c>
      <c r="D26" s="1">
        <v>4</v>
      </c>
      <c r="E26" s="18">
        <v>142059</v>
      </c>
    </row>
    <row r="27" spans="2:5" ht="12.75">
      <c r="B27" s="93" t="s">
        <v>68</v>
      </c>
      <c r="C27" s="1">
        <v>1</v>
      </c>
      <c r="D27" s="1">
        <v>4</v>
      </c>
      <c r="E27" s="18">
        <v>176855</v>
      </c>
    </row>
    <row r="28" spans="2:5" ht="12.75">
      <c r="B28" s="93" t="s">
        <v>69</v>
      </c>
      <c r="C28" s="1">
        <v>1</v>
      </c>
      <c r="D28" s="1">
        <v>3</v>
      </c>
      <c r="E28" s="18">
        <v>102023</v>
      </c>
    </row>
    <row r="29" spans="2:8" ht="12.75">
      <c r="B29" s="93" t="s">
        <v>70</v>
      </c>
      <c r="C29" s="1">
        <v>1</v>
      </c>
      <c r="D29" s="1">
        <v>1</v>
      </c>
      <c r="E29" s="18">
        <v>26949</v>
      </c>
      <c r="H29" s="3"/>
    </row>
    <row r="30" spans="2:5" ht="12.75">
      <c r="B30" s="93" t="s">
        <v>71</v>
      </c>
      <c r="C30" s="1">
        <v>1</v>
      </c>
      <c r="D30" s="1">
        <v>6</v>
      </c>
      <c r="E30" s="18">
        <v>190767</v>
      </c>
    </row>
    <row r="31" spans="2:5" ht="12.75">
      <c r="B31" s="34" t="s">
        <v>37</v>
      </c>
      <c r="C31" s="35">
        <f>SUM(C4:C30)</f>
        <v>42</v>
      </c>
      <c r="D31" s="35">
        <f>SUM(D4:D30)</f>
        <v>146</v>
      </c>
      <c r="E31" s="36">
        <f>SUM(E4:E30)</f>
        <v>4925225</v>
      </c>
    </row>
    <row r="34" ht="12.75">
      <c r="B34" s="6" t="s">
        <v>673</v>
      </c>
    </row>
    <row r="35" spans="2:3" ht="12.75">
      <c r="B35" s="37" t="s">
        <v>31</v>
      </c>
      <c r="C35" s="2">
        <f>659+Summary!D2</f>
        <v>676</v>
      </c>
    </row>
    <row r="36" spans="2:3" ht="12.75">
      <c r="B36" s="37" t="s">
        <v>38</v>
      </c>
      <c r="C36" s="2">
        <f>850+Summary!D3</f>
        <v>892</v>
      </c>
    </row>
    <row r="37" spans="2:3" ht="25.5">
      <c r="B37" s="38" t="s">
        <v>74</v>
      </c>
      <c r="C37" s="2">
        <f>805+Summary!D4</f>
        <v>831</v>
      </c>
    </row>
    <row r="38" spans="2:3" ht="12.75">
      <c r="B38" s="37" t="s">
        <v>33</v>
      </c>
      <c r="C38" s="2">
        <f>719+Summary!D5</f>
        <v>722</v>
      </c>
    </row>
    <row r="39" spans="2:3" ht="12.75">
      <c r="B39" s="37" t="s">
        <v>34</v>
      </c>
      <c r="C39" s="2">
        <f>544+Summary!D6</f>
        <v>559</v>
      </c>
    </row>
    <row r="40" spans="2:3" ht="12.75">
      <c r="B40" s="37" t="s">
        <v>35</v>
      </c>
      <c r="C40" s="2">
        <f>574+Summary!D7</f>
        <v>600</v>
      </c>
    </row>
    <row r="41" spans="2:3" ht="12.75">
      <c r="B41" s="37" t="s">
        <v>36</v>
      </c>
      <c r="C41" s="2">
        <f>489+Summary!D8</f>
        <v>506</v>
      </c>
    </row>
    <row r="42" spans="2:3" ht="12.75">
      <c r="B42" s="37" t="s">
        <v>75</v>
      </c>
      <c r="C42" s="2">
        <v>70</v>
      </c>
    </row>
    <row r="43" spans="2:3" ht="12.75">
      <c r="B43" s="39" t="s">
        <v>76</v>
      </c>
      <c r="C43" s="19">
        <v>186</v>
      </c>
    </row>
    <row r="44" spans="2:3" ht="12.75">
      <c r="B44" s="20" t="s">
        <v>37</v>
      </c>
      <c r="C44" s="21">
        <v>4765</v>
      </c>
    </row>
    <row r="46" spans="2:3" ht="18" customHeight="1">
      <c r="B46" s="165" t="s">
        <v>77</v>
      </c>
      <c r="C46" s="166"/>
    </row>
    <row r="47" spans="2:3" ht="18.75" customHeight="1">
      <c r="B47" s="167"/>
      <c r="C47" s="167"/>
    </row>
  </sheetData>
  <mergeCells count="1">
    <mergeCell ref="B46:C47"/>
  </mergeCells>
  <printOptions/>
  <pageMargins left="0.75" right="0.75" top="1" bottom="1" header="0.5" footer="0.5"/>
  <pageSetup horizontalDpi="600" verticalDpi="600" orientation="portrait" scale="72" r:id="rId1"/>
  <headerFooter alignWithMargins="0">
    <oddHeader>&amp;C&amp;"Arial,Bold"&amp;14FY 2008 Fulbright-Hays Doctoral Dissertation Research Abroad Program</oddHeader>
    <oddFooter>&amp;CInternational Education Programs Service
US Department of Education
Washington, DC 20006-8521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="75" zoomScaleNormal="75" zoomScaleSheetLayoutView="75" workbookViewId="0" topLeftCell="A1">
      <selection activeCell="C45" sqref="C45"/>
    </sheetView>
  </sheetViews>
  <sheetFormatPr defaultColWidth="9.140625" defaultRowHeight="12.75"/>
  <cols>
    <col min="1" max="1" width="29.140625" style="22" customWidth="1"/>
    <col min="2" max="2" width="27.57421875" style="23" customWidth="1"/>
    <col min="3" max="3" width="23.140625" style="0" customWidth="1"/>
    <col min="4" max="4" width="39.8515625" style="22" customWidth="1"/>
  </cols>
  <sheetData>
    <row r="1" spans="1:4" s="2" customFormat="1" ht="13.5" thickTop="1">
      <c r="A1" s="31" t="s">
        <v>78</v>
      </c>
      <c r="B1" s="32" t="s">
        <v>79</v>
      </c>
      <c r="C1" s="33" t="s">
        <v>81</v>
      </c>
      <c r="D1" s="33" t="s">
        <v>80</v>
      </c>
    </row>
    <row r="2" spans="1:4" s="2" customFormat="1" ht="14.25">
      <c r="A2" s="56" t="s">
        <v>459</v>
      </c>
      <c r="B2" s="56" t="s">
        <v>134</v>
      </c>
      <c r="C2" s="55" t="s">
        <v>110</v>
      </c>
      <c r="D2" s="56" t="s">
        <v>323</v>
      </c>
    </row>
    <row r="3" spans="1:4" ht="14.25">
      <c r="A3" s="56" t="s">
        <v>205</v>
      </c>
      <c r="B3" s="56" t="s">
        <v>563</v>
      </c>
      <c r="C3" s="55" t="s">
        <v>324</v>
      </c>
      <c r="D3" s="56" t="s">
        <v>195</v>
      </c>
    </row>
    <row r="4" spans="1:4" ht="14.25">
      <c r="A4" s="56" t="s">
        <v>541</v>
      </c>
      <c r="B4" s="56" t="s">
        <v>564</v>
      </c>
      <c r="C4" s="55" t="s">
        <v>155</v>
      </c>
      <c r="D4" s="65" t="s">
        <v>381</v>
      </c>
    </row>
    <row r="5" spans="1:4" ht="14.25">
      <c r="A5" s="56" t="s">
        <v>204</v>
      </c>
      <c r="B5" s="56" t="s">
        <v>552</v>
      </c>
      <c r="C5" s="55" t="s">
        <v>325</v>
      </c>
      <c r="D5" s="56" t="s">
        <v>262</v>
      </c>
    </row>
    <row r="6" spans="1:4" ht="14.25">
      <c r="A6" s="56" t="s">
        <v>328</v>
      </c>
      <c r="B6" s="56" t="s">
        <v>553</v>
      </c>
      <c r="C6" s="55" t="s">
        <v>383</v>
      </c>
      <c r="D6" s="56" t="s">
        <v>455</v>
      </c>
    </row>
    <row r="7" spans="1:4" ht="14.25">
      <c r="A7" s="56" t="s">
        <v>471</v>
      </c>
      <c r="B7" s="56" t="s">
        <v>341</v>
      </c>
      <c r="C7" s="55" t="s">
        <v>111</v>
      </c>
      <c r="D7" s="56" t="s">
        <v>196</v>
      </c>
    </row>
    <row r="8" spans="1:4" ht="14.25">
      <c r="A8" s="56" t="s">
        <v>540</v>
      </c>
      <c r="B8" s="56" t="s">
        <v>133</v>
      </c>
      <c r="C8" s="55" t="s">
        <v>112</v>
      </c>
      <c r="D8" s="65" t="s">
        <v>661</v>
      </c>
    </row>
    <row r="9" spans="1:4" ht="14.25">
      <c r="A9" s="56" t="s">
        <v>456</v>
      </c>
      <c r="B9" s="56" t="s">
        <v>554</v>
      </c>
      <c r="C9" s="55" t="s">
        <v>113</v>
      </c>
      <c r="D9" s="65" t="s">
        <v>189</v>
      </c>
    </row>
    <row r="10" spans="1:4" ht="14.25">
      <c r="A10" s="56" t="s">
        <v>126</v>
      </c>
      <c r="B10" s="56" t="s">
        <v>549</v>
      </c>
      <c r="C10" s="55" t="s">
        <v>115</v>
      </c>
      <c r="D10" s="56" t="s">
        <v>243</v>
      </c>
    </row>
    <row r="11" spans="1:4" ht="14.25">
      <c r="A11" s="56" t="s">
        <v>537</v>
      </c>
      <c r="B11" s="56" t="s">
        <v>565</v>
      </c>
      <c r="C11" s="55" t="s">
        <v>448</v>
      </c>
      <c r="D11" s="56" t="s">
        <v>240</v>
      </c>
    </row>
    <row r="12" spans="1:4" ht="14.25">
      <c r="A12" s="56" t="s">
        <v>536</v>
      </c>
      <c r="B12" s="56" t="s">
        <v>567</v>
      </c>
      <c r="C12" s="55" t="s">
        <v>109</v>
      </c>
      <c r="D12" s="56" t="s">
        <v>261</v>
      </c>
    </row>
    <row r="13" spans="1:4" ht="14.25">
      <c r="A13" s="56" t="s">
        <v>457</v>
      </c>
      <c r="B13" s="56" t="s">
        <v>391</v>
      </c>
      <c r="C13" s="55" t="s">
        <v>201</v>
      </c>
      <c r="D13" s="56" t="s">
        <v>199</v>
      </c>
    </row>
    <row r="14" spans="1:4" ht="14.25">
      <c r="A14" s="56" t="s">
        <v>538</v>
      </c>
      <c r="B14" s="56" t="s">
        <v>555</v>
      </c>
      <c r="C14" s="55" t="s">
        <v>116</v>
      </c>
      <c r="D14" s="56" t="s">
        <v>198</v>
      </c>
    </row>
    <row r="15" spans="1:4" ht="14.25">
      <c r="A15" s="56" t="s">
        <v>531</v>
      </c>
      <c r="B15" s="56" t="s">
        <v>211</v>
      </c>
      <c r="C15" s="55" t="s">
        <v>108</v>
      </c>
      <c r="D15" s="56" t="s">
        <v>238</v>
      </c>
    </row>
    <row r="16" spans="1:4" ht="14.25">
      <c r="A16" s="56" t="s">
        <v>465</v>
      </c>
      <c r="B16" s="56" t="s">
        <v>569</v>
      </c>
      <c r="C16" s="55" t="s">
        <v>454</v>
      </c>
      <c r="D16" s="56" t="s">
        <v>193</v>
      </c>
    </row>
    <row r="17" spans="1:4" ht="14.25">
      <c r="A17" s="56" t="s">
        <v>539</v>
      </c>
      <c r="B17" s="56" t="s">
        <v>131</v>
      </c>
      <c r="C17" s="55" t="s">
        <v>156</v>
      </c>
      <c r="D17" s="56" t="s">
        <v>321</v>
      </c>
    </row>
    <row r="18" spans="1:4" ht="14.25">
      <c r="A18" s="56" t="s">
        <v>203</v>
      </c>
      <c r="B18" s="56" t="s">
        <v>557</v>
      </c>
      <c r="C18" s="55" t="s">
        <v>380</v>
      </c>
      <c r="D18" s="56" t="s">
        <v>451</v>
      </c>
    </row>
    <row r="19" spans="1:4" ht="14.25">
      <c r="A19" s="56" t="s">
        <v>535</v>
      </c>
      <c r="B19" s="56" t="s">
        <v>342</v>
      </c>
      <c r="C19" s="55" t="s">
        <v>453</v>
      </c>
      <c r="D19" s="56" t="s">
        <v>188</v>
      </c>
    </row>
    <row r="20" spans="1:4" ht="14.25">
      <c r="A20" s="56" t="s">
        <v>472</v>
      </c>
      <c r="B20" s="56" t="s">
        <v>558</v>
      </c>
      <c r="C20" s="55" t="s">
        <v>114</v>
      </c>
      <c r="D20" s="65" t="s">
        <v>319</v>
      </c>
    </row>
    <row r="21" spans="1:4" ht="14.25">
      <c r="A21" s="56" t="s">
        <v>270</v>
      </c>
      <c r="B21" s="56" t="s">
        <v>276</v>
      </c>
      <c r="C21" s="55" t="s">
        <v>265</v>
      </c>
      <c r="D21" s="56" t="s">
        <v>263</v>
      </c>
    </row>
    <row r="22" spans="1:4" ht="14.25">
      <c r="A22" s="56" t="s">
        <v>461</v>
      </c>
      <c r="B22" s="56" t="s">
        <v>334</v>
      </c>
      <c r="C22" s="55" t="s">
        <v>264</v>
      </c>
      <c r="D22" s="56" t="s">
        <v>242</v>
      </c>
    </row>
    <row r="23" spans="1:4" ht="14.25">
      <c r="A23" s="56" t="s">
        <v>544</v>
      </c>
      <c r="B23" s="56" t="s">
        <v>392</v>
      </c>
      <c r="C23" s="55" t="s">
        <v>266</v>
      </c>
      <c r="D23" s="56" t="s">
        <v>260</v>
      </c>
    </row>
    <row r="24" spans="1:4" ht="14.25">
      <c r="A24" s="56" t="s">
        <v>22</v>
      </c>
      <c r="B24" s="56" t="s">
        <v>158</v>
      </c>
      <c r="C24" s="101"/>
      <c r="D24" s="56" t="s">
        <v>186</v>
      </c>
    </row>
    <row r="25" spans="1:4" ht="14.25">
      <c r="A25" s="56" t="s">
        <v>123</v>
      </c>
      <c r="B25" s="56" t="s">
        <v>336</v>
      </c>
      <c r="D25" s="56" t="s">
        <v>450</v>
      </c>
    </row>
    <row r="26" spans="1:4" ht="14.25">
      <c r="A26" s="56" t="s">
        <v>464</v>
      </c>
      <c r="B26" s="56" t="s">
        <v>212</v>
      </c>
      <c r="D26" s="56" t="s">
        <v>449</v>
      </c>
    </row>
    <row r="27" spans="1:4" ht="14.25">
      <c r="A27" s="56" t="s">
        <v>466</v>
      </c>
      <c r="B27" s="56" t="s">
        <v>559</v>
      </c>
      <c r="D27" s="56" t="s">
        <v>379</v>
      </c>
    </row>
    <row r="28" spans="1:4" ht="14.25">
      <c r="A28" s="56" t="s">
        <v>460</v>
      </c>
      <c r="B28" s="56" t="s">
        <v>339</v>
      </c>
      <c r="D28" s="56" t="s">
        <v>577</v>
      </c>
    </row>
    <row r="29" spans="1:4" ht="14.25">
      <c r="A29" s="56" t="s">
        <v>273</v>
      </c>
      <c r="B29" s="56" t="s">
        <v>562</v>
      </c>
      <c r="D29" s="56" t="s">
        <v>320</v>
      </c>
    </row>
    <row r="30" spans="1:4" ht="14.25">
      <c r="A30" s="56" t="s">
        <v>386</v>
      </c>
      <c r="B30" s="56" t="s">
        <v>561</v>
      </c>
      <c r="D30" s="56" t="s">
        <v>384</v>
      </c>
    </row>
    <row r="31" spans="1:4" ht="14.25">
      <c r="A31" s="56" t="s">
        <v>271</v>
      </c>
      <c r="B31" s="56" t="s">
        <v>135</v>
      </c>
      <c r="D31" s="56" t="s">
        <v>190</v>
      </c>
    </row>
    <row r="32" spans="1:4" ht="14.25">
      <c r="A32" s="56" t="s">
        <v>545</v>
      </c>
      <c r="B32" s="56" t="s">
        <v>333</v>
      </c>
      <c r="D32" s="56" t="s">
        <v>194</v>
      </c>
    </row>
    <row r="33" spans="1:4" ht="14.25">
      <c r="A33" s="56" t="s">
        <v>157</v>
      </c>
      <c r="B33" s="56" t="s">
        <v>478</v>
      </c>
      <c r="D33" s="56" t="s">
        <v>187</v>
      </c>
    </row>
    <row r="34" spans="1:4" ht="14.25">
      <c r="A34" s="56" t="s">
        <v>534</v>
      </c>
      <c r="B34" s="56" t="s">
        <v>213</v>
      </c>
      <c r="D34" s="56" t="s">
        <v>192</v>
      </c>
    </row>
    <row r="35" spans="1:4" ht="14.25">
      <c r="A35" s="56" t="s">
        <v>208</v>
      </c>
      <c r="B35" s="56" t="s">
        <v>210</v>
      </c>
      <c r="D35" s="65" t="s">
        <v>322</v>
      </c>
    </row>
    <row r="36" spans="1:4" ht="14.25">
      <c r="A36" s="56" t="s">
        <v>125</v>
      </c>
      <c r="B36" s="56" t="s">
        <v>560</v>
      </c>
      <c r="D36" s="56" t="s">
        <v>191</v>
      </c>
    </row>
    <row r="37" spans="1:4" ht="14.25">
      <c r="A37" s="56" t="s">
        <v>620</v>
      </c>
      <c r="B37" s="56" t="s">
        <v>556</v>
      </c>
      <c r="D37" s="56" t="s">
        <v>452</v>
      </c>
    </row>
    <row r="38" spans="1:4" ht="14.25">
      <c r="A38" s="56" t="s">
        <v>117</v>
      </c>
      <c r="B38" s="56" t="s">
        <v>128</v>
      </c>
      <c r="D38" s="56" t="s">
        <v>318</v>
      </c>
    </row>
    <row r="39" spans="1:4" ht="14.25">
      <c r="A39" s="56" t="s">
        <v>121</v>
      </c>
      <c r="B39" s="56" t="s">
        <v>129</v>
      </c>
      <c r="D39" s="65" t="s">
        <v>241</v>
      </c>
    </row>
    <row r="40" spans="1:4" ht="14.25">
      <c r="A40" s="56" t="s">
        <v>458</v>
      </c>
      <c r="B40" s="56" t="s">
        <v>332</v>
      </c>
      <c r="D40" s="56" t="s">
        <v>382</v>
      </c>
    </row>
    <row r="41" spans="1:4" ht="14.25">
      <c r="A41" s="56" t="s">
        <v>543</v>
      </c>
      <c r="B41" s="56" t="s">
        <v>274</v>
      </c>
      <c r="D41" s="56" t="s">
        <v>239</v>
      </c>
    </row>
    <row r="42" spans="1:4" ht="14.25">
      <c r="A42" s="56" t="s">
        <v>548</v>
      </c>
      <c r="B42" s="56" t="s">
        <v>550</v>
      </c>
      <c r="D42" s="56" t="s">
        <v>237</v>
      </c>
    </row>
    <row r="43" spans="1:4" ht="14.25">
      <c r="A43" s="56" t="s">
        <v>127</v>
      </c>
      <c r="B43" s="56" t="s">
        <v>393</v>
      </c>
      <c r="D43" s="65" t="s">
        <v>259</v>
      </c>
    </row>
    <row r="44" spans="1:4" ht="14.25">
      <c r="A44" s="56" t="s">
        <v>327</v>
      </c>
      <c r="B44" s="56" t="s">
        <v>674</v>
      </c>
      <c r="D44" s="28"/>
    </row>
    <row r="45" spans="1:2" ht="14.25">
      <c r="A45" s="56" t="s">
        <v>532</v>
      </c>
      <c r="B45" s="56" t="s">
        <v>330</v>
      </c>
    </row>
    <row r="46" spans="1:2" ht="14.25">
      <c r="A46" s="56" t="s">
        <v>470</v>
      </c>
      <c r="B46" s="56" t="s">
        <v>331</v>
      </c>
    </row>
    <row r="47" spans="1:4" ht="14.25">
      <c r="A47" s="56" t="s">
        <v>542</v>
      </c>
      <c r="B47" s="56" t="s">
        <v>389</v>
      </c>
      <c r="D47" s="27"/>
    </row>
    <row r="48" spans="1:4" ht="14.25">
      <c r="A48" s="56" t="s">
        <v>463</v>
      </c>
      <c r="B48" s="56" t="s">
        <v>568</v>
      </c>
      <c r="D48" s="27"/>
    </row>
    <row r="49" spans="1:4" ht="14.25">
      <c r="A49" s="56" t="s">
        <v>387</v>
      </c>
      <c r="B49" s="56" t="s">
        <v>275</v>
      </c>
      <c r="D49" s="27"/>
    </row>
    <row r="50" spans="1:4" ht="14.25">
      <c r="A50" s="56" t="s">
        <v>207</v>
      </c>
      <c r="B50" s="56" t="s">
        <v>551</v>
      </c>
      <c r="D50" s="27"/>
    </row>
    <row r="51" spans="1:4" ht="14.25">
      <c r="A51" s="56" t="s">
        <v>209</v>
      </c>
      <c r="B51" s="56" t="s">
        <v>329</v>
      </c>
      <c r="D51" s="28"/>
    </row>
    <row r="52" spans="1:4" ht="14.25">
      <c r="A52" s="56" t="s">
        <v>202</v>
      </c>
      <c r="B52" s="56" t="s">
        <v>566</v>
      </c>
      <c r="D52" s="27"/>
    </row>
    <row r="53" spans="1:4" ht="14.25">
      <c r="A53" s="56" t="s">
        <v>122</v>
      </c>
      <c r="B53" s="56" t="s">
        <v>394</v>
      </c>
      <c r="D53" s="27"/>
    </row>
    <row r="54" spans="1:4" ht="14.25">
      <c r="A54" s="56" t="s">
        <v>618</v>
      </c>
      <c r="B54" s="56" t="s">
        <v>136</v>
      </c>
      <c r="D54" s="28"/>
    </row>
    <row r="55" spans="1:4" ht="14.25">
      <c r="A55" s="56" t="s">
        <v>120</v>
      </c>
      <c r="B55" s="56" t="s">
        <v>130</v>
      </c>
      <c r="D55" s="27"/>
    </row>
    <row r="56" spans="1:4" ht="14.25">
      <c r="A56" s="56" t="s">
        <v>547</v>
      </c>
      <c r="D56" s="28"/>
    </row>
    <row r="57" spans="1:4" ht="14.25">
      <c r="A57" s="56" t="s">
        <v>326</v>
      </c>
      <c r="D57" s="27"/>
    </row>
    <row r="58" spans="1:4" ht="14.25">
      <c r="A58" s="56" t="s">
        <v>525</v>
      </c>
      <c r="B58" s="22"/>
      <c r="D58" s="27"/>
    </row>
    <row r="59" spans="1:4" ht="14.25">
      <c r="A59" s="56" t="s">
        <v>267</v>
      </c>
      <c r="B59" s="92"/>
      <c r="D59" s="27"/>
    </row>
    <row r="60" spans="1:4" ht="14.25">
      <c r="A60" s="56" t="s">
        <v>206</v>
      </c>
      <c r="B60" s="92"/>
      <c r="D60" s="29"/>
    </row>
    <row r="61" spans="1:4" ht="14.25">
      <c r="A61" s="56" t="s">
        <v>119</v>
      </c>
      <c r="B61" s="92"/>
      <c r="D61" s="27"/>
    </row>
    <row r="62" spans="1:4" ht="14.25">
      <c r="A62" s="56" t="s">
        <v>385</v>
      </c>
      <c r="B62" s="92"/>
      <c r="D62" s="27"/>
    </row>
    <row r="63" spans="1:4" ht="14.25">
      <c r="A63" s="56" t="s">
        <v>268</v>
      </c>
      <c r="B63" s="92"/>
      <c r="D63" s="27"/>
    </row>
    <row r="64" spans="1:4" ht="14.25">
      <c r="A64" s="56" t="s">
        <v>546</v>
      </c>
      <c r="B64" s="92"/>
      <c r="D64" s="27"/>
    </row>
    <row r="65" spans="1:4" ht="14.25">
      <c r="A65" s="56" t="s">
        <v>269</v>
      </c>
      <c r="B65" s="92"/>
      <c r="D65" s="27"/>
    </row>
    <row r="66" spans="1:4" ht="14.25">
      <c r="A66" s="56" t="s">
        <v>533</v>
      </c>
      <c r="B66" s="22"/>
      <c r="D66" s="27"/>
    </row>
    <row r="67" spans="1:4" ht="14.25">
      <c r="A67" s="56" t="s">
        <v>467</v>
      </c>
      <c r="B67" s="92"/>
      <c r="D67" s="28"/>
    </row>
    <row r="68" spans="1:4" ht="14.25">
      <c r="A68" s="56" t="s">
        <v>388</v>
      </c>
      <c r="B68" s="92"/>
      <c r="D68" s="27"/>
    </row>
    <row r="69" spans="1:4" ht="14.25">
      <c r="A69" s="56" t="s">
        <v>272</v>
      </c>
      <c r="B69" s="92"/>
      <c r="D69" s="27"/>
    </row>
    <row r="70" spans="1:4" ht="14.25">
      <c r="A70" s="56" t="s">
        <v>124</v>
      </c>
      <c r="B70" s="92"/>
      <c r="D70" s="29"/>
    </row>
    <row r="71" spans="1:4" ht="14.25">
      <c r="A71" s="56" t="s">
        <v>118</v>
      </c>
      <c r="B71" s="92"/>
      <c r="D71" s="30"/>
    </row>
    <row r="99" ht="14.25">
      <c r="B99" s="56"/>
    </row>
    <row r="100" ht="14.25">
      <c r="B100" s="56"/>
    </row>
  </sheetData>
  <printOptions/>
  <pageMargins left="0.75" right="0.75" top="0.59" bottom="0.5" header="0.39" footer="0.25"/>
  <pageSetup horizontalDpi="600" verticalDpi="600" orientation="portrait" scale="72" r:id="rId1"/>
  <headerFooter alignWithMargins="0">
    <oddHeader>&amp;C&amp;"Arial,Bold"&amp;14FY 2008 Fulbright-Hays Doctoral Dissertation Research Abroad Program</oddHeader>
    <oddFooter>&amp;CInternational Education Programs Service
US Department of Education
Washington, DC 20006-8521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zoomScale="85" zoomScaleNormal="85" workbookViewId="0" topLeftCell="A1">
      <selection activeCell="B65" sqref="B65"/>
    </sheetView>
  </sheetViews>
  <sheetFormatPr defaultColWidth="9.140625" defaultRowHeight="12.75"/>
  <cols>
    <col min="1" max="1" width="9.140625" style="105" customWidth="1"/>
    <col min="2" max="2" width="19.140625" style="115" customWidth="1"/>
    <col min="3" max="3" width="13.8515625" style="105" customWidth="1"/>
    <col min="4" max="4" width="24.421875" style="105" customWidth="1"/>
    <col min="5" max="5" width="26.28125" style="115" customWidth="1"/>
    <col min="6" max="6" width="9.140625" style="105" customWidth="1"/>
    <col min="7" max="7" width="12.7109375" style="105" customWidth="1"/>
    <col min="8" max="16384" width="9.140625" style="105" customWidth="1"/>
  </cols>
  <sheetData>
    <row r="1" spans="1:7" ht="14.25">
      <c r="A1" s="120"/>
      <c r="B1" s="121"/>
      <c r="C1" s="122"/>
      <c r="D1" s="122"/>
      <c r="E1" s="121"/>
      <c r="F1" s="122"/>
      <c r="G1" s="123"/>
    </row>
    <row r="2" spans="1:7" s="104" customFormat="1" ht="45.75" thickBot="1">
      <c r="A2" s="124"/>
      <c r="B2" s="125" t="s">
        <v>85</v>
      </c>
      <c r="C2" s="125" t="s">
        <v>86</v>
      </c>
      <c r="D2" s="126" t="s">
        <v>79</v>
      </c>
      <c r="E2" s="125" t="s">
        <v>81</v>
      </c>
      <c r="F2" s="126" t="s">
        <v>45</v>
      </c>
      <c r="G2" s="127" t="s">
        <v>82</v>
      </c>
    </row>
    <row r="3" spans="1:7" ht="15.75" thickBot="1">
      <c r="A3" s="168" t="s">
        <v>31</v>
      </c>
      <c r="B3" s="169"/>
      <c r="C3" s="169"/>
      <c r="D3" s="169"/>
      <c r="E3" s="169"/>
      <c r="F3" s="169"/>
      <c r="G3" s="170"/>
    </row>
    <row r="4" spans="1:7" ht="14.25">
      <c r="A4" s="128"/>
      <c r="B4" s="56" t="s">
        <v>126</v>
      </c>
      <c r="C4" s="106"/>
      <c r="D4" s="106" t="s">
        <v>131</v>
      </c>
      <c r="E4" s="106" t="s">
        <v>114</v>
      </c>
      <c r="F4" s="107">
        <v>1</v>
      </c>
      <c r="G4" s="129">
        <v>32472</v>
      </c>
    </row>
    <row r="5" spans="1:7" ht="14.25">
      <c r="A5" s="128"/>
      <c r="B5" s="56" t="s">
        <v>123</v>
      </c>
      <c r="C5" s="108"/>
      <c r="D5" s="108" t="s">
        <v>132</v>
      </c>
      <c r="E5" s="108" t="s">
        <v>108</v>
      </c>
      <c r="F5" s="109">
        <v>1</v>
      </c>
      <c r="G5" s="130">
        <v>36468</v>
      </c>
    </row>
    <row r="6" spans="1:7" ht="14.25">
      <c r="A6" s="128"/>
      <c r="B6" s="56" t="s">
        <v>125</v>
      </c>
      <c r="C6" s="108"/>
      <c r="D6" s="108" t="s">
        <v>550</v>
      </c>
      <c r="E6" s="108" t="s">
        <v>112</v>
      </c>
      <c r="F6" s="109">
        <v>1</v>
      </c>
      <c r="G6" s="130">
        <v>28104</v>
      </c>
    </row>
    <row r="7" spans="1:7" ht="24.75" customHeight="1">
      <c r="A7" s="128"/>
      <c r="B7" s="56" t="s">
        <v>117</v>
      </c>
      <c r="C7" s="108"/>
      <c r="D7" s="108" t="s">
        <v>128</v>
      </c>
      <c r="E7" s="108" t="s">
        <v>108</v>
      </c>
      <c r="F7" s="109">
        <v>1</v>
      </c>
      <c r="G7" s="130">
        <v>23110</v>
      </c>
    </row>
    <row r="8" spans="1:7" ht="28.5">
      <c r="A8" s="128"/>
      <c r="B8" s="56" t="s">
        <v>121</v>
      </c>
      <c r="C8" s="108" t="s">
        <v>578</v>
      </c>
      <c r="D8" s="108" t="s">
        <v>581</v>
      </c>
      <c r="E8" s="108" t="s">
        <v>582</v>
      </c>
      <c r="F8" s="109">
        <v>2</v>
      </c>
      <c r="G8" s="130">
        <v>77262</v>
      </c>
    </row>
    <row r="9" spans="1:7" ht="14.25">
      <c r="A9" s="128"/>
      <c r="B9" s="56" t="s">
        <v>127</v>
      </c>
      <c r="C9" s="108"/>
      <c r="D9" s="108" t="s">
        <v>139</v>
      </c>
      <c r="E9" s="108" t="s">
        <v>110</v>
      </c>
      <c r="F9" s="109">
        <v>1</v>
      </c>
      <c r="G9" s="130">
        <v>34042</v>
      </c>
    </row>
    <row r="10" spans="1:7" ht="14.25">
      <c r="A10" s="128"/>
      <c r="B10" s="56" t="s">
        <v>122</v>
      </c>
      <c r="C10" s="108"/>
      <c r="D10" s="108" t="s">
        <v>138</v>
      </c>
      <c r="E10" s="108" t="s">
        <v>108</v>
      </c>
      <c r="F10" s="109">
        <v>2</v>
      </c>
      <c r="G10" s="130">
        <v>86513</v>
      </c>
    </row>
    <row r="11" spans="1:7" ht="14.25">
      <c r="A11" s="128"/>
      <c r="B11" s="56" t="s">
        <v>120</v>
      </c>
      <c r="C11" s="108"/>
      <c r="D11" s="108" t="s">
        <v>130</v>
      </c>
      <c r="E11" s="108" t="s">
        <v>580</v>
      </c>
      <c r="F11" s="109">
        <v>3</v>
      </c>
      <c r="G11" s="130">
        <v>78248</v>
      </c>
    </row>
    <row r="12" spans="1:7" ht="14.25">
      <c r="A12" s="128"/>
      <c r="B12" s="56" t="s">
        <v>579</v>
      </c>
      <c r="C12" s="108" t="s">
        <v>125</v>
      </c>
      <c r="D12" s="108" t="s">
        <v>529</v>
      </c>
      <c r="E12" s="108" t="s">
        <v>113</v>
      </c>
      <c r="F12" s="109">
        <v>1</v>
      </c>
      <c r="G12" s="130">
        <v>36424</v>
      </c>
    </row>
    <row r="13" spans="1:7" ht="14.25">
      <c r="A13" s="128"/>
      <c r="B13" s="56" t="s">
        <v>119</v>
      </c>
      <c r="C13" s="108"/>
      <c r="D13" s="108" t="s">
        <v>550</v>
      </c>
      <c r="E13" s="108" t="s">
        <v>108</v>
      </c>
      <c r="F13" s="109">
        <v>1</v>
      </c>
      <c r="G13" s="130">
        <v>40904</v>
      </c>
    </row>
    <row r="14" spans="1:7" ht="14.25">
      <c r="A14" s="128"/>
      <c r="B14" s="56" t="s">
        <v>124</v>
      </c>
      <c r="C14" s="108"/>
      <c r="D14" s="108" t="s">
        <v>133</v>
      </c>
      <c r="E14" s="108" t="s">
        <v>583</v>
      </c>
      <c r="F14" s="109">
        <v>2</v>
      </c>
      <c r="G14" s="130">
        <v>52323</v>
      </c>
    </row>
    <row r="15" spans="1:7" ht="14.25">
      <c r="A15" s="128"/>
      <c r="B15" s="56" t="s">
        <v>118</v>
      </c>
      <c r="C15" s="108"/>
      <c r="D15" s="108" t="s">
        <v>129</v>
      </c>
      <c r="E15" s="108" t="s">
        <v>109</v>
      </c>
      <c r="F15" s="109">
        <v>1</v>
      </c>
      <c r="G15" s="130">
        <v>57580</v>
      </c>
    </row>
    <row r="16" spans="1:7" s="110" customFormat="1" ht="15" thickBot="1">
      <c r="A16" s="149" t="s">
        <v>83</v>
      </c>
      <c r="B16" s="150"/>
      <c r="C16" s="151"/>
      <c r="D16" s="151"/>
      <c r="E16" s="150"/>
      <c r="F16" s="152">
        <f>SUM(F4:F15)</f>
        <v>17</v>
      </c>
      <c r="G16" s="153">
        <f>SUM(G4:G15)</f>
        <v>583450</v>
      </c>
    </row>
    <row r="17" spans="1:7" ht="15.75" thickBot="1">
      <c r="A17" s="168" t="s">
        <v>38</v>
      </c>
      <c r="B17" s="169"/>
      <c r="C17" s="169"/>
      <c r="D17" s="169"/>
      <c r="E17" s="169"/>
      <c r="F17" s="169"/>
      <c r="G17" s="170"/>
    </row>
    <row r="18" spans="1:7" ht="42.75">
      <c r="A18" s="128"/>
      <c r="B18" s="56" t="s">
        <v>459</v>
      </c>
      <c r="C18" s="106" t="s">
        <v>607</v>
      </c>
      <c r="D18" s="106" t="s">
        <v>610</v>
      </c>
      <c r="E18" s="106" t="s">
        <v>611</v>
      </c>
      <c r="F18" s="107">
        <v>3</v>
      </c>
      <c r="G18" s="131">
        <v>85387</v>
      </c>
    </row>
    <row r="19" spans="1:7" ht="14.25">
      <c r="A19" s="128"/>
      <c r="B19" s="56" t="s">
        <v>471</v>
      </c>
      <c r="C19" s="108"/>
      <c r="D19" s="108" t="s">
        <v>274</v>
      </c>
      <c r="E19" s="108" t="s">
        <v>114</v>
      </c>
      <c r="F19" s="109">
        <v>1</v>
      </c>
      <c r="G19" s="132">
        <v>20798</v>
      </c>
    </row>
    <row r="20" spans="1:7" ht="42.75">
      <c r="A20" s="128"/>
      <c r="B20" s="56" t="s">
        <v>456</v>
      </c>
      <c r="C20" s="108" t="s">
        <v>458</v>
      </c>
      <c r="D20" s="108" t="s">
        <v>135</v>
      </c>
      <c r="E20" s="108" t="s">
        <v>612</v>
      </c>
      <c r="F20" s="109">
        <v>11</v>
      </c>
      <c r="G20" s="132">
        <v>340865</v>
      </c>
    </row>
    <row r="21" spans="1:7" ht="14.25">
      <c r="A21" s="128"/>
      <c r="B21" s="56" t="s">
        <v>457</v>
      </c>
      <c r="C21" s="108"/>
      <c r="D21" s="108" t="s">
        <v>274</v>
      </c>
      <c r="E21" s="108" t="s">
        <v>110</v>
      </c>
      <c r="F21" s="109">
        <v>1</v>
      </c>
      <c r="G21" s="132">
        <v>39420</v>
      </c>
    </row>
    <row r="22" spans="1:7" ht="14.25">
      <c r="A22" s="128"/>
      <c r="B22" s="56" t="s">
        <v>531</v>
      </c>
      <c r="C22" s="108" t="s">
        <v>472</v>
      </c>
      <c r="D22" s="108" t="s">
        <v>274</v>
      </c>
      <c r="E22" s="108" t="s">
        <v>114</v>
      </c>
      <c r="F22" s="109">
        <v>1</v>
      </c>
      <c r="G22" s="132">
        <v>28941</v>
      </c>
    </row>
    <row r="23" spans="1:7" ht="14.25">
      <c r="A23" s="128"/>
      <c r="B23" s="56" t="s">
        <v>465</v>
      </c>
      <c r="C23" s="108"/>
      <c r="D23" s="108" t="s">
        <v>274</v>
      </c>
      <c r="E23" s="108" t="s">
        <v>453</v>
      </c>
      <c r="F23" s="109">
        <v>1</v>
      </c>
      <c r="G23" s="132">
        <v>30471</v>
      </c>
    </row>
    <row r="24" spans="1:7" ht="14.25">
      <c r="A24" s="128"/>
      <c r="B24" s="56" t="s">
        <v>472</v>
      </c>
      <c r="C24" s="108"/>
      <c r="D24" s="108" t="s">
        <v>478</v>
      </c>
      <c r="E24" s="108" t="s">
        <v>110</v>
      </c>
      <c r="F24" s="109">
        <v>1</v>
      </c>
      <c r="G24" s="132">
        <v>32910</v>
      </c>
    </row>
    <row r="25" spans="1:7" ht="14.25">
      <c r="A25" s="128"/>
      <c r="B25" s="56" t="s">
        <v>461</v>
      </c>
      <c r="C25" s="108"/>
      <c r="D25" s="108" t="s">
        <v>274</v>
      </c>
      <c r="E25" s="108" t="s">
        <v>110</v>
      </c>
      <c r="F25" s="109">
        <v>1</v>
      </c>
      <c r="G25" s="132">
        <v>41263</v>
      </c>
    </row>
    <row r="26" spans="1:7" ht="28.5">
      <c r="A26" s="128"/>
      <c r="B26" s="56" t="s">
        <v>464</v>
      </c>
      <c r="C26" s="108"/>
      <c r="D26" s="108" t="s">
        <v>613</v>
      </c>
      <c r="E26" s="108" t="s">
        <v>614</v>
      </c>
      <c r="F26" s="109">
        <v>2</v>
      </c>
      <c r="G26" s="132">
        <v>53036</v>
      </c>
    </row>
    <row r="27" spans="1:7" ht="14.25">
      <c r="A27" s="128"/>
      <c r="B27" s="56" t="s">
        <v>466</v>
      </c>
      <c r="C27" s="108"/>
      <c r="D27" s="108" t="s">
        <v>475</v>
      </c>
      <c r="E27" s="108" t="s">
        <v>110</v>
      </c>
      <c r="F27" s="109">
        <v>1</v>
      </c>
      <c r="G27" s="132">
        <v>32030</v>
      </c>
    </row>
    <row r="28" spans="1:7" ht="14.25">
      <c r="A28" s="128"/>
      <c r="B28" s="56" t="s">
        <v>460</v>
      </c>
      <c r="C28" s="108"/>
      <c r="D28" s="108" t="s">
        <v>274</v>
      </c>
      <c r="E28" s="108" t="s">
        <v>108</v>
      </c>
      <c r="F28" s="109">
        <v>1</v>
      </c>
      <c r="G28" s="132">
        <v>37626</v>
      </c>
    </row>
    <row r="29" spans="1:7" ht="42.75">
      <c r="A29" s="128"/>
      <c r="B29" s="56" t="s">
        <v>458</v>
      </c>
      <c r="C29" s="108"/>
      <c r="D29" s="108" t="s">
        <v>274</v>
      </c>
      <c r="E29" s="108" t="s">
        <v>615</v>
      </c>
      <c r="F29" s="109">
        <v>11</v>
      </c>
      <c r="G29" s="132">
        <v>398321</v>
      </c>
    </row>
    <row r="30" spans="1:7" ht="14.25">
      <c r="A30" s="128"/>
      <c r="B30" s="56" t="s">
        <v>470</v>
      </c>
      <c r="C30" s="108"/>
      <c r="D30" s="108" t="s">
        <v>274</v>
      </c>
      <c r="E30" s="108" t="s">
        <v>108</v>
      </c>
      <c r="F30" s="109">
        <v>1</v>
      </c>
      <c r="G30" s="132">
        <v>43718</v>
      </c>
    </row>
    <row r="31" spans="1:7" ht="28.5">
      <c r="A31" s="128"/>
      <c r="B31" s="56" t="s">
        <v>463</v>
      </c>
      <c r="C31" s="108" t="s">
        <v>457</v>
      </c>
      <c r="D31" s="108" t="s">
        <v>274</v>
      </c>
      <c r="E31" s="108" t="s">
        <v>616</v>
      </c>
      <c r="F31" s="109">
        <v>5</v>
      </c>
      <c r="G31" s="132">
        <v>132872</v>
      </c>
    </row>
    <row r="32" spans="1:7" ht="14.25">
      <c r="A32" s="128"/>
      <c r="B32" s="56" t="s">
        <v>467</v>
      </c>
      <c r="C32" s="108"/>
      <c r="D32" s="108" t="s">
        <v>274</v>
      </c>
      <c r="E32" s="108" t="s">
        <v>110</v>
      </c>
      <c r="F32" s="109">
        <v>1</v>
      </c>
      <c r="G32" s="132">
        <v>17723</v>
      </c>
    </row>
    <row r="33" spans="1:7" s="110" customFormat="1" ht="15" thickBot="1">
      <c r="A33" s="149" t="s">
        <v>83</v>
      </c>
      <c r="B33" s="150"/>
      <c r="C33" s="151"/>
      <c r="D33" s="151"/>
      <c r="E33" s="150"/>
      <c r="F33" s="152">
        <f>SUM(F18:F32)</f>
        <v>42</v>
      </c>
      <c r="G33" s="153">
        <f>SUM(G18:G32)</f>
        <v>1335381</v>
      </c>
    </row>
    <row r="34" spans="1:7" ht="15.75" thickBot="1">
      <c r="A34" s="168" t="s">
        <v>74</v>
      </c>
      <c r="B34" s="169"/>
      <c r="C34" s="169"/>
      <c r="D34" s="169"/>
      <c r="E34" s="169"/>
      <c r="F34" s="169"/>
      <c r="G34" s="170"/>
    </row>
    <row r="35" spans="1:7" ht="14.25">
      <c r="A35" s="128"/>
      <c r="B35" s="56" t="s">
        <v>205</v>
      </c>
      <c r="C35" s="108"/>
      <c r="D35" s="108" t="s">
        <v>603</v>
      </c>
      <c r="E35" s="108" t="s">
        <v>110</v>
      </c>
      <c r="F35" s="109">
        <v>2</v>
      </c>
      <c r="G35" s="132">
        <v>47568</v>
      </c>
    </row>
    <row r="36" spans="1:7" ht="42.75">
      <c r="A36" s="128"/>
      <c r="B36" s="56" t="s">
        <v>541</v>
      </c>
      <c r="C36" s="108" t="s">
        <v>601</v>
      </c>
      <c r="D36" s="108" t="s">
        <v>511</v>
      </c>
      <c r="E36" s="108" t="s">
        <v>108</v>
      </c>
      <c r="F36" s="109">
        <v>1</v>
      </c>
      <c r="G36" s="132">
        <v>38491</v>
      </c>
    </row>
    <row r="37" spans="1:7" ht="14.25">
      <c r="A37" s="128"/>
      <c r="B37" s="56" t="s">
        <v>204</v>
      </c>
      <c r="C37" s="108"/>
      <c r="D37" s="108" t="s">
        <v>216</v>
      </c>
      <c r="E37" s="108" t="s">
        <v>108</v>
      </c>
      <c r="F37" s="109">
        <v>1</v>
      </c>
      <c r="G37" s="132">
        <v>40828</v>
      </c>
    </row>
    <row r="38" spans="1:7" ht="14.25">
      <c r="A38" s="128"/>
      <c r="B38" s="56" t="s">
        <v>203</v>
      </c>
      <c r="C38" s="108"/>
      <c r="D38" s="108" t="s">
        <v>211</v>
      </c>
      <c r="E38" s="108" t="s">
        <v>110</v>
      </c>
      <c r="F38" s="109">
        <v>1</v>
      </c>
      <c r="G38" s="132">
        <v>39780</v>
      </c>
    </row>
    <row r="39" spans="1:7" ht="14.25">
      <c r="A39" s="128"/>
      <c r="B39" s="56" t="s">
        <v>22</v>
      </c>
      <c r="C39" s="108"/>
      <c r="D39" s="108" t="s">
        <v>210</v>
      </c>
      <c r="E39" s="108" t="s">
        <v>156</v>
      </c>
      <c r="F39" s="109">
        <v>1</v>
      </c>
      <c r="G39" s="132">
        <v>16800</v>
      </c>
    </row>
    <row r="40" spans="1:7" ht="14.25">
      <c r="A40" s="128"/>
      <c r="B40" s="56" t="s">
        <v>208</v>
      </c>
      <c r="C40" s="108"/>
      <c r="D40" s="108" t="s">
        <v>212</v>
      </c>
      <c r="E40" s="108" t="s">
        <v>110</v>
      </c>
      <c r="F40" s="109">
        <v>1</v>
      </c>
      <c r="G40" s="132">
        <v>45744</v>
      </c>
    </row>
    <row r="41" spans="1:7" ht="28.5">
      <c r="A41" s="128"/>
      <c r="B41" s="56" t="s">
        <v>207</v>
      </c>
      <c r="C41" s="108" t="s">
        <v>546</v>
      </c>
      <c r="D41" s="108" t="s">
        <v>604</v>
      </c>
      <c r="E41" s="108" t="s">
        <v>108</v>
      </c>
      <c r="F41" s="109">
        <v>2</v>
      </c>
      <c r="G41" s="132">
        <v>76284</v>
      </c>
    </row>
    <row r="42" spans="1:7" ht="14.25">
      <c r="A42" s="128"/>
      <c r="B42" s="56" t="s">
        <v>209</v>
      </c>
      <c r="C42" s="108"/>
      <c r="D42" s="108" t="s">
        <v>213</v>
      </c>
      <c r="E42" s="108" t="s">
        <v>108</v>
      </c>
      <c r="F42" s="109">
        <v>1</v>
      </c>
      <c r="G42" s="132">
        <v>58540</v>
      </c>
    </row>
    <row r="43" spans="1:7" ht="85.5">
      <c r="A43" s="128"/>
      <c r="B43" s="56" t="s">
        <v>202</v>
      </c>
      <c r="C43" s="108" t="s">
        <v>602</v>
      </c>
      <c r="D43" s="108" t="s">
        <v>606</v>
      </c>
      <c r="E43" s="108" t="s">
        <v>608</v>
      </c>
      <c r="F43" s="109">
        <v>15</v>
      </c>
      <c r="G43" s="132">
        <v>489027</v>
      </c>
    </row>
    <row r="44" spans="1:7" ht="14.25">
      <c r="A44" s="128"/>
      <c r="B44" s="56" t="s">
        <v>206</v>
      </c>
      <c r="C44" s="108"/>
      <c r="D44" s="108" t="s">
        <v>605</v>
      </c>
      <c r="E44" s="108" t="s">
        <v>110</v>
      </c>
      <c r="F44" s="109">
        <v>1</v>
      </c>
      <c r="G44" s="132">
        <v>19810</v>
      </c>
    </row>
    <row r="45" spans="1:7" s="110" customFormat="1" ht="15" thickBot="1">
      <c r="A45" s="149" t="s">
        <v>83</v>
      </c>
      <c r="B45" s="150"/>
      <c r="C45" s="151"/>
      <c r="D45" s="151"/>
      <c r="E45" s="150"/>
      <c r="F45" s="152">
        <f>SUM(F35:F44)</f>
        <v>26</v>
      </c>
      <c r="G45" s="153">
        <f>SUM(G35:G44)</f>
        <v>872872</v>
      </c>
    </row>
    <row r="46" spans="1:7" ht="15.75" thickBot="1">
      <c r="A46" s="168" t="s">
        <v>33</v>
      </c>
      <c r="B46" s="169"/>
      <c r="C46" s="169"/>
      <c r="D46" s="169"/>
      <c r="E46" s="169"/>
      <c r="F46" s="169"/>
      <c r="G46" s="170"/>
    </row>
    <row r="47" spans="1:7" ht="14.25">
      <c r="A47" s="128"/>
      <c r="B47" s="111" t="s">
        <v>157</v>
      </c>
      <c r="C47" s="111"/>
      <c r="D47" s="106" t="s">
        <v>158</v>
      </c>
      <c r="E47" s="106" t="s">
        <v>584</v>
      </c>
      <c r="F47" s="112">
        <v>3</v>
      </c>
      <c r="G47" s="131">
        <v>133546</v>
      </c>
    </row>
    <row r="48" spans="1:7" s="110" customFormat="1" ht="15" thickBot="1">
      <c r="A48" s="149" t="s">
        <v>83</v>
      </c>
      <c r="B48" s="150"/>
      <c r="C48" s="151"/>
      <c r="D48" s="151"/>
      <c r="E48" s="150"/>
      <c r="F48" s="152">
        <f>SUM(F47:F47)</f>
        <v>3</v>
      </c>
      <c r="G48" s="153">
        <f>SUM(G47:G47)</f>
        <v>133546</v>
      </c>
    </row>
    <row r="49" spans="1:7" ht="15.75" thickBot="1">
      <c r="A49" s="168" t="s">
        <v>34</v>
      </c>
      <c r="B49" s="169"/>
      <c r="C49" s="169"/>
      <c r="D49" s="169"/>
      <c r="E49" s="169"/>
      <c r="F49" s="169"/>
      <c r="G49" s="170"/>
    </row>
    <row r="50" spans="1:7" ht="14.25">
      <c r="A50" s="128"/>
      <c r="B50" s="56" t="s">
        <v>270</v>
      </c>
      <c r="C50" s="106"/>
      <c r="D50" s="106" t="s">
        <v>134</v>
      </c>
      <c r="E50" s="106" t="s">
        <v>109</v>
      </c>
      <c r="F50" s="107">
        <v>1</v>
      </c>
      <c r="G50" s="131">
        <v>31764</v>
      </c>
    </row>
    <row r="51" spans="1:7" ht="14.25">
      <c r="A51" s="128"/>
      <c r="B51" s="56" t="s">
        <v>273</v>
      </c>
      <c r="C51" s="108"/>
      <c r="D51" s="108" t="s">
        <v>278</v>
      </c>
      <c r="E51" s="108" t="s">
        <v>155</v>
      </c>
      <c r="F51" s="109">
        <v>1</v>
      </c>
      <c r="G51" s="132">
        <v>25771</v>
      </c>
    </row>
    <row r="52" spans="1:7" ht="14.25">
      <c r="A52" s="128"/>
      <c r="B52" s="56" t="s">
        <v>271</v>
      </c>
      <c r="C52" s="108"/>
      <c r="D52" s="108" t="s">
        <v>587</v>
      </c>
      <c r="E52" s="108" t="s">
        <v>588</v>
      </c>
      <c r="F52" s="109">
        <v>2</v>
      </c>
      <c r="G52" s="132">
        <v>73340</v>
      </c>
    </row>
    <row r="53" spans="1:7" ht="14.25">
      <c r="A53" s="128"/>
      <c r="B53" s="56" t="s">
        <v>534</v>
      </c>
      <c r="C53" s="108" t="s">
        <v>621</v>
      </c>
      <c r="D53" s="108" t="s">
        <v>589</v>
      </c>
      <c r="E53" s="108" t="s">
        <v>108</v>
      </c>
      <c r="F53" s="109">
        <v>1</v>
      </c>
      <c r="G53" s="132">
        <v>37295</v>
      </c>
    </row>
    <row r="54" spans="1:7" ht="28.5">
      <c r="A54" s="128"/>
      <c r="B54" s="56" t="s">
        <v>267</v>
      </c>
      <c r="C54" s="108" t="s">
        <v>585</v>
      </c>
      <c r="D54" s="108" t="s">
        <v>590</v>
      </c>
      <c r="E54" s="108" t="s">
        <v>591</v>
      </c>
      <c r="F54" s="109">
        <v>2</v>
      </c>
      <c r="G54" s="132">
        <v>57480</v>
      </c>
    </row>
    <row r="55" spans="1:7" ht="28.5">
      <c r="A55" s="128"/>
      <c r="B55" s="56" t="s">
        <v>268</v>
      </c>
      <c r="C55" s="108"/>
      <c r="D55" s="108" t="s">
        <v>275</v>
      </c>
      <c r="E55" s="108" t="s">
        <v>622</v>
      </c>
      <c r="F55" s="109">
        <v>4</v>
      </c>
      <c r="G55" s="132">
        <v>134092</v>
      </c>
    </row>
    <row r="56" spans="1:7" ht="28.5">
      <c r="A56" s="128"/>
      <c r="B56" s="56" t="s">
        <v>269</v>
      </c>
      <c r="C56" s="108"/>
      <c r="D56" s="108" t="s">
        <v>134</v>
      </c>
      <c r="E56" s="108" t="s">
        <v>592</v>
      </c>
      <c r="F56" s="109">
        <v>3</v>
      </c>
      <c r="G56" s="132">
        <v>150890</v>
      </c>
    </row>
    <row r="57" spans="1:7" ht="14.25">
      <c r="A57" s="128"/>
      <c r="B57" s="56" t="s">
        <v>272</v>
      </c>
      <c r="C57" s="108"/>
      <c r="D57" s="108" t="s">
        <v>134</v>
      </c>
      <c r="E57" s="108" t="s">
        <v>155</v>
      </c>
      <c r="F57" s="109">
        <v>1</v>
      </c>
      <c r="G57" s="132">
        <v>33576</v>
      </c>
    </row>
    <row r="58" spans="1:7" s="110" customFormat="1" ht="15" thickBot="1">
      <c r="A58" s="149" t="s">
        <v>83</v>
      </c>
      <c r="B58" s="150"/>
      <c r="C58" s="151"/>
      <c r="D58" s="151"/>
      <c r="E58" s="150"/>
      <c r="F58" s="152">
        <f>SUM(F50:F57)</f>
        <v>15</v>
      </c>
      <c r="G58" s="153">
        <f>SUM(G50:G57)</f>
        <v>544208</v>
      </c>
    </row>
    <row r="59" spans="1:7" ht="15.75" thickBot="1">
      <c r="A59" s="168" t="s">
        <v>35</v>
      </c>
      <c r="B59" s="169"/>
      <c r="C59" s="169"/>
      <c r="D59" s="169"/>
      <c r="E59" s="169"/>
      <c r="F59" s="169"/>
      <c r="G59" s="170"/>
    </row>
    <row r="60" spans="1:7" ht="14.25">
      <c r="A60" s="128"/>
      <c r="B60" s="154" t="s">
        <v>328</v>
      </c>
      <c r="C60" s="106"/>
      <c r="D60" s="155" t="s">
        <v>341</v>
      </c>
      <c r="E60" s="106" t="s">
        <v>110</v>
      </c>
      <c r="F60" s="107">
        <v>1</v>
      </c>
      <c r="G60" s="131">
        <v>14462</v>
      </c>
    </row>
    <row r="61" spans="1:7" ht="85.5">
      <c r="A61" s="128"/>
      <c r="B61" s="56" t="s">
        <v>273</v>
      </c>
      <c r="C61" s="108" t="s">
        <v>533</v>
      </c>
      <c r="D61" s="108" t="s">
        <v>623</v>
      </c>
      <c r="E61" s="108" t="s">
        <v>609</v>
      </c>
      <c r="F61" s="109">
        <v>19</v>
      </c>
      <c r="G61" s="132">
        <v>698410</v>
      </c>
    </row>
    <row r="62" spans="1:7" ht="28.5">
      <c r="A62" s="128"/>
      <c r="B62" s="56" t="s">
        <v>327</v>
      </c>
      <c r="C62" s="108" t="s">
        <v>273</v>
      </c>
      <c r="D62" s="108" t="s">
        <v>624</v>
      </c>
      <c r="E62" s="108" t="s">
        <v>600</v>
      </c>
      <c r="F62" s="109">
        <v>3</v>
      </c>
      <c r="G62" s="132">
        <v>85074</v>
      </c>
    </row>
    <row r="63" spans="1:7" ht="14.25">
      <c r="A63" s="128"/>
      <c r="B63" s="56" t="s">
        <v>326</v>
      </c>
      <c r="C63" s="108"/>
      <c r="D63" s="108" t="s">
        <v>332</v>
      </c>
      <c r="E63" s="108" t="s">
        <v>110</v>
      </c>
      <c r="F63" s="109">
        <v>1</v>
      </c>
      <c r="G63" s="132">
        <v>25798</v>
      </c>
    </row>
    <row r="64" spans="1:7" ht="28.5">
      <c r="A64" s="128"/>
      <c r="B64" s="56" t="s">
        <v>533</v>
      </c>
      <c r="C64" s="108" t="s">
        <v>597</v>
      </c>
      <c r="D64" s="108" t="s">
        <v>598</v>
      </c>
      <c r="E64" s="108" t="s">
        <v>599</v>
      </c>
      <c r="F64" s="109">
        <v>2</v>
      </c>
      <c r="G64" s="132">
        <v>61577</v>
      </c>
    </row>
    <row r="65" spans="1:7" s="110" customFormat="1" ht="15" thickBot="1">
      <c r="A65" s="149" t="s">
        <v>83</v>
      </c>
      <c r="B65" s="150"/>
      <c r="C65" s="151"/>
      <c r="D65" s="151"/>
      <c r="E65" s="150"/>
      <c r="F65" s="152">
        <f>SUM(F60:F64)</f>
        <v>26</v>
      </c>
      <c r="G65" s="153">
        <f>SUM(G60:G64)</f>
        <v>885321</v>
      </c>
    </row>
    <row r="66" spans="1:7" ht="15.75" thickBot="1">
      <c r="A66" s="168" t="s">
        <v>36</v>
      </c>
      <c r="B66" s="169"/>
      <c r="C66" s="169"/>
      <c r="D66" s="169"/>
      <c r="E66" s="169"/>
      <c r="F66" s="169"/>
      <c r="G66" s="170"/>
    </row>
    <row r="67" spans="1:7" ht="14.25">
      <c r="A67" s="128"/>
      <c r="B67" s="154" t="s">
        <v>537</v>
      </c>
      <c r="C67" s="106" t="s">
        <v>538</v>
      </c>
      <c r="D67" s="155" t="s">
        <v>395</v>
      </c>
      <c r="E67" s="106" t="s">
        <v>383</v>
      </c>
      <c r="F67" s="107">
        <v>1</v>
      </c>
      <c r="G67" s="131">
        <v>26949</v>
      </c>
    </row>
    <row r="68" spans="1:7" ht="14.25">
      <c r="A68" s="128"/>
      <c r="B68" s="56" t="s">
        <v>386</v>
      </c>
      <c r="C68" s="108"/>
      <c r="D68" s="113" t="s">
        <v>392</v>
      </c>
      <c r="E68" s="108" t="s">
        <v>110</v>
      </c>
      <c r="F68" s="109">
        <v>2</v>
      </c>
      <c r="G68" s="132">
        <v>51588</v>
      </c>
    </row>
    <row r="69" spans="1:7" ht="14.25">
      <c r="A69" s="128"/>
      <c r="B69" s="56" t="s">
        <v>532</v>
      </c>
      <c r="C69" s="108" t="s">
        <v>386</v>
      </c>
      <c r="D69" s="113" t="s">
        <v>392</v>
      </c>
      <c r="E69" s="108" t="s">
        <v>109</v>
      </c>
      <c r="F69" s="109">
        <v>1</v>
      </c>
      <c r="G69" s="132">
        <v>34228</v>
      </c>
    </row>
    <row r="70" spans="1:7" ht="14.25">
      <c r="A70" s="128"/>
      <c r="B70" s="56" t="s">
        <v>387</v>
      </c>
      <c r="C70" s="108"/>
      <c r="D70" s="113" t="s">
        <v>594</v>
      </c>
      <c r="E70" s="108" t="s">
        <v>595</v>
      </c>
      <c r="F70" s="109">
        <v>2</v>
      </c>
      <c r="G70" s="132">
        <v>50953</v>
      </c>
    </row>
    <row r="71" spans="1:7" ht="14.25">
      <c r="A71" s="128"/>
      <c r="B71" s="56" t="s">
        <v>618</v>
      </c>
      <c r="C71" s="108"/>
      <c r="D71" s="113" t="s">
        <v>391</v>
      </c>
      <c r="E71" s="108" t="s">
        <v>380</v>
      </c>
      <c r="F71" s="109">
        <v>1</v>
      </c>
      <c r="G71" s="132">
        <v>61767</v>
      </c>
    </row>
    <row r="72" spans="1:7" ht="42.75">
      <c r="A72" s="128"/>
      <c r="B72" s="56" t="s">
        <v>385</v>
      </c>
      <c r="C72" s="108" t="s">
        <v>593</v>
      </c>
      <c r="D72" s="113" t="s">
        <v>390</v>
      </c>
      <c r="E72" s="108" t="s">
        <v>596</v>
      </c>
      <c r="F72" s="109">
        <v>7</v>
      </c>
      <c r="G72" s="132">
        <v>238443</v>
      </c>
    </row>
    <row r="73" spans="1:7" ht="28.5">
      <c r="A73" s="128"/>
      <c r="B73" s="56" t="s">
        <v>388</v>
      </c>
      <c r="C73" s="108"/>
      <c r="D73" s="113" t="s">
        <v>394</v>
      </c>
      <c r="E73" s="108" t="s">
        <v>625</v>
      </c>
      <c r="F73" s="109">
        <v>3</v>
      </c>
      <c r="G73" s="132">
        <v>106519</v>
      </c>
    </row>
    <row r="74" spans="1:7" s="110" customFormat="1" ht="15" thickBot="1">
      <c r="A74" s="133" t="s">
        <v>83</v>
      </c>
      <c r="B74" s="134"/>
      <c r="C74" s="114"/>
      <c r="D74" s="119"/>
      <c r="E74" s="134"/>
      <c r="F74" s="135">
        <f>SUM(F67:F73)</f>
        <v>17</v>
      </c>
      <c r="G74" s="136">
        <f>SUM(G67:G73)</f>
        <v>570447</v>
      </c>
    </row>
    <row r="76" spans="1:6" ht="15">
      <c r="A76" s="116" t="s">
        <v>84</v>
      </c>
      <c r="B76" s="117"/>
      <c r="C76" s="116"/>
      <c r="E76" s="117"/>
      <c r="F76" s="104">
        <f>F16+F33+F45+F48+F58+F65+F74</f>
        <v>146</v>
      </c>
    </row>
    <row r="77" spans="1:7" ht="15">
      <c r="A77" s="116" t="s">
        <v>88</v>
      </c>
      <c r="B77" s="117"/>
      <c r="C77" s="116"/>
      <c r="E77" s="117"/>
      <c r="F77" s="104"/>
      <c r="G77" s="118">
        <f>SUM(G16+G33+G45+G48+G58+G65+G74)</f>
        <v>4925225</v>
      </c>
    </row>
    <row r="78" spans="1:7" ht="15">
      <c r="A78" s="116"/>
      <c r="B78" s="117"/>
      <c r="C78" s="116"/>
      <c r="D78" s="116"/>
      <c r="E78" s="117"/>
      <c r="F78" s="116"/>
      <c r="G78" s="116"/>
    </row>
  </sheetData>
  <mergeCells count="7">
    <mergeCell ref="A49:G49"/>
    <mergeCell ref="A59:G59"/>
    <mergeCell ref="A66:G66"/>
    <mergeCell ref="A3:G3"/>
    <mergeCell ref="A17:G17"/>
    <mergeCell ref="A34:G34"/>
    <mergeCell ref="A46:G46"/>
  </mergeCells>
  <printOptions/>
  <pageMargins left="0.75" right="0.75" top="1" bottom="1" header="0.5" footer="0.5"/>
  <pageSetup horizontalDpi="600" verticalDpi="600" orientation="portrait" scale="72" r:id="rId1"/>
  <headerFooter alignWithMargins="0">
    <oddHeader>&amp;C&amp;"Arial,Bold"&amp;14FY 2008 Fulbright-Hays Doctoral Dissertation Research Abroad Program</oddHeader>
    <oddFooter>&amp;CInternational Education Programs Service
US Department of Education
Washington, DC 20006-8521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2008 Grantees and Award Information for the Doctoral Dissertation Research Abroad Program (MS Excel)</dc:title>
  <dc:subject/>
  <dc:creator>Office of Postsecondary Education</dc:creator>
  <cp:keywords/>
  <dc:description/>
  <cp:lastModifiedBy>valorie.jones</cp:lastModifiedBy>
  <cp:lastPrinted>2008-12-19T16:46:21Z</cp:lastPrinted>
  <dcterms:created xsi:type="dcterms:W3CDTF">2006-11-14T19:15:33Z</dcterms:created>
  <dcterms:modified xsi:type="dcterms:W3CDTF">2008-12-19T16:57:00Z</dcterms:modified>
  <cp:category/>
  <cp:version/>
  <cp:contentType/>
  <cp:contentStatus/>
</cp:coreProperties>
</file>