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0" windowWidth="12120" windowHeight="8260" tabRatio="780" activeTab="0"/>
  </bookViews>
  <sheets>
    <sheet name="T1 Prof Read 04-05" sheetId="1" r:id="rId1"/>
    <sheet name="T2 Prof Math 04-05" sheetId="2" r:id="rId2"/>
    <sheet name="T3 Prof All Groups G3R 04-05" sheetId="3" r:id="rId3"/>
    <sheet name="T4 Prof All Groups G3M 04-05" sheetId="4" r:id="rId4"/>
    <sheet name="T5 Prof All Groups G4R 04-05" sheetId="5" r:id="rId5"/>
    <sheet name="T6 Prof All Groups G4M 04-05" sheetId="6" r:id="rId6"/>
    <sheet name="T7 Prof All Groups G5R 04-05" sheetId="7" r:id="rId7"/>
    <sheet name="T8 Prof All Groups G5M 04-05" sheetId="8" r:id="rId8"/>
    <sheet name="T9 Prof All Groups G6R 04-05" sheetId="9" r:id="rId9"/>
    <sheet name="T10 Prof All Groups G6M 04-05" sheetId="10" r:id="rId10"/>
    <sheet name="T11 Prof All Groups G7R 04-05" sheetId="11" r:id="rId11"/>
    <sheet name="T12 Prof All Groups G7M 04-05" sheetId="12" r:id="rId12"/>
    <sheet name="T13 Prof All Groups G8R 04-05" sheetId="13" r:id="rId13"/>
    <sheet name="T14 Prof All Groups G8M 04-05" sheetId="14" r:id="rId14"/>
    <sheet name="T15 Prof All Groups HSR 04-05" sheetId="15" r:id="rId15"/>
    <sheet name="T16 Prof All Groups HSM 04-05" sheetId="16" r:id="rId16"/>
    <sheet name="T17 GradDrop Rates 04-05" sheetId="17" r:id="rId17"/>
    <sheet name="T18 Grad Rate All Groups 04-05" sheetId="18" r:id="rId18"/>
    <sheet name="T19 Drop Rate All Groups 04-05" sheetId="19" r:id="rId19"/>
    <sheet name="T20 Child Count" sheetId="20" r:id="rId20"/>
    <sheet name="T21 Eligible" sheetId="21" r:id="rId21"/>
    <sheet name="T22 Priority" sheetId="22" r:id="rId22"/>
    <sheet name="T23 LEP" sheetId="23" r:id="rId23"/>
    <sheet name="T24 SPED" sheetId="24" r:id="rId24"/>
    <sheet name="T25 Mobility 12" sheetId="25" r:id="rId25"/>
    <sheet name="T26 Mobility 24" sheetId="26" r:id="rId26"/>
    <sheet name="T27 Mobility 36" sheetId="27" r:id="rId27"/>
    <sheet name="T28 MobilityRegYr" sheetId="28" r:id="rId28"/>
    <sheet name="T29 Dropout" sheetId="29" r:id="rId29"/>
    <sheet name="T30 GED" sheetId="30" r:id="rId30"/>
    <sheet name="T31 Enroll Read" sheetId="31" r:id="rId31"/>
    <sheet name="T32 Test Read" sheetId="32" r:id="rId32"/>
    <sheet name="T33 Enroll Math" sheetId="33" r:id="rId33"/>
    <sheet name="T34 Test Math" sheetId="34" r:id="rId34"/>
    <sheet name="T35 Served Reg" sheetId="35" r:id="rId35"/>
    <sheet name="T36 Priority Reg" sheetId="36" r:id="rId36"/>
    <sheet name="T37 Continuation Reg" sheetId="37" r:id="rId37"/>
    <sheet name="T38 Instruct Reg" sheetId="38" r:id="rId38"/>
    <sheet name="T39 Read Inst Reg" sheetId="39" r:id="rId39"/>
    <sheet name="T40 Math Inst Reg" sheetId="40" r:id="rId40"/>
    <sheet name="T41 HS Credit Reg" sheetId="41" r:id="rId41"/>
    <sheet name="T42 Support Reg" sheetId="42" r:id="rId42"/>
    <sheet name="T43 Counsel Reg" sheetId="43" r:id="rId43"/>
    <sheet name="T44 Refer Reg" sheetId="44" r:id="rId44"/>
    <sheet name="T45 Served Summer" sheetId="45" r:id="rId45"/>
    <sheet name="T46 Priority Summer " sheetId="46" r:id="rId46"/>
    <sheet name="T47 Continuation Summer" sheetId="47" r:id="rId47"/>
    <sheet name="T48 Instruct Summer" sheetId="48" r:id="rId48"/>
    <sheet name="T49 Read Inst Summer" sheetId="49" r:id="rId49"/>
    <sheet name="T50 Math Inst Summer" sheetId="50" r:id="rId50"/>
    <sheet name="T51 HS Credit Summer" sheetId="51" r:id="rId51"/>
    <sheet name="T52 Support Summer" sheetId="52" r:id="rId52"/>
    <sheet name="T53 Counsel Summer" sheetId="53" r:id="rId53"/>
    <sheet name="T54 Refer Summer" sheetId="54" r:id="rId54"/>
    <sheet name="T55 School Enrollment" sheetId="55" r:id="rId55"/>
    <sheet name="T56 Combined Funds" sheetId="56" r:id="rId56"/>
    <sheet name="T57 School Day Project Reg" sheetId="57" r:id="rId57"/>
    <sheet name="T58 Extended Project Reg" sheetId="58" r:id="rId58"/>
    <sheet name="T59 Project Summer" sheetId="59" r:id="rId59"/>
    <sheet name="T60 Project Year Round" sheetId="60" r:id="rId60"/>
    <sheet name="T61 Director" sheetId="61" r:id="rId61"/>
    <sheet name="T62 Teachers" sheetId="62" r:id="rId62"/>
    <sheet name="T63 Counselors" sheetId="63" r:id="rId63"/>
    <sheet name="T64 Paras" sheetId="64" r:id="rId64"/>
    <sheet name="T65 Qual Paras" sheetId="65" r:id="rId65"/>
    <sheet name="T66 Recruiters" sheetId="66" r:id="rId66"/>
    <sheet name="T67 Records Staff" sheetId="67" r:id="rId67"/>
  </sheets>
  <definedNames>
    <definedName name="codedata03">#REF!</definedName>
    <definedName name="OLE_LINK5" localSheetId="20">'T21 Eligible'!$A$1</definedName>
    <definedName name="rawdata03">#REF!</definedName>
    <definedName name="Table1_PD">#REF!</definedName>
  </definedNames>
  <calcPr fullCalcOnLoad="1"/>
</workbook>
</file>

<file path=xl/sharedStrings.xml><?xml version="1.0" encoding="utf-8"?>
<sst xmlns="http://schemas.openxmlformats.org/spreadsheetml/2006/main" count="5737" uniqueCount="449">
  <si>
    <t>***AL, ID, IN, MO, and MT did not provide data for this table.</t>
  </si>
  <si>
    <t>****Total excludes AL, ID, IN, MO, and MT data.</t>
  </si>
  <si>
    <t>**The total FL (--) and PA (--) reported did not equal the sum of the age/grade level data they reported.</t>
  </si>
  <si>
    <t>*The total FL (--), MN (2,851), MT (595), TN (902), WA (4,746), and WI (473) reported did not equal the sum of the age/grade level data they reported.</t>
  </si>
  <si>
    <t xml:space="preserve">  Therefore, the total used in this table was based on the sum of the age/grade level data FL, MN, MT, TN, WA, and WI reported.</t>
  </si>
  <si>
    <t>*The total FL (--) and IA (276) reported did not equal the sum of the age/grade level data they reported.</t>
  </si>
  <si>
    <t xml:space="preserve">  Therefore, the total used in this table was based on the sum of the age/grade level data FL and IA reported.</t>
  </si>
  <si>
    <t>*The total CO (1,436), FL (--), and NE (779) reported did not equal the sum of the age/grade level data they reported.</t>
  </si>
  <si>
    <t xml:space="preserve">  Therefore, the total used in this table was based on the sum of the age/grade level data CO, FL, and NE reported.</t>
  </si>
  <si>
    <t>*The total FL (--) and OH (22) reported did not equal the sum of the age/grade level data they reported.</t>
  </si>
  <si>
    <t xml:space="preserve">  Therefore, the total used in this table was based on the sum of the age/grade level data FL and OH reported.</t>
  </si>
  <si>
    <t>*The total FL (--), IA (0), MN (1,502), PA (9,347), RI (48), and WI (333) reported did not equal the sum of the age/grade level data they reported.</t>
  </si>
  <si>
    <t xml:space="preserve">  Therefore, the total used in this table was based on the sum of the age/grade level data FL, IA, MN, PA, RI, and WI reported.</t>
  </si>
  <si>
    <t>**AL, HI, and MO did not provide data for this table.</t>
  </si>
  <si>
    <t>***Total excludes AL, HI, and MO data.</t>
  </si>
  <si>
    <t>**AL, CT, GA, HI, ID, ME, MD, MS, MO, and NH did not provide data for this table.</t>
  </si>
  <si>
    <t>***Total excludes AL, CT, GA, HI, ID, ME, MD, MS, MO, and NH data.</t>
  </si>
  <si>
    <t>*The total FL (--), MA (218), MN (2,029), and NE (3,421) reported did not equal the sum of the age/grade level data they reported.</t>
  </si>
  <si>
    <t xml:space="preserve">  Therefore, the total used in this table was based on the sum of the age/grade level data FL, MA, MN, and NE reported.</t>
  </si>
  <si>
    <t>*The total CO (10,315), FL (--), MN (876), OH (604), and VA (471) reported did not equal the sum of the age/grade level data they</t>
  </si>
  <si>
    <t xml:space="preserve">  reported. Therefore, the total used in this table was based on the sum of the age/grade level data CO, FL, MN, OH, and VA reported.</t>
  </si>
  <si>
    <t>Massachusetts**</t>
  </si>
  <si>
    <t>*The total FL (--) reported did not equal the sum of the age/grade level data it reported.</t>
  </si>
  <si>
    <t>**CT, DE, ME, MD, MA, MS, and MO did not provide data for this table.</t>
  </si>
  <si>
    <t>***Total excludes CT, DE, ME, MD, MA, MS, and MO data.</t>
  </si>
  <si>
    <t>*The total FL (--), MN (358) and OH (23) reported did not equal the sum of the age/grade level data they reported.</t>
  </si>
  <si>
    <t xml:space="preserve">  Therefore, the total used in this table was based on the sum of the age/grade level data FL, MN and OH reported.</t>
  </si>
  <si>
    <t>*The total FL (--), HI (370), MA (1,396), MN (1,449), MS (338), OK (92), and OR (13,044), reported did not equal the sum of the age/grade level data</t>
  </si>
  <si>
    <t xml:space="preserve">  they reported. Therefore, the total used in this table was based on the sum of the age/grade level data FL, HI, MA, MN, MS, OK, and OR reported.</t>
  </si>
  <si>
    <t>*The total FL (--), IN (7,350), NE (1,710), OK (448), TN (1,073), and VT (216) reported did not equal the sum of the age/grade level data they</t>
  </si>
  <si>
    <t xml:space="preserve">  reported. Therefore, the total used in this table was based on the sum of the age/grade level data FL, IN, NE, OK, TN, and VT reported.</t>
  </si>
  <si>
    <t xml:space="preserve">*The total FL (--), MI (3,414), MN (886), TX (5,127), and WI (206) reported did not equal the sum of the age/grade level data they </t>
  </si>
  <si>
    <t xml:space="preserve">  reported. Therefore, the total used in this table was based on the sum of the age/grade level data FL, MI, MN, TX, and WI reported.</t>
  </si>
  <si>
    <t>Montana***</t>
  </si>
  <si>
    <t xml:space="preserve">  Therefore, the total used in this table was based on the sum of the age/grade level data FL and PA reported.</t>
  </si>
  <si>
    <t xml:space="preserve">  this table was based on the sum of the age/grade level data MI and MS reported.</t>
  </si>
  <si>
    <t>**AR, IL, IN, ME, MD, MN, MO, NM, OH, OK, WA, WV, and WI did not provide data for this table.</t>
  </si>
  <si>
    <t>***Total excludes AR, IL, IN, ME, MD, MN, MO, NM, OH, OK, WA, WV, and WI data.</t>
  </si>
  <si>
    <t xml:space="preserve">*The total AZ (8,740), OR (12,155), and SD (566) reported did not equal the sum of the age/grade level data they reported. </t>
  </si>
  <si>
    <t xml:space="preserve">  Therefore, the total used in this table was based on the sum of the age/grade level data AZ, OR, and SD reported.</t>
  </si>
  <si>
    <t>**AL, ME, MS, MO, NM, and OH did not provide data for this table.</t>
  </si>
  <si>
    <t>***Total excludes AL, ME, MS, MO, NM, and OH data.</t>
  </si>
  <si>
    <t xml:space="preserve">  Therefore, the total used in this table was based on the sum of the age/grade level data AK, AZ, LA, MN, and WA reported.</t>
  </si>
  <si>
    <t xml:space="preserve">*The total AK (6,007), AZ (--), LA (866), MN (589), and WA (6,093) reported did not equal the sum of the age/grade level data they reported. </t>
  </si>
  <si>
    <t xml:space="preserve">*The total AK (6,189), AZ (8,740), SD (566), and WA (17,645) reported did not equal the sum of the age/grade level data they reported. </t>
  </si>
  <si>
    <t xml:space="preserve">  Therefore, the total used in this table was based on the sum of the age/grade level data AK, AZ, SD, and WA reported.</t>
  </si>
  <si>
    <t xml:space="preserve">*The total AZ (--), CA (103,060) and LA (857) reported did not equal the sum of the age/grade level data they reported. </t>
  </si>
  <si>
    <t xml:space="preserve">  Therefore, the total used in this table was based on the sum of the age/grade level data AZ, CA and LA reported.</t>
  </si>
  <si>
    <t>*The total AK (4,044), FL (--), OK (763), TN (595), VT (397), and VA (1,641) reported did not equal the sum of the age/grade level data they</t>
  </si>
  <si>
    <t xml:space="preserve">  reported. Therefore, the total used in this table was based on the sum of the age/grade level data AK, FL, OK, TN, VT, and VA reported.</t>
  </si>
  <si>
    <t>**The total FL (--), PA (1,250) and TX (652) reported did not equal the sum of the age/grade level data they reported.</t>
  </si>
  <si>
    <t xml:space="preserve">  Therefore, the total used in this table was based on the sum of the age/grade level data FL, PA, and TX reported.</t>
  </si>
  <si>
    <t>***DC, PR, and RI did not participate in the Title I, Part C Migrant Education Program.</t>
  </si>
  <si>
    <t>*The total CT (50), FL (4,211), OK (121), and TX (15,919) reported did not equal the sum of the age/grade level data they reported.</t>
  </si>
  <si>
    <t xml:space="preserve">  Therefore, the total used in this table was based on the sum of the age/grade level data CT, FL, OK, and TX reported.</t>
  </si>
  <si>
    <t>District of Columbia*****</t>
  </si>
  <si>
    <t>Puerto Rico*****</t>
  </si>
  <si>
    <t>Rhode Island*****</t>
  </si>
  <si>
    <t>*****DC, PR, and RI did not participate in the Title I, Part C Migrant Education Program.</t>
  </si>
  <si>
    <t>***FL, ME, MA, MS, OH, OK, PA, TX, and WY reported some or all data that were incorrect.</t>
  </si>
  <si>
    <t>***AZ, AR, ID, KS, ME, MA, MO, TX, UT, VT, WA, WI, and WY reported some or all data that were incorrect.</t>
  </si>
  <si>
    <t>***ME, MA, NJ, TX, UT, VA, and WY reported some or all data that were incorrect.</t>
  </si>
  <si>
    <t>Table 67: MEP Funded Records Transfer Staff by State (2004-05)</t>
  </si>
  <si>
    <t>Records Staff in Regular School Year</t>
  </si>
  <si>
    <t>Records Staff in Summer/ Intersession Term</t>
  </si>
  <si>
    <t>**AL, MN, and VA did not provide some data for this table.</t>
  </si>
  <si>
    <t>***ME, MA, NY, TX, UT, and WY reported some or all data that were incorrect.</t>
  </si>
  <si>
    <t>*****DC, PR, and RI do not participate in the Title I, Part C Migrant Education Program.</t>
  </si>
  <si>
    <t xml:space="preserve">  reported. Therefore, the total used in this table was based on the sum of the age/grade level data KY, MT, NM, PA, and TX reported.</t>
  </si>
  <si>
    <t xml:space="preserve">*The total KY (3,007), MT (777), NM (1,134), PA (81,670), and TX (36,269) reported did not equal the sum of the age/grade level data they </t>
  </si>
  <si>
    <t xml:space="preserve">*The total FL (6,169) and KY (1,020) reported did not equal the sum of the age/grade level data they reported. Therefore, the total used </t>
  </si>
  <si>
    <t xml:space="preserve">  in this table was based on the sum of the age/grade level data FL and KY reported.</t>
  </si>
  <si>
    <t>**MN, MS, MO, NH, OK, and SD did not provide data for this table.</t>
  </si>
  <si>
    <t>***Total excludes MN, MS, MO, NH, OK, and SD data.</t>
  </si>
  <si>
    <t>*The total MI (33) and MS (146) reported did not equal the sum of the age/grade level data they reported. Therefore, the total used in</t>
  </si>
  <si>
    <t>New York***</t>
  </si>
  <si>
    <t>Louisiana***</t>
  </si>
  <si>
    <t xml:space="preserve">*CO, ME, OH, and OR did not provide any data for this table. </t>
  </si>
  <si>
    <t>**AR and MN did not provide some data for this table.</t>
  </si>
  <si>
    <t>Alaska***</t>
  </si>
  <si>
    <t>Virginia***</t>
  </si>
  <si>
    <t>New Jersey***</t>
  </si>
  <si>
    <t>South Dakota*</t>
  </si>
  <si>
    <t>**DE, MD, MO, and NM did not provide data for this table.</t>
  </si>
  <si>
    <t>***Total excludes DE, MD, MO, and NM data.</t>
  </si>
  <si>
    <t>**DE, ME, MD, and MO did not provide data for this table.</t>
  </si>
  <si>
    <t>***Total excludes DE, ME, MD, and MO data.</t>
  </si>
  <si>
    <t>***AL, CT, DE, IN, ME, MD, MA, MN, MO, NH, OH, OR, and TN did not provide data for this table.</t>
  </si>
  <si>
    <t>****Total excludes AL, CT, DE, IN, ME, MD, MA, MN, MO, NH, OH, OR, and TN data.</t>
  </si>
  <si>
    <t>**DE, MD, MS, MO, NM, and WV did not provide data for this table.</t>
  </si>
  <si>
    <t>***Total excludes DE, MD, MS, MO, NM, and WV data.</t>
  </si>
  <si>
    <t>**CT, DE, ME, MD, MS, and MO did not provide data for this table.</t>
  </si>
  <si>
    <t>***Total excludes CT, DE, ME, MD, MS, and MO data.</t>
  </si>
  <si>
    <t>**FL, GA, ID, KY, MO, VA, and WA did not provide data for this table.</t>
  </si>
  <si>
    <t>***Total excludes FL, GA, ID, KY, MO, VA, and WA data.</t>
  </si>
  <si>
    <t>**MO and NM did not provide data for this table.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</si>
  <si>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</si>
  <si>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</si>
  <si>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</si>
  <si>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</si>
  <si>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</si>
  <si>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</si>
  <si>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</si>
  <si>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</si>
  <si>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</si>
  <si>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</si>
  <si>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</si>
  <si>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MEP Projects</t>
  </si>
  <si>
    <t>MEP Eligible Children in Projects</t>
  </si>
  <si>
    <t>FTE in Regular School Year</t>
  </si>
  <si>
    <t>State Directors in Regular School Year</t>
  </si>
  <si>
    <t>FTE in Summer/ Intersession Term</t>
  </si>
  <si>
    <t>State Directors in Summer/ Intersession Term</t>
  </si>
  <si>
    <t>Wisconsin*</t>
  </si>
  <si>
    <t>***Total excludes MO data.</t>
  </si>
  <si>
    <t>Montana**</t>
  </si>
  <si>
    <t>Rhode Island*</t>
  </si>
  <si>
    <t>Rhode Island***</t>
  </si>
  <si>
    <t>District of Columbia**</t>
  </si>
  <si>
    <t>Puerto Rico**</t>
  </si>
  <si>
    <t>Rhode Island**</t>
  </si>
  <si>
    <t>District of Columbia*</t>
  </si>
  <si>
    <t>Puerto Rico*</t>
  </si>
  <si>
    <t>*DC, PR, and RI did not participate in the Title I, Part C Migrant Education Program.</t>
  </si>
  <si>
    <t>**DC, PR, and RI did not participate in the Title I, Part C Migrant Education Program.</t>
  </si>
  <si>
    <t>****DC, PR, and RI did not participate in the Title I, Part C Migrant Education Program.</t>
  </si>
  <si>
    <t>District of Columbia****</t>
  </si>
  <si>
    <t>Puerto Rico****</t>
  </si>
  <si>
    <t>Rhode Island****</t>
  </si>
  <si>
    <t>District of Columbia***</t>
  </si>
  <si>
    <t>Puerto Rico***</t>
  </si>
  <si>
    <t>South Dakota**</t>
  </si>
  <si>
    <t xml:space="preserve">  was based on the sum of the age/grade level data FL reported.</t>
  </si>
  <si>
    <t>Kentucky*</t>
  </si>
  <si>
    <t>Montana*</t>
  </si>
  <si>
    <t>New Mexico*</t>
  </si>
  <si>
    <t>Texas*</t>
  </si>
  <si>
    <t>Total***</t>
  </si>
  <si>
    <t>Louisiana*</t>
  </si>
  <si>
    <t>Wyoming*</t>
  </si>
  <si>
    <t xml:space="preserve">*The total FL (4,300), KY (115), LA (559), MN (1,315), and MS (288) reported did not equal the sum of the age/grade level data they </t>
  </si>
  <si>
    <t xml:space="preserve">  reported. Therefore, the total used in this table was based on the sum of the age/grade level data FL, HI, KY, SD, and WY reported.</t>
  </si>
  <si>
    <t>Washington*</t>
  </si>
  <si>
    <t xml:space="preserve">*The total FL (16,022), MN (2,776), and WA (9,965) reported did not equal the sum of the age/grade level data they reported. </t>
  </si>
  <si>
    <t xml:space="preserve">  Therefore, the total used in this table was based on the sum of the age/grade level data FL, MN, and WA reported.</t>
  </si>
  <si>
    <t>*The continuation of services provision includes children served under sections 1304(e)(2) - (3).</t>
  </si>
  <si>
    <t>Pennsylvania**</t>
  </si>
  <si>
    <t>Texas**</t>
  </si>
  <si>
    <t>Alabama***</t>
  </si>
  <si>
    <t>Connecticut***</t>
  </si>
  <si>
    <t>Delaware***</t>
  </si>
  <si>
    <t>Indiana***</t>
  </si>
  <si>
    <t>Maine***</t>
  </si>
  <si>
    <t>Maryland***</t>
  </si>
  <si>
    <t>Massachusetts***</t>
  </si>
  <si>
    <t>Minnesota***</t>
  </si>
  <si>
    <t>Missouri***</t>
  </si>
  <si>
    <t>New Hampshire***</t>
  </si>
  <si>
    <t>Table 21: MEP Eligible Children by State and Grade Span (2004-05)</t>
  </si>
  <si>
    <t>*The total VT (9) reported did not equal the sum of the age/grade level data it reported.</t>
  </si>
  <si>
    <t xml:space="preserve">  Therefore, the total used in this table was based on the sum of the age/grade level data VT reported.</t>
  </si>
  <si>
    <t>**CT, FL, GA, ID, KY, MO, VA, and WA did not provide data for this table.</t>
  </si>
  <si>
    <t>***Total excludes CT, FL, GA, ID, KY, MO, VA, and WA data.</t>
  </si>
  <si>
    <t>Out of School</t>
  </si>
  <si>
    <t>Total</t>
  </si>
  <si>
    <t>Percent of Total</t>
  </si>
  <si>
    <t>Ages 0-5</t>
  </si>
  <si>
    <t>Ungraded</t>
  </si>
  <si>
    <t>Oklahoma***</t>
  </si>
  <si>
    <t>Pennsylvania***</t>
  </si>
  <si>
    <t>Texas***</t>
  </si>
  <si>
    <t>--</t>
  </si>
  <si>
    <t xml:space="preserve">*CO did not provide any data for this table. </t>
  </si>
  <si>
    <t>**MN did not provide some data for this table.</t>
  </si>
  <si>
    <t>Arizona***</t>
  </si>
  <si>
    <t>Arkansas***</t>
  </si>
  <si>
    <t>Idaho***</t>
  </si>
  <si>
    <t>Kansas***</t>
  </si>
  <si>
    <t>Utah***</t>
  </si>
  <si>
    <t>Vermont***</t>
  </si>
  <si>
    <t>Washington***</t>
  </si>
  <si>
    <t>Wisconsin***</t>
  </si>
  <si>
    <t xml:space="preserve">*AL, AR, CO, HI, and OH did not provide any data for this table. </t>
  </si>
  <si>
    <t>Wyoming***</t>
  </si>
  <si>
    <t>****AR did not provide some data for this table and reported some data that were incorrect.</t>
  </si>
  <si>
    <t>**MN and VA did not provide some data for this table.</t>
  </si>
  <si>
    <t>Table 51: Children Served in the MEP that Received High School Credit Accrual by State and Grade (2004-05)--Summer/Intersession Term</t>
  </si>
  <si>
    <t>Table 52: Children Served in the MEP that Received Any Support Service by State and Grade Span (2004-05)--Summer/Intersession Term</t>
  </si>
  <si>
    <t>Table 53: Children Served in the MEP that Received Counseling Service by State and Grade Span (2004-05)--Summer/Intersession Term</t>
  </si>
  <si>
    <t>Table 54: Children Served in the MEP that Received Any Referred Service by State and Grade Span (2004-05)--Summer/Intersession Term</t>
  </si>
  <si>
    <t>Table 55: Schools Enrolling MEP Eligible Children and Children Enrolled by State (2004-05)</t>
  </si>
  <si>
    <t>Table 56: Schools in which MEP Funds are Combined in a Schoolwide Program and Children Enrolled by State (2004-05)</t>
  </si>
  <si>
    <t>0</t>
  </si>
  <si>
    <t>*AL, GA, ID, IN, ME, MI, MN, MO, MT,  NM, NY, OH, OK, and VA did not provide data for this table.</t>
  </si>
  <si>
    <t>**Total excludes AL, GA, ID, IN, ME, MI, MN, MO, MT, NM, NY, OH, OK, and VA data.</t>
  </si>
  <si>
    <t>Table 22: MEP Eligible Children with Priority for Services by State and Grade Span (2004-05)</t>
  </si>
  <si>
    <t>Table 23: MEP Eligible Children Considered Limited English Proficient by State and Grade Span (2004-05)</t>
  </si>
  <si>
    <t>Table 24: MEP Eligible Children in Special Education by State and Grade Span (2004-05)</t>
  </si>
  <si>
    <t>Table 25: MEP Eligible Children with a Last Qualifying Move Within 12 Months by State and Grade Span (2004-05)</t>
  </si>
  <si>
    <t>Table 26: MEP Eligible Children with a Last Qualifying Move 13-24 Months Prior by State and Grade Span (2004-05)</t>
  </si>
  <si>
    <t>Table 27: MEP Eligible Children with a Last Qualifying Move 25-36 Months Prior by State and Grade Span (2004-05)</t>
  </si>
  <si>
    <t>Table 28: MEP Eligible Children with a Qualifying Move Within Regular School Year by State and Grade Span (2004-05)</t>
  </si>
  <si>
    <t>Table 29: MEP Eligible Children that Dropped Out of School by State and Grade (2004-05)</t>
  </si>
  <si>
    <t>Table 30: MEP Eligible Children that Obtained GED by State (2004-05)</t>
  </si>
  <si>
    <t>Minnesota*</t>
  </si>
  <si>
    <t>Mississippi*</t>
  </si>
  <si>
    <t>Florida*</t>
  </si>
  <si>
    <t>Kentucky**</t>
  </si>
  <si>
    <t>Minnesota**</t>
  </si>
  <si>
    <t>Mississippi**</t>
  </si>
  <si>
    <t>Missouri**</t>
  </si>
  <si>
    <t>New Hampshire**</t>
  </si>
  <si>
    <t>Oklahoma**</t>
  </si>
  <si>
    <t xml:space="preserve">*The total FL (50,631), HI (1,257), KY (9,318), SD (1,056), and WY (385) reported did not equal the sum of the age/grade level data they </t>
  </si>
  <si>
    <t>Table 60: Year Round MEP Projects and Children Enrolled by State (2004-05)</t>
  </si>
  <si>
    <t>Table 61: MEP Funded State Directors by State (2004-05)</t>
  </si>
  <si>
    <t>Table 62: MEP Funded Teachers by State (2004-05)</t>
  </si>
  <si>
    <t>Table 63: MEP Funded Counselors by State (2004-05)</t>
  </si>
  <si>
    <t>Table 64: MEP Funded All Paraprofessionals by State (2004-05)</t>
  </si>
  <si>
    <t>Table 65: MEP Funded Qualified Paraprofessionals by State (2004-05)</t>
  </si>
  <si>
    <t>Table 66: MEP Funded Recruiters by State (2004-05)</t>
  </si>
  <si>
    <t>Table 38: Children Served in the MEP that Received Any Instructional Service by State and Grade Span (2004-05)--Regular Term</t>
  </si>
  <si>
    <t>Table 39: Children Served in the MEP that Received Reading Instruction by State and Grade Span (2004-05)--Regular Term</t>
  </si>
  <si>
    <t>Table 40: Children Served in the MEP that Received Mathematics Instruction by State and Grade Span (2004-05)--Regular Term</t>
  </si>
  <si>
    <t>Table 41: Children Served in the MEP that Received High School Credit Accrual by State and Grade (2004-05)--Regular Term</t>
  </si>
  <si>
    <t>Table 42: Children Served in the MEP that Received Any Support Service by State and Grade Span (2004-05)--Regular Term</t>
  </si>
  <si>
    <t>Table 43: Children Served in the MEP that Received Counseling Service by State and Grade Span (2004-05)--Regular Term</t>
  </si>
  <si>
    <t>Arizona*</t>
  </si>
  <si>
    <t>Oregon*</t>
  </si>
  <si>
    <t>***Total excludes MO and SD data.</t>
  </si>
  <si>
    <t>**MO did not provide data for this table.</t>
  </si>
  <si>
    <t>Delaware*</t>
  </si>
  <si>
    <t>Georgia**</t>
  </si>
  <si>
    <t>Hawaii**</t>
  </si>
  <si>
    <t>Idaho**</t>
  </si>
  <si>
    <t xml:space="preserve">*The total FL reported (14,355) did not equal the sum of the age/grade level data it reported. </t>
  </si>
  <si>
    <t xml:space="preserve">  Therefore, the total used in this table was based on the sum of the age/grade level data FL reported.</t>
  </si>
  <si>
    <t>Table 49: Children Served in the MEP that Received Reading Instruction by State and Grade Span (2004-05)--Summer/Intersession Term</t>
  </si>
  <si>
    <t>Table 50: Children Served in the MEP that Received Mathematics Instruction by State and Grade Span (2004-05)--Summer/Intersession Term</t>
  </si>
  <si>
    <t>Table 31: MEP Eligible Children Enrolled in School During Reading/Language Arts Testing Window by State and Grade (2004-05)</t>
  </si>
  <si>
    <t>Table 32: MEP Eligible Children Tested in Reading/Language Arts by State and Grade (2004-05)</t>
  </si>
  <si>
    <t>Table 33: MEP Eligible Children Enrolled in School During Mathematics Testing Window by State and Grade (2004-05)</t>
  </si>
  <si>
    <t>Table 34: MEP Eligible Children Tested in Mathematics by State and Grade (2004-05)</t>
  </si>
  <si>
    <t>Table 35: Children Served in the MEP by State and Grade Span (2004-05)--Regular Term</t>
  </si>
  <si>
    <t>California*</t>
  </si>
  <si>
    <r>
      <t>Total</t>
    </r>
    <r>
      <rPr>
        <sz val="8"/>
        <rFont val="Times New Roman"/>
        <family val="1"/>
      </rPr>
      <t>***</t>
    </r>
  </si>
  <si>
    <t>Table 44: Children Served in the MEP that Received Any Referred Service by State and Grade Span (2004-05)--Regular Term</t>
  </si>
  <si>
    <t>Table 45: Children Served in the MEP by State and Grade Span (2004-05)--Summer/Intersession Term</t>
  </si>
  <si>
    <t>Table 46: Children Served in the MEP with Priority for Services by State and Grade Span (2004-05)--Summer/Intersession Term</t>
  </si>
  <si>
    <t>*CO, MO, and MT did not provide data for this table.</t>
  </si>
  <si>
    <t>**Total excludes CO, MO, and MT data.</t>
  </si>
  <si>
    <t>*CO, ID, MI, MN, MO, and MT did not provide data for this table.</t>
  </si>
  <si>
    <t>**Total excludes CO, ID, MI, MN, MO, and MT data.</t>
  </si>
  <si>
    <t>*MN and MO did not provide data for this table.</t>
  </si>
  <si>
    <t>**Total excludes MN and MO data.</t>
  </si>
  <si>
    <t>Arkansas*</t>
  </si>
  <si>
    <t>**MT and NV did not provide some data for this table.</t>
  </si>
  <si>
    <t xml:space="preserve">*CO and MN did not provide any data for this table. </t>
  </si>
  <si>
    <t>Nevada**</t>
  </si>
  <si>
    <t>Arkansas****</t>
  </si>
  <si>
    <t>Florida***</t>
  </si>
  <si>
    <t>Mississippi***</t>
  </si>
  <si>
    <t>Grade 7</t>
  </si>
  <si>
    <t>Grade 11</t>
  </si>
  <si>
    <t>Grade 12</t>
  </si>
  <si>
    <t>Grade 10</t>
  </si>
  <si>
    <t>Grade 3</t>
  </si>
  <si>
    <t>Grade 4</t>
  </si>
  <si>
    <t>Grade 5</t>
  </si>
  <si>
    <t>Grade 6</t>
  </si>
  <si>
    <t>Grade 8</t>
  </si>
  <si>
    <t>Grade 9</t>
  </si>
  <si>
    <t>Table 47: Children Served in the MEP Through Continuation of Services by State and Grade Span (2004-05)--Summer/Intersession Term*</t>
  </si>
  <si>
    <t>Table 48: Children Served in the MEP that Received Any Instructional Service by State and Grade Span (2004-05)--Summer/Intersession Term</t>
  </si>
  <si>
    <t>Ohio***</t>
  </si>
  <si>
    <t>Oregon***</t>
  </si>
  <si>
    <t>Total****</t>
  </si>
  <si>
    <t>Tennessee***</t>
  </si>
  <si>
    <t>Connecticut**</t>
  </si>
  <si>
    <t xml:space="preserve">  reported. Therefore, the total used in this table was based on the sum of the age/grade level data FL, KY, LA, MN, and MS reported.</t>
  </si>
  <si>
    <t>Hawaii*</t>
  </si>
  <si>
    <t>Maine*</t>
  </si>
  <si>
    <t>Missouri*</t>
  </si>
  <si>
    <t>New York*</t>
  </si>
  <si>
    <t>Ohio*</t>
  </si>
  <si>
    <t>Oklahoma*</t>
  </si>
  <si>
    <t>Virginia*</t>
  </si>
  <si>
    <t>Total**</t>
  </si>
  <si>
    <t>Table 36: Children Served in the MEP with Priority for Services by State and Grade Span (2004-05)--Regular Term</t>
  </si>
  <si>
    <t>Table 37: Children Served in the MEP Through Continuation of Services by State and Grade Span (2004-05)--Regular Term*</t>
  </si>
  <si>
    <t>State</t>
  </si>
  <si>
    <t>Grades K-5</t>
  </si>
  <si>
    <t>Grades 6-8</t>
  </si>
  <si>
    <t>Grades 9-12</t>
  </si>
  <si>
    <t>Tennessee*</t>
  </si>
  <si>
    <t>Vermont*</t>
  </si>
  <si>
    <t>Delaware**</t>
  </si>
  <si>
    <t>*AL, MI, MN, MO, NE, and PA did not provide data for this table.</t>
  </si>
  <si>
    <t>**Total excludes AL, MI, MN, MO, NE, and PA data.</t>
  </si>
  <si>
    <t>Massachusetts*</t>
  </si>
  <si>
    <t>Nebraska*</t>
  </si>
  <si>
    <t>Colorado*</t>
  </si>
  <si>
    <t>***NY, OK, PA, TX, and UT reported some or all data that were incorrect.</t>
  </si>
  <si>
    <t>***AZ, AR, KS, LA, ME, MA, MO, TX, UT, WA, and WY reported some or all data that were incorrect.</t>
  </si>
  <si>
    <t>***AK, AZ, MO, TN, TX, UT, VA, WA, and WY reported some or all data that were incorrect.</t>
  </si>
  <si>
    <t>***Total excludes MO and NM data.</t>
  </si>
  <si>
    <t>*The total CO (2,204), MS (866), and OR (3,870) reported did not equal the sum of the age/grade level data they reported.</t>
  </si>
  <si>
    <t xml:space="preserve">  Therefore, the total used in this table was based on the sum of the age/grade level data CO, MS, and OR reported.</t>
  </si>
  <si>
    <t>Florida**</t>
  </si>
  <si>
    <t>Virginia**</t>
  </si>
  <si>
    <t>*The total FL reported (9,097) did not equal the sum of the age/grade level data it reported. Therefore, the total used in this table</t>
  </si>
  <si>
    <t>Connecticut*</t>
  </si>
  <si>
    <t xml:space="preserve">  Therefore, the total used in this table was based on the sum of the age/grade level data CT, FL, and SD reported.</t>
  </si>
  <si>
    <t xml:space="preserve">*The total CT (1,049), FL (36,499), and SD (810) reported did not equal the sum of the age/grade level data they reported. </t>
  </si>
  <si>
    <t>**MO, NM, and WV did not provide data for this table.</t>
  </si>
  <si>
    <t>***Total excludes MO, NM, and WV data.</t>
  </si>
  <si>
    <t>Iowa*</t>
  </si>
  <si>
    <t>**AL, CT, GA, HI, ID, MS, MO, and NH did not provide data for this table.</t>
  </si>
  <si>
    <t>***Total excludes AL, CT, GA, HI, ID, MS, MO, and NH data.</t>
  </si>
  <si>
    <t>Pennsylvania*</t>
  </si>
  <si>
    <t>**AL and MO did not provide data for this table.</t>
  </si>
  <si>
    <t>***Total excludes AL and MO data.</t>
  </si>
  <si>
    <t>Table 17: MEP Eligible Students--Graduation and Dropout Rates by State (2004-05)</t>
  </si>
  <si>
    <t>Graduation Rate</t>
  </si>
  <si>
    <t>Dropout Rate</t>
  </si>
  <si>
    <t>Utah*</t>
  </si>
  <si>
    <t xml:space="preserve">*AL, CT, ID, IA, KY, ME, MI, MS, MO, MT, NE, NV, NH, NJ, OK, OR, TN, UT, WA, and WI </t>
  </si>
  <si>
    <t xml:space="preserve">  did not provide data for this table.</t>
  </si>
  <si>
    <t>Table 18: MEP Eligible Students and Other Groups--Graduation Rate by State (2004-05)</t>
  </si>
  <si>
    <t>*AL, LA, and MA did not provide data for this table.</t>
  </si>
  <si>
    <t>Table 19: MEP Eligible Students and Other Groups--Dropout Rate by State (2004-05)</t>
  </si>
  <si>
    <t>.02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</si>
  <si>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</si>
  <si>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</si>
  <si>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</si>
  <si>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</si>
  <si>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</si>
  <si>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</si>
  <si>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</si>
  <si>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</si>
  <si>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</si>
  <si>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</si>
  <si>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</si>
  <si>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</si>
  <si>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</si>
  <si>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</si>
  <si>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</si>
  <si>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</si>
  <si>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</si>
  <si>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</si>
  <si>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</si>
  <si>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Table 57: Regular School Year MEP Projects (Services During School Day) and Children Enrolled by State (2004-05)</t>
  </si>
  <si>
    <t>Table 58: Regular School Year MEP Projects (Some or All Services During Extended Day/Week) and Children Enrolled by State (2004-05)</t>
  </si>
  <si>
    <t>Table 59: Summer/Intersession MEP Projects and Children Enrolled by State (2004-05)</t>
  </si>
  <si>
    <t>Ages 3-5</t>
  </si>
  <si>
    <t>Teachers in Regular School Year</t>
  </si>
  <si>
    <t>Teachers in Summer/ Intersession Term</t>
  </si>
  <si>
    <t>Counselors in Regular School Year</t>
  </si>
  <si>
    <t>Counselors in Summer/ Intersession Term</t>
  </si>
  <si>
    <t>Paraprofessionals in Regular School Year</t>
  </si>
  <si>
    <t>Paraprofessionals in Summer/ Intersession Term</t>
  </si>
  <si>
    <t>Recruiters in Regular School Year</t>
  </si>
  <si>
    <t>Recruiters in Summer/ Intersession Term</t>
  </si>
  <si>
    <t>Number of Schools</t>
  </si>
  <si>
    <t>MEP Eligible Children in Schoolwide Program Schools</t>
  </si>
  <si>
    <t>Schools</t>
  </si>
  <si>
    <t>MEP Eligible Children in Schools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</si>
  <si>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</si>
  <si>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</si>
  <si>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</si>
  <si>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</si>
  <si>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</si>
  <si>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</si>
  <si>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</si>
  <si>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</si>
  <si>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</si>
  <si>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</si>
  <si>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</si>
  <si>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</si>
  <si>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</si>
  <si>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</si>
  <si>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</si>
  <si>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</si>
  <si>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</si>
  <si>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</si>
  <si>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</si>
  <si>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Michigan*</t>
  </si>
  <si>
    <t>Arkansas**</t>
  </si>
  <si>
    <t>Illinois**</t>
  </si>
  <si>
    <t>Indiana**</t>
  </si>
  <si>
    <t>Maine**</t>
  </si>
  <si>
    <t>Maryland**</t>
  </si>
  <si>
    <t>Ohio**</t>
  </si>
  <si>
    <t>Washington**</t>
  </si>
  <si>
    <t>West Virginia**</t>
  </si>
  <si>
    <t>Wisconsin**</t>
  </si>
  <si>
    <t>New Mexico**</t>
  </si>
  <si>
    <t>Alabama*</t>
  </si>
  <si>
    <t>Georgia*</t>
  </si>
  <si>
    <t>Idaho*</t>
  </si>
  <si>
    <t>Indiana*</t>
  </si>
  <si>
    <t>Table 8: Percent of MEP Eligible Students and Other Groups Proficient or Advanced in Mathematics by State in Grade 5 (2004-05)</t>
  </si>
  <si>
    <t>*CT, IA, KS, LA, ME, MA, MI, MO, MT, NE, NH, NJ, NY, OH, VT, WA, WI, and WY did not provide data for this table.</t>
  </si>
  <si>
    <t>Table 9: Percent of MEP Eligible Students and Other Groups Proficient or Advanced in Reading/Language Arts by State in Grade 6 (2004-05)</t>
  </si>
  <si>
    <t xml:space="preserve">*DE, IL, IA, KS, KY, LA, ME, MA, MI, MN, MO, MT, NE, NV, NH, NJ, NY, OK, OR, PA, VT, VA, WA, WI, and WY did not provide </t>
  </si>
  <si>
    <t xml:space="preserve">  data for this table.</t>
  </si>
  <si>
    <t>Table 10: Percent of MEP Eligible Students and Other Groups Proficient or Advanced in Mathematics by State in Grade 6 (2004-05)</t>
  </si>
  <si>
    <t>*DE, IL, IA, KS, KY, LA, ME, MI, MN, MO, MT, NE, NV, NH, NJ, NY, OK, OR, PA, VT, VA, WA, WI, and WY did not provide</t>
  </si>
  <si>
    <t>Table 11: Percent of MEP Eligible Students and Other Groups Proficient or Advanced in Reading/Language Arts by State in Grade 7 (2004-05)</t>
  </si>
  <si>
    <t>*CT, DE, IL, IA, KS, LA, ME, MT, NE, NV, NH, NJ, NY, OH, OK, OR, PA, VT, VA, WI, and WY did not provide data for this table.</t>
  </si>
  <si>
    <t>Table 12: Percent of MEP Eligible Students and Other Groups Proficient or Advanced in Mathematics by State in Grade 7 (2004-05)</t>
  </si>
  <si>
    <t>*CT, DE, IL, IA, KY, LA, ME, MA, MI, MO, MT, NE, NV, NH, NJ, NY, OH, OK, OR, PA, VT, VA, WI, and WY did not provide</t>
  </si>
  <si>
    <t>Table 13: Percent of MEP Eligible Students and Other Groups Proficient or Advanced in Reading/Language Arts by State in Grade 8 (2004-05)</t>
  </si>
  <si>
    <t>*KY, MA, MI, MN, MO, NH, NY, OH, VT, and WA did not provide data for this table.</t>
  </si>
  <si>
    <t>Table 14: Percent of MEP Eligible Students and Other Groups Proficient or Advanced in Mathematics by State in Grade 8 (2004-05)</t>
  </si>
  <si>
    <t>*KS, MN, NH, NY, OH, VT, and WA did not provide data for this table.</t>
  </si>
  <si>
    <t>Table 15: Percent of MEP Eligible Students and Other Groups Proficient or Advanced in Reading/Language Arts by State in High School (2004-05)</t>
  </si>
  <si>
    <t>Table 16: Percent of MEP Eligible Students and Other Groups Proficient or Advanced in Mathematics by State in High School (2004-05)</t>
  </si>
  <si>
    <t>Alabama**</t>
  </si>
  <si>
    <t>Alaska*</t>
  </si>
  <si>
    <t>**ME, MS, MO, NM, and OH did not provide data for this table.</t>
  </si>
  <si>
    <t>***Total excludes ME, MS, MO, NM, and OH data.</t>
  </si>
  <si>
    <t>Table 20:  MEP Child Count for Funding Purposes by State (2004-05)</t>
  </si>
  <si>
    <t>12-Month Count</t>
  </si>
  <si>
    <t>Summer/Intersession Count</t>
  </si>
  <si>
    <t>Table 1: Percent of MEP Eligible Students Proficient or Advanced in Reading/Language Arts by State and Grade (2004-05)</t>
  </si>
  <si>
    <t>High School</t>
  </si>
  <si>
    <t>*NY did not provide data for this table.</t>
  </si>
  <si>
    <t>Table 2: Percent of MEP Eligible Students Proficient or Advanced in Mathematics by State and Grade (2004-05)</t>
  </si>
  <si>
    <t>Table 3: Percent of MEP Eligible Students and Other Groups Proficient or Advanced in Reading/Language Arts by State in Grade 3 (2004-05)</t>
  </si>
  <si>
    <t>Migrant Students</t>
  </si>
  <si>
    <t>All Students</t>
  </si>
  <si>
    <t>Hispanic</t>
  </si>
  <si>
    <t>Limited English Proficient</t>
  </si>
  <si>
    <t>Economically Disadvantaged</t>
  </si>
  <si>
    <t>Kansas*</t>
  </si>
  <si>
    <t>New Hampshire*</t>
  </si>
  <si>
    <t>*CT, IA, KS, KY, LA, ME, MI, MT, NE, NH, NY, VT, WA, WI, and WY did not provide data for this table.</t>
  </si>
  <si>
    <t>Table 4: Percent of MEP Eligible Students and Other Groups Proficient or Advanced in Mathematics by State in Grade 3 (2004-05)</t>
  </si>
  <si>
    <t>*CT, IA, KS, KY, LA, ME, MA, MI, MO, MT, NE, NH, NY, OH, VT, WA, WI, and WY did not provide data for this table.</t>
  </si>
  <si>
    <t>Table 5: Percent of MEP Eligible Students and Other Groups Proficient or Advanced in Reading/Language Arts by State in Grade 4 (2004-05)</t>
  </si>
  <si>
    <t>Illinois*</t>
  </si>
  <si>
    <t>*DE, IL, KS, MN, MO, NH, NY, OH, OR, PA, VT, and VA did not provide data for this table.</t>
  </si>
  <si>
    <t>Table 6: Percent of MEP Eligible Students and Other Groups Proficient or Advanced in Mathematics by State in Grade 4 (2004-05)</t>
  </si>
  <si>
    <t>Nevada*</t>
  </si>
  <si>
    <t>*DE, IL, KY, MN, NV, NH, NY, OR, PA, VT, and VA did not provide data for this table.</t>
  </si>
  <si>
    <t>Table 7: Percent of MEP Eligible Students and Other Groups Proficient or Advanced in Reading/Language Arts by State in Grade 5 (2004-05)</t>
  </si>
  <si>
    <t>New Jersey*</t>
  </si>
  <si>
    <t>*CT, IA, KY, LA, ME, MA, MI, MO, MT, NE, NH, NJ, NY, OH, VT, WA, WI, and WY did not provide data for this table.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</si>
</sst>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0"/>
    <numFmt numFmtId="168" formatCode="0.0%"/>
    <numFmt numFmtId="169" formatCode="0.E+00"/>
    <numFmt numFmtId="170" formatCode="[$-409]h:mm:ss\ AM/PM"/>
    <numFmt numFmtId="171" formatCode="[$€-2]\ #,##0.00_);[Red]\([$€-2]\ #,##0.00\)"/>
    <numFmt numFmtId="172" formatCode="#,##0.00%"/>
    <numFmt numFmtId="173" formatCode="0.0"/>
    <numFmt numFmtId="174" formatCode="#,##0.0"/>
    <numFmt numFmtId="175" formatCode="#,##0%"/>
    <numFmt numFmtId="176" formatCode="#\ ??/100"/>
    <numFmt numFmtId="177" formatCode="#,##0.0%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Unicode MS,Andale WT,Taho"/>
      <family val="0"/>
    </font>
    <font>
      <u val="single"/>
      <sz val="9"/>
      <name val="Times New Roman"/>
      <family val="1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/>
    </xf>
    <xf numFmtId="0" fontId="6" fillId="0" borderId="0" xfId="21" applyNumberFormat="1" applyFill="1" applyBorder="1" quotePrefix="1">
      <alignment/>
      <protection/>
    </xf>
    <xf numFmtId="3" fontId="8" fillId="0" borderId="2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/>
    </xf>
    <xf numFmtId="3" fontId="8" fillId="0" borderId="3" xfId="0" applyNumberFormat="1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10" fontId="8" fillId="0" borderId="2" xfId="0" applyNumberFormat="1" applyFont="1" applyBorder="1" applyAlignment="1">
      <alignment horizontal="center" wrapText="1"/>
    </xf>
    <xf numFmtId="10" fontId="8" fillId="0" borderId="3" xfId="0" applyNumberFormat="1" applyFont="1" applyBorder="1" applyAlignment="1">
      <alignment horizontal="center" vertical="top" wrapText="1"/>
    </xf>
    <xf numFmtId="10" fontId="8" fillId="0" borderId="3" xfId="0" applyNumberFormat="1" applyFont="1" applyBorder="1" applyAlignment="1">
      <alignment/>
    </xf>
    <xf numFmtId="10" fontId="8" fillId="0" borderId="3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49" fontId="8" fillId="0" borderId="3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3" fontId="8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top" wrapText="1"/>
    </xf>
    <xf numFmtId="3" fontId="8" fillId="0" borderId="3" xfId="0" applyNumberFormat="1" applyFont="1" applyFill="1" applyBorder="1" applyAlignment="1">
      <alignment horizontal="center"/>
    </xf>
    <xf numFmtId="10" fontId="8" fillId="0" borderId="0" xfId="0" applyNumberFormat="1" applyFont="1" applyAlignment="1">
      <alignment/>
    </xf>
    <xf numFmtId="10" fontId="7" fillId="0" borderId="3" xfId="0" applyNumberFormat="1" applyFont="1" applyBorder="1" applyAlignment="1">
      <alignment horizontal="center" wrapText="1"/>
    </xf>
    <xf numFmtId="0" fontId="8" fillId="0" borderId="3" xfId="0" applyNumberFormat="1" applyFont="1" applyBorder="1" applyAlignment="1">
      <alignment horizontal="center" vertical="top" wrapText="1"/>
    </xf>
    <xf numFmtId="3" fontId="8" fillId="0" borderId="3" xfId="21" applyNumberFormat="1" applyFont="1" applyBorder="1" applyAlignment="1">
      <alignment horizontal="center" vertical="top" wrapText="1"/>
      <protection/>
    </xf>
    <xf numFmtId="0" fontId="8" fillId="0" borderId="3" xfId="21" applyNumberFormat="1" applyFont="1" applyBorder="1" applyAlignment="1" quotePrefix="1">
      <alignment horizontal="center"/>
      <protection/>
    </xf>
    <xf numFmtId="49" fontId="8" fillId="0" borderId="3" xfId="21" applyNumberFormat="1" applyFont="1" applyBorder="1" applyAlignment="1">
      <alignment horizontal="center" vertical="top" wrapText="1"/>
      <protection/>
    </xf>
    <xf numFmtId="0" fontId="8" fillId="0" borderId="3" xfId="21" applyNumberFormat="1" applyFont="1" applyFill="1" applyBorder="1" applyAlignment="1" quotePrefix="1">
      <alignment horizontal="center"/>
      <protection/>
    </xf>
    <xf numFmtId="0" fontId="8" fillId="0" borderId="3" xfId="21" applyNumberFormat="1" applyFont="1" applyFill="1" applyBorder="1" applyAlignment="1">
      <alignment horizontal="center" vertical="top" wrapText="1"/>
      <protection/>
    </xf>
    <xf numFmtId="0" fontId="8" fillId="0" borderId="2" xfId="0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10" fontId="8" fillId="0" borderId="3" xfId="21" applyNumberFormat="1" applyFont="1" applyBorder="1" applyAlignment="1" quotePrefix="1">
      <alignment horizontal="center"/>
      <protection/>
    </xf>
    <xf numFmtId="3" fontId="8" fillId="0" borderId="0" xfId="0" applyNumberFormat="1" applyFont="1" applyAlignment="1">
      <alignment horizontal="center"/>
    </xf>
    <xf numFmtId="3" fontId="8" fillId="0" borderId="3" xfId="21" applyNumberFormat="1" applyFont="1" applyFill="1" applyBorder="1" applyAlignment="1" quotePrefix="1">
      <alignment horizontal="center"/>
      <protection/>
    </xf>
    <xf numFmtId="10" fontId="8" fillId="0" borderId="5" xfId="0" applyNumberFormat="1" applyFont="1" applyBorder="1" applyAlignment="1">
      <alignment/>
    </xf>
    <xf numFmtId="10" fontId="8" fillId="0" borderId="3" xfId="21" applyNumberFormat="1" applyFont="1" applyFill="1" applyBorder="1" applyAlignment="1" quotePrefix="1">
      <alignment horizontal="center"/>
      <protection/>
    </xf>
    <xf numFmtId="3" fontId="8" fillId="0" borderId="3" xfId="21" applyNumberFormat="1" applyFont="1" applyFill="1" applyBorder="1" applyAlignment="1">
      <alignment horizontal="center" vertical="top" wrapText="1"/>
      <protection/>
    </xf>
    <xf numFmtId="10" fontId="8" fillId="0" borderId="3" xfId="21" applyNumberFormat="1" applyFont="1" applyBorder="1" applyAlignment="1">
      <alignment horizontal="center" vertical="top" wrapText="1"/>
      <protection/>
    </xf>
    <xf numFmtId="0" fontId="8" fillId="0" borderId="3" xfId="21" applyNumberFormat="1" applyFont="1" applyBorder="1" applyAlignment="1">
      <alignment horizontal="center" vertical="top" wrapText="1"/>
      <protection/>
    </xf>
    <xf numFmtId="3" fontId="10" fillId="0" borderId="3" xfId="0" applyNumberFormat="1" applyFont="1" applyBorder="1" applyAlignment="1">
      <alignment horizontal="center" wrapText="1"/>
    </xf>
    <xf numFmtId="3" fontId="10" fillId="0" borderId="2" xfId="0" applyNumberFormat="1" applyFont="1" applyBorder="1" applyAlignment="1">
      <alignment vertical="top" wrapText="1"/>
    </xf>
    <xf numFmtId="3" fontId="10" fillId="0" borderId="2" xfId="0" applyNumberFormat="1" applyFont="1" applyBorder="1" applyAlignment="1">
      <alignment horizontal="center" vertical="top" wrapText="1"/>
    </xf>
    <xf numFmtId="0" fontId="10" fillId="0" borderId="3" xfId="21" applyNumberFormat="1" applyFont="1" applyBorder="1" applyAlignment="1" quotePrefix="1">
      <alignment horizontal="center"/>
      <protection/>
    </xf>
    <xf numFmtId="10" fontId="10" fillId="0" borderId="3" xfId="21" applyNumberFormat="1" applyFont="1" applyBorder="1" applyAlignment="1">
      <alignment horizontal="center" vertical="top" wrapText="1"/>
      <protection/>
    </xf>
    <xf numFmtId="3" fontId="10" fillId="0" borderId="3" xfId="21" applyNumberFormat="1" applyFont="1" applyBorder="1" applyAlignment="1">
      <alignment horizontal="center" vertical="top" wrapText="1"/>
      <protection/>
    </xf>
    <xf numFmtId="0" fontId="10" fillId="0" borderId="3" xfId="21" applyNumberFormat="1" applyFont="1" applyBorder="1" applyAlignment="1">
      <alignment horizontal="center" vertical="top" wrapText="1"/>
      <protection/>
    </xf>
    <xf numFmtId="49" fontId="10" fillId="0" borderId="3" xfId="21" applyNumberFormat="1" applyFont="1" applyBorder="1" applyAlignment="1">
      <alignment horizontal="center" vertical="top" wrapText="1"/>
      <protection/>
    </xf>
    <xf numFmtId="10" fontId="10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3" fontId="10" fillId="0" borderId="3" xfId="0" applyNumberFormat="1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vertical="top" wrapText="1"/>
    </xf>
    <xf numFmtId="10" fontId="10" fillId="0" borderId="3" xfId="0" applyNumberFormat="1" applyFont="1" applyBorder="1" applyAlignment="1">
      <alignment/>
    </xf>
    <xf numFmtId="3" fontId="8" fillId="0" borderId="2" xfId="0" applyNumberFormat="1" applyFont="1" applyFill="1" applyBorder="1" applyAlignment="1">
      <alignment horizontal="center" wrapText="1"/>
    </xf>
    <xf numFmtId="10" fontId="8" fillId="0" borderId="3" xfId="21" applyNumberFormat="1" applyFont="1" applyFill="1" applyBorder="1" applyAlignment="1">
      <alignment horizontal="center" vertical="top" wrapText="1"/>
      <protection/>
    </xf>
    <xf numFmtId="0" fontId="8" fillId="0" borderId="0" xfId="0" applyFont="1" applyFill="1" applyAlignment="1">
      <alignment horizontal="center"/>
    </xf>
    <xf numFmtId="3" fontId="8" fillId="0" borderId="0" xfId="21" applyNumberFormat="1" applyFont="1" applyBorder="1" applyAlignment="1">
      <alignment horizontal="center" vertical="top" wrapText="1"/>
      <protection/>
    </xf>
    <xf numFmtId="3" fontId="8" fillId="0" borderId="0" xfId="0" applyNumberFormat="1" applyFont="1" applyBorder="1" applyAlignment="1">
      <alignment/>
    </xf>
    <xf numFmtId="0" fontId="10" fillId="0" borderId="3" xfId="21" applyNumberFormat="1" applyFont="1" applyFill="1" applyBorder="1" applyAlignment="1">
      <alignment horizontal="center" vertical="top" wrapText="1"/>
      <protection/>
    </xf>
    <xf numFmtId="3" fontId="10" fillId="0" borderId="3" xfId="21" applyNumberFormat="1" applyFont="1" applyFill="1" applyBorder="1" applyAlignment="1">
      <alignment horizontal="center" vertical="top" wrapText="1"/>
      <protection/>
    </xf>
    <xf numFmtId="0" fontId="8" fillId="0" borderId="3" xfId="0" applyFont="1" applyFill="1" applyBorder="1" applyAlignment="1">
      <alignment horizontal="center"/>
    </xf>
    <xf numFmtId="10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169" fontId="8" fillId="0" borderId="6" xfId="21" applyNumberFormat="1" applyFont="1" applyFill="1" applyBorder="1" applyAlignment="1">
      <alignment horizontal="center" vertical="top" wrapText="1"/>
      <protection/>
    </xf>
    <xf numFmtId="3" fontId="8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/>
    </xf>
    <xf numFmtId="0" fontId="8" fillId="0" borderId="3" xfId="0" applyFont="1" applyBorder="1" applyAlignment="1">
      <alignment horizontal="center" vertical="top" wrapText="1"/>
    </xf>
    <xf numFmtId="3" fontId="8" fillId="0" borderId="1" xfId="21" applyNumberFormat="1" applyFont="1" applyBorder="1" applyAlignment="1">
      <alignment horizontal="center" vertical="top" wrapText="1"/>
      <protection/>
    </xf>
    <xf numFmtId="10" fontId="12" fillId="0" borderId="3" xfId="21" applyNumberFormat="1" applyFont="1" applyBorder="1" applyAlignment="1">
      <alignment horizontal="center" vertical="top" wrapText="1"/>
      <protection/>
    </xf>
    <xf numFmtId="10" fontId="8" fillId="0" borderId="3" xfId="0" applyNumberFormat="1" applyFont="1" applyBorder="1" applyAlignment="1">
      <alignment horizontal="center" wrapText="1"/>
    </xf>
    <xf numFmtId="4" fontId="8" fillId="0" borderId="3" xfId="21" applyNumberFormat="1" applyFont="1" applyBorder="1" applyAlignment="1">
      <alignment horizontal="center" vertical="top" wrapText="1"/>
      <protection/>
    </xf>
    <xf numFmtId="2" fontId="8" fillId="0" borderId="3" xfId="21" applyNumberFormat="1" applyFont="1" applyBorder="1" applyAlignment="1">
      <alignment horizontal="center" vertical="top" wrapText="1"/>
      <protection/>
    </xf>
    <xf numFmtId="2" fontId="8" fillId="0" borderId="3" xfId="21" applyNumberFormat="1" applyFont="1" applyBorder="1" applyAlignment="1" quotePrefix="1">
      <alignment horizontal="center"/>
      <protection/>
    </xf>
    <xf numFmtId="2" fontId="8" fillId="0" borderId="3" xfId="21" applyNumberFormat="1" applyFont="1" applyFill="1" applyBorder="1" applyAlignment="1">
      <alignment horizontal="center" vertical="top" wrapText="1"/>
      <protection/>
    </xf>
    <xf numFmtId="49" fontId="8" fillId="0" borderId="3" xfId="21" applyNumberFormat="1" applyFont="1" applyFill="1" applyBorder="1" applyAlignment="1">
      <alignment horizontal="center" vertical="top" wrapText="1"/>
      <protection/>
    </xf>
    <xf numFmtId="2" fontId="8" fillId="0" borderId="3" xfId="21" applyNumberFormat="1" applyFont="1" applyFill="1" applyBorder="1" applyAlignment="1" quotePrefix="1">
      <alignment horizontal="center"/>
      <protection/>
    </xf>
    <xf numFmtId="0" fontId="7" fillId="0" borderId="1" xfId="0" applyFont="1" applyFill="1" applyBorder="1" applyAlignment="1">
      <alignment vertical="top" wrapText="1"/>
    </xf>
    <xf numFmtId="2" fontId="8" fillId="0" borderId="2" xfId="0" applyNumberFormat="1" applyFont="1" applyBorder="1" applyAlignment="1" quotePrefix="1">
      <alignment horizontal="center" vertical="top" wrapText="1"/>
    </xf>
    <xf numFmtId="0" fontId="8" fillId="0" borderId="2" xfId="0" applyFont="1" applyBorder="1" applyAlignment="1" quotePrefix="1">
      <alignment horizontal="center" wrapText="1"/>
    </xf>
    <xf numFmtId="2" fontId="8" fillId="0" borderId="2" xfId="0" applyNumberFormat="1" applyFont="1" applyBorder="1" applyAlignment="1" quotePrefix="1">
      <alignment horizontal="center" wrapText="1"/>
    </xf>
    <xf numFmtId="3" fontId="8" fillId="0" borderId="2" xfId="0" applyNumberFormat="1" applyFont="1" applyBorder="1" applyAlignment="1" quotePrefix="1">
      <alignment horizontal="center" wrapText="1"/>
    </xf>
    <xf numFmtId="1" fontId="8" fillId="0" borderId="3" xfId="21" applyNumberFormat="1" applyFont="1" applyBorder="1" applyAlignment="1">
      <alignment horizontal="center" vertical="top" wrapText="1"/>
      <protection/>
    </xf>
    <xf numFmtId="1" fontId="8" fillId="0" borderId="3" xfId="21" applyNumberFormat="1" applyFont="1" applyBorder="1" applyAlignment="1" quotePrefix="1">
      <alignment horizontal="center"/>
      <protection/>
    </xf>
    <xf numFmtId="1" fontId="8" fillId="0" borderId="3" xfId="21" applyNumberFormat="1" applyFont="1" applyFill="1" applyBorder="1" applyAlignment="1">
      <alignment horizontal="center" vertical="top" wrapText="1"/>
      <protection/>
    </xf>
    <xf numFmtId="1" fontId="8" fillId="0" borderId="2" xfId="0" applyNumberFormat="1" applyFont="1" applyBorder="1" applyAlignment="1" quotePrefix="1">
      <alignment horizontal="center" wrapText="1"/>
    </xf>
    <xf numFmtId="1" fontId="8" fillId="0" borderId="3" xfId="0" applyNumberFormat="1" applyFont="1" applyBorder="1" applyAlignment="1" quotePrefix="1">
      <alignment horizontal="center" wrapText="1"/>
    </xf>
    <xf numFmtId="2" fontId="8" fillId="0" borderId="3" xfId="0" applyNumberFormat="1" applyFont="1" applyBorder="1" applyAlignment="1" quotePrefix="1">
      <alignment horizontal="center" vertical="top" wrapText="1"/>
    </xf>
    <xf numFmtId="2" fontId="8" fillId="0" borderId="3" xfId="0" applyNumberFormat="1" applyFont="1" applyBorder="1" applyAlignment="1" quotePrefix="1">
      <alignment horizontal="center" wrapText="1"/>
    </xf>
    <xf numFmtId="3" fontId="8" fillId="0" borderId="2" xfId="0" applyNumberFormat="1" applyFont="1" applyFill="1" applyBorder="1" applyAlignment="1" quotePrefix="1">
      <alignment horizontal="center" wrapText="1"/>
    </xf>
    <xf numFmtId="2" fontId="8" fillId="0" borderId="2" xfId="0" applyNumberFormat="1" applyFont="1" applyFill="1" applyBorder="1" applyAlignment="1" quotePrefix="1">
      <alignment horizontal="center" vertical="top" wrapText="1"/>
    </xf>
    <xf numFmtId="2" fontId="8" fillId="0" borderId="2" xfId="0" applyNumberFormat="1" applyFont="1" applyFill="1" applyBorder="1" applyAlignment="1" quotePrefix="1">
      <alignment horizontal="center" wrapText="1"/>
    </xf>
    <xf numFmtId="4" fontId="8" fillId="0" borderId="3" xfId="21" applyNumberFormat="1" applyFont="1" applyFill="1" applyBorder="1" applyAlignment="1">
      <alignment horizontal="center" vertical="top" wrapText="1"/>
      <protection/>
    </xf>
    <xf numFmtId="0" fontId="8" fillId="0" borderId="2" xfId="0" applyFont="1" applyFill="1" applyBorder="1" applyAlignment="1" quotePrefix="1">
      <alignment horizontal="center" wrapText="1"/>
    </xf>
    <xf numFmtId="0" fontId="8" fillId="0" borderId="2" xfId="0" applyFont="1" applyFill="1" applyBorder="1" applyAlignment="1" quotePrefix="1">
      <alignment horizontal="center" vertical="top" wrapText="1"/>
    </xf>
    <xf numFmtId="4" fontId="8" fillId="0" borderId="2" xfId="0" applyNumberFormat="1" applyFont="1" applyBorder="1" applyAlignment="1" quotePrefix="1">
      <alignment horizontal="center" vertical="top" wrapText="1"/>
    </xf>
    <xf numFmtId="4" fontId="8" fillId="0" borderId="3" xfId="21" applyNumberFormat="1" applyFont="1" applyFill="1" applyBorder="1" applyAlignment="1" quotePrefix="1">
      <alignment horizontal="center"/>
      <protection/>
    </xf>
    <xf numFmtId="4" fontId="8" fillId="0" borderId="2" xfId="0" applyNumberFormat="1" applyFont="1" applyFill="1" applyBorder="1" applyAlignment="1" quotePrefix="1">
      <alignment horizontal="center" wrapText="1"/>
    </xf>
    <xf numFmtId="0" fontId="11" fillId="0" borderId="0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 wrapText="1"/>
    </xf>
    <xf numFmtId="3" fontId="11" fillId="0" borderId="0" xfId="21" applyNumberFormat="1" applyFont="1" applyBorder="1" applyAlignment="1">
      <alignment horizontal="right" vertical="top" wrapText="1"/>
      <protection/>
    </xf>
    <xf numFmtId="3" fontId="8" fillId="0" borderId="0" xfId="21" applyNumberFormat="1" applyFont="1" applyBorder="1" applyAlignment="1">
      <alignment horizontal="right" vertical="top" wrapText="1"/>
      <protection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10" fontId="8" fillId="0" borderId="0" xfId="22" applyNumberFormat="1" applyFont="1">
      <alignment/>
      <protection/>
    </xf>
    <xf numFmtId="0" fontId="8" fillId="0" borderId="0" xfId="22" applyFont="1" applyFill="1">
      <alignment/>
      <protection/>
    </xf>
    <xf numFmtId="0" fontId="7" fillId="0" borderId="3" xfId="22" applyFont="1" applyBorder="1">
      <alignment/>
      <protection/>
    </xf>
    <xf numFmtId="0" fontId="7" fillId="0" borderId="3" xfId="22" applyFont="1" applyBorder="1" applyAlignment="1">
      <alignment horizontal="center"/>
      <protection/>
    </xf>
    <xf numFmtId="10" fontId="7" fillId="0" borderId="3" xfId="22" applyNumberFormat="1" applyFont="1" applyBorder="1" applyAlignment="1">
      <alignment horizontal="center"/>
      <protection/>
    </xf>
    <xf numFmtId="0" fontId="7" fillId="0" borderId="4" xfId="22" applyFont="1" applyBorder="1" applyAlignment="1">
      <alignment horizontal="center"/>
      <protection/>
    </xf>
    <xf numFmtId="0" fontId="8" fillId="0" borderId="3" xfId="22" applyFont="1" applyBorder="1">
      <alignment/>
      <protection/>
    </xf>
    <xf numFmtId="3" fontId="8" fillId="0" borderId="3" xfId="22" applyNumberFormat="1" applyFont="1" applyFill="1" applyBorder="1" applyAlignment="1">
      <alignment horizontal="center"/>
      <protection/>
    </xf>
    <xf numFmtId="10" fontId="8" fillId="0" borderId="3" xfId="22" applyNumberFormat="1" applyFont="1" applyBorder="1" applyAlignment="1">
      <alignment horizontal="center"/>
      <protection/>
    </xf>
    <xf numFmtId="38" fontId="6" fillId="0" borderId="0" xfId="22" applyNumberFormat="1" applyFill="1" applyBorder="1">
      <alignment/>
      <protection/>
    </xf>
    <xf numFmtId="0" fontId="8" fillId="0" borderId="3" xfId="22" applyFont="1" applyFill="1" applyBorder="1" applyAlignment="1">
      <alignment horizontal="center"/>
      <protection/>
    </xf>
    <xf numFmtId="38" fontId="13" fillId="0" borderId="0" xfId="22" applyNumberFormat="1" applyFont="1" applyFill="1" applyBorder="1">
      <alignment/>
      <protection/>
    </xf>
    <xf numFmtId="0" fontId="8" fillId="0" borderId="3" xfId="22" applyFont="1" applyFill="1" applyBorder="1">
      <alignment/>
      <protection/>
    </xf>
    <xf numFmtId="3" fontId="8" fillId="0" borderId="3" xfId="22" applyNumberFormat="1" applyFont="1" applyBorder="1" applyAlignment="1">
      <alignment horizontal="center"/>
      <protection/>
    </xf>
    <xf numFmtId="10" fontId="8" fillId="0" borderId="3" xfId="22" applyNumberFormat="1" applyFont="1" applyFill="1" applyBorder="1" applyAlignment="1">
      <alignment horizontal="center"/>
      <protection/>
    </xf>
    <xf numFmtId="173" fontId="8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vertical="top" wrapText="1"/>
    </xf>
    <xf numFmtId="173" fontId="8" fillId="0" borderId="3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/>
    </xf>
    <xf numFmtId="49" fontId="8" fillId="0" borderId="4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right" vertical="top" wrapText="1"/>
    </xf>
    <xf numFmtId="173" fontId="8" fillId="0" borderId="4" xfId="0" applyNumberFormat="1" applyFont="1" applyBorder="1" applyAlignment="1">
      <alignment horizontal="center" vertical="top" wrapText="1"/>
    </xf>
    <xf numFmtId="168" fontId="6" fillId="0" borderId="7" xfId="0" applyNumberFormat="1" applyFont="1" applyBorder="1" applyAlignment="1">
      <alignment horizontal="right" vertical="top" wrapText="1"/>
    </xf>
    <xf numFmtId="168" fontId="6" fillId="0" borderId="0" xfId="0" applyNumberFormat="1" applyFont="1" applyBorder="1" applyAlignment="1">
      <alignment horizontal="right" vertical="top" wrapText="1"/>
    </xf>
    <xf numFmtId="173" fontId="8" fillId="0" borderId="3" xfId="0" applyNumberFormat="1" applyFont="1" applyBorder="1" applyAlignment="1" quotePrefix="1">
      <alignment horizontal="center" vertical="top" wrapText="1"/>
    </xf>
    <xf numFmtId="10" fontId="8" fillId="0" borderId="3" xfId="0" applyNumberFormat="1" applyFont="1" applyFill="1" applyBorder="1" applyAlignment="1">
      <alignment/>
    </xf>
    <xf numFmtId="3" fontId="8" fillId="0" borderId="3" xfId="0" applyNumberFormat="1" applyFont="1" applyBorder="1" applyAlignment="1" quotePrefix="1">
      <alignment horizontal="center" wrapText="1"/>
    </xf>
    <xf numFmtId="49" fontId="11" fillId="0" borderId="0" xfId="0" applyNumberFormat="1" applyFont="1" applyFill="1" applyBorder="1" applyAlignment="1">
      <alignment horizontal="right" vertical="top" wrapText="1"/>
    </xf>
    <xf numFmtId="172" fontId="11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3" fontId="8" fillId="0" borderId="0" xfId="0" applyNumberFormat="1" applyFont="1" applyBorder="1" applyAlignment="1" quotePrefix="1">
      <alignment horizontal="center" wrapText="1"/>
    </xf>
    <xf numFmtId="0" fontId="8" fillId="0" borderId="1" xfId="22" applyFont="1" applyBorder="1" applyAlignment="1">
      <alignment vertical="top" wrapText="1"/>
      <protection/>
    </xf>
    <xf numFmtId="3" fontId="8" fillId="0" borderId="3" xfId="22" applyNumberFormat="1" applyFont="1" applyBorder="1" applyAlignment="1" quotePrefix="1">
      <alignment horizontal="center" wrapText="1"/>
      <protection/>
    </xf>
    <xf numFmtId="0" fontId="8" fillId="0" borderId="0" xfId="22" applyFont="1" applyAlignment="1">
      <alignment horizontal="center"/>
      <protection/>
    </xf>
    <xf numFmtId="0" fontId="8" fillId="0" borderId="0" xfId="22" applyFont="1" applyBorder="1">
      <alignment/>
      <protection/>
    </xf>
    <xf numFmtId="3" fontId="8" fillId="0" borderId="3" xfId="0" applyNumberFormat="1" applyFont="1" applyBorder="1" applyAlignment="1" quotePrefix="1">
      <alignment horizontal="center"/>
    </xf>
    <xf numFmtId="3" fontId="8" fillId="0" borderId="3" xfId="21" applyNumberFormat="1" applyFont="1" applyBorder="1" applyAlignment="1" quotePrefix="1">
      <alignment horizontal="center" vertical="top" wrapText="1"/>
      <protection/>
    </xf>
    <xf numFmtId="10" fontId="8" fillId="0" borderId="3" xfId="0" applyNumberFormat="1" applyFont="1" applyFill="1" applyBorder="1" applyAlignment="1" quotePrefix="1">
      <alignment horizontal="center"/>
    </xf>
    <xf numFmtId="3" fontId="10" fillId="0" borderId="3" xfId="0" applyNumberFormat="1" applyFont="1" applyBorder="1" applyAlignment="1" quotePrefix="1">
      <alignment horizontal="center" wrapText="1"/>
    </xf>
    <xf numFmtId="4" fontId="8" fillId="0" borderId="3" xfId="21" applyNumberFormat="1" applyFont="1" applyBorder="1" applyAlignment="1" quotePrefix="1">
      <alignment horizontal="center"/>
      <protection/>
    </xf>
    <xf numFmtId="4" fontId="8" fillId="0" borderId="2" xfId="0" applyNumberFormat="1" applyFont="1" applyFill="1" applyBorder="1" applyAlignment="1" quotePrefix="1">
      <alignment horizontal="center" vertical="top" wrapText="1"/>
    </xf>
    <xf numFmtId="3" fontId="8" fillId="0" borderId="5" xfId="0" applyNumberFormat="1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4-05 CSPR II Performance Data Part C.01 22 07.Tables21-67" xfId="21"/>
    <cellStyle name="Normal_Child Counts--08-28-07.Table20(02-05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="125" zoomScaleNormal="125" workbookViewId="0" topLeftCell="A1">
      <selection activeCell="C60" sqref="C60"/>
    </sheetView>
  </sheetViews>
  <sheetFormatPr defaultColWidth="11.421875" defaultRowHeight="12.75"/>
  <cols>
    <col min="1" max="1" width="16.140625" style="4" customWidth="1"/>
    <col min="2" max="2" width="11.140625" style="4" customWidth="1"/>
    <col min="3" max="3" width="11.28125" style="4" customWidth="1"/>
    <col min="4" max="5" width="11.140625" style="4" customWidth="1"/>
    <col min="6" max="6" width="11.28125" style="4" customWidth="1"/>
    <col min="7" max="7" width="11.7109375" style="4" customWidth="1"/>
    <col min="8" max="8" width="11.140625" style="4" customWidth="1"/>
    <col min="9" max="18" width="9.140625" style="37" customWidth="1"/>
    <col min="19" max="16384" width="9.140625" style="4" customWidth="1"/>
  </cols>
  <sheetData>
    <row r="1" ht="10.5">
      <c r="A1" s="1" t="s">
        <v>425</v>
      </c>
    </row>
    <row r="2" spans="1:8" ht="25.5" customHeight="1">
      <c r="A2" s="7" t="s">
        <v>290</v>
      </c>
      <c r="B2" s="7" t="s">
        <v>266</v>
      </c>
      <c r="C2" s="7" t="s">
        <v>267</v>
      </c>
      <c r="D2" s="7" t="s">
        <v>268</v>
      </c>
      <c r="E2" s="7" t="s">
        <v>269</v>
      </c>
      <c r="F2" s="7" t="s">
        <v>262</v>
      </c>
      <c r="G2" s="7" t="s">
        <v>270</v>
      </c>
      <c r="H2" s="7" t="s">
        <v>426</v>
      </c>
    </row>
    <row r="3" spans="1:8" ht="10.5">
      <c r="A3" s="2" t="s">
        <v>332</v>
      </c>
      <c r="B3" s="146">
        <f>0.686*100</f>
        <v>68.60000000000001</v>
      </c>
      <c r="C3" s="146">
        <v>69.3</v>
      </c>
      <c r="D3" s="146">
        <v>68.1</v>
      </c>
      <c r="E3" s="146">
        <v>63.4</v>
      </c>
      <c r="F3" s="146">
        <v>58</v>
      </c>
      <c r="G3" s="146">
        <v>48.1</v>
      </c>
      <c r="H3" s="146">
        <v>73.4</v>
      </c>
    </row>
    <row r="4" spans="1:8" ht="10.5">
      <c r="A4" s="2" t="s">
        <v>333</v>
      </c>
      <c r="B4" s="146">
        <v>56.7</v>
      </c>
      <c r="C4" s="146">
        <v>49.5</v>
      </c>
      <c r="D4" s="146">
        <v>51.5</v>
      </c>
      <c r="E4" s="146">
        <v>44.3</v>
      </c>
      <c r="F4" s="146">
        <v>50.1</v>
      </c>
      <c r="G4" s="146">
        <v>57.2</v>
      </c>
      <c r="H4" s="146">
        <v>55.9</v>
      </c>
    </row>
    <row r="5" spans="1:8" ht="10.5">
      <c r="A5" s="2" t="s">
        <v>334</v>
      </c>
      <c r="B5" s="146">
        <v>35</v>
      </c>
      <c r="C5" s="146">
        <v>39.5</v>
      </c>
      <c r="D5" s="146">
        <v>38.4</v>
      </c>
      <c r="E5" s="146">
        <v>35.3</v>
      </c>
      <c r="F5" s="146">
        <v>45</v>
      </c>
      <c r="G5" s="146">
        <v>34.9</v>
      </c>
      <c r="H5" s="146">
        <v>37.8</v>
      </c>
    </row>
    <row r="6" spans="1:8" ht="10.5">
      <c r="A6" s="2" t="s">
        <v>335</v>
      </c>
      <c r="B6" s="146">
        <v>38</v>
      </c>
      <c r="C6" s="146">
        <v>42</v>
      </c>
      <c r="D6" s="146">
        <v>31</v>
      </c>
      <c r="E6" s="146">
        <v>47</v>
      </c>
      <c r="F6" s="146">
        <v>35</v>
      </c>
      <c r="G6" s="146">
        <v>34</v>
      </c>
      <c r="H6" s="146">
        <v>23</v>
      </c>
    </row>
    <row r="7" spans="1:8" ht="10.5">
      <c r="A7" s="2" t="s">
        <v>336</v>
      </c>
      <c r="B7" s="146">
        <v>10.9</v>
      </c>
      <c r="C7" s="146">
        <v>21.4</v>
      </c>
      <c r="D7" s="146">
        <v>17.8</v>
      </c>
      <c r="E7" s="146">
        <v>15.4</v>
      </c>
      <c r="F7" s="146">
        <v>19.9</v>
      </c>
      <c r="G7" s="146">
        <v>16.3</v>
      </c>
      <c r="H7" s="146">
        <v>22.3</v>
      </c>
    </row>
    <row r="8" spans="1:8" ht="10.5">
      <c r="A8" s="2" t="s">
        <v>337</v>
      </c>
      <c r="B8" s="146">
        <v>84.2</v>
      </c>
      <c r="C8" s="146">
        <v>66.7</v>
      </c>
      <c r="D8" s="146">
        <v>71.5</v>
      </c>
      <c r="E8" s="146">
        <v>65.3</v>
      </c>
      <c r="F8" s="146">
        <v>57.6</v>
      </c>
      <c r="G8" s="146">
        <v>59.7</v>
      </c>
      <c r="H8" s="146">
        <v>64.8</v>
      </c>
    </row>
    <row r="9" spans="1:8" ht="10.5">
      <c r="A9" s="2" t="s">
        <v>338</v>
      </c>
      <c r="B9" s="146"/>
      <c r="C9" s="146">
        <v>29</v>
      </c>
      <c r="D9" s="146"/>
      <c r="E9" s="146">
        <v>22</v>
      </c>
      <c r="F9" s="146"/>
      <c r="G9" s="146">
        <v>19</v>
      </c>
      <c r="H9" s="146">
        <v>35</v>
      </c>
    </row>
    <row r="10" spans="1:8" ht="10.5">
      <c r="A10" s="2" t="s">
        <v>339</v>
      </c>
      <c r="B10" s="146">
        <v>83.3</v>
      </c>
      <c r="C10" s="146"/>
      <c r="D10" s="146">
        <v>66.7</v>
      </c>
      <c r="E10" s="146"/>
      <c r="F10" s="146"/>
      <c r="G10" s="146">
        <v>30.8</v>
      </c>
      <c r="H10" s="146">
        <v>44.4</v>
      </c>
    </row>
    <row r="11" spans="1:8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</row>
    <row r="12" spans="1:8" ht="10.5">
      <c r="A12" s="2" t="s">
        <v>340</v>
      </c>
      <c r="B12" s="146">
        <v>45</v>
      </c>
      <c r="C12" s="146">
        <v>49</v>
      </c>
      <c r="D12" s="146">
        <v>37</v>
      </c>
      <c r="E12" s="146">
        <v>27</v>
      </c>
      <c r="F12" s="146">
        <v>29</v>
      </c>
      <c r="G12" s="146">
        <v>19</v>
      </c>
      <c r="H12" s="146">
        <v>12</v>
      </c>
    </row>
    <row r="13" spans="1:8" ht="10.5">
      <c r="A13" s="2" t="s">
        <v>341</v>
      </c>
      <c r="B13" s="146">
        <v>82.8</v>
      </c>
      <c r="C13" s="146">
        <v>70.6</v>
      </c>
      <c r="D13" s="146">
        <v>69.6</v>
      </c>
      <c r="E13" s="146">
        <v>62.9</v>
      </c>
      <c r="F13" s="146">
        <v>68.1</v>
      </c>
      <c r="G13" s="146">
        <v>53.6</v>
      </c>
      <c r="H13" s="146">
        <v>73.5</v>
      </c>
    </row>
    <row r="14" spans="1:8" ht="10.5">
      <c r="A14" s="2" t="s">
        <v>342</v>
      </c>
      <c r="B14" s="146">
        <v>32.4</v>
      </c>
      <c r="C14" s="146">
        <v>26.5</v>
      </c>
      <c r="D14" s="146">
        <v>33.3</v>
      </c>
      <c r="E14" s="146">
        <v>29.1</v>
      </c>
      <c r="F14" s="146">
        <v>24.4</v>
      </c>
      <c r="G14" s="146">
        <v>20.6</v>
      </c>
      <c r="H14" s="146">
        <v>18.9</v>
      </c>
    </row>
    <row r="15" spans="1:8" ht="10.5">
      <c r="A15" s="2" t="s">
        <v>343</v>
      </c>
      <c r="B15" s="146">
        <v>61.5</v>
      </c>
      <c r="C15" s="146">
        <v>62.5</v>
      </c>
      <c r="D15" s="146">
        <v>39.5</v>
      </c>
      <c r="E15" s="146">
        <v>44.8</v>
      </c>
      <c r="F15" s="146">
        <v>46.3</v>
      </c>
      <c r="G15" s="146">
        <v>45.5</v>
      </c>
      <c r="H15" s="146">
        <v>48.4</v>
      </c>
    </row>
    <row r="16" spans="1:8" ht="10.5">
      <c r="A16" s="2" t="s">
        <v>344</v>
      </c>
      <c r="B16" s="146">
        <v>47.4</v>
      </c>
      <c r="C16" s="146"/>
      <c r="D16" s="146">
        <v>41.1</v>
      </c>
      <c r="E16" s="146"/>
      <c r="F16" s="146"/>
      <c r="G16" s="146">
        <v>52.4</v>
      </c>
      <c r="H16" s="146">
        <v>34.4</v>
      </c>
    </row>
    <row r="17" spans="1:8" ht="10.5">
      <c r="A17" s="2" t="s">
        <v>345</v>
      </c>
      <c r="B17" s="146">
        <v>51</v>
      </c>
      <c r="C17" s="146">
        <v>38</v>
      </c>
      <c r="D17" s="146">
        <v>41</v>
      </c>
      <c r="E17" s="146">
        <v>28</v>
      </c>
      <c r="F17" s="146">
        <v>34</v>
      </c>
      <c r="G17" s="146">
        <v>24</v>
      </c>
      <c r="H17" s="146">
        <v>20</v>
      </c>
    </row>
    <row r="18" spans="1:8" ht="10.5">
      <c r="A18" s="2" t="s">
        <v>346</v>
      </c>
      <c r="B18" s="146"/>
      <c r="C18" s="146">
        <v>95.1</v>
      </c>
      <c r="D18" s="146"/>
      <c r="E18" s="146"/>
      <c r="F18" s="146"/>
      <c r="G18" s="146">
        <v>93.4</v>
      </c>
      <c r="H18" s="146">
        <v>97.3</v>
      </c>
    </row>
    <row r="19" spans="1:8" ht="10.5">
      <c r="A19" s="2" t="s">
        <v>347</v>
      </c>
      <c r="B19" s="146"/>
      <c r="C19" s="146"/>
      <c r="D19" s="146">
        <v>67.9</v>
      </c>
      <c r="E19" s="146"/>
      <c r="F19" s="146"/>
      <c r="G19" s="146">
        <v>61</v>
      </c>
      <c r="H19" s="146">
        <v>44.3</v>
      </c>
    </row>
    <row r="20" spans="1:8" ht="10.5">
      <c r="A20" s="2" t="s">
        <v>348</v>
      </c>
      <c r="B20" s="146"/>
      <c r="C20" s="146">
        <v>50</v>
      </c>
      <c r="D20" s="146"/>
      <c r="E20" s="146"/>
      <c r="F20" s="146">
        <v>38</v>
      </c>
      <c r="G20" s="146"/>
      <c r="H20" s="146">
        <v>18</v>
      </c>
    </row>
    <row r="21" spans="1:8" ht="10.5">
      <c r="A21" s="2" t="s">
        <v>349</v>
      </c>
      <c r="B21" s="146"/>
      <c r="C21" s="146">
        <v>54</v>
      </c>
      <c r="D21" s="146"/>
      <c r="E21" s="146"/>
      <c r="F21" s="146"/>
      <c r="G21" s="146">
        <v>43.2</v>
      </c>
      <c r="H21" s="146">
        <v>57.3</v>
      </c>
    </row>
    <row r="22" spans="1:8" ht="10.5">
      <c r="A22" s="2" t="s">
        <v>350</v>
      </c>
      <c r="B22" s="146"/>
      <c r="C22" s="146">
        <v>23</v>
      </c>
      <c r="D22" s="146"/>
      <c r="E22" s="146"/>
      <c r="F22" s="146"/>
      <c r="G22" s="146">
        <v>33</v>
      </c>
      <c r="H22" s="146">
        <v>27</v>
      </c>
    </row>
    <row r="23" spans="1:8" ht="10.5">
      <c r="A23" s="2" t="s">
        <v>96</v>
      </c>
      <c r="B23" s="146">
        <v>44.4</v>
      </c>
      <c r="C23" s="146">
        <v>75</v>
      </c>
      <c r="D23" s="146">
        <v>45</v>
      </c>
      <c r="E23" s="146">
        <v>37.5</v>
      </c>
      <c r="F23" s="146">
        <v>16.7</v>
      </c>
      <c r="G23" s="146">
        <v>14.3</v>
      </c>
      <c r="H23" s="146">
        <v>25</v>
      </c>
    </row>
    <row r="24" spans="1:8" ht="10.5">
      <c r="A24" s="2" t="s">
        <v>97</v>
      </c>
      <c r="B24" s="146">
        <v>38</v>
      </c>
      <c r="C24" s="146">
        <v>20</v>
      </c>
      <c r="D24" s="146"/>
      <c r="E24" s="146"/>
      <c r="F24" s="146">
        <v>42</v>
      </c>
      <c r="G24" s="146"/>
      <c r="H24" s="146">
        <v>29</v>
      </c>
    </row>
    <row r="25" spans="1:8" ht="10.5">
      <c r="A25" s="2" t="s">
        <v>98</v>
      </c>
      <c r="B25" s="146"/>
      <c r="C25" s="146">
        <v>49.1</v>
      </c>
      <c r="D25" s="146"/>
      <c r="E25" s="146"/>
      <c r="F25" s="146">
        <v>42.1</v>
      </c>
      <c r="G25" s="146"/>
      <c r="H25" s="146">
        <v>1.7</v>
      </c>
    </row>
    <row r="26" spans="1:8" ht="10.5">
      <c r="A26" s="2" t="s">
        <v>99</v>
      </c>
      <c r="B26" s="146">
        <v>51.5</v>
      </c>
      <c r="C26" s="146"/>
      <c r="D26" s="146">
        <v>36.9</v>
      </c>
      <c r="E26" s="146"/>
      <c r="F26" s="146">
        <v>29</v>
      </c>
      <c r="G26" s="146"/>
      <c r="H26" s="146">
        <v>42.7</v>
      </c>
    </row>
    <row r="27" spans="1:8" ht="10.5">
      <c r="A27" s="2" t="s">
        <v>100</v>
      </c>
      <c r="B27" s="146">
        <v>74</v>
      </c>
      <c r="C27" s="146">
        <v>77</v>
      </c>
      <c r="D27" s="146">
        <v>76</v>
      </c>
      <c r="E27" s="146">
        <v>63</v>
      </c>
      <c r="F27" s="146">
        <v>49</v>
      </c>
      <c r="G27" s="146">
        <v>49</v>
      </c>
      <c r="H27" s="146">
        <v>33</v>
      </c>
    </row>
    <row r="28" spans="1:8" ht="10.5">
      <c r="A28" s="2" t="s">
        <v>101</v>
      </c>
      <c r="B28" s="146">
        <v>16.4</v>
      </c>
      <c r="C28" s="146"/>
      <c r="D28" s="146"/>
      <c r="E28" s="146"/>
      <c r="F28" s="146">
        <v>13.5</v>
      </c>
      <c r="G28" s="146"/>
      <c r="H28" s="146">
        <v>6.3</v>
      </c>
    </row>
    <row r="29" spans="1:8" ht="10.5">
      <c r="A29" s="2" t="s">
        <v>102</v>
      </c>
      <c r="B29" s="146"/>
      <c r="C29" s="146">
        <v>64.3</v>
      </c>
      <c r="D29" s="146"/>
      <c r="E29" s="146"/>
      <c r="F29" s="146"/>
      <c r="G29" s="146">
        <v>47.5</v>
      </c>
      <c r="H29" s="146">
        <v>53.8</v>
      </c>
    </row>
    <row r="30" spans="1:8" ht="10.5">
      <c r="A30" s="54" t="s">
        <v>103</v>
      </c>
      <c r="B30" s="146"/>
      <c r="C30" s="146">
        <v>76.2</v>
      </c>
      <c r="D30" s="146"/>
      <c r="E30" s="146"/>
      <c r="F30" s="146"/>
      <c r="G30" s="146">
        <v>69.3</v>
      </c>
      <c r="H30" s="146">
        <v>53</v>
      </c>
    </row>
    <row r="31" spans="1:8" ht="10.5">
      <c r="A31" s="54" t="s">
        <v>104</v>
      </c>
      <c r="B31" s="146">
        <v>11.2</v>
      </c>
      <c r="C31" s="146">
        <v>14.3</v>
      </c>
      <c r="D31" s="146">
        <v>35.2</v>
      </c>
      <c r="E31" s="146"/>
      <c r="F31" s="146"/>
      <c r="G31" s="146">
        <v>35.3</v>
      </c>
      <c r="H31" s="146"/>
    </row>
    <row r="32" spans="1:8" ht="10.5">
      <c r="A32" s="54" t="s">
        <v>105</v>
      </c>
      <c r="B32" s="146"/>
      <c r="C32" s="146"/>
      <c r="D32" s="146"/>
      <c r="E32" s="146"/>
      <c r="F32" s="146"/>
      <c r="G32" s="146"/>
      <c r="H32" s="146">
        <v>16.7</v>
      </c>
    </row>
    <row r="33" spans="1:8" ht="10.5">
      <c r="A33" s="54" t="s">
        <v>106</v>
      </c>
      <c r="B33" s="146">
        <v>39.7</v>
      </c>
      <c r="C33" s="146">
        <v>56.6</v>
      </c>
      <c r="D33" s="146"/>
      <c r="E33" s="146"/>
      <c r="F33" s="146"/>
      <c r="G33" s="146">
        <v>26.9</v>
      </c>
      <c r="H33" s="146">
        <v>23.1</v>
      </c>
    </row>
    <row r="34" spans="1:8" ht="10.5">
      <c r="A34" s="54" t="s">
        <v>367</v>
      </c>
      <c r="B34" s="146">
        <v>42</v>
      </c>
      <c r="C34" s="146">
        <v>35.5</v>
      </c>
      <c r="D34" s="146">
        <v>28.5</v>
      </c>
      <c r="E34" s="146">
        <v>24.8</v>
      </c>
      <c r="F34" s="146">
        <v>41.9</v>
      </c>
      <c r="G34" s="146">
        <v>37.2</v>
      </c>
      <c r="H34" s="146">
        <v>23.5</v>
      </c>
    </row>
    <row r="35" spans="1:8" ht="10.5">
      <c r="A35" s="54" t="s">
        <v>283</v>
      </c>
      <c r="B35" s="146"/>
      <c r="C35" s="146"/>
      <c r="D35" s="146"/>
      <c r="E35" s="146"/>
      <c r="F35" s="146"/>
      <c r="G35" s="146"/>
      <c r="H35" s="146"/>
    </row>
    <row r="36" spans="1:8" ht="10.5">
      <c r="A36" s="54" t="s">
        <v>369</v>
      </c>
      <c r="B36" s="146">
        <v>63.9</v>
      </c>
      <c r="C36" s="146">
        <v>64.7</v>
      </c>
      <c r="D36" s="146">
        <v>72.1</v>
      </c>
      <c r="E36" s="146">
        <v>53.5</v>
      </c>
      <c r="F36" s="146">
        <v>64.2</v>
      </c>
      <c r="G36" s="146">
        <v>58.6</v>
      </c>
      <c r="H36" s="146">
        <v>9.9</v>
      </c>
    </row>
    <row r="37" spans="1:8" ht="10.5">
      <c r="A37" s="54" t="s">
        <v>370</v>
      </c>
      <c r="B37" s="146">
        <v>54.6</v>
      </c>
      <c r="C37" s="146">
        <v>46.2</v>
      </c>
      <c r="D37" s="146">
        <v>41.7</v>
      </c>
      <c r="E37" s="146">
        <v>69.2</v>
      </c>
      <c r="F37" s="146">
        <v>50</v>
      </c>
      <c r="G37" s="146">
        <v>35.7</v>
      </c>
      <c r="H37" s="146"/>
    </row>
    <row r="38" spans="1:8" ht="10.5">
      <c r="A38" s="54" t="s">
        <v>371</v>
      </c>
      <c r="B38" s="146">
        <v>58.8</v>
      </c>
      <c r="C38" s="146"/>
      <c r="D38" s="146"/>
      <c r="E38" s="146">
        <v>54.5</v>
      </c>
      <c r="F38" s="146"/>
      <c r="G38" s="146"/>
      <c r="H38" s="146">
        <v>76.9</v>
      </c>
    </row>
    <row r="39" spans="1:8" ht="10.5">
      <c r="A39" s="54" t="s">
        <v>372</v>
      </c>
      <c r="B39" s="146">
        <v>68</v>
      </c>
      <c r="C39" s="146">
        <v>72</v>
      </c>
      <c r="D39" s="146">
        <v>57</v>
      </c>
      <c r="E39" s="146"/>
      <c r="F39" s="146"/>
      <c r="G39" s="146">
        <v>39</v>
      </c>
      <c r="H39" s="146">
        <v>32</v>
      </c>
    </row>
    <row r="40" spans="1:8" ht="10.5">
      <c r="A40" s="54" t="s">
        <v>373</v>
      </c>
      <c r="B40" s="146">
        <v>63.2</v>
      </c>
      <c r="C40" s="146"/>
      <c r="D40" s="146">
        <v>53.2</v>
      </c>
      <c r="E40" s="146"/>
      <c r="F40" s="146"/>
      <c r="G40" s="146">
        <v>30.2</v>
      </c>
      <c r="H40" s="146">
        <v>15.8</v>
      </c>
    </row>
    <row r="41" spans="1:8" ht="10.5">
      <c r="A41" s="54" t="s">
        <v>374</v>
      </c>
      <c r="B41" s="146">
        <v>32.4</v>
      </c>
      <c r="C41" s="146"/>
      <c r="D41" s="146">
        <v>29.4</v>
      </c>
      <c r="E41" s="146"/>
      <c r="F41" s="146"/>
      <c r="G41" s="146">
        <v>24.4</v>
      </c>
      <c r="H41" s="146">
        <v>22</v>
      </c>
    </row>
    <row r="42" spans="1:8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</row>
    <row r="43" spans="1:8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</row>
    <row r="44" spans="1:8" ht="10.5">
      <c r="A44" s="54" t="s">
        <v>375</v>
      </c>
      <c r="B44" s="146">
        <v>33.3</v>
      </c>
      <c r="C44" s="146">
        <f>0.17*100</f>
        <v>17</v>
      </c>
      <c r="D44" s="146">
        <v>9.1</v>
      </c>
      <c r="E44" s="146">
        <v>13.3</v>
      </c>
      <c r="F44" s="146">
        <v>11.6</v>
      </c>
      <c r="G44" s="146">
        <v>18.8</v>
      </c>
      <c r="H44" s="146">
        <v>25</v>
      </c>
    </row>
    <row r="45" spans="1:8" ht="10.5">
      <c r="A45" s="54" t="s">
        <v>376</v>
      </c>
      <c r="B45" s="146">
        <v>66.2</v>
      </c>
      <c r="C45" s="146">
        <v>86.4</v>
      </c>
      <c r="D45" s="146">
        <f>0.739*100</f>
        <v>73.9</v>
      </c>
      <c r="E45" s="146">
        <v>66.7</v>
      </c>
      <c r="F45" s="146">
        <v>60.8</v>
      </c>
      <c r="G45" s="146">
        <v>56.5</v>
      </c>
      <c r="H45" s="146">
        <v>56.7</v>
      </c>
    </row>
    <row r="46" spans="1:8" ht="10.5">
      <c r="A46" s="54" t="s">
        <v>377</v>
      </c>
      <c r="B46" s="146">
        <v>33.3</v>
      </c>
      <c r="C46" s="146">
        <v>41.8</v>
      </c>
      <c r="D46" s="146">
        <f>0.372*100</f>
        <v>37.2</v>
      </c>
      <c r="E46" s="146">
        <v>57</v>
      </c>
      <c r="F46" s="146">
        <v>40.4</v>
      </c>
      <c r="G46" s="146">
        <v>25.3</v>
      </c>
      <c r="H46" s="146">
        <v>60</v>
      </c>
    </row>
    <row r="47" spans="1:8" ht="10.5">
      <c r="A47" s="54" t="s">
        <v>378</v>
      </c>
      <c r="B47" s="146">
        <v>84</v>
      </c>
      <c r="C47" s="146">
        <v>64</v>
      </c>
      <c r="D47" s="146">
        <v>73</v>
      </c>
      <c r="E47" s="146">
        <v>70</v>
      </c>
      <c r="F47" s="146">
        <v>63</v>
      </c>
      <c r="G47" s="146">
        <v>66</v>
      </c>
      <c r="H47" s="146">
        <v>51</v>
      </c>
    </row>
    <row r="48" spans="1:8" ht="10.5">
      <c r="A48" s="54" t="s">
        <v>379</v>
      </c>
      <c r="B48" s="146">
        <v>44</v>
      </c>
      <c r="C48" s="146">
        <v>45</v>
      </c>
      <c r="D48" s="146">
        <v>45</v>
      </c>
      <c r="E48" s="146">
        <v>42</v>
      </c>
      <c r="F48" s="146">
        <v>45</v>
      </c>
      <c r="G48" s="146">
        <v>38</v>
      </c>
      <c r="H48" s="146">
        <v>33</v>
      </c>
    </row>
    <row r="49" spans="1:8" ht="10.5">
      <c r="A49" s="54" t="s">
        <v>380</v>
      </c>
      <c r="B49" s="146"/>
      <c r="C49" s="146"/>
      <c r="D49" s="146"/>
      <c r="E49" s="146"/>
      <c r="F49" s="146"/>
      <c r="G49" s="146"/>
      <c r="H49" s="146">
        <v>15.4</v>
      </c>
    </row>
    <row r="50" spans="1:8" ht="10.5">
      <c r="A50" s="54" t="s">
        <v>381</v>
      </c>
      <c r="B50" s="146">
        <v>64.6</v>
      </c>
      <c r="C50" s="146"/>
      <c r="D50" s="146">
        <v>65.4</v>
      </c>
      <c r="E50" s="146"/>
      <c r="F50" s="146"/>
      <c r="G50" s="146">
        <v>39</v>
      </c>
      <c r="H50" s="146">
        <v>59.5</v>
      </c>
    </row>
    <row r="51" spans="1:8" ht="10.5">
      <c r="A51" s="54" t="s">
        <v>382</v>
      </c>
      <c r="B51" s="146"/>
      <c r="C51" s="146">
        <v>50.8</v>
      </c>
      <c r="D51" s="146"/>
      <c r="E51" s="146"/>
      <c r="F51" s="146">
        <v>37.5</v>
      </c>
      <c r="G51" s="146"/>
      <c r="H51" s="146">
        <v>40.7</v>
      </c>
    </row>
    <row r="52" spans="1:8" ht="10.5">
      <c r="A52" s="54" t="s">
        <v>383</v>
      </c>
      <c r="B52" s="146">
        <v>62.5</v>
      </c>
      <c r="C52" s="146">
        <v>88.9</v>
      </c>
      <c r="D52" s="146">
        <v>81.8</v>
      </c>
      <c r="E52" s="146">
        <v>80</v>
      </c>
      <c r="F52" s="146">
        <v>75</v>
      </c>
      <c r="G52" s="146">
        <v>61.5</v>
      </c>
      <c r="H52" s="146">
        <v>100</v>
      </c>
    </row>
    <row r="53" spans="1:8" ht="10.5">
      <c r="A53" s="54" t="s">
        <v>384</v>
      </c>
      <c r="B53" s="146"/>
      <c r="C53" s="146">
        <v>50</v>
      </c>
      <c r="D53" s="146"/>
      <c r="E53" s="146"/>
      <c r="F53" s="146"/>
      <c r="G53" s="146">
        <v>43.8</v>
      </c>
      <c r="H53" s="146">
        <v>33.9</v>
      </c>
    </row>
    <row r="54" spans="1:8" ht="10.5">
      <c r="A54" s="147" t="s">
        <v>385</v>
      </c>
      <c r="B54" s="146"/>
      <c r="C54" s="146">
        <v>7.1</v>
      </c>
      <c r="D54" s="146"/>
      <c r="E54" s="146"/>
      <c r="F54" s="146"/>
      <c r="G54" s="146">
        <v>0</v>
      </c>
      <c r="H54" s="146">
        <v>50</v>
      </c>
    </row>
    <row r="55" ht="10.5">
      <c r="A55" s="4" t="s">
        <v>427</v>
      </c>
    </row>
    <row r="56" spans="1:9" ht="10.5">
      <c r="A56" s="4" t="s">
        <v>124</v>
      </c>
      <c r="F56" s="25"/>
      <c r="I56" s="31"/>
    </row>
    <row r="57" spans="1:3" ht="12.75">
      <c r="A57" s="37"/>
      <c r="B57" s="159"/>
      <c r="C57" s="37"/>
    </row>
    <row r="58" spans="1:3" ht="12.75">
      <c r="A58" s="37"/>
      <c r="B58" s="159"/>
      <c r="C58" s="37"/>
    </row>
    <row r="59" spans="1:3" ht="12.75">
      <c r="A59" s="37"/>
      <c r="B59" s="160"/>
      <c r="C59" s="37"/>
    </row>
    <row r="60" spans="1:3" ht="12.75">
      <c r="A60" s="37"/>
      <c r="B60" s="159"/>
      <c r="C60" s="37"/>
    </row>
    <row r="61" ht="12.75">
      <c r="B61" s="160"/>
    </row>
    <row r="62" ht="12.75">
      <c r="B62" s="159"/>
    </row>
    <row r="63" ht="12.75">
      <c r="B63" s="160"/>
    </row>
    <row r="64" ht="12.75">
      <c r="B64" s="159"/>
    </row>
    <row r="65" ht="12.75">
      <c r="B65" s="160"/>
    </row>
    <row r="66" ht="12.75">
      <c r="B66" s="159"/>
    </row>
    <row r="67" ht="12.75">
      <c r="B67" s="159"/>
    </row>
    <row r="68" ht="12.75">
      <c r="B68" s="159"/>
    </row>
    <row r="69" ht="12.75">
      <c r="B69" s="160"/>
    </row>
    <row r="70" ht="12.75">
      <c r="B70" s="159"/>
    </row>
    <row r="71" ht="12.75">
      <c r="B71" s="160"/>
    </row>
    <row r="72" ht="12.75">
      <c r="B72" s="159"/>
    </row>
    <row r="73" ht="12.75">
      <c r="B73" s="160"/>
    </row>
    <row r="74" ht="12.75">
      <c r="B74" s="159"/>
    </row>
    <row r="75" ht="12.75">
      <c r="B75" s="160"/>
    </row>
    <row r="76" ht="12.75">
      <c r="B76" s="159"/>
    </row>
    <row r="77" ht="12.75">
      <c r="B77" s="160"/>
    </row>
    <row r="78" ht="12.75">
      <c r="B78" s="159"/>
    </row>
    <row r="79" ht="12.75">
      <c r="B79" s="160"/>
    </row>
    <row r="80" ht="12.75">
      <c r="B80" s="159"/>
    </row>
    <row r="81" ht="12.75">
      <c r="B81" s="159"/>
    </row>
    <row r="82" ht="12.75">
      <c r="B82" s="159"/>
    </row>
    <row r="83" ht="12.75">
      <c r="B83" s="159"/>
    </row>
    <row r="84" ht="12.75">
      <c r="B84" s="159"/>
    </row>
    <row r="85" ht="12.75">
      <c r="B85" s="160"/>
    </row>
    <row r="86" ht="12.75">
      <c r="B86" s="159"/>
    </row>
    <row r="87" ht="12.75">
      <c r="B87" s="160"/>
    </row>
    <row r="88" ht="12.75">
      <c r="B88" s="159"/>
    </row>
    <row r="89" ht="12.75">
      <c r="B89" s="160"/>
    </row>
    <row r="90" ht="12.75">
      <c r="B90" s="159"/>
    </row>
    <row r="91" ht="12.75">
      <c r="B91" s="160"/>
    </row>
    <row r="92" ht="12.75">
      <c r="B92" s="159"/>
    </row>
    <row r="93" ht="12.75">
      <c r="B93" s="160"/>
    </row>
    <row r="94" ht="12.75">
      <c r="B94" s="159"/>
    </row>
    <row r="95" ht="12.75">
      <c r="B95" s="159"/>
    </row>
    <row r="96" ht="12.75">
      <c r="B96" s="159"/>
    </row>
    <row r="97" ht="12.75">
      <c r="B97" s="160"/>
    </row>
    <row r="98" ht="12.75">
      <c r="B98" s="159"/>
    </row>
    <row r="99" ht="12.75">
      <c r="B99" s="160"/>
    </row>
    <row r="100" ht="12.75">
      <c r="B100" s="159"/>
    </row>
    <row r="101" ht="12.75">
      <c r="B101" s="160"/>
    </row>
    <row r="102" ht="12.75">
      <c r="B102" s="159"/>
    </row>
    <row r="103" ht="12.75">
      <c r="B103" s="159"/>
    </row>
    <row r="104" ht="12.75">
      <c r="B104" s="159"/>
    </row>
    <row r="105" ht="12.75">
      <c r="B105" s="159"/>
    </row>
    <row r="106" ht="12.75">
      <c r="B106" s="159"/>
    </row>
    <row r="107" ht="10.5">
      <c r="B107" s="161"/>
    </row>
    <row r="108" ht="10.5">
      <c r="B108" s="161"/>
    </row>
    <row r="109" ht="10.5">
      <c r="B109" s="161"/>
    </row>
    <row r="110" ht="10.5">
      <c r="B110" s="161"/>
    </row>
    <row r="111" ht="10.5">
      <c r="B111" s="161"/>
    </row>
    <row r="112" ht="10.5">
      <c r="B112" s="161"/>
    </row>
    <row r="113" ht="10.5">
      <c r="B113" s="161"/>
    </row>
    <row r="114" ht="10.5">
      <c r="B114" s="161"/>
    </row>
    <row r="115" ht="10.5">
      <c r="B115" s="161"/>
    </row>
    <row r="116" ht="10.5">
      <c r="B116" s="161"/>
    </row>
    <row r="117" ht="10.5">
      <c r="B117" s="161"/>
    </row>
    <row r="118" ht="10.5">
      <c r="B118" s="161"/>
    </row>
    <row r="119" ht="10.5">
      <c r="B119" s="161"/>
    </row>
    <row r="120" ht="10.5">
      <c r="B120" s="161"/>
    </row>
    <row r="121" ht="10.5">
      <c r="B121" s="39"/>
    </row>
    <row r="122" ht="10.5">
      <c r="B122" s="39"/>
    </row>
    <row r="123" ht="10.5">
      <c r="B123" s="39"/>
    </row>
    <row r="124" ht="10.5">
      <c r="B124" s="39"/>
    </row>
    <row r="125" ht="10.5">
      <c r="B125" s="39"/>
    </row>
    <row r="126" ht="10.5">
      <c r="B126" s="39"/>
    </row>
    <row r="127" ht="10.5">
      <c r="B127" s="39"/>
    </row>
    <row r="128" ht="10.5">
      <c r="B128" s="39"/>
    </row>
    <row r="129" ht="10.5">
      <c r="B129" s="39"/>
    </row>
    <row r="130" ht="10.5">
      <c r="B130" s="39"/>
    </row>
    <row r="131" ht="10.5">
      <c r="B131" s="39"/>
    </row>
    <row r="132" ht="10.5">
      <c r="B132" s="39"/>
    </row>
    <row r="133" ht="10.5">
      <c r="B133" s="39"/>
    </row>
    <row r="134" ht="10.5">
      <c r="B134" s="39"/>
    </row>
    <row r="135" ht="10.5">
      <c r="B135" s="39"/>
    </row>
  </sheetData>
  <printOptions/>
  <pageMargins left="0.5" right="0.5" top="0.75" bottom="0.75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C60" sqref="C60"/>
    </sheetView>
  </sheetViews>
  <sheetFormatPr defaultColWidth="11.421875" defaultRowHeight="12.75"/>
  <cols>
    <col min="1" max="1" width="20.28125" style="4" customWidth="1"/>
    <col min="2" max="2" width="15.28125" style="4" customWidth="1"/>
    <col min="3" max="3" width="13.57421875" style="4" customWidth="1"/>
    <col min="4" max="4" width="15.421875" style="4" customWidth="1"/>
    <col min="5" max="5" width="15.7109375" style="4" customWidth="1"/>
    <col min="6" max="6" width="15.57421875" style="4" customWidth="1"/>
    <col min="7" max="16384" width="9.140625" style="4" customWidth="1"/>
  </cols>
  <sheetData>
    <row r="1" ht="10.5">
      <c r="A1" s="1" t="s">
        <v>406</v>
      </c>
    </row>
    <row r="2" spans="1:6" ht="42.75" customHeight="1">
      <c r="A2" s="7" t="s">
        <v>290</v>
      </c>
      <c r="B2" s="7" t="s">
        <v>430</v>
      </c>
      <c r="C2" s="7" t="s">
        <v>431</v>
      </c>
      <c r="D2" s="7" t="s">
        <v>432</v>
      </c>
      <c r="E2" s="7" t="s">
        <v>433</v>
      </c>
      <c r="F2" s="7" t="s">
        <v>434</v>
      </c>
    </row>
    <row r="3" spans="1:6" ht="10.5">
      <c r="A3" s="2" t="s">
        <v>332</v>
      </c>
      <c r="B3" s="146">
        <v>53.9</v>
      </c>
      <c r="C3" s="148">
        <v>66.4</v>
      </c>
      <c r="D3" s="148">
        <v>55.5</v>
      </c>
      <c r="E3" s="148">
        <v>51.4</v>
      </c>
      <c r="F3" s="148">
        <v>54.8</v>
      </c>
    </row>
    <row r="4" spans="1:6" ht="10.5">
      <c r="A4" s="2" t="s">
        <v>333</v>
      </c>
      <c r="B4" s="146">
        <v>43.6</v>
      </c>
      <c r="C4" s="148">
        <v>64.9</v>
      </c>
      <c r="D4" s="148">
        <v>60</v>
      </c>
      <c r="E4" s="148">
        <v>39.6</v>
      </c>
      <c r="F4" s="148">
        <v>49.3</v>
      </c>
    </row>
    <row r="5" spans="1:6" ht="10.5">
      <c r="A5" s="2" t="s">
        <v>334</v>
      </c>
      <c r="B5" s="146">
        <v>36.8</v>
      </c>
      <c r="C5" s="148">
        <v>60.4</v>
      </c>
      <c r="D5" s="148">
        <v>46</v>
      </c>
      <c r="E5" s="148">
        <v>22</v>
      </c>
      <c r="F5" s="148">
        <v>45.8</v>
      </c>
    </row>
    <row r="6" spans="1:6" ht="10.5">
      <c r="A6" s="2" t="s">
        <v>335</v>
      </c>
      <c r="B6" s="146">
        <v>32</v>
      </c>
      <c r="C6" s="148">
        <v>43</v>
      </c>
      <c r="D6" s="148">
        <v>33</v>
      </c>
      <c r="E6" s="148">
        <v>23</v>
      </c>
      <c r="F6" s="148">
        <v>31</v>
      </c>
    </row>
    <row r="7" spans="1:6" ht="10.5">
      <c r="A7" s="2" t="s">
        <v>336</v>
      </c>
      <c r="B7" s="146">
        <v>21.5</v>
      </c>
      <c r="C7" s="148">
        <v>40.3</v>
      </c>
      <c r="D7" s="148">
        <v>26.6</v>
      </c>
      <c r="E7" s="148">
        <v>23.4</v>
      </c>
      <c r="F7" s="148">
        <v>26.6</v>
      </c>
    </row>
    <row r="8" spans="1:6" ht="10.5">
      <c r="A8" s="2" t="s">
        <v>337</v>
      </c>
      <c r="B8" s="146">
        <v>67.9</v>
      </c>
      <c r="C8" s="148">
        <v>85.7</v>
      </c>
      <c r="D8" s="148">
        <v>73.8</v>
      </c>
      <c r="E8" s="148">
        <v>70.8</v>
      </c>
      <c r="F8" s="148">
        <v>73.6</v>
      </c>
    </row>
    <row r="9" spans="1:6" ht="10.5">
      <c r="A9" s="2" t="s">
        <v>338</v>
      </c>
      <c r="B9" s="146">
        <v>43</v>
      </c>
      <c r="C9" s="148">
        <v>80</v>
      </c>
      <c r="D9" s="148">
        <v>59</v>
      </c>
      <c r="E9" s="148">
        <v>43</v>
      </c>
      <c r="F9" s="148">
        <v>60</v>
      </c>
    </row>
    <row r="10" spans="1:6" ht="10.5">
      <c r="A10" s="2" t="s">
        <v>231</v>
      </c>
      <c r="B10" s="146"/>
      <c r="C10" s="148"/>
      <c r="D10" s="148"/>
      <c r="E10" s="148"/>
      <c r="F10" s="148"/>
    </row>
    <row r="11" spans="1:9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62"/>
      <c r="H11" s="162"/>
      <c r="I11" s="37"/>
    </row>
    <row r="12" spans="1:6" ht="10.5">
      <c r="A12" s="2" t="s">
        <v>340</v>
      </c>
      <c r="B12" s="146">
        <v>28</v>
      </c>
      <c r="C12" s="148">
        <v>48</v>
      </c>
      <c r="D12" s="148">
        <v>42</v>
      </c>
      <c r="E12" s="148">
        <v>26</v>
      </c>
      <c r="F12" s="148">
        <v>34</v>
      </c>
    </row>
    <row r="13" spans="1:6" ht="10.5">
      <c r="A13" s="2" t="s">
        <v>341</v>
      </c>
      <c r="B13" s="146">
        <v>56.7</v>
      </c>
      <c r="C13" s="148">
        <v>74.3</v>
      </c>
      <c r="D13" s="148">
        <v>66</v>
      </c>
      <c r="E13" s="148">
        <v>48.4</v>
      </c>
      <c r="F13" s="148">
        <v>63.9</v>
      </c>
    </row>
    <row r="14" spans="1:6" ht="10.5">
      <c r="A14" s="2" t="s">
        <v>342</v>
      </c>
      <c r="B14" s="146">
        <v>10.1</v>
      </c>
      <c r="C14" s="148">
        <v>24.9</v>
      </c>
      <c r="D14" s="148">
        <v>18.4</v>
      </c>
      <c r="E14" s="148">
        <v>5.3</v>
      </c>
      <c r="F14" s="148">
        <v>14.5</v>
      </c>
    </row>
    <row r="15" spans="1:6" ht="10.5">
      <c r="A15" s="2" t="s">
        <v>343</v>
      </c>
      <c r="B15" s="146">
        <v>41.7</v>
      </c>
      <c r="C15" s="148">
        <v>71.6</v>
      </c>
      <c r="D15" s="148">
        <v>51</v>
      </c>
      <c r="E15" s="148">
        <v>39.1</v>
      </c>
      <c r="F15" s="148">
        <v>60.9</v>
      </c>
    </row>
    <row r="16" spans="1:6" ht="10.5">
      <c r="A16" s="2" t="s">
        <v>441</v>
      </c>
      <c r="B16" s="146"/>
      <c r="C16" s="148"/>
      <c r="D16" s="148"/>
      <c r="E16" s="148"/>
      <c r="F16" s="148"/>
    </row>
    <row r="17" spans="1:6" ht="10.5">
      <c r="A17" s="2" t="s">
        <v>345</v>
      </c>
      <c r="B17" s="146">
        <v>47</v>
      </c>
      <c r="C17" s="148">
        <v>75</v>
      </c>
      <c r="D17" s="148">
        <v>61</v>
      </c>
      <c r="E17" s="148">
        <v>54</v>
      </c>
      <c r="F17" s="148">
        <v>61</v>
      </c>
    </row>
    <row r="18" spans="1:6" ht="10.5">
      <c r="A18" s="2" t="s">
        <v>316</v>
      </c>
      <c r="B18" s="146"/>
      <c r="C18" s="148"/>
      <c r="D18" s="148"/>
      <c r="E18" s="148"/>
      <c r="F18" s="148"/>
    </row>
    <row r="19" spans="1:6" ht="10.5">
      <c r="A19" s="2" t="s">
        <v>435</v>
      </c>
      <c r="B19" s="146"/>
      <c r="C19" s="148"/>
      <c r="D19" s="148"/>
      <c r="E19" s="148"/>
      <c r="F19" s="148"/>
    </row>
    <row r="20" spans="1:6" ht="10.5">
      <c r="A20" s="2" t="s">
        <v>133</v>
      </c>
      <c r="B20" s="146"/>
      <c r="C20" s="148"/>
      <c r="D20" s="148"/>
      <c r="E20" s="148"/>
      <c r="F20" s="148"/>
    </row>
    <row r="21" spans="1:6" ht="10.5">
      <c r="A21" s="2" t="s">
        <v>138</v>
      </c>
      <c r="B21" s="146"/>
      <c r="C21" s="148"/>
      <c r="D21" s="148"/>
      <c r="E21" s="148"/>
      <c r="F21" s="148"/>
    </row>
    <row r="22" spans="1:6" ht="10.5">
      <c r="A22" s="2" t="s">
        <v>281</v>
      </c>
      <c r="B22" s="146"/>
      <c r="C22" s="148"/>
      <c r="D22" s="148"/>
      <c r="E22" s="148"/>
      <c r="F22" s="148"/>
    </row>
    <row r="23" spans="1:6" ht="10.5">
      <c r="A23" s="2" t="s">
        <v>96</v>
      </c>
      <c r="B23" s="146">
        <v>31.3</v>
      </c>
      <c r="C23" s="148">
        <v>60.2</v>
      </c>
      <c r="D23" s="148">
        <v>50</v>
      </c>
      <c r="E23" s="148">
        <v>33.4</v>
      </c>
      <c r="F23" s="148">
        <v>39.7</v>
      </c>
    </row>
    <row r="24" spans="1:6" ht="10.5">
      <c r="A24" s="2" t="s">
        <v>97</v>
      </c>
      <c r="B24" s="146">
        <v>13</v>
      </c>
      <c r="C24" s="148">
        <v>46</v>
      </c>
      <c r="D24" s="148">
        <v>19</v>
      </c>
      <c r="E24" s="148">
        <v>15</v>
      </c>
      <c r="F24" s="148">
        <v>23</v>
      </c>
    </row>
    <row r="25" spans="1:6" ht="10.5">
      <c r="A25" s="2" t="s">
        <v>386</v>
      </c>
      <c r="B25" s="146"/>
      <c r="C25" s="148"/>
      <c r="D25" s="148"/>
      <c r="E25" s="148"/>
      <c r="F25" s="148"/>
    </row>
    <row r="26" spans="1:6" ht="10.5">
      <c r="A26" s="2" t="s">
        <v>204</v>
      </c>
      <c r="B26" s="146"/>
      <c r="C26" s="148"/>
      <c r="D26" s="148"/>
      <c r="E26" s="148"/>
      <c r="F26" s="148"/>
    </row>
    <row r="27" spans="1:6" ht="10.5">
      <c r="A27" s="2" t="s">
        <v>100</v>
      </c>
      <c r="B27" s="146">
        <v>65</v>
      </c>
      <c r="C27" s="148">
        <v>68</v>
      </c>
      <c r="D27" s="148">
        <v>72</v>
      </c>
      <c r="E27" s="148">
        <v>67</v>
      </c>
      <c r="F27" s="148">
        <v>58</v>
      </c>
    </row>
    <row r="28" spans="1:6" ht="10.5">
      <c r="A28" s="2" t="s">
        <v>282</v>
      </c>
      <c r="B28" s="146"/>
      <c r="C28" s="148"/>
      <c r="D28" s="148"/>
      <c r="E28" s="148"/>
      <c r="F28" s="148"/>
    </row>
    <row r="29" spans="1:6" ht="10.5">
      <c r="A29" s="2" t="s">
        <v>134</v>
      </c>
      <c r="B29" s="146"/>
      <c r="C29" s="148"/>
      <c r="D29" s="148"/>
      <c r="E29" s="148"/>
      <c r="F29" s="148"/>
    </row>
    <row r="30" spans="1:6" ht="10.5">
      <c r="A30" s="2" t="s">
        <v>300</v>
      </c>
      <c r="B30" s="146"/>
      <c r="C30" s="148"/>
      <c r="D30" s="148"/>
      <c r="E30" s="148"/>
      <c r="F30" s="148"/>
    </row>
    <row r="31" spans="1:6" ht="10.5">
      <c r="A31" s="2" t="s">
        <v>444</v>
      </c>
      <c r="B31" s="146"/>
      <c r="C31" s="146"/>
      <c r="D31" s="146"/>
      <c r="E31" s="146"/>
      <c r="F31" s="146"/>
    </row>
    <row r="32" spans="1:6" ht="10.5">
      <c r="A32" s="2" t="s">
        <v>436</v>
      </c>
      <c r="B32" s="146"/>
      <c r="C32" s="146"/>
      <c r="D32" s="146"/>
      <c r="E32" s="146"/>
      <c r="F32" s="146"/>
    </row>
    <row r="33" spans="1:6" ht="10.5">
      <c r="A33" s="2" t="s">
        <v>447</v>
      </c>
      <c r="B33" s="146"/>
      <c r="C33" s="148"/>
      <c r="D33" s="148"/>
      <c r="E33" s="148"/>
      <c r="F33" s="148"/>
    </row>
    <row r="34" spans="1:6" ht="10.5">
      <c r="A34" s="2" t="s">
        <v>367</v>
      </c>
      <c r="B34" s="146">
        <v>9</v>
      </c>
      <c r="C34" s="148">
        <v>21.5</v>
      </c>
      <c r="D34" s="148">
        <v>14.4</v>
      </c>
      <c r="E34" s="148">
        <v>8.1</v>
      </c>
      <c r="F34" s="148">
        <v>13.2</v>
      </c>
    </row>
    <row r="35" spans="1:6" ht="10.5">
      <c r="A35" s="2" t="s">
        <v>283</v>
      </c>
      <c r="B35" s="146"/>
      <c r="C35" s="148"/>
      <c r="D35" s="148"/>
      <c r="E35" s="148"/>
      <c r="F35" s="148"/>
    </row>
    <row r="36" spans="1:6" ht="10.5">
      <c r="A36" s="2" t="s">
        <v>369</v>
      </c>
      <c r="B36" s="146">
        <v>74.9</v>
      </c>
      <c r="C36" s="148">
        <v>89.2</v>
      </c>
      <c r="D36" s="148">
        <v>83.3</v>
      </c>
      <c r="E36" s="148">
        <v>70.5</v>
      </c>
      <c r="F36" s="148">
        <v>82.4</v>
      </c>
    </row>
    <row r="37" spans="1:6" ht="10.5">
      <c r="A37" s="2" t="s">
        <v>370</v>
      </c>
      <c r="B37" s="146">
        <v>71.4</v>
      </c>
      <c r="C37" s="148">
        <v>70</v>
      </c>
      <c r="D37" s="148">
        <v>61.7</v>
      </c>
      <c r="E37" s="148">
        <v>34.7</v>
      </c>
      <c r="F37" s="148">
        <v>57.5</v>
      </c>
    </row>
    <row r="38" spans="1:6" ht="10.5">
      <c r="A38" s="2" t="s">
        <v>371</v>
      </c>
      <c r="B38" s="146">
        <v>45</v>
      </c>
      <c r="C38" s="148">
        <v>62.5</v>
      </c>
      <c r="D38" s="148">
        <v>48.6</v>
      </c>
      <c r="E38" s="148">
        <v>44.3</v>
      </c>
      <c r="F38" s="148">
        <v>43.8</v>
      </c>
    </row>
    <row r="39" spans="1:6" ht="10.5">
      <c r="A39" s="2" t="s">
        <v>285</v>
      </c>
      <c r="B39" s="146"/>
      <c r="C39" s="148"/>
      <c r="D39" s="148"/>
      <c r="E39" s="148"/>
      <c r="F39" s="148"/>
    </row>
    <row r="40" spans="1:6" ht="10.5">
      <c r="A40" s="2" t="s">
        <v>228</v>
      </c>
      <c r="B40" s="146"/>
      <c r="C40" s="148"/>
      <c r="D40" s="148"/>
      <c r="E40" s="148"/>
      <c r="F40" s="148"/>
    </row>
    <row r="41" spans="1:6" ht="10.5">
      <c r="A41" s="2" t="s">
        <v>319</v>
      </c>
      <c r="B41" s="146"/>
      <c r="C41" s="148"/>
      <c r="D41" s="148"/>
      <c r="E41" s="148"/>
      <c r="F41" s="148"/>
    </row>
    <row r="42" spans="1:8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62"/>
      <c r="H42" s="162"/>
    </row>
    <row r="43" spans="1:8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62"/>
      <c r="H43" s="162"/>
    </row>
    <row r="44" spans="1:6" ht="10.5">
      <c r="A44" s="2" t="s">
        <v>375</v>
      </c>
      <c r="B44" s="146">
        <v>17.8</v>
      </c>
      <c r="C44" s="148">
        <v>37.5</v>
      </c>
      <c r="D44" s="148">
        <v>31.6</v>
      </c>
      <c r="E44" s="148">
        <v>19.1</v>
      </c>
      <c r="F44" s="148">
        <v>23.2</v>
      </c>
    </row>
    <row r="45" spans="1:6" ht="10.5">
      <c r="A45" s="2" t="s">
        <v>376</v>
      </c>
      <c r="B45" s="146">
        <v>58.7</v>
      </c>
      <c r="C45" s="148">
        <v>70.4</v>
      </c>
      <c r="D45" s="148">
        <v>42.9</v>
      </c>
      <c r="E45" s="148">
        <v>18.2</v>
      </c>
      <c r="F45" s="148">
        <v>54.1</v>
      </c>
    </row>
    <row r="46" spans="1:6" ht="10.5">
      <c r="A46" s="2" t="s">
        <v>377</v>
      </c>
      <c r="B46" s="146">
        <v>53.2</v>
      </c>
      <c r="C46" s="148">
        <v>86.8</v>
      </c>
      <c r="D46" s="148">
        <v>77.1</v>
      </c>
      <c r="E46" s="148">
        <v>59.7</v>
      </c>
      <c r="F46" s="148">
        <v>79.5</v>
      </c>
    </row>
    <row r="47" spans="1:6" ht="10.5">
      <c r="A47" s="2" t="s">
        <v>378</v>
      </c>
      <c r="B47" s="146">
        <v>58</v>
      </c>
      <c r="C47" s="148">
        <v>72</v>
      </c>
      <c r="D47" s="148">
        <v>65</v>
      </c>
      <c r="E47" s="148">
        <v>53</v>
      </c>
      <c r="F47" s="148">
        <v>63</v>
      </c>
    </row>
    <row r="48" spans="1:6" ht="10.5">
      <c r="A48" s="2" t="s">
        <v>379</v>
      </c>
      <c r="B48" s="146">
        <v>42</v>
      </c>
      <c r="C48" s="148">
        <v>74</v>
      </c>
      <c r="D48" s="148">
        <v>51</v>
      </c>
      <c r="E48" s="148">
        <v>46</v>
      </c>
      <c r="F48" s="148">
        <v>61</v>
      </c>
    </row>
    <row r="49" spans="1:6" ht="10.5">
      <c r="A49" s="2" t="s">
        <v>295</v>
      </c>
      <c r="B49" s="146"/>
      <c r="C49" s="148"/>
      <c r="D49" s="148"/>
      <c r="E49" s="148"/>
      <c r="F49" s="148"/>
    </row>
    <row r="50" spans="1:6" ht="10.5">
      <c r="A50" s="2" t="s">
        <v>286</v>
      </c>
      <c r="B50" s="146"/>
      <c r="C50" s="146"/>
      <c r="D50" s="148"/>
      <c r="E50" s="148"/>
      <c r="F50" s="148"/>
    </row>
    <row r="51" spans="1:6" ht="10.5">
      <c r="A51" s="2" t="s">
        <v>142</v>
      </c>
      <c r="B51" s="146"/>
      <c r="C51" s="146"/>
      <c r="D51" s="146"/>
      <c r="E51" s="146"/>
      <c r="F51" s="146"/>
    </row>
    <row r="52" spans="1:6" ht="10.5">
      <c r="A52" s="2" t="s">
        <v>383</v>
      </c>
      <c r="B52" s="146">
        <v>80</v>
      </c>
      <c r="C52" s="148">
        <v>73.6</v>
      </c>
      <c r="D52" s="148">
        <v>63.5</v>
      </c>
      <c r="E52" s="148">
        <v>82.5</v>
      </c>
      <c r="F52" s="148">
        <v>64.7</v>
      </c>
    </row>
    <row r="53" spans="1:6" ht="10.5">
      <c r="A53" s="2" t="s">
        <v>113</v>
      </c>
      <c r="B53" s="146"/>
      <c r="C53" s="148"/>
      <c r="D53" s="148"/>
      <c r="E53" s="148"/>
      <c r="F53" s="148"/>
    </row>
    <row r="54" spans="1:6" ht="10.5">
      <c r="A54" s="2" t="s">
        <v>139</v>
      </c>
      <c r="B54" s="146"/>
      <c r="C54" s="148"/>
      <c r="D54" s="148"/>
      <c r="E54" s="148"/>
      <c r="F54" s="148"/>
    </row>
    <row r="55" ht="10.5">
      <c r="A55" s="4" t="s">
        <v>407</v>
      </c>
    </row>
    <row r="56" ht="10.5">
      <c r="A56" s="4" t="s">
        <v>405</v>
      </c>
    </row>
    <row r="57" spans="1:14" ht="10.5">
      <c r="A57" s="4" t="s">
        <v>124</v>
      </c>
      <c r="F57" s="25"/>
      <c r="I57" s="25"/>
      <c r="J57" s="37"/>
      <c r="K57" s="37"/>
      <c r="L57" s="37"/>
      <c r="M57" s="37"/>
      <c r="N57" s="37"/>
    </row>
  </sheetData>
  <printOptions/>
  <pageMargins left="0.4" right="0.4" top="0.5" bottom="0.5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C60" sqref="C60"/>
    </sheetView>
  </sheetViews>
  <sheetFormatPr defaultColWidth="11.421875" defaultRowHeight="12.75"/>
  <cols>
    <col min="1" max="1" width="20.8515625" style="4" customWidth="1"/>
    <col min="2" max="2" width="14.421875" style="4" customWidth="1"/>
    <col min="3" max="3" width="16.421875" style="4" customWidth="1"/>
    <col min="4" max="4" width="16.8515625" style="4" customWidth="1"/>
    <col min="5" max="5" width="16.57421875" style="4" customWidth="1"/>
    <col min="6" max="6" width="15.00390625" style="4" customWidth="1"/>
    <col min="7" max="16384" width="9.140625" style="4" customWidth="1"/>
  </cols>
  <sheetData>
    <row r="1" ht="10.5">
      <c r="A1" s="1" t="s">
        <v>408</v>
      </c>
    </row>
    <row r="2" spans="1:6" ht="42.75" customHeight="1">
      <c r="A2" s="7" t="s">
        <v>290</v>
      </c>
      <c r="B2" s="7" t="s">
        <v>430</v>
      </c>
      <c r="C2" s="7" t="s">
        <v>431</v>
      </c>
      <c r="D2" s="7" t="s">
        <v>432</v>
      </c>
      <c r="E2" s="7" t="s">
        <v>433</v>
      </c>
      <c r="F2" s="7" t="s">
        <v>434</v>
      </c>
    </row>
    <row r="3" spans="1:6" ht="10.5">
      <c r="A3" s="2" t="s">
        <v>332</v>
      </c>
      <c r="B3" s="146">
        <v>58</v>
      </c>
      <c r="C3" s="148">
        <v>74.7</v>
      </c>
      <c r="D3" s="148">
        <v>62.2</v>
      </c>
      <c r="E3" s="148">
        <v>47.4</v>
      </c>
      <c r="F3" s="148">
        <v>64.4</v>
      </c>
    </row>
    <row r="4" spans="1:6" ht="10.5">
      <c r="A4" s="2" t="s">
        <v>333</v>
      </c>
      <c r="B4" s="146">
        <v>50.1</v>
      </c>
      <c r="C4" s="148">
        <v>72.4</v>
      </c>
      <c r="D4" s="148">
        <v>64</v>
      </c>
      <c r="E4" s="148">
        <v>39.7</v>
      </c>
      <c r="F4" s="148">
        <v>55.8</v>
      </c>
    </row>
    <row r="5" spans="1:6" ht="10.5">
      <c r="A5" s="2" t="s">
        <v>334</v>
      </c>
      <c r="B5" s="146">
        <v>45</v>
      </c>
      <c r="C5" s="148">
        <v>64.4</v>
      </c>
      <c r="D5" s="148">
        <v>48.8</v>
      </c>
      <c r="E5" s="148">
        <v>17.6</v>
      </c>
      <c r="F5" s="148">
        <v>49.3</v>
      </c>
    </row>
    <row r="6" spans="1:6" ht="10.5">
      <c r="A6" s="2" t="s">
        <v>335</v>
      </c>
      <c r="B6" s="146">
        <v>35</v>
      </c>
      <c r="C6" s="148">
        <v>50</v>
      </c>
      <c r="D6" s="148">
        <v>41</v>
      </c>
      <c r="E6" s="148">
        <v>27</v>
      </c>
      <c r="F6" s="148">
        <v>37</v>
      </c>
    </row>
    <row r="7" spans="1:6" ht="10.5">
      <c r="A7" s="2" t="s">
        <v>336</v>
      </c>
      <c r="B7" s="146">
        <v>19.9</v>
      </c>
      <c r="C7" s="148">
        <v>43.4</v>
      </c>
      <c r="D7" s="148">
        <v>28.6</v>
      </c>
      <c r="E7" s="148">
        <v>22.7</v>
      </c>
      <c r="F7" s="148">
        <v>28.1</v>
      </c>
    </row>
    <row r="8" spans="1:6" ht="10.5">
      <c r="A8" s="2" t="s">
        <v>337</v>
      </c>
      <c r="B8" s="146">
        <v>57.6</v>
      </c>
      <c r="C8" s="148">
        <v>86.1</v>
      </c>
      <c r="D8" s="148">
        <v>72.3</v>
      </c>
      <c r="E8" s="148">
        <v>67.3</v>
      </c>
      <c r="F8" s="148">
        <v>73</v>
      </c>
    </row>
    <row r="9" spans="1:6" ht="10.5">
      <c r="A9" s="2" t="s">
        <v>311</v>
      </c>
      <c r="B9" s="146"/>
      <c r="C9" s="148"/>
      <c r="D9" s="148"/>
      <c r="E9" s="148"/>
      <c r="F9" s="148"/>
    </row>
    <row r="10" spans="1:6" ht="10.5">
      <c r="A10" s="2" t="s">
        <v>231</v>
      </c>
      <c r="B10" s="146"/>
      <c r="C10" s="148"/>
      <c r="D10" s="148"/>
      <c r="E10" s="148"/>
      <c r="F10" s="148"/>
    </row>
    <row r="11" spans="1:9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62"/>
      <c r="H11" s="162"/>
      <c r="I11" s="37"/>
    </row>
    <row r="12" spans="1:6" ht="10.5">
      <c r="A12" s="2" t="s">
        <v>340</v>
      </c>
      <c r="B12" s="146">
        <v>29</v>
      </c>
      <c r="C12" s="148">
        <v>53</v>
      </c>
      <c r="D12" s="148">
        <v>45</v>
      </c>
      <c r="E12" s="148">
        <v>23</v>
      </c>
      <c r="F12" s="148">
        <v>39</v>
      </c>
    </row>
    <row r="13" spans="1:6" ht="10.5">
      <c r="A13" s="2" t="s">
        <v>341</v>
      </c>
      <c r="B13" s="146">
        <v>68.1</v>
      </c>
      <c r="C13" s="148">
        <v>86.9</v>
      </c>
      <c r="D13" s="148">
        <v>74.6</v>
      </c>
      <c r="E13" s="148">
        <v>52.9</v>
      </c>
      <c r="F13" s="148">
        <v>80.5</v>
      </c>
    </row>
    <row r="14" spans="1:6" ht="10.5">
      <c r="A14" s="2" t="s">
        <v>342</v>
      </c>
      <c r="B14" s="146">
        <v>24.4</v>
      </c>
      <c r="C14" s="148">
        <v>44.2</v>
      </c>
      <c r="D14" s="148">
        <v>41.8</v>
      </c>
      <c r="E14" s="148">
        <v>9.6</v>
      </c>
      <c r="F14" s="148">
        <v>30.9</v>
      </c>
    </row>
    <row r="15" spans="1:6" ht="10.5">
      <c r="A15" s="2" t="s">
        <v>343</v>
      </c>
      <c r="B15" s="146">
        <v>46.3</v>
      </c>
      <c r="C15" s="148">
        <v>81.2</v>
      </c>
      <c r="D15" s="148">
        <v>59.4</v>
      </c>
      <c r="E15" s="148">
        <v>43.7</v>
      </c>
      <c r="F15" s="148">
        <v>71.4</v>
      </c>
    </row>
    <row r="16" spans="1:6" ht="10.5">
      <c r="A16" s="2" t="s">
        <v>441</v>
      </c>
      <c r="B16" s="146"/>
      <c r="C16" s="148"/>
      <c r="D16" s="148"/>
      <c r="E16" s="148"/>
      <c r="F16" s="148"/>
    </row>
    <row r="17" spans="1:6" ht="10.5">
      <c r="A17" s="2" t="s">
        <v>345</v>
      </c>
      <c r="B17" s="146">
        <v>34</v>
      </c>
      <c r="C17" s="148">
        <v>68</v>
      </c>
      <c r="D17" s="148">
        <v>54</v>
      </c>
      <c r="E17" s="148">
        <v>44</v>
      </c>
      <c r="F17" s="148">
        <v>52</v>
      </c>
    </row>
    <row r="18" spans="1:6" ht="10.5">
      <c r="A18" s="2" t="s">
        <v>316</v>
      </c>
      <c r="B18" s="146"/>
      <c r="C18" s="148"/>
      <c r="D18" s="148"/>
      <c r="E18" s="148"/>
      <c r="F18" s="148"/>
    </row>
    <row r="19" spans="1:6" ht="10.5">
      <c r="A19" s="2" t="s">
        <v>435</v>
      </c>
      <c r="B19" s="146"/>
      <c r="C19" s="148"/>
      <c r="D19" s="148"/>
      <c r="E19" s="148"/>
      <c r="F19" s="148"/>
    </row>
    <row r="20" spans="1:6" ht="10.5">
      <c r="A20" s="2" t="s">
        <v>348</v>
      </c>
      <c r="B20" s="146">
        <v>38</v>
      </c>
      <c r="C20" s="148">
        <v>62</v>
      </c>
      <c r="D20" s="148">
        <v>50</v>
      </c>
      <c r="E20" s="148">
        <v>34</v>
      </c>
      <c r="F20" s="148">
        <v>50</v>
      </c>
    </row>
    <row r="21" spans="1:6" ht="10.5">
      <c r="A21" s="2" t="s">
        <v>138</v>
      </c>
      <c r="B21" s="146"/>
      <c r="C21" s="148"/>
      <c r="D21" s="148"/>
      <c r="E21" s="148"/>
      <c r="F21" s="148"/>
    </row>
    <row r="22" spans="1:6" ht="10.5">
      <c r="A22" s="2" t="s">
        <v>281</v>
      </c>
      <c r="B22" s="146"/>
      <c r="C22" s="148"/>
      <c r="D22" s="148"/>
      <c r="E22" s="148"/>
      <c r="F22" s="148"/>
    </row>
    <row r="23" spans="1:6" ht="10.5">
      <c r="A23" s="2" t="s">
        <v>96</v>
      </c>
      <c r="B23" s="146">
        <v>16.7</v>
      </c>
      <c r="C23" s="148">
        <v>67.2</v>
      </c>
      <c r="D23" s="148">
        <v>55.1</v>
      </c>
      <c r="E23" s="148">
        <v>24.2</v>
      </c>
      <c r="F23" s="148">
        <v>47.2</v>
      </c>
    </row>
    <row r="24" spans="1:6" ht="10.5">
      <c r="A24" s="2" t="s">
        <v>97</v>
      </c>
      <c r="B24" s="146">
        <v>42</v>
      </c>
      <c r="C24" s="148">
        <v>66</v>
      </c>
      <c r="D24" s="148">
        <v>36</v>
      </c>
      <c r="E24" s="148">
        <v>19</v>
      </c>
      <c r="F24" s="148">
        <v>41</v>
      </c>
    </row>
    <row r="25" spans="1:6" ht="10.5">
      <c r="A25" s="2" t="s">
        <v>98</v>
      </c>
      <c r="B25" s="146">
        <v>42.1</v>
      </c>
      <c r="C25" s="148">
        <v>66.7</v>
      </c>
      <c r="D25" s="148">
        <v>51.2</v>
      </c>
      <c r="E25" s="148">
        <v>42.4</v>
      </c>
      <c r="F25" s="148">
        <v>49.9</v>
      </c>
    </row>
    <row r="26" spans="1:6" ht="10.5">
      <c r="A26" s="2" t="s">
        <v>99</v>
      </c>
      <c r="B26" s="146">
        <v>29</v>
      </c>
      <c r="C26" s="148">
        <v>73.8</v>
      </c>
      <c r="D26" s="148">
        <v>45.9</v>
      </c>
      <c r="E26" s="148">
        <v>38.4</v>
      </c>
      <c r="F26" s="148">
        <v>53.7</v>
      </c>
    </row>
    <row r="27" spans="1:6" ht="10.5">
      <c r="A27" s="2" t="s">
        <v>100</v>
      </c>
      <c r="B27" s="146">
        <v>49</v>
      </c>
      <c r="C27" s="148">
        <v>63</v>
      </c>
      <c r="D27" s="148">
        <v>58</v>
      </c>
      <c r="E27" s="148">
        <v>42</v>
      </c>
      <c r="F27" s="148">
        <v>51</v>
      </c>
    </row>
    <row r="28" spans="1:6" ht="10.5">
      <c r="A28" s="2" t="s">
        <v>101</v>
      </c>
      <c r="B28" s="146">
        <v>13.5</v>
      </c>
      <c r="C28" s="148">
        <v>32.5</v>
      </c>
      <c r="D28" s="148">
        <v>22</v>
      </c>
      <c r="E28" s="148">
        <v>10.1</v>
      </c>
      <c r="F28" s="148">
        <v>18.5</v>
      </c>
    </row>
    <row r="29" spans="1:6" ht="10.5">
      <c r="A29" s="2" t="s">
        <v>134</v>
      </c>
      <c r="B29" s="146"/>
      <c r="C29" s="148"/>
      <c r="D29" s="148"/>
      <c r="E29" s="148"/>
      <c r="F29" s="148"/>
    </row>
    <row r="30" spans="1:6" ht="10.5">
      <c r="A30" s="2" t="s">
        <v>300</v>
      </c>
      <c r="B30" s="146"/>
      <c r="C30" s="148"/>
      <c r="D30" s="148"/>
      <c r="E30" s="148"/>
      <c r="F30" s="148"/>
    </row>
    <row r="31" spans="1:6" ht="10.5">
      <c r="A31" s="2" t="s">
        <v>444</v>
      </c>
      <c r="B31" s="146"/>
      <c r="C31" s="146"/>
      <c r="D31" s="146"/>
      <c r="E31" s="146"/>
      <c r="F31" s="146"/>
    </row>
    <row r="32" spans="1:6" ht="10.5">
      <c r="A32" s="2" t="s">
        <v>436</v>
      </c>
      <c r="B32" s="146"/>
      <c r="C32" s="146"/>
      <c r="D32" s="146"/>
      <c r="E32" s="146"/>
      <c r="F32" s="146"/>
    </row>
    <row r="33" spans="1:6" ht="10.5">
      <c r="A33" s="2" t="s">
        <v>447</v>
      </c>
      <c r="B33" s="146"/>
      <c r="C33" s="148"/>
      <c r="D33" s="148"/>
      <c r="E33" s="148"/>
      <c r="F33" s="148"/>
    </row>
    <row r="34" spans="1:6" ht="10.5">
      <c r="A34" s="2" t="s">
        <v>367</v>
      </c>
      <c r="B34" s="146">
        <v>41.9</v>
      </c>
      <c r="C34" s="148">
        <v>49.9</v>
      </c>
      <c r="D34" s="148">
        <v>43.7</v>
      </c>
      <c r="E34" s="148">
        <v>32.2</v>
      </c>
      <c r="F34" s="148">
        <v>40.9</v>
      </c>
    </row>
    <row r="35" spans="1:6" ht="10.5">
      <c r="A35" s="2" t="s">
        <v>283</v>
      </c>
      <c r="B35" s="146"/>
      <c r="C35" s="148"/>
      <c r="D35" s="148"/>
      <c r="E35" s="148"/>
      <c r="F35" s="148"/>
    </row>
    <row r="36" spans="1:6" ht="10.5">
      <c r="A36" s="2" t="s">
        <v>369</v>
      </c>
      <c r="B36" s="146">
        <v>64.2</v>
      </c>
      <c r="C36" s="148">
        <v>85.1</v>
      </c>
      <c r="D36" s="148">
        <v>73.9</v>
      </c>
      <c r="E36" s="148">
        <v>53</v>
      </c>
      <c r="F36" s="148">
        <v>75.8</v>
      </c>
    </row>
    <row r="37" spans="1:6" ht="10.5">
      <c r="A37" s="2" t="s">
        <v>370</v>
      </c>
      <c r="B37" s="146">
        <v>50</v>
      </c>
      <c r="C37" s="148">
        <v>73.7</v>
      </c>
      <c r="D37" s="148">
        <v>58.7</v>
      </c>
      <c r="E37" s="148">
        <v>30.5</v>
      </c>
      <c r="F37" s="148">
        <v>60.3</v>
      </c>
    </row>
    <row r="38" spans="1:6" ht="10.5">
      <c r="A38" s="2" t="s">
        <v>284</v>
      </c>
      <c r="B38" s="146"/>
      <c r="C38" s="148"/>
      <c r="D38" s="148"/>
      <c r="E38" s="148"/>
      <c r="F38" s="148"/>
    </row>
    <row r="39" spans="1:6" ht="10.5">
      <c r="A39" s="2" t="s">
        <v>285</v>
      </c>
      <c r="B39" s="146"/>
      <c r="C39" s="148"/>
      <c r="D39" s="148"/>
      <c r="E39" s="148"/>
      <c r="F39" s="148"/>
    </row>
    <row r="40" spans="1:6" ht="10.5">
      <c r="A40" s="2" t="s">
        <v>228</v>
      </c>
      <c r="B40" s="146"/>
      <c r="C40" s="148"/>
      <c r="D40" s="148"/>
      <c r="E40" s="148"/>
      <c r="F40" s="148"/>
    </row>
    <row r="41" spans="1:6" ht="10.5">
      <c r="A41" s="2" t="s">
        <v>319</v>
      </c>
      <c r="B41" s="146"/>
      <c r="C41" s="146"/>
      <c r="D41" s="146"/>
      <c r="E41" s="146"/>
      <c r="F41" s="146"/>
    </row>
    <row r="42" spans="1:8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62"/>
      <c r="H42" s="162"/>
    </row>
    <row r="43" spans="1:8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62"/>
      <c r="H43" s="162"/>
    </row>
    <row r="44" spans="1:6" ht="10.5">
      <c r="A44" s="2" t="s">
        <v>375</v>
      </c>
      <c r="B44" s="146">
        <v>11.6</v>
      </c>
      <c r="C44" s="148">
        <v>23.3</v>
      </c>
      <c r="D44" s="148">
        <v>16.8</v>
      </c>
      <c r="E44" s="148">
        <v>7.2</v>
      </c>
      <c r="F44" s="148">
        <v>11.2</v>
      </c>
    </row>
    <row r="45" spans="1:6" ht="10.5">
      <c r="A45" s="2" t="s">
        <v>376</v>
      </c>
      <c r="B45" s="146">
        <v>60.8</v>
      </c>
      <c r="C45" s="148">
        <v>81.9</v>
      </c>
      <c r="D45" s="148">
        <v>66.7</v>
      </c>
      <c r="E45" s="148">
        <v>25.3</v>
      </c>
      <c r="F45" s="148">
        <v>69.2</v>
      </c>
    </row>
    <row r="46" spans="1:6" ht="10.5">
      <c r="A46" s="2" t="s">
        <v>377</v>
      </c>
      <c r="B46" s="146">
        <v>40.4</v>
      </c>
      <c r="C46" s="148">
        <v>83</v>
      </c>
      <c r="D46" s="148">
        <v>71.1</v>
      </c>
      <c r="E46" s="148">
        <v>49.2</v>
      </c>
      <c r="F46" s="148">
        <v>73.7</v>
      </c>
    </row>
    <row r="47" spans="1:6" ht="10.5">
      <c r="A47" s="2" t="s">
        <v>378</v>
      </c>
      <c r="B47" s="146">
        <v>63</v>
      </c>
      <c r="C47" s="148">
        <v>80</v>
      </c>
      <c r="D47" s="148">
        <v>73</v>
      </c>
      <c r="E47" s="148">
        <v>56</v>
      </c>
      <c r="F47" s="148">
        <v>72</v>
      </c>
    </row>
    <row r="48" spans="1:6" ht="10.5">
      <c r="A48" s="2" t="s">
        <v>379</v>
      </c>
      <c r="B48" s="146">
        <v>45</v>
      </c>
      <c r="C48" s="148">
        <v>80</v>
      </c>
      <c r="D48" s="148">
        <v>55</v>
      </c>
      <c r="E48" s="148">
        <v>43</v>
      </c>
      <c r="F48" s="148">
        <v>67</v>
      </c>
    </row>
    <row r="49" spans="1:6" ht="10.5">
      <c r="A49" s="2" t="s">
        <v>295</v>
      </c>
      <c r="B49" s="146"/>
      <c r="C49" s="148"/>
      <c r="D49" s="148"/>
      <c r="E49" s="148"/>
      <c r="F49" s="148"/>
    </row>
    <row r="50" spans="1:6" ht="10.5">
      <c r="A50" s="2" t="s">
        <v>286</v>
      </c>
      <c r="B50" s="146"/>
      <c r="C50" s="146"/>
      <c r="D50" s="148"/>
      <c r="E50" s="148"/>
      <c r="F50" s="148"/>
    </row>
    <row r="51" spans="1:6" ht="10.5">
      <c r="A51" s="2" t="s">
        <v>382</v>
      </c>
      <c r="B51" s="146">
        <v>37.5</v>
      </c>
      <c r="C51" s="148">
        <v>69</v>
      </c>
      <c r="D51" s="148">
        <v>47.7</v>
      </c>
      <c r="E51" s="148">
        <v>23.1</v>
      </c>
      <c r="F51" s="148">
        <v>52.5</v>
      </c>
    </row>
    <row r="52" spans="1:6" ht="10.5">
      <c r="A52" s="2" t="s">
        <v>383</v>
      </c>
      <c r="B52" s="146">
        <v>75</v>
      </c>
      <c r="C52" s="148">
        <v>80</v>
      </c>
      <c r="D52" s="148">
        <v>76.7</v>
      </c>
      <c r="E52" s="148">
        <v>78.8</v>
      </c>
      <c r="F52" s="148">
        <v>72.7</v>
      </c>
    </row>
    <row r="53" spans="1:6" ht="10.5">
      <c r="A53" s="2" t="s">
        <v>113</v>
      </c>
      <c r="B53" s="146"/>
      <c r="C53" s="148"/>
      <c r="D53" s="148"/>
      <c r="E53" s="148"/>
      <c r="F53" s="148"/>
    </row>
    <row r="54" spans="1:6" ht="10.5">
      <c r="A54" s="2" t="s">
        <v>139</v>
      </c>
      <c r="B54" s="146"/>
      <c r="C54" s="148"/>
      <c r="D54" s="148"/>
      <c r="E54" s="148"/>
      <c r="F54" s="148"/>
    </row>
    <row r="55" ht="10.5">
      <c r="A55" s="4" t="s">
        <v>409</v>
      </c>
    </row>
    <row r="56" spans="1:14" ht="10.5">
      <c r="A56" s="4" t="s">
        <v>124</v>
      </c>
      <c r="F56" s="25"/>
      <c r="I56" s="25"/>
      <c r="J56" s="37"/>
      <c r="K56" s="37"/>
      <c r="L56" s="37"/>
      <c r="M56" s="37"/>
      <c r="N56" s="37"/>
    </row>
  </sheetData>
  <printOptions/>
  <pageMargins left="0.4" right="0.4" top="0.75" bottom="0.75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C60" sqref="C60"/>
    </sheetView>
  </sheetViews>
  <sheetFormatPr defaultColWidth="11.421875" defaultRowHeight="12.75"/>
  <cols>
    <col min="1" max="1" width="20.00390625" style="4" customWidth="1"/>
    <col min="2" max="2" width="15.28125" style="4" customWidth="1"/>
    <col min="3" max="3" width="14.57421875" style="4" customWidth="1"/>
    <col min="4" max="4" width="14.140625" style="4" customWidth="1"/>
    <col min="5" max="5" width="13.8515625" style="4" customWidth="1"/>
    <col min="6" max="6" width="14.7109375" style="4" customWidth="1"/>
    <col min="7" max="16384" width="9.140625" style="4" customWidth="1"/>
  </cols>
  <sheetData>
    <row r="1" ht="10.5">
      <c r="A1" s="1" t="s">
        <v>410</v>
      </c>
    </row>
    <row r="2" spans="1:6" ht="42.75" customHeight="1">
      <c r="A2" s="7" t="s">
        <v>290</v>
      </c>
      <c r="B2" s="7" t="s">
        <v>430</v>
      </c>
      <c r="C2" s="7" t="s">
        <v>431</v>
      </c>
      <c r="D2" s="7" t="s">
        <v>432</v>
      </c>
      <c r="E2" s="7" t="s">
        <v>433</v>
      </c>
      <c r="F2" s="7" t="s">
        <v>434</v>
      </c>
    </row>
    <row r="3" spans="1:6" ht="10.5">
      <c r="A3" s="2" t="s">
        <v>332</v>
      </c>
      <c r="B3" s="146">
        <v>41.7</v>
      </c>
      <c r="C3" s="148">
        <v>56.7</v>
      </c>
      <c r="D3" s="148">
        <v>47.5</v>
      </c>
      <c r="E3" s="148">
        <v>39</v>
      </c>
      <c r="F3" s="148">
        <v>42.8</v>
      </c>
    </row>
    <row r="4" spans="1:6" ht="10.5">
      <c r="A4" s="2" t="s">
        <v>333</v>
      </c>
      <c r="B4" s="146">
        <v>43.3</v>
      </c>
      <c r="C4" s="148">
        <v>61.1</v>
      </c>
      <c r="D4" s="148">
        <v>56.7</v>
      </c>
      <c r="E4" s="148">
        <v>34.5</v>
      </c>
      <c r="F4" s="148">
        <v>43.9</v>
      </c>
    </row>
    <row r="5" spans="1:6" ht="10.5">
      <c r="A5" s="2" t="s">
        <v>334</v>
      </c>
      <c r="B5" s="146">
        <v>56.2</v>
      </c>
      <c r="C5" s="148">
        <v>63.5</v>
      </c>
      <c r="D5" s="148">
        <v>49.6</v>
      </c>
      <c r="E5" s="148">
        <v>23.4</v>
      </c>
      <c r="F5" s="148">
        <v>49.3</v>
      </c>
    </row>
    <row r="6" spans="1:6" ht="10.5">
      <c r="A6" s="2" t="s">
        <v>335</v>
      </c>
      <c r="B6" s="146">
        <v>30</v>
      </c>
      <c r="C6" s="148">
        <v>43</v>
      </c>
      <c r="D6" s="148">
        <v>33</v>
      </c>
      <c r="E6" s="148">
        <v>20</v>
      </c>
      <c r="F6" s="148">
        <v>29</v>
      </c>
    </row>
    <row r="7" spans="1:6" ht="10.5">
      <c r="A7" s="2" t="s">
        <v>336</v>
      </c>
      <c r="B7" s="146">
        <v>19.8</v>
      </c>
      <c r="C7" s="148">
        <v>37.2</v>
      </c>
      <c r="D7" s="148">
        <v>23.5</v>
      </c>
      <c r="E7" s="148">
        <v>21.6</v>
      </c>
      <c r="F7" s="148">
        <v>23.8</v>
      </c>
    </row>
    <row r="8" spans="1:6" ht="10.5">
      <c r="A8" s="2" t="s">
        <v>337</v>
      </c>
      <c r="B8" s="146">
        <v>61.6</v>
      </c>
      <c r="C8" s="148">
        <v>82.4</v>
      </c>
      <c r="D8" s="148">
        <v>67.3</v>
      </c>
      <c r="E8" s="148">
        <v>64.8</v>
      </c>
      <c r="F8" s="148">
        <v>67.4</v>
      </c>
    </row>
    <row r="9" spans="1:6" ht="10.5">
      <c r="A9" s="2" t="s">
        <v>311</v>
      </c>
      <c r="B9" s="146"/>
      <c r="C9" s="148"/>
      <c r="D9" s="148"/>
      <c r="E9" s="148"/>
      <c r="F9" s="148"/>
    </row>
    <row r="10" spans="1:6" ht="10.5">
      <c r="A10" s="2" t="s">
        <v>231</v>
      </c>
      <c r="B10" s="146"/>
      <c r="C10" s="148"/>
      <c r="D10" s="148"/>
      <c r="E10" s="148"/>
      <c r="F10" s="148"/>
    </row>
    <row r="11" spans="1:9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62"/>
      <c r="H11" s="162"/>
      <c r="I11" s="37"/>
    </row>
    <row r="12" spans="1:6" ht="10.5">
      <c r="A12" s="2" t="s">
        <v>340</v>
      </c>
      <c r="B12" s="146">
        <v>33</v>
      </c>
      <c r="C12" s="148">
        <v>53</v>
      </c>
      <c r="D12" s="148">
        <v>47</v>
      </c>
      <c r="E12" s="148">
        <v>29</v>
      </c>
      <c r="F12" s="148">
        <v>39</v>
      </c>
    </row>
    <row r="13" spans="1:6" ht="10.5">
      <c r="A13" s="2" t="s">
        <v>341</v>
      </c>
      <c r="B13" s="146">
        <v>64.1</v>
      </c>
      <c r="C13" s="148">
        <v>77.7</v>
      </c>
      <c r="D13" s="148">
        <v>70.5</v>
      </c>
      <c r="E13" s="148">
        <v>55.4</v>
      </c>
      <c r="F13" s="148">
        <v>68.1</v>
      </c>
    </row>
    <row r="14" spans="1:6" ht="10.5">
      <c r="A14" s="2" t="s">
        <v>342</v>
      </c>
      <c r="B14" s="146">
        <v>11.5</v>
      </c>
      <c r="C14" s="148">
        <v>22.6</v>
      </c>
      <c r="D14" s="148">
        <v>15.7</v>
      </c>
      <c r="E14" s="148">
        <v>5.9</v>
      </c>
      <c r="F14" s="148">
        <v>12.6</v>
      </c>
    </row>
    <row r="15" spans="1:6" ht="10.5">
      <c r="A15" s="2" t="s">
        <v>343</v>
      </c>
      <c r="B15" s="146">
        <v>43</v>
      </c>
      <c r="C15" s="148">
        <v>75.8</v>
      </c>
      <c r="D15" s="148">
        <v>53.3</v>
      </c>
      <c r="E15" s="148">
        <v>40.2</v>
      </c>
      <c r="F15" s="148">
        <v>64.8</v>
      </c>
    </row>
    <row r="16" spans="1:6" ht="10.5">
      <c r="A16" s="2" t="s">
        <v>441</v>
      </c>
      <c r="B16" s="146"/>
      <c r="C16" s="148"/>
      <c r="D16" s="148"/>
      <c r="E16" s="148"/>
      <c r="F16" s="148"/>
    </row>
    <row r="17" spans="1:6" ht="10.5">
      <c r="A17" s="2" t="s">
        <v>345</v>
      </c>
      <c r="B17" s="146">
        <v>54</v>
      </c>
      <c r="C17" s="148">
        <v>73</v>
      </c>
      <c r="D17" s="148">
        <v>59</v>
      </c>
      <c r="E17" s="148">
        <v>57</v>
      </c>
      <c r="F17" s="148">
        <v>58</v>
      </c>
    </row>
    <row r="18" spans="1:6" ht="10.5">
      <c r="A18" s="2" t="s">
        <v>316</v>
      </c>
      <c r="B18" s="146"/>
      <c r="C18" s="148"/>
      <c r="D18" s="148"/>
      <c r="E18" s="148"/>
      <c r="F18" s="148"/>
    </row>
    <row r="19" spans="1:6" ht="10.5">
      <c r="A19" s="2" t="s">
        <v>347</v>
      </c>
      <c r="B19" s="146">
        <v>39.1</v>
      </c>
      <c r="C19" s="148">
        <v>67.7</v>
      </c>
      <c r="D19" s="148">
        <v>47.5</v>
      </c>
      <c r="E19" s="148">
        <v>35.9</v>
      </c>
      <c r="F19" s="148">
        <v>52.1</v>
      </c>
    </row>
    <row r="20" spans="1:6" ht="10.5">
      <c r="A20" s="2" t="s">
        <v>133</v>
      </c>
      <c r="B20" s="146"/>
      <c r="C20" s="148"/>
      <c r="D20" s="148"/>
      <c r="E20" s="148"/>
      <c r="F20" s="148"/>
    </row>
    <row r="21" spans="1:6" ht="10.5">
      <c r="A21" s="2" t="s">
        <v>138</v>
      </c>
      <c r="B21" s="146"/>
      <c r="C21" s="148"/>
      <c r="D21" s="148"/>
      <c r="E21" s="148"/>
      <c r="F21" s="148"/>
    </row>
    <row r="22" spans="1:6" ht="10.5">
      <c r="A22" s="2" t="s">
        <v>281</v>
      </c>
      <c r="B22" s="146"/>
      <c r="C22" s="148"/>
      <c r="D22" s="148"/>
      <c r="E22" s="148"/>
      <c r="F22" s="148"/>
    </row>
    <row r="23" spans="1:6" ht="10.5">
      <c r="A23" s="2" t="s">
        <v>96</v>
      </c>
      <c r="B23" s="146">
        <v>9</v>
      </c>
      <c r="C23" s="148">
        <v>55.5</v>
      </c>
      <c r="D23" s="148">
        <v>45.4</v>
      </c>
      <c r="E23" s="148">
        <v>26.7</v>
      </c>
      <c r="F23" s="148">
        <v>32.5</v>
      </c>
    </row>
    <row r="24" spans="1:6" ht="10.5">
      <c r="A24" s="2" t="s">
        <v>299</v>
      </c>
      <c r="B24" s="146"/>
      <c r="C24" s="148"/>
      <c r="D24" s="148"/>
      <c r="E24" s="148"/>
      <c r="F24" s="148"/>
    </row>
    <row r="25" spans="1:6" ht="10.5">
      <c r="A25" s="2" t="s">
        <v>386</v>
      </c>
      <c r="B25" s="146"/>
      <c r="C25" s="148"/>
      <c r="D25" s="148"/>
      <c r="E25" s="148"/>
      <c r="F25" s="148"/>
    </row>
    <row r="26" spans="1:6" ht="10.5">
      <c r="A26" s="2" t="s">
        <v>99</v>
      </c>
      <c r="B26" s="146">
        <v>32.9</v>
      </c>
      <c r="C26" s="148">
        <v>75.5</v>
      </c>
      <c r="D26" s="148">
        <v>47.8</v>
      </c>
      <c r="E26" s="148">
        <v>47.7</v>
      </c>
      <c r="F26" s="148">
        <v>55.2</v>
      </c>
    </row>
    <row r="27" spans="1:6" ht="10.5">
      <c r="A27" s="2" t="s">
        <v>100</v>
      </c>
      <c r="B27" s="146">
        <v>61</v>
      </c>
      <c r="C27" s="148">
        <v>59</v>
      </c>
      <c r="D27" s="148">
        <v>65</v>
      </c>
      <c r="E27" s="148">
        <v>56</v>
      </c>
      <c r="F27" s="148">
        <v>47</v>
      </c>
    </row>
    <row r="28" spans="1:6" ht="10.5">
      <c r="A28" s="2" t="s">
        <v>282</v>
      </c>
      <c r="B28" s="146"/>
      <c r="C28" s="148"/>
      <c r="D28" s="148"/>
      <c r="E28" s="148"/>
      <c r="F28" s="148"/>
    </row>
    <row r="29" spans="1:6" ht="10.5">
      <c r="A29" s="2" t="s">
        <v>134</v>
      </c>
      <c r="B29" s="146"/>
      <c r="C29" s="148"/>
      <c r="D29" s="148"/>
      <c r="E29" s="148"/>
      <c r="F29" s="148"/>
    </row>
    <row r="30" spans="1:6" ht="10.5">
      <c r="A30" s="2" t="s">
        <v>300</v>
      </c>
      <c r="B30" s="146"/>
      <c r="C30" s="148"/>
      <c r="D30" s="148"/>
      <c r="E30" s="148"/>
      <c r="F30" s="148"/>
    </row>
    <row r="31" spans="1:6" ht="10.5">
      <c r="A31" s="2" t="s">
        <v>444</v>
      </c>
      <c r="B31" s="146"/>
      <c r="C31" s="146"/>
      <c r="D31" s="146"/>
      <c r="E31" s="146"/>
      <c r="F31" s="146"/>
    </row>
    <row r="32" spans="1:6" ht="10.5">
      <c r="A32" s="2" t="s">
        <v>436</v>
      </c>
      <c r="B32" s="146"/>
      <c r="C32" s="146"/>
      <c r="D32" s="146"/>
      <c r="E32" s="146"/>
      <c r="F32" s="146"/>
    </row>
    <row r="33" spans="1:6" ht="10.5">
      <c r="A33" s="2" t="s">
        <v>447</v>
      </c>
      <c r="B33" s="146"/>
      <c r="C33" s="148"/>
      <c r="D33" s="148"/>
      <c r="E33" s="148"/>
      <c r="F33" s="148"/>
    </row>
    <row r="34" spans="1:6" ht="10.5">
      <c r="A34" s="2" t="s">
        <v>367</v>
      </c>
      <c r="B34" s="146">
        <v>2.6</v>
      </c>
      <c r="C34" s="148">
        <v>20.1</v>
      </c>
      <c r="D34" s="148">
        <v>13.2</v>
      </c>
      <c r="E34" s="148">
        <v>7.5</v>
      </c>
      <c r="F34" s="148">
        <v>11.7</v>
      </c>
    </row>
    <row r="35" spans="1:6" ht="10.5">
      <c r="A35" s="2" t="s">
        <v>283</v>
      </c>
      <c r="B35" s="146"/>
      <c r="C35" s="148"/>
      <c r="D35" s="148"/>
      <c r="E35" s="148"/>
      <c r="F35" s="148"/>
    </row>
    <row r="36" spans="1:6" ht="10.5">
      <c r="A36" s="2" t="s">
        <v>369</v>
      </c>
      <c r="B36" s="146">
        <v>71.3</v>
      </c>
      <c r="C36" s="148">
        <v>84.3</v>
      </c>
      <c r="D36" s="148">
        <v>76</v>
      </c>
      <c r="E36" s="148">
        <v>60.7</v>
      </c>
      <c r="F36" s="148">
        <v>74.9</v>
      </c>
    </row>
    <row r="37" spans="1:6" ht="10.5">
      <c r="A37" s="2" t="s">
        <v>370</v>
      </c>
      <c r="B37" s="146">
        <v>53.9</v>
      </c>
      <c r="C37" s="148">
        <v>66.8</v>
      </c>
      <c r="D37" s="148">
        <v>49.6</v>
      </c>
      <c r="E37" s="148">
        <v>27.3</v>
      </c>
      <c r="F37" s="148">
        <v>51.1</v>
      </c>
    </row>
    <row r="38" spans="1:6" ht="10.5">
      <c r="A38" s="2" t="s">
        <v>284</v>
      </c>
      <c r="B38" s="146"/>
      <c r="C38" s="148"/>
      <c r="D38" s="148"/>
      <c r="E38" s="148"/>
      <c r="F38" s="148"/>
    </row>
    <row r="39" spans="1:6" ht="10.5">
      <c r="A39" s="2" t="s">
        <v>285</v>
      </c>
      <c r="B39" s="146"/>
      <c r="C39" s="148"/>
      <c r="D39" s="148"/>
      <c r="E39" s="148"/>
      <c r="F39" s="148"/>
    </row>
    <row r="40" spans="1:6" ht="10.5">
      <c r="A40" s="2" t="s">
        <v>228</v>
      </c>
      <c r="B40" s="146"/>
      <c r="C40" s="148"/>
      <c r="D40" s="148"/>
      <c r="E40" s="148"/>
      <c r="F40" s="148"/>
    </row>
    <row r="41" spans="1:6" ht="10.5">
      <c r="A41" s="2" t="s">
        <v>319</v>
      </c>
      <c r="B41" s="146"/>
      <c r="C41" s="146"/>
      <c r="D41" s="146"/>
      <c r="E41" s="146"/>
      <c r="F41" s="146"/>
    </row>
    <row r="42" spans="1:8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62"/>
      <c r="H42" s="162"/>
    </row>
    <row r="43" spans="1:8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62"/>
      <c r="H43" s="162"/>
    </row>
    <row r="44" spans="1:6" ht="10.5">
      <c r="A44" s="2" t="s">
        <v>375</v>
      </c>
      <c r="B44" s="146">
        <v>25.6</v>
      </c>
      <c r="C44" s="148">
        <v>31.6</v>
      </c>
      <c r="D44" s="148">
        <v>26.1</v>
      </c>
      <c r="E44" s="148">
        <v>16.4</v>
      </c>
      <c r="F44" s="148">
        <v>17.7</v>
      </c>
    </row>
    <row r="45" spans="1:6" ht="10.5">
      <c r="A45" s="2" t="s">
        <v>376</v>
      </c>
      <c r="B45" s="146">
        <v>60.8</v>
      </c>
      <c r="C45" s="148">
        <v>69.8</v>
      </c>
      <c r="D45" s="148">
        <v>47.8</v>
      </c>
      <c r="E45" s="148">
        <v>16.6</v>
      </c>
      <c r="F45" s="148">
        <v>52.3</v>
      </c>
    </row>
    <row r="46" spans="1:6" ht="10.5">
      <c r="A46" s="2" t="s">
        <v>377</v>
      </c>
      <c r="B46" s="146">
        <v>51.8</v>
      </c>
      <c r="C46" s="148">
        <v>85.4</v>
      </c>
      <c r="D46" s="148">
        <v>75.4</v>
      </c>
      <c r="E46" s="148">
        <v>58.3</v>
      </c>
      <c r="F46" s="148">
        <v>76.9</v>
      </c>
    </row>
    <row r="47" spans="1:6" ht="10.5">
      <c r="A47" s="2" t="s">
        <v>378</v>
      </c>
      <c r="B47" s="146">
        <v>47</v>
      </c>
      <c r="C47" s="148">
        <v>64</v>
      </c>
      <c r="D47" s="148">
        <v>55</v>
      </c>
      <c r="E47" s="148">
        <v>40</v>
      </c>
      <c r="F47" s="148">
        <v>53</v>
      </c>
    </row>
    <row r="48" spans="1:6" ht="10.5">
      <c r="A48" s="2" t="s">
        <v>379</v>
      </c>
      <c r="B48" s="146">
        <v>45</v>
      </c>
      <c r="C48" s="148">
        <v>80</v>
      </c>
      <c r="D48" s="148">
        <v>60</v>
      </c>
      <c r="E48" s="148">
        <v>52</v>
      </c>
      <c r="F48" s="148">
        <v>69</v>
      </c>
    </row>
    <row r="49" spans="1:6" ht="10.5">
      <c r="A49" s="2" t="s">
        <v>295</v>
      </c>
      <c r="B49" s="146"/>
      <c r="C49" s="148"/>
      <c r="D49" s="148"/>
      <c r="E49" s="148"/>
      <c r="F49" s="148"/>
    </row>
    <row r="50" spans="1:6" ht="10.5">
      <c r="A50" s="2" t="s">
        <v>286</v>
      </c>
      <c r="B50" s="146"/>
      <c r="C50" s="146"/>
      <c r="D50" s="148"/>
      <c r="E50" s="148"/>
      <c r="F50" s="148"/>
    </row>
    <row r="51" spans="1:6" ht="10.5">
      <c r="A51" s="2" t="s">
        <v>382</v>
      </c>
      <c r="B51" s="146">
        <v>18.5</v>
      </c>
      <c r="C51" s="148">
        <v>50.8</v>
      </c>
      <c r="D51" s="148">
        <v>27.4</v>
      </c>
      <c r="E51" s="148">
        <v>11.6</v>
      </c>
      <c r="F51" s="148">
        <v>32.4</v>
      </c>
    </row>
    <row r="52" spans="1:6" ht="10.5">
      <c r="A52" s="2" t="s">
        <v>383</v>
      </c>
      <c r="B52" s="146">
        <v>75</v>
      </c>
      <c r="C52" s="148">
        <v>74</v>
      </c>
      <c r="D52" s="148">
        <v>66</v>
      </c>
      <c r="E52" s="148">
        <v>72</v>
      </c>
      <c r="F52" s="148">
        <v>65.6</v>
      </c>
    </row>
    <row r="53" spans="1:6" ht="10.5">
      <c r="A53" s="2" t="s">
        <v>113</v>
      </c>
      <c r="B53" s="146"/>
      <c r="C53" s="148"/>
      <c r="D53" s="148"/>
      <c r="E53" s="148"/>
      <c r="F53" s="148"/>
    </row>
    <row r="54" spans="1:6" ht="10.5">
      <c r="A54" s="2" t="s">
        <v>139</v>
      </c>
      <c r="B54" s="146"/>
      <c r="C54" s="148"/>
      <c r="D54" s="148"/>
      <c r="E54" s="148"/>
      <c r="F54" s="148"/>
    </row>
    <row r="55" ht="10.5">
      <c r="A55" s="4" t="s">
        <v>411</v>
      </c>
    </row>
    <row r="56" ht="10.5">
      <c r="A56" s="4" t="s">
        <v>405</v>
      </c>
    </row>
    <row r="57" spans="1:14" ht="10.5">
      <c r="A57" s="4" t="s">
        <v>124</v>
      </c>
      <c r="F57" s="25"/>
      <c r="I57" s="25"/>
      <c r="J57" s="37"/>
      <c r="K57" s="37"/>
      <c r="L57" s="37"/>
      <c r="M57" s="37"/>
      <c r="N57" s="37"/>
    </row>
  </sheetData>
  <printOptions/>
  <pageMargins left="0.4" right="0.4" top="0.5" bottom="0.5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C60" sqref="C60"/>
    </sheetView>
  </sheetViews>
  <sheetFormatPr defaultColWidth="11.421875" defaultRowHeight="12.75"/>
  <cols>
    <col min="1" max="1" width="21.00390625" style="4" customWidth="1"/>
    <col min="2" max="2" width="15.7109375" style="4" customWidth="1"/>
    <col min="3" max="3" width="14.7109375" style="4" customWidth="1"/>
    <col min="4" max="4" width="15.00390625" style="4" customWidth="1"/>
    <col min="5" max="5" width="14.8515625" style="4" customWidth="1"/>
    <col min="6" max="6" width="18.7109375" style="4" customWidth="1"/>
    <col min="7" max="16384" width="9.140625" style="4" customWidth="1"/>
  </cols>
  <sheetData>
    <row r="1" ht="10.5">
      <c r="A1" s="1" t="s">
        <v>412</v>
      </c>
    </row>
    <row r="2" spans="1:6" ht="42.75" customHeight="1">
      <c r="A2" s="7" t="s">
        <v>290</v>
      </c>
      <c r="B2" s="7" t="s">
        <v>430</v>
      </c>
      <c r="C2" s="7" t="s">
        <v>431</v>
      </c>
      <c r="D2" s="7" t="s">
        <v>432</v>
      </c>
      <c r="E2" s="7" t="s">
        <v>433</v>
      </c>
      <c r="F2" s="7" t="s">
        <v>434</v>
      </c>
    </row>
    <row r="3" spans="1:6" ht="10.5">
      <c r="A3" s="2" t="s">
        <v>332</v>
      </c>
      <c r="B3" s="146">
        <v>48.1</v>
      </c>
      <c r="C3" s="148">
        <v>69.2</v>
      </c>
      <c r="D3" s="148">
        <v>56</v>
      </c>
      <c r="E3" s="148">
        <v>37.8</v>
      </c>
      <c r="F3" s="148">
        <v>56.7</v>
      </c>
    </row>
    <row r="4" spans="1:6" ht="10.5">
      <c r="A4" s="2" t="s">
        <v>333</v>
      </c>
      <c r="B4" s="146">
        <v>57.2</v>
      </c>
      <c r="C4" s="148">
        <v>76.1</v>
      </c>
      <c r="D4" s="148">
        <v>71.9</v>
      </c>
      <c r="E4" s="148">
        <v>45.6</v>
      </c>
      <c r="F4" s="148">
        <v>60.4</v>
      </c>
    </row>
    <row r="5" spans="1:6" ht="10.5">
      <c r="A5" s="2" t="s">
        <v>334</v>
      </c>
      <c r="B5" s="146">
        <v>34.9</v>
      </c>
      <c r="C5" s="148">
        <v>62.2</v>
      </c>
      <c r="D5" s="148">
        <v>46.5</v>
      </c>
      <c r="E5" s="148">
        <v>15.9</v>
      </c>
      <c r="F5" s="148">
        <v>46.3</v>
      </c>
    </row>
    <row r="6" spans="1:6" ht="10.5">
      <c r="A6" s="2" t="s">
        <v>335</v>
      </c>
      <c r="B6" s="146">
        <v>34</v>
      </c>
      <c r="C6" s="148">
        <v>57</v>
      </c>
      <c r="D6" s="148">
        <v>46</v>
      </c>
      <c r="E6" s="148">
        <v>26</v>
      </c>
      <c r="F6" s="148">
        <v>44</v>
      </c>
    </row>
    <row r="7" spans="1:6" ht="10.5">
      <c r="A7" s="2" t="s">
        <v>336</v>
      </c>
      <c r="B7" s="146">
        <v>16.3</v>
      </c>
      <c r="C7" s="148">
        <v>39</v>
      </c>
      <c r="D7" s="148">
        <v>23.7</v>
      </c>
      <c r="E7" s="148">
        <v>16.8</v>
      </c>
      <c r="F7" s="148">
        <v>23.2</v>
      </c>
    </row>
    <row r="8" spans="1:6" ht="10.5">
      <c r="A8" s="2" t="s">
        <v>337</v>
      </c>
      <c r="B8" s="146">
        <v>59.7</v>
      </c>
      <c r="C8" s="148">
        <v>86.8</v>
      </c>
      <c r="D8" s="148">
        <v>73.1</v>
      </c>
      <c r="E8" s="148">
        <v>67.3</v>
      </c>
      <c r="F8" s="148">
        <v>73.8</v>
      </c>
    </row>
    <row r="9" spans="1:6" ht="10.5">
      <c r="A9" s="2" t="s">
        <v>338</v>
      </c>
      <c r="B9" s="146">
        <v>19</v>
      </c>
      <c r="C9" s="148">
        <v>75</v>
      </c>
      <c r="D9" s="148">
        <v>48</v>
      </c>
      <c r="E9" s="148">
        <v>25</v>
      </c>
      <c r="F9" s="148">
        <v>50</v>
      </c>
    </row>
    <row r="10" spans="1:6" ht="10.5">
      <c r="A10" s="2" t="s">
        <v>339</v>
      </c>
      <c r="B10" s="146">
        <v>30.8</v>
      </c>
      <c r="C10" s="148">
        <v>74.8</v>
      </c>
      <c r="D10" s="148">
        <v>58.7</v>
      </c>
      <c r="E10" s="148">
        <v>27.4</v>
      </c>
      <c r="F10" s="148">
        <v>60.2</v>
      </c>
    </row>
    <row r="11" spans="1:9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62"/>
      <c r="H11" s="162"/>
      <c r="I11" s="37"/>
    </row>
    <row r="12" spans="1:6" ht="10.5">
      <c r="A12" s="2" t="s">
        <v>340</v>
      </c>
      <c r="B12" s="146">
        <v>19</v>
      </c>
      <c r="C12" s="148">
        <v>44</v>
      </c>
      <c r="D12" s="148">
        <v>35</v>
      </c>
      <c r="E12" s="148">
        <v>13</v>
      </c>
      <c r="F12" s="148">
        <v>29</v>
      </c>
    </row>
    <row r="13" spans="1:6" ht="10.5">
      <c r="A13" s="2" t="s">
        <v>341</v>
      </c>
      <c r="B13" s="146">
        <v>53.6</v>
      </c>
      <c r="C13" s="148">
        <v>82.7</v>
      </c>
      <c r="D13" s="148">
        <v>68.4</v>
      </c>
      <c r="E13" s="148">
        <v>45.3</v>
      </c>
      <c r="F13" s="148">
        <v>74.5</v>
      </c>
    </row>
    <row r="14" spans="1:6" ht="10.5">
      <c r="A14" s="2" t="s">
        <v>342</v>
      </c>
      <c r="B14" s="146">
        <v>20.6</v>
      </c>
      <c r="C14" s="148">
        <v>37.5</v>
      </c>
      <c r="D14" s="148">
        <v>33.1</v>
      </c>
      <c r="E14" s="148">
        <v>5.4</v>
      </c>
      <c r="F14" s="148">
        <v>25</v>
      </c>
    </row>
    <row r="15" spans="1:6" ht="10.5">
      <c r="A15" s="2" t="s">
        <v>343</v>
      </c>
      <c r="B15" s="146">
        <v>45.5</v>
      </c>
      <c r="C15" s="148">
        <v>82.4</v>
      </c>
      <c r="D15" s="148">
        <v>59.9</v>
      </c>
      <c r="E15" s="148">
        <v>40.2</v>
      </c>
      <c r="F15" s="148">
        <v>72.7</v>
      </c>
    </row>
    <row r="16" spans="1:6" ht="10.5">
      <c r="A16" s="2" t="s">
        <v>344</v>
      </c>
      <c r="B16" s="146">
        <v>52.4</v>
      </c>
      <c r="C16" s="148">
        <v>72.1</v>
      </c>
      <c r="D16" s="148">
        <v>58</v>
      </c>
      <c r="E16" s="148">
        <v>45.4</v>
      </c>
      <c r="F16" s="148">
        <v>56.3</v>
      </c>
    </row>
    <row r="17" spans="1:6" ht="10.5">
      <c r="A17" s="2" t="s">
        <v>345</v>
      </c>
      <c r="B17" s="146">
        <v>24</v>
      </c>
      <c r="C17" s="148">
        <v>67</v>
      </c>
      <c r="D17" s="148">
        <v>52</v>
      </c>
      <c r="E17" s="148">
        <v>41</v>
      </c>
      <c r="F17" s="148">
        <v>50</v>
      </c>
    </row>
    <row r="18" spans="1:6" ht="10.5">
      <c r="A18" s="2" t="s">
        <v>346</v>
      </c>
      <c r="B18" s="146">
        <v>93.4</v>
      </c>
      <c r="C18" s="148">
        <v>71.7</v>
      </c>
      <c r="D18" s="148">
        <v>46.4</v>
      </c>
      <c r="E18" s="148">
        <v>24</v>
      </c>
      <c r="F18" s="148">
        <v>54.2</v>
      </c>
    </row>
    <row r="19" spans="1:6" ht="10.5">
      <c r="A19" s="2" t="s">
        <v>347</v>
      </c>
      <c r="B19" s="146">
        <v>61</v>
      </c>
      <c r="C19" s="148">
        <v>75.9</v>
      </c>
      <c r="D19" s="148">
        <v>60.3</v>
      </c>
      <c r="E19" s="148">
        <v>57.4</v>
      </c>
      <c r="F19" s="148">
        <v>63.3</v>
      </c>
    </row>
    <row r="20" spans="1:6" ht="10.5">
      <c r="A20" s="2" t="s">
        <v>133</v>
      </c>
      <c r="B20" s="146"/>
      <c r="C20" s="148"/>
      <c r="D20" s="148"/>
      <c r="E20" s="148"/>
      <c r="F20" s="148"/>
    </row>
    <row r="21" spans="1:6" ht="10.5">
      <c r="A21" s="2" t="s">
        <v>349</v>
      </c>
      <c r="B21" s="146">
        <v>43.2</v>
      </c>
      <c r="C21" s="148">
        <v>53.9</v>
      </c>
      <c r="D21" s="148">
        <v>55.5</v>
      </c>
      <c r="E21" s="148">
        <v>45.3</v>
      </c>
      <c r="F21" s="148">
        <v>42.6</v>
      </c>
    </row>
    <row r="22" spans="1:6" ht="10.5">
      <c r="A22" s="2" t="s">
        <v>350</v>
      </c>
      <c r="B22" s="146">
        <v>33</v>
      </c>
      <c r="C22" s="148">
        <v>44</v>
      </c>
      <c r="D22" s="148">
        <v>33</v>
      </c>
      <c r="E22" s="148">
        <v>16</v>
      </c>
      <c r="F22" s="148">
        <v>29</v>
      </c>
    </row>
    <row r="23" spans="1:6" ht="10.5">
      <c r="A23" s="2" t="s">
        <v>96</v>
      </c>
      <c r="B23" s="146">
        <v>14.3</v>
      </c>
      <c r="C23" s="148">
        <v>66.5</v>
      </c>
      <c r="D23" s="148">
        <v>51.8</v>
      </c>
      <c r="E23" s="148">
        <v>20.7</v>
      </c>
      <c r="F23" s="148">
        <v>45.6</v>
      </c>
    </row>
    <row r="24" spans="1:6" ht="10.5">
      <c r="A24" s="2" t="s">
        <v>299</v>
      </c>
      <c r="B24" s="146"/>
      <c r="C24" s="148"/>
      <c r="D24" s="148"/>
      <c r="E24" s="148"/>
      <c r="F24" s="148"/>
    </row>
    <row r="25" spans="1:6" ht="10.5">
      <c r="A25" s="2" t="s">
        <v>386</v>
      </c>
      <c r="B25" s="146"/>
      <c r="C25" s="148"/>
      <c r="D25" s="148"/>
      <c r="E25" s="148"/>
      <c r="F25" s="148"/>
    </row>
    <row r="26" spans="1:6" ht="10.5">
      <c r="A26" s="2" t="s">
        <v>204</v>
      </c>
      <c r="B26" s="146"/>
      <c r="C26" s="148"/>
      <c r="D26" s="148"/>
      <c r="E26" s="148"/>
      <c r="F26" s="148"/>
    </row>
    <row r="27" spans="1:6" ht="10.5">
      <c r="A27" s="2" t="s">
        <v>100</v>
      </c>
      <c r="B27" s="146">
        <v>49</v>
      </c>
      <c r="C27" s="148">
        <v>57</v>
      </c>
      <c r="D27" s="148">
        <v>56</v>
      </c>
      <c r="E27" s="148">
        <v>32</v>
      </c>
      <c r="F27" s="148">
        <v>44</v>
      </c>
    </row>
    <row r="28" spans="1:6" ht="10.5">
      <c r="A28" s="2" t="s">
        <v>282</v>
      </c>
      <c r="B28" s="146"/>
      <c r="C28" s="148"/>
      <c r="D28" s="148"/>
      <c r="E28" s="148"/>
      <c r="F28" s="148"/>
    </row>
    <row r="29" spans="1:6" ht="10.5">
      <c r="A29" s="2" t="s">
        <v>102</v>
      </c>
      <c r="B29" s="146">
        <v>47.5</v>
      </c>
      <c r="C29" s="148">
        <v>63.2</v>
      </c>
      <c r="D29" s="148">
        <v>44.4</v>
      </c>
      <c r="E29" s="148">
        <v>15.4</v>
      </c>
      <c r="F29" s="148">
        <v>48.1</v>
      </c>
    </row>
    <row r="30" spans="1:6" ht="10.5">
      <c r="A30" s="2" t="s">
        <v>103</v>
      </c>
      <c r="B30" s="146">
        <v>69.3</v>
      </c>
      <c r="C30" s="148">
        <v>88.3</v>
      </c>
      <c r="D30" s="148">
        <v>76.7</v>
      </c>
      <c r="E30" s="148">
        <v>65.4</v>
      </c>
      <c r="F30" s="148">
        <v>80.3</v>
      </c>
    </row>
    <row r="31" spans="1:6" ht="10.5">
      <c r="A31" s="2" t="s">
        <v>104</v>
      </c>
      <c r="B31" s="146">
        <v>35.3</v>
      </c>
      <c r="C31" s="148">
        <v>50.8</v>
      </c>
      <c r="D31" s="148">
        <v>32</v>
      </c>
      <c r="E31" s="148">
        <v>11.3</v>
      </c>
      <c r="F31" s="148">
        <v>34</v>
      </c>
    </row>
    <row r="32" spans="1:6" ht="10.5">
      <c r="A32" s="2" t="s">
        <v>436</v>
      </c>
      <c r="B32" s="146"/>
      <c r="C32" s="146"/>
      <c r="D32" s="146"/>
      <c r="E32" s="146"/>
      <c r="F32" s="146"/>
    </row>
    <row r="33" spans="1:6" ht="10.5">
      <c r="A33" s="2" t="s">
        <v>106</v>
      </c>
      <c r="B33" s="146">
        <v>26.9</v>
      </c>
      <c r="C33" s="148">
        <v>72.3</v>
      </c>
      <c r="D33" s="148">
        <v>54.6</v>
      </c>
      <c r="E33" s="148">
        <v>19.7</v>
      </c>
      <c r="F33" s="148">
        <v>48.7</v>
      </c>
    </row>
    <row r="34" spans="1:6" ht="10.5">
      <c r="A34" s="2" t="s">
        <v>367</v>
      </c>
      <c r="B34" s="146">
        <v>37.2</v>
      </c>
      <c r="C34" s="148">
        <v>51.6</v>
      </c>
      <c r="D34" s="148">
        <v>45.7</v>
      </c>
      <c r="E34" s="148">
        <v>32.1</v>
      </c>
      <c r="F34" s="148">
        <v>42.5</v>
      </c>
    </row>
    <row r="35" spans="1:6" ht="10.5">
      <c r="A35" s="2" t="s">
        <v>283</v>
      </c>
      <c r="B35" s="146"/>
      <c r="C35" s="148"/>
      <c r="D35" s="148"/>
      <c r="E35" s="148"/>
      <c r="F35" s="148"/>
    </row>
    <row r="36" spans="1:6" ht="10.5">
      <c r="A36" s="2" t="s">
        <v>369</v>
      </c>
      <c r="B36" s="146">
        <v>58.6</v>
      </c>
      <c r="C36" s="148">
        <v>87.9</v>
      </c>
      <c r="D36" s="148">
        <v>74.9</v>
      </c>
      <c r="E36" s="148">
        <v>52.5</v>
      </c>
      <c r="F36" s="148">
        <v>79.3</v>
      </c>
    </row>
    <row r="37" spans="1:6" ht="10.5">
      <c r="A37" s="2" t="s">
        <v>370</v>
      </c>
      <c r="B37" s="146">
        <v>35.7</v>
      </c>
      <c r="C37" s="148">
        <v>72</v>
      </c>
      <c r="D37" s="148">
        <v>55.3</v>
      </c>
      <c r="E37" s="148">
        <v>28.4</v>
      </c>
      <c r="F37" s="148">
        <v>58.1</v>
      </c>
    </row>
    <row r="38" spans="1:6" ht="10.5">
      <c r="A38" s="2" t="s">
        <v>284</v>
      </c>
      <c r="B38" s="146"/>
      <c r="C38" s="148"/>
      <c r="D38" s="148"/>
      <c r="E38" s="148"/>
      <c r="F38" s="148"/>
    </row>
    <row r="39" spans="1:6" ht="10.5">
      <c r="A39" s="2" t="s">
        <v>372</v>
      </c>
      <c r="B39" s="146">
        <v>39</v>
      </c>
      <c r="C39" s="148">
        <v>73</v>
      </c>
      <c r="D39" s="148">
        <v>57</v>
      </c>
      <c r="E39" s="148">
        <v>40</v>
      </c>
      <c r="F39" s="148">
        <v>61</v>
      </c>
    </row>
    <row r="40" spans="1:6" ht="10.5">
      <c r="A40" s="2" t="s">
        <v>373</v>
      </c>
      <c r="B40" s="146">
        <v>30.2</v>
      </c>
      <c r="C40" s="148">
        <v>62.5</v>
      </c>
      <c r="D40" s="148">
        <v>36.3</v>
      </c>
      <c r="E40" s="148">
        <v>24.4</v>
      </c>
      <c r="F40" s="148">
        <v>47.1</v>
      </c>
    </row>
    <row r="41" spans="1:6" ht="10.5">
      <c r="A41" s="2" t="s">
        <v>374</v>
      </c>
      <c r="B41" s="146">
        <v>24.4</v>
      </c>
      <c r="C41" s="148">
        <v>63.6</v>
      </c>
      <c r="D41" s="148">
        <v>37.9</v>
      </c>
      <c r="E41" s="148">
        <v>17</v>
      </c>
      <c r="F41" s="148">
        <v>42.6</v>
      </c>
    </row>
    <row r="42" spans="1:8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62"/>
      <c r="H42" s="162"/>
    </row>
    <row r="43" spans="1:8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62"/>
      <c r="H43" s="162"/>
    </row>
    <row r="44" spans="1:6" ht="10.5">
      <c r="A44" s="2" t="s">
        <v>375</v>
      </c>
      <c r="B44" s="146">
        <v>18.8</v>
      </c>
      <c r="C44" s="148">
        <v>28.6</v>
      </c>
      <c r="D44" s="148">
        <v>17</v>
      </c>
      <c r="E44" s="148">
        <v>5.8</v>
      </c>
      <c r="F44" s="148">
        <v>15.1</v>
      </c>
    </row>
    <row r="45" spans="1:6" ht="10.5">
      <c r="A45" s="2" t="s">
        <v>376</v>
      </c>
      <c r="B45" s="146">
        <v>56.5</v>
      </c>
      <c r="C45" s="148">
        <v>78.9</v>
      </c>
      <c r="D45" s="148">
        <v>53.8</v>
      </c>
      <c r="E45" s="148">
        <v>19.6</v>
      </c>
      <c r="F45" s="148">
        <v>65.8</v>
      </c>
    </row>
    <row r="46" spans="1:6" ht="10.5">
      <c r="A46" s="2" t="s">
        <v>377</v>
      </c>
      <c r="B46" s="146">
        <v>25.3</v>
      </c>
      <c r="C46" s="148">
        <v>86.9</v>
      </c>
      <c r="D46" s="148">
        <v>69.7</v>
      </c>
      <c r="E46" s="148">
        <v>37.2</v>
      </c>
      <c r="F46" s="148">
        <v>79.6</v>
      </c>
    </row>
    <row r="47" spans="1:6" ht="10.5">
      <c r="A47" s="2" t="s">
        <v>378</v>
      </c>
      <c r="B47" s="146">
        <v>66</v>
      </c>
      <c r="C47" s="148">
        <v>83</v>
      </c>
      <c r="D47" s="148">
        <v>75</v>
      </c>
      <c r="E47" s="148">
        <v>53</v>
      </c>
      <c r="F47" s="148">
        <v>75</v>
      </c>
    </row>
    <row r="48" spans="1:6" ht="10.5">
      <c r="A48" s="2" t="s">
        <v>379</v>
      </c>
      <c r="B48" s="146">
        <v>38</v>
      </c>
      <c r="C48" s="148">
        <v>77</v>
      </c>
      <c r="D48" s="148">
        <v>51</v>
      </c>
      <c r="E48" s="148">
        <v>39</v>
      </c>
      <c r="F48" s="148">
        <v>63</v>
      </c>
    </row>
    <row r="49" spans="1:6" ht="10.5">
      <c r="A49" s="2" t="s">
        <v>295</v>
      </c>
      <c r="B49" s="146"/>
      <c r="C49" s="148"/>
      <c r="D49" s="148"/>
      <c r="E49" s="148"/>
      <c r="F49" s="148"/>
    </row>
    <row r="50" spans="1:6" ht="10.5">
      <c r="A50" s="2" t="s">
        <v>381</v>
      </c>
      <c r="B50" s="146">
        <v>39</v>
      </c>
      <c r="C50" s="148">
        <v>76.5</v>
      </c>
      <c r="D50" s="148">
        <v>65.8</v>
      </c>
      <c r="E50" s="148">
        <v>60.6</v>
      </c>
      <c r="F50" s="148">
        <v>60.7</v>
      </c>
    </row>
    <row r="51" spans="1:6" ht="10.5">
      <c r="A51" s="2" t="s">
        <v>142</v>
      </c>
      <c r="B51" s="146"/>
      <c r="C51" s="146"/>
      <c r="D51" s="146"/>
      <c r="E51" s="146"/>
      <c r="F51" s="146"/>
    </row>
    <row r="52" spans="1:6" ht="10.5">
      <c r="A52" s="2" t="s">
        <v>383</v>
      </c>
      <c r="B52" s="146">
        <v>61.5</v>
      </c>
      <c r="C52" s="148">
        <v>80.1</v>
      </c>
      <c r="D52" s="148">
        <v>76.1</v>
      </c>
      <c r="E52" s="148">
        <v>80.3</v>
      </c>
      <c r="F52" s="148">
        <v>71.2</v>
      </c>
    </row>
    <row r="53" spans="1:6" ht="10.5">
      <c r="A53" s="2" t="s">
        <v>384</v>
      </c>
      <c r="B53" s="146">
        <v>43.8</v>
      </c>
      <c r="C53" s="148">
        <v>84.3</v>
      </c>
      <c r="D53" s="148">
        <v>66.7</v>
      </c>
      <c r="E53" s="148">
        <v>50.3</v>
      </c>
      <c r="F53" s="148">
        <v>68.1</v>
      </c>
    </row>
    <row r="54" spans="1:6" ht="10.5">
      <c r="A54" s="2" t="s">
        <v>385</v>
      </c>
      <c r="B54" s="146">
        <v>0</v>
      </c>
      <c r="C54" s="148">
        <v>39.2</v>
      </c>
      <c r="D54" s="148">
        <v>25.9</v>
      </c>
      <c r="E54" s="148">
        <v>14.8</v>
      </c>
      <c r="F54" s="148">
        <v>26.2</v>
      </c>
    </row>
    <row r="55" ht="10.5">
      <c r="A55" s="4" t="s">
        <v>413</v>
      </c>
    </row>
    <row r="56" spans="1:14" ht="10.5">
      <c r="A56" s="4" t="s">
        <v>124</v>
      </c>
      <c r="F56" s="25"/>
      <c r="I56" s="25"/>
      <c r="J56" s="37"/>
      <c r="K56" s="37"/>
      <c r="L56" s="37"/>
      <c r="M56" s="37"/>
      <c r="N56" s="37"/>
    </row>
  </sheetData>
  <printOptions/>
  <pageMargins left="0.4" right="0.4" top="0.75" bottom="0.75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C60" sqref="C60"/>
    </sheetView>
  </sheetViews>
  <sheetFormatPr defaultColWidth="11.421875" defaultRowHeight="12.75"/>
  <cols>
    <col min="1" max="1" width="20.28125" style="4" customWidth="1"/>
    <col min="2" max="2" width="15.00390625" style="4" customWidth="1"/>
    <col min="3" max="3" width="15.421875" style="4" customWidth="1"/>
    <col min="4" max="4" width="12.8515625" style="4" customWidth="1"/>
    <col min="5" max="5" width="14.140625" style="4" customWidth="1"/>
    <col min="6" max="6" width="14.7109375" style="4" customWidth="1"/>
    <col min="7" max="16384" width="9.140625" style="4" customWidth="1"/>
  </cols>
  <sheetData>
    <row r="1" ht="10.5">
      <c r="A1" s="1" t="s">
        <v>414</v>
      </c>
    </row>
    <row r="2" spans="1:6" ht="42.75" customHeight="1">
      <c r="A2" s="7" t="s">
        <v>290</v>
      </c>
      <c r="B2" s="7" t="s">
        <v>430</v>
      </c>
      <c r="C2" s="7" t="s">
        <v>431</v>
      </c>
      <c r="D2" s="7" t="s">
        <v>432</v>
      </c>
      <c r="E2" s="7" t="s">
        <v>433</v>
      </c>
      <c r="F2" s="7" t="s">
        <v>434</v>
      </c>
    </row>
    <row r="3" spans="1:6" ht="10.5">
      <c r="A3" s="2" t="s">
        <v>332</v>
      </c>
      <c r="B3" s="146">
        <v>49.3</v>
      </c>
      <c r="C3" s="148">
        <v>62.8</v>
      </c>
      <c r="D3" s="148">
        <v>57</v>
      </c>
      <c r="E3" s="148">
        <v>47.7</v>
      </c>
      <c r="F3" s="148">
        <v>49</v>
      </c>
    </row>
    <row r="4" spans="1:6" ht="10.5">
      <c r="A4" s="2" t="s">
        <v>333</v>
      </c>
      <c r="B4" s="146">
        <v>46.6</v>
      </c>
      <c r="C4" s="148">
        <v>62.3</v>
      </c>
      <c r="D4" s="148">
        <v>54.8</v>
      </c>
      <c r="E4" s="148">
        <v>34.1</v>
      </c>
      <c r="F4" s="148">
        <v>44.7</v>
      </c>
    </row>
    <row r="5" spans="1:6" ht="10.5">
      <c r="A5" s="2" t="s">
        <v>334</v>
      </c>
      <c r="B5" s="146">
        <v>33.7</v>
      </c>
      <c r="C5" s="148">
        <v>58.5</v>
      </c>
      <c r="D5" s="148">
        <v>43.9</v>
      </c>
      <c r="E5" s="148">
        <v>21</v>
      </c>
      <c r="F5" s="148">
        <v>43.5</v>
      </c>
    </row>
    <row r="6" spans="1:6" ht="10.5">
      <c r="A6" s="2" t="s">
        <v>335</v>
      </c>
      <c r="B6" s="146">
        <v>17</v>
      </c>
      <c r="C6" s="148">
        <v>33</v>
      </c>
      <c r="D6" s="148">
        <v>22</v>
      </c>
      <c r="E6" s="148">
        <v>15</v>
      </c>
      <c r="F6" s="148">
        <v>20</v>
      </c>
    </row>
    <row r="7" spans="1:6" ht="10.5">
      <c r="A7" s="2" t="s">
        <v>336</v>
      </c>
      <c r="B7" s="146">
        <v>15.9</v>
      </c>
      <c r="C7" s="148">
        <v>31</v>
      </c>
      <c r="D7" s="148">
        <v>18</v>
      </c>
      <c r="E7" s="148">
        <v>17.1</v>
      </c>
      <c r="F7" s="148">
        <v>18.7</v>
      </c>
    </row>
    <row r="8" spans="1:6" ht="10.5">
      <c r="A8" s="2" t="s">
        <v>337</v>
      </c>
      <c r="B8" s="146">
        <v>51.5</v>
      </c>
      <c r="C8" s="148">
        <v>75.7</v>
      </c>
      <c r="D8" s="148">
        <v>56.7</v>
      </c>
      <c r="E8" s="148">
        <v>53.7</v>
      </c>
      <c r="F8" s="148">
        <v>56.3</v>
      </c>
    </row>
    <row r="9" spans="1:6" ht="10.5">
      <c r="A9" s="2" t="s">
        <v>338</v>
      </c>
      <c r="B9" s="146">
        <v>23</v>
      </c>
      <c r="C9" s="148">
        <v>76</v>
      </c>
      <c r="D9" s="148">
        <v>47</v>
      </c>
      <c r="E9" s="148">
        <v>34</v>
      </c>
      <c r="F9" s="148">
        <v>50</v>
      </c>
    </row>
    <row r="10" spans="1:6" ht="10.5">
      <c r="A10" s="2" t="s">
        <v>339</v>
      </c>
      <c r="B10" s="146">
        <v>33.3</v>
      </c>
      <c r="C10" s="148">
        <v>52.2</v>
      </c>
      <c r="D10" s="148">
        <v>35.9</v>
      </c>
      <c r="E10" s="148">
        <v>23.3</v>
      </c>
      <c r="F10" s="148">
        <v>33.3</v>
      </c>
    </row>
    <row r="11" spans="1:9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62"/>
      <c r="H11" s="162"/>
      <c r="I11" s="37"/>
    </row>
    <row r="12" spans="1:6" ht="10.5">
      <c r="A12" s="2" t="s">
        <v>340</v>
      </c>
      <c r="B12" s="146">
        <v>36</v>
      </c>
      <c r="C12" s="148">
        <v>59</v>
      </c>
      <c r="D12" s="148">
        <v>53</v>
      </c>
      <c r="E12" s="148">
        <v>34</v>
      </c>
      <c r="F12" s="148">
        <v>45</v>
      </c>
    </row>
    <row r="13" spans="1:6" ht="10.5">
      <c r="A13" s="2" t="s">
        <v>341</v>
      </c>
      <c r="B13" s="146">
        <v>48.6</v>
      </c>
      <c r="C13" s="148">
        <v>69</v>
      </c>
      <c r="D13" s="148">
        <v>57.5</v>
      </c>
      <c r="E13" s="148">
        <v>42</v>
      </c>
      <c r="F13" s="148">
        <v>56.6</v>
      </c>
    </row>
    <row r="14" spans="1:6" ht="10.5">
      <c r="A14" s="2" t="s">
        <v>342</v>
      </c>
      <c r="B14" s="146">
        <v>9.3</v>
      </c>
      <c r="C14" s="148">
        <v>20.2</v>
      </c>
      <c r="D14" s="148">
        <v>13.4</v>
      </c>
      <c r="E14" s="148">
        <v>5.9</v>
      </c>
      <c r="F14" s="148">
        <v>10.8</v>
      </c>
    </row>
    <row r="15" spans="1:6" ht="10.5">
      <c r="A15" s="2" t="s">
        <v>343</v>
      </c>
      <c r="B15" s="146">
        <v>41</v>
      </c>
      <c r="C15" s="148">
        <v>69.6</v>
      </c>
      <c r="D15" s="148">
        <v>45.6</v>
      </c>
      <c r="E15" s="148">
        <v>33.5</v>
      </c>
      <c r="F15" s="148">
        <v>57.5</v>
      </c>
    </row>
    <row r="16" spans="1:6" ht="10.5">
      <c r="A16" s="2" t="s">
        <v>344</v>
      </c>
      <c r="B16" s="146">
        <v>31.7</v>
      </c>
      <c r="C16" s="148">
        <v>53.5</v>
      </c>
      <c r="D16" s="148">
        <v>36.7</v>
      </c>
      <c r="E16" s="148">
        <v>23.3</v>
      </c>
      <c r="F16" s="148">
        <v>31.8</v>
      </c>
    </row>
    <row r="17" spans="1:6" ht="10.5">
      <c r="A17" s="2" t="s">
        <v>345</v>
      </c>
      <c r="B17" s="146">
        <v>32</v>
      </c>
      <c r="C17" s="148">
        <v>71</v>
      </c>
      <c r="D17" s="148">
        <v>55</v>
      </c>
      <c r="E17" s="148">
        <v>50</v>
      </c>
      <c r="F17" s="148">
        <v>54</v>
      </c>
    </row>
    <row r="18" spans="1:6" ht="10.5">
      <c r="A18" s="2" t="s">
        <v>346</v>
      </c>
      <c r="B18" s="146">
        <v>93.4</v>
      </c>
      <c r="C18" s="148">
        <v>74.7</v>
      </c>
      <c r="D18" s="148">
        <v>53</v>
      </c>
      <c r="E18" s="148">
        <v>36.5</v>
      </c>
      <c r="F18" s="148">
        <v>57.5</v>
      </c>
    </row>
    <row r="19" spans="1:6" ht="10.5">
      <c r="A19" s="2" t="s">
        <v>435</v>
      </c>
      <c r="B19" s="146"/>
      <c r="C19" s="148"/>
      <c r="D19" s="148"/>
      <c r="E19" s="148"/>
      <c r="F19" s="148"/>
    </row>
    <row r="20" spans="1:6" ht="10.5">
      <c r="A20" s="2" t="s">
        <v>348</v>
      </c>
      <c r="B20" s="146">
        <v>19</v>
      </c>
      <c r="C20" s="148">
        <v>36</v>
      </c>
      <c r="D20" s="148">
        <v>24</v>
      </c>
      <c r="E20" s="148">
        <v>24</v>
      </c>
      <c r="F20" s="148">
        <v>23</v>
      </c>
    </row>
    <row r="21" spans="1:6" ht="10.5">
      <c r="A21" s="2" t="s">
        <v>349</v>
      </c>
      <c r="B21" s="146">
        <v>50.8</v>
      </c>
      <c r="C21" s="148">
        <v>55.5</v>
      </c>
      <c r="D21" s="148">
        <v>56.7</v>
      </c>
      <c r="E21" s="148">
        <v>55.8</v>
      </c>
      <c r="F21" s="148">
        <v>44.8</v>
      </c>
    </row>
    <row r="22" spans="1:6" ht="10.5">
      <c r="A22" s="2" t="s">
        <v>350</v>
      </c>
      <c r="B22" s="146">
        <v>23</v>
      </c>
      <c r="C22" s="148">
        <v>29</v>
      </c>
      <c r="D22" s="148">
        <v>22</v>
      </c>
      <c r="E22" s="148">
        <v>12</v>
      </c>
      <c r="F22" s="148">
        <v>17</v>
      </c>
    </row>
    <row r="23" spans="1:6" ht="10.5">
      <c r="A23" s="2" t="s">
        <v>96</v>
      </c>
      <c r="B23" s="146">
        <v>14.3</v>
      </c>
      <c r="C23" s="148">
        <v>51.9</v>
      </c>
      <c r="D23" s="148">
        <v>40.5</v>
      </c>
      <c r="E23" s="148">
        <v>32.4</v>
      </c>
      <c r="F23" s="148">
        <v>29.5</v>
      </c>
    </row>
    <row r="24" spans="1:6" ht="10.5">
      <c r="A24" s="2" t="s">
        <v>97</v>
      </c>
      <c r="B24" s="146">
        <v>14</v>
      </c>
      <c r="C24" s="148">
        <v>39</v>
      </c>
      <c r="D24" s="148">
        <v>13</v>
      </c>
      <c r="E24" s="148">
        <v>10</v>
      </c>
      <c r="F24" s="148">
        <v>17</v>
      </c>
    </row>
    <row r="25" spans="1:6" ht="10.5">
      <c r="A25" s="2" t="s">
        <v>98</v>
      </c>
      <c r="B25" s="146">
        <v>35.6</v>
      </c>
      <c r="C25" s="148">
        <v>62</v>
      </c>
      <c r="D25" s="148">
        <v>43.6</v>
      </c>
      <c r="E25" s="148">
        <v>41.3</v>
      </c>
      <c r="F25" s="148">
        <v>44.3</v>
      </c>
    </row>
    <row r="26" spans="1:6" ht="10.5">
      <c r="A26" s="2" t="s">
        <v>204</v>
      </c>
      <c r="B26" s="146"/>
      <c r="C26" s="148"/>
      <c r="D26" s="148"/>
      <c r="E26" s="148"/>
      <c r="F26" s="148"/>
    </row>
    <row r="27" spans="1:6" ht="10.5">
      <c r="A27" s="2" t="s">
        <v>100</v>
      </c>
      <c r="B27" s="146">
        <v>60</v>
      </c>
      <c r="C27" s="148">
        <v>53</v>
      </c>
      <c r="D27" s="148">
        <v>59</v>
      </c>
      <c r="E27" s="148">
        <v>50</v>
      </c>
      <c r="F27" s="148">
        <v>41</v>
      </c>
    </row>
    <row r="28" spans="1:6" ht="10.5">
      <c r="A28" s="2" t="s">
        <v>101</v>
      </c>
      <c r="B28" s="146">
        <v>3.8</v>
      </c>
      <c r="C28" s="148">
        <v>15.5</v>
      </c>
      <c r="D28" s="148">
        <v>9.1</v>
      </c>
      <c r="E28" s="148">
        <v>8.6</v>
      </c>
      <c r="F28" s="148">
        <v>6.9</v>
      </c>
    </row>
    <row r="29" spans="1:6" ht="10.5">
      <c r="A29" s="2" t="s">
        <v>102</v>
      </c>
      <c r="B29" s="146">
        <v>58.5</v>
      </c>
      <c r="C29" s="148">
        <v>62.5</v>
      </c>
      <c r="D29" s="148">
        <v>48.7</v>
      </c>
      <c r="E29" s="148">
        <v>19.5</v>
      </c>
      <c r="F29" s="148">
        <v>47.3</v>
      </c>
    </row>
    <row r="30" spans="1:6" ht="10.5">
      <c r="A30" s="2" t="s">
        <v>103</v>
      </c>
      <c r="B30" s="146">
        <v>68.9</v>
      </c>
      <c r="C30" s="148">
        <v>85</v>
      </c>
      <c r="D30" s="148">
        <v>74.2</v>
      </c>
      <c r="E30" s="148">
        <v>67</v>
      </c>
      <c r="F30" s="148">
        <v>74.7</v>
      </c>
    </row>
    <row r="31" spans="1:6" ht="10.5">
      <c r="A31" s="2" t="s">
        <v>104</v>
      </c>
      <c r="B31" s="146">
        <v>35.3</v>
      </c>
      <c r="C31" s="148">
        <v>49</v>
      </c>
      <c r="D31" s="148">
        <v>23.7</v>
      </c>
      <c r="E31" s="148">
        <v>16.9</v>
      </c>
      <c r="F31" s="148">
        <v>33.7</v>
      </c>
    </row>
    <row r="32" spans="1:6" ht="10.5">
      <c r="A32" s="2" t="s">
        <v>436</v>
      </c>
      <c r="B32" s="146"/>
      <c r="C32" s="146"/>
      <c r="D32" s="146"/>
      <c r="E32" s="146"/>
      <c r="F32" s="146"/>
    </row>
    <row r="33" spans="1:6" ht="10.5">
      <c r="A33" s="2" t="s">
        <v>106</v>
      </c>
      <c r="B33" s="146">
        <v>24.5</v>
      </c>
      <c r="C33" s="148">
        <v>62.4</v>
      </c>
      <c r="D33" s="148">
        <v>42.6</v>
      </c>
      <c r="E33" s="148">
        <v>24.2</v>
      </c>
      <c r="F33" s="148">
        <v>26.8</v>
      </c>
    </row>
    <row r="34" spans="1:6" ht="10.5">
      <c r="A34" s="2" t="s">
        <v>367</v>
      </c>
      <c r="B34" s="146">
        <v>12.4</v>
      </c>
      <c r="C34" s="148">
        <v>23.9</v>
      </c>
      <c r="D34" s="148">
        <v>16.8</v>
      </c>
      <c r="E34" s="148">
        <v>9.1</v>
      </c>
      <c r="F34" s="148">
        <v>14.5</v>
      </c>
    </row>
    <row r="35" spans="1:6" ht="10.5">
      <c r="A35" s="2" t="s">
        <v>283</v>
      </c>
      <c r="B35" s="146"/>
      <c r="C35" s="148"/>
      <c r="D35" s="148"/>
      <c r="E35" s="148"/>
      <c r="F35" s="148"/>
    </row>
    <row r="36" spans="1:6" ht="10.5">
      <c r="A36" s="2" t="s">
        <v>369</v>
      </c>
      <c r="B36" s="146">
        <v>70</v>
      </c>
      <c r="C36" s="148">
        <v>89</v>
      </c>
      <c r="D36" s="148">
        <v>76.1</v>
      </c>
      <c r="E36" s="148">
        <v>62</v>
      </c>
      <c r="F36" s="148">
        <v>73.8</v>
      </c>
    </row>
    <row r="37" spans="1:6" ht="10.5">
      <c r="A37" s="2" t="s">
        <v>370</v>
      </c>
      <c r="B37" s="146">
        <v>46.7</v>
      </c>
      <c r="C37" s="148">
        <v>65.3</v>
      </c>
      <c r="D37" s="148">
        <v>49</v>
      </c>
      <c r="E37" s="148">
        <v>19.4</v>
      </c>
      <c r="F37" s="148">
        <v>50.5</v>
      </c>
    </row>
    <row r="38" spans="1:6" ht="10.5">
      <c r="A38" s="2" t="s">
        <v>284</v>
      </c>
      <c r="B38" s="146"/>
      <c r="C38" s="148"/>
      <c r="D38" s="148"/>
      <c r="E38" s="148"/>
      <c r="F38" s="148"/>
    </row>
    <row r="39" spans="1:6" ht="10.5">
      <c r="A39" s="2" t="s">
        <v>372</v>
      </c>
      <c r="B39" s="146">
        <v>51</v>
      </c>
      <c r="C39" s="148">
        <v>69</v>
      </c>
      <c r="D39" s="148">
        <v>58</v>
      </c>
      <c r="E39" s="148">
        <v>48</v>
      </c>
      <c r="F39" s="148">
        <v>59</v>
      </c>
    </row>
    <row r="40" spans="1:6" ht="10.5">
      <c r="A40" s="2" t="s">
        <v>373</v>
      </c>
      <c r="B40" s="146">
        <v>33.4</v>
      </c>
      <c r="C40" s="148">
        <v>63.5</v>
      </c>
      <c r="D40" s="148">
        <v>39</v>
      </c>
      <c r="E40" s="148">
        <v>33.4</v>
      </c>
      <c r="F40" s="148">
        <v>48.2</v>
      </c>
    </row>
    <row r="41" spans="1:6" ht="10.5">
      <c r="A41" s="2" t="s">
        <v>374</v>
      </c>
      <c r="B41" s="146">
        <v>29.8</v>
      </c>
      <c r="C41" s="148">
        <v>62.4</v>
      </c>
      <c r="D41" s="148">
        <v>40</v>
      </c>
      <c r="E41" s="148">
        <v>28.1</v>
      </c>
      <c r="F41" s="148">
        <v>41.9</v>
      </c>
    </row>
    <row r="42" spans="1:8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62"/>
      <c r="H42" s="162"/>
    </row>
    <row r="43" spans="1:8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62"/>
      <c r="H43" s="162"/>
    </row>
    <row r="44" spans="1:6" ht="10.5">
      <c r="A44" s="2" t="s">
        <v>375</v>
      </c>
      <c r="B44" s="146">
        <v>18.8</v>
      </c>
      <c r="C44" s="148">
        <v>22.3</v>
      </c>
      <c r="D44" s="148">
        <v>14.8</v>
      </c>
      <c r="E44" s="148">
        <v>8.5</v>
      </c>
      <c r="F44" s="148">
        <v>10.5</v>
      </c>
    </row>
    <row r="45" spans="1:6" ht="10.5">
      <c r="A45" s="2" t="s">
        <v>376</v>
      </c>
      <c r="B45" s="146">
        <v>45.7</v>
      </c>
      <c r="C45" s="148">
        <v>68.5</v>
      </c>
      <c r="D45" s="148">
        <v>45.1</v>
      </c>
      <c r="E45" s="148">
        <v>14.2</v>
      </c>
      <c r="F45" s="148">
        <v>50.6</v>
      </c>
    </row>
    <row r="46" spans="1:6" ht="10.5">
      <c r="A46" s="2" t="s">
        <v>377</v>
      </c>
      <c r="B46" s="146">
        <v>71.4</v>
      </c>
      <c r="C46" s="148">
        <v>87.2</v>
      </c>
      <c r="D46" s="148">
        <v>79.5</v>
      </c>
      <c r="E46" s="148">
        <v>63.2</v>
      </c>
      <c r="F46" s="148">
        <v>79.5</v>
      </c>
    </row>
    <row r="47" spans="1:6" ht="10.5">
      <c r="A47" s="2" t="s">
        <v>378</v>
      </c>
      <c r="B47" s="146">
        <v>45</v>
      </c>
      <c r="C47" s="148">
        <v>62</v>
      </c>
      <c r="D47" s="148">
        <v>51</v>
      </c>
      <c r="E47" s="148">
        <v>35</v>
      </c>
      <c r="F47" s="148">
        <v>50</v>
      </c>
    </row>
    <row r="48" spans="1:6" ht="10.5">
      <c r="A48" s="2" t="s">
        <v>379</v>
      </c>
      <c r="B48" s="146">
        <v>41</v>
      </c>
      <c r="C48" s="148">
        <v>73</v>
      </c>
      <c r="D48" s="148">
        <v>50</v>
      </c>
      <c r="E48" s="148">
        <v>42</v>
      </c>
      <c r="F48" s="148">
        <v>60</v>
      </c>
    </row>
    <row r="49" spans="1:6" ht="10.5">
      <c r="A49" s="2" t="s">
        <v>295</v>
      </c>
      <c r="B49" s="146"/>
      <c r="C49" s="148"/>
      <c r="D49" s="148"/>
      <c r="E49" s="148"/>
      <c r="F49" s="148"/>
    </row>
    <row r="50" spans="1:6" ht="10.5">
      <c r="A50" s="2" t="s">
        <v>381</v>
      </c>
      <c r="B50" s="146">
        <v>65.3</v>
      </c>
      <c r="C50" s="148">
        <v>80.6</v>
      </c>
      <c r="D50" s="148">
        <v>72.6</v>
      </c>
      <c r="E50" s="148">
        <v>70</v>
      </c>
      <c r="F50" s="148">
        <v>66.8</v>
      </c>
    </row>
    <row r="51" spans="1:6" ht="10.5">
      <c r="A51" s="2" t="s">
        <v>142</v>
      </c>
      <c r="B51" s="146"/>
      <c r="C51" s="146"/>
      <c r="D51" s="146"/>
      <c r="E51" s="146"/>
      <c r="F51" s="146"/>
    </row>
    <row r="52" spans="1:6" ht="10.5">
      <c r="A52" s="2" t="s">
        <v>383</v>
      </c>
      <c r="B52" s="146">
        <v>46.2</v>
      </c>
      <c r="C52" s="148">
        <v>70.6</v>
      </c>
      <c r="D52" s="148">
        <v>61.3</v>
      </c>
      <c r="E52" s="148">
        <v>75.2</v>
      </c>
      <c r="F52" s="148">
        <v>59.7</v>
      </c>
    </row>
    <row r="53" spans="1:6" ht="10.5">
      <c r="A53" s="2" t="s">
        <v>384</v>
      </c>
      <c r="B53" s="146">
        <v>42.4</v>
      </c>
      <c r="C53" s="148">
        <v>73.1</v>
      </c>
      <c r="D53" s="148">
        <v>49.2</v>
      </c>
      <c r="E53" s="148">
        <v>41.3</v>
      </c>
      <c r="F53" s="148">
        <v>50.4</v>
      </c>
    </row>
    <row r="54" spans="1:6" ht="10.5">
      <c r="A54" s="2" t="s">
        <v>385</v>
      </c>
      <c r="B54" s="146">
        <v>0</v>
      </c>
      <c r="C54" s="148">
        <v>37.3</v>
      </c>
      <c r="D54" s="148">
        <v>23.1</v>
      </c>
      <c r="E54" s="148">
        <v>10.8</v>
      </c>
      <c r="F54" s="148">
        <v>23.7</v>
      </c>
    </row>
    <row r="55" ht="10.5">
      <c r="A55" s="4" t="s">
        <v>415</v>
      </c>
    </row>
    <row r="56" spans="1:14" ht="10.5">
      <c r="A56" s="4" t="s">
        <v>124</v>
      </c>
      <c r="F56" s="25"/>
      <c r="I56" s="25"/>
      <c r="J56" s="37"/>
      <c r="K56" s="37"/>
      <c r="L56" s="37"/>
      <c r="M56" s="37"/>
      <c r="N56" s="37"/>
    </row>
  </sheetData>
  <printOptions/>
  <pageMargins left="0.4" right="0.4" top="0.75" bottom="0.75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C60" sqref="C60"/>
    </sheetView>
  </sheetViews>
  <sheetFormatPr defaultColWidth="11.421875" defaultRowHeight="12.75"/>
  <cols>
    <col min="1" max="1" width="18.8515625" style="4" customWidth="1"/>
    <col min="2" max="2" width="14.7109375" style="4" customWidth="1"/>
    <col min="3" max="3" width="16.8515625" style="4" customWidth="1"/>
    <col min="4" max="4" width="16.140625" style="4" customWidth="1"/>
    <col min="5" max="5" width="18.28125" style="4" customWidth="1"/>
    <col min="6" max="6" width="17.8515625" style="4" customWidth="1"/>
    <col min="7" max="16384" width="9.140625" style="4" customWidth="1"/>
  </cols>
  <sheetData>
    <row r="1" ht="10.5">
      <c r="A1" s="1" t="s">
        <v>416</v>
      </c>
    </row>
    <row r="2" spans="1:6" ht="42.75" customHeight="1">
      <c r="A2" s="7" t="s">
        <v>290</v>
      </c>
      <c r="B2" s="7" t="s">
        <v>430</v>
      </c>
      <c r="C2" s="7" t="s">
        <v>431</v>
      </c>
      <c r="D2" s="7" t="s">
        <v>432</v>
      </c>
      <c r="E2" s="7" t="s">
        <v>433</v>
      </c>
      <c r="F2" s="7" t="s">
        <v>434</v>
      </c>
    </row>
    <row r="3" spans="1:6" ht="10.5">
      <c r="A3" s="2" t="s">
        <v>332</v>
      </c>
      <c r="B3" s="146">
        <v>73.4</v>
      </c>
      <c r="C3" s="148">
        <v>85.7</v>
      </c>
      <c r="D3" s="148">
        <v>72</v>
      </c>
      <c r="E3" s="148">
        <v>50.3</v>
      </c>
      <c r="F3" s="148">
        <v>75.6</v>
      </c>
    </row>
    <row r="4" spans="1:6" ht="10.5">
      <c r="A4" s="2" t="s">
        <v>333</v>
      </c>
      <c r="B4" s="146">
        <v>55.9</v>
      </c>
      <c r="C4" s="148">
        <v>73.3</v>
      </c>
      <c r="D4" s="148">
        <v>66.6</v>
      </c>
      <c r="E4" s="148">
        <v>40.3</v>
      </c>
      <c r="F4" s="148">
        <v>54.7</v>
      </c>
    </row>
    <row r="5" spans="1:6" ht="10.5">
      <c r="A5" s="2" t="s">
        <v>334</v>
      </c>
      <c r="B5" s="146">
        <v>37.8</v>
      </c>
      <c r="C5" s="148">
        <v>70</v>
      </c>
      <c r="D5" s="148">
        <v>53.2</v>
      </c>
      <c r="E5" s="148">
        <v>16.9</v>
      </c>
      <c r="F5" s="148">
        <v>52.1</v>
      </c>
    </row>
    <row r="6" spans="1:6" ht="10.5">
      <c r="A6" s="2" t="s">
        <v>335</v>
      </c>
      <c r="B6" s="146">
        <v>23</v>
      </c>
      <c r="C6" s="148">
        <v>45</v>
      </c>
      <c r="D6" s="148">
        <v>29</v>
      </c>
      <c r="E6" s="148">
        <v>14</v>
      </c>
      <c r="F6" s="148">
        <v>28</v>
      </c>
    </row>
    <row r="7" spans="1:6" ht="10.5">
      <c r="A7" s="2" t="s">
        <v>336</v>
      </c>
      <c r="B7" s="146">
        <v>22.3</v>
      </c>
      <c r="C7" s="148">
        <v>49.2</v>
      </c>
      <c r="D7" s="148">
        <v>32.7</v>
      </c>
      <c r="E7" s="148">
        <v>25.5</v>
      </c>
      <c r="F7" s="148">
        <v>31.2</v>
      </c>
    </row>
    <row r="8" spans="1:6" ht="10.5">
      <c r="A8" s="2" t="s">
        <v>337</v>
      </c>
      <c r="B8" s="146">
        <v>64.8</v>
      </c>
      <c r="C8" s="148">
        <v>88.9</v>
      </c>
      <c r="D8" s="148">
        <v>77</v>
      </c>
      <c r="E8" s="148">
        <v>71.8</v>
      </c>
      <c r="F8" s="148">
        <v>78</v>
      </c>
    </row>
    <row r="9" spans="1:6" ht="10.5">
      <c r="A9" s="2" t="s">
        <v>338</v>
      </c>
      <c r="B9" s="146">
        <v>35</v>
      </c>
      <c r="C9" s="148">
        <v>83</v>
      </c>
      <c r="D9" s="148">
        <v>56</v>
      </c>
      <c r="E9" s="148">
        <v>39</v>
      </c>
      <c r="F9" s="148">
        <v>55</v>
      </c>
    </row>
    <row r="10" spans="1:6" ht="10.5">
      <c r="A10" s="2" t="s">
        <v>339</v>
      </c>
      <c r="B10" s="146">
        <v>44.4</v>
      </c>
      <c r="C10" s="148">
        <v>67.9</v>
      </c>
      <c r="D10" s="148">
        <v>48.6</v>
      </c>
      <c r="E10" s="148">
        <v>13.1</v>
      </c>
      <c r="F10" s="148">
        <v>48</v>
      </c>
    </row>
    <row r="11" spans="1:9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62"/>
      <c r="H11" s="162"/>
      <c r="I11" s="37"/>
    </row>
    <row r="12" spans="1:6" ht="10.5">
      <c r="A12" s="2" t="s">
        <v>340</v>
      </c>
      <c r="B12" s="146">
        <v>12</v>
      </c>
      <c r="C12" s="148">
        <v>37</v>
      </c>
      <c r="D12" s="148">
        <v>29</v>
      </c>
      <c r="E12" s="148">
        <v>11</v>
      </c>
      <c r="F12" s="148">
        <v>23</v>
      </c>
    </row>
    <row r="13" spans="1:6" ht="10.5">
      <c r="A13" s="2" t="s">
        <v>341</v>
      </c>
      <c r="B13" s="146">
        <v>73.5</v>
      </c>
      <c r="C13" s="148">
        <v>94.7</v>
      </c>
      <c r="D13" s="148">
        <v>86</v>
      </c>
      <c r="E13" s="148">
        <v>67.7</v>
      </c>
      <c r="F13" s="148">
        <v>90</v>
      </c>
    </row>
    <row r="14" spans="1:6" ht="10.5">
      <c r="A14" s="2" t="s">
        <v>342</v>
      </c>
      <c r="B14" s="146">
        <v>18.9</v>
      </c>
      <c r="C14" s="148">
        <v>42.4</v>
      </c>
      <c r="D14" s="148">
        <v>36.1</v>
      </c>
      <c r="E14" s="148">
        <v>9.8</v>
      </c>
      <c r="F14" s="148">
        <v>28.1</v>
      </c>
    </row>
    <row r="15" spans="1:6" ht="10.5">
      <c r="A15" s="2" t="s">
        <v>343</v>
      </c>
      <c r="B15" s="146">
        <v>48.4</v>
      </c>
      <c r="C15" s="148">
        <v>84.9</v>
      </c>
      <c r="D15" s="148">
        <v>58.5</v>
      </c>
      <c r="E15" s="148">
        <v>42.3</v>
      </c>
      <c r="F15" s="148">
        <v>74.8</v>
      </c>
    </row>
    <row r="16" spans="1:6" ht="10.5">
      <c r="A16" s="2" t="s">
        <v>344</v>
      </c>
      <c r="B16" s="146">
        <v>34.4</v>
      </c>
      <c r="C16" s="148">
        <v>59.2</v>
      </c>
      <c r="D16" s="148">
        <v>40.7</v>
      </c>
      <c r="E16" s="148">
        <v>42.1</v>
      </c>
      <c r="F16" s="148">
        <v>38</v>
      </c>
    </row>
    <row r="17" spans="1:6" ht="10.5">
      <c r="A17" s="2" t="s">
        <v>345</v>
      </c>
      <c r="B17" s="146">
        <v>20</v>
      </c>
      <c r="C17" s="148">
        <v>68</v>
      </c>
      <c r="D17" s="148">
        <v>43</v>
      </c>
      <c r="E17" s="148">
        <v>31</v>
      </c>
      <c r="F17" s="148">
        <v>48</v>
      </c>
    </row>
    <row r="18" spans="1:6" ht="10.5">
      <c r="A18" s="2" t="s">
        <v>346</v>
      </c>
      <c r="B18" s="146">
        <v>97.3</v>
      </c>
      <c r="C18" s="148">
        <v>76.2</v>
      </c>
      <c r="D18" s="148">
        <v>49</v>
      </c>
      <c r="E18" s="148">
        <v>25.7</v>
      </c>
      <c r="F18" s="148">
        <v>59.4</v>
      </c>
    </row>
    <row r="19" spans="1:6" ht="10.5">
      <c r="A19" s="2" t="s">
        <v>347</v>
      </c>
      <c r="B19" s="146">
        <v>44.3</v>
      </c>
      <c r="C19" s="148">
        <v>63.2</v>
      </c>
      <c r="D19" s="148">
        <v>45</v>
      </c>
      <c r="E19" s="148">
        <v>48.3</v>
      </c>
      <c r="F19" s="148">
        <v>46.8</v>
      </c>
    </row>
    <row r="20" spans="1:6" ht="10.5">
      <c r="A20" s="2" t="s">
        <v>348</v>
      </c>
      <c r="B20" s="146">
        <v>18</v>
      </c>
      <c r="C20" s="148">
        <v>39</v>
      </c>
      <c r="D20" s="148">
        <v>27</v>
      </c>
      <c r="E20" s="148">
        <v>13</v>
      </c>
      <c r="F20" s="148">
        <v>25</v>
      </c>
    </row>
    <row r="21" spans="1:6" ht="10.5">
      <c r="A21" s="2" t="s">
        <v>349</v>
      </c>
      <c r="B21" s="146">
        <v>57.3</v>
      </c>
      <c r="C21" s="148">
        <v>62.8</v>
      </c>
      <c r="D21" s="148">
        <v>57.8</v>
      </c>
      <c r="E21" s="148">
        <v>45.2</v>
      </c>
      <c r="F21" s="148">
        <v>51.2</v>
      </c>
    </row>
    <row r="22" spans="1:6" ht="10.5">
      <c r="A22" s="2" t="s">
        <v>350</v>
      </c>
      <c r="B22" s="146">
        <v>27</v>
      </c>
      <c r="C22" s="148">
        <v>44</v>
      </c>
      <c r="D22" s="148">
        <v>37</v>
      </c>
      <c r="E22" s="148">
        <v>9</v>
      </c>
      <c r="F22" s="148">
        <v>26</v>
      </c>
    </row>
    <row r="23" spans="1:6" ht="10.5">
      <c r="A23" s="2" t="s">
        <v>96</v>
      </c>
      <c r="B23" s="146">
        <v>25</v>
      </c>
      <c r="C23" s="148">
        <v>58.5</v>
      </c>
      <c r="D23" s="148">
        <v>46.4</v>
      </c>
      <c r="E23" s="148">
        <v>17.8</v>
      </c>
      <c r="F23" s="148">
        <v>37.4</v>
      </c>
    </row>
    <row r="24" spans="1:6" ht="10.5">
      <c r="A24" s="2" t="s">
        <v>97</v>
      </c>
      <c r="B24" s="146">
        <v>29</v>
      </c>
      <c r="C24" s="148">
        <v>71</v>
      </c>
      <c r="D24" s="148">
        <v>31</v>
      </c>
      <c r="E24" s="148">
        <v>10</v>
      </c>
      <c r="F24" s="148">
        <v>37</v>
      </c>
    </row>
    <row r="25" spans="1:6" ht="10.5">
      <c r="A25" s="2" t="s">
        <v>98</v>
      </c>
      <c r="B25" s="146">
        <v>1.7</v>
      </c>
      <c r="C25" s="148">
        <v>58.7</v>
      </c>
      <c r="D25" s="148">
        <v>42.1</v>
      </c>
      <c r="E25" s="148">
        <v>27.6</v>
      </c>
      <c r="F25" s="148">
        <v>37</v>
      </c>
    </row>
    <row r="26" spans="1:6" ht="10.5">
      <c r="A26" s="2" t="s">
        <v>99</v>
      </c>
      <c r="B26" s="146">
        <v>42.7</v>
      </c>
      <c r="C26" s="148">
        <v>79.9</v>
      </c>
      <c r="D26" s="148">
        <v>54.3</v>
      </c>
      <c r="E26" s="148">
        <v>42.4</v>
      </c>
      <c r="F26" s="148">
        <v>60.8</v>
      </c>
    </row>
    <row r="27" spans="1:6" ht="10.5">
      <c r="A27" s="2" t="s">
        <v>100</v>
      </c>
      <c r="B27" s="146">
        <v>33</v>
      </c>
      <c r="C27" s="148">
        <v>36</v>
      </c>
      <c r="D27" s="148">
        <v>33</v>
      </c>
      <c r="E27" s="148">
        <v>24</v>
      </c>
      <c r="F27" s="148">
        <v>22</v>
      </c>
    </row>
    <row r="28" spans="1:6" ht="10.5">
      <c r="A28" s="2" t="s">
        <v>101</v>
      </c>
      <c r="B28" s="146">
        <v>6.3</v>
      </c>
      <c r="C28" s="148">
        <v>22.9</v>
      </c>
      <c r="D28" s="148">
        <v>16.4</v>
      </c>
      <c r="E28" s="148">
        <v>5.9</v>
      </c>
      <c r="F28" s="148">
        <v>10.3</v>
      </c>
    </row>
    <row r="29" spans="1:6" ht="10.5">
      <c r="A29" s="2" t="s">
        <v>102</v>
      </c>
      <c r="B29" s="146">
        <v>53.8</v>
      </c>
      <c r="C29" s="148">
        <v>67</v>
      </c>
      <c r="D29" s="148">
        <v>61.4</v>
      </c>
      <c r="E29" s="148">
        <v>17.1</v>
      </c>
      <c r="F29" s="148">
        <v>51</v>
      </c>
    </row>
    <row r="30" spans="1:6" ht="10.5">
      <c r="A30" s="2" t="s">
        <v>103</v>
      </c>
      <c r="B30" s="146">
        <v>53</v>
      </c>
      <c r="C30" s="148">
        <v>86.2</v>
      </c>
      <c r="D30" s="148">
        <v>68.8</v>
      </c>
      <c r="E30" s="148">
        <v>52.8</v>
      </c>
      <c r="F30" s="148">
        <v>74.5</v>
      </c>
    </row>
    <row r="31" spans="1:6" ht="10.5">
      <c r="A31" s="2" t="s">
        <v>104</v>
      </c>
      <c r="B31" s="146">
        <v>0</v>
      </c>
      <c r="C31" s="148">
        <v>82.8</v>
      </c>
      <c r="D31" s="148">
        <v>69.7</v>
      </c>
      <c r="E31" s="148">
        <v>57.7</v>
      </c>
      <c r="F31" s="148">
        <v>71.8</v>
      </c>
    </row>
    <row r="32" spans="1:6" ht="10.5">
      <c r="A32" s="2" t="s">
        <v>105</v>
      </c>
      <c r="B32" s="146">
        <v>16.7</v>
      </c>
      <c r="C32" s="148">
        <v>46</v>
      </c>
      <c r="D32" s="148">
        <v>24.1</v>
      </c>
      <c r="E32" s="148">
        <v>2.8</v>
      </c>
      <c r="F32" s="148">
        <v>27</v>
      </c>
    </row>
    <row r="33" spans="1:6" ht="10.5">
      <c r="A33" s="2" t="s">
        <v>106</v>
      </c>
      <c r="B33" s="146">
        <v>23.1</v>
      </c>
      <c r="C33" s="148">
        <v>83.2</v>
      </c>
      <c r="D33" s="148">
        <v>66.4</v>
      </c>
      <c r="E33" s="148">
        <v>22.5</v>
      </c>
      <c r="F33" s="148">
        <v>62.9</v>
      </c>
    </row>
    <row r="34" spans="1:6" ht="10.5">
      <c r="A34" s="2" t="s">
        <v>367</v>
      </c>
      <c r="B34" s="146">
        <v>23.5</v>
      </c>
      <c r="C34" s="148">
        <v>56.8</v>
      </c>
      <c r="D34" s="148">
        <v>48</v>
      </c>
      <c r="E34" s="148">
        <v>32.5</v>
      </c>
      <c r="F34" s="148">
        <v>44.3</v>
      </c>
    </row>
    <row r="35" spans="1:6" ht="10.5">
      <c r="A35" s="2" t="s">
        <v>283</v>
      </c>
      <c r="B35" s="146"/>
      <c r="C35" s="148"/>
      <c r="D35" s="148"/>
      <c r="E35" s="148"/>
      <c r="F35" s="148"/>
    </row>
    <row r="36" spans="1:6" ht="10.5">
      <c r="A36" s="2" t="s">
        <v>369</v>
      </c>
      <c r="B36" s="146">
        <v>9.9</v>
      </c>
      <c r="C36" s="148">
        <v>47.3</v>
      </c>
      <c r="D36" s="148">
        <v>26.8</v>
      </c>
      <c r="E36" s="148">
        <v>10.9</v>
      </c>
      <c r="F36" s="148">
        <v>28.4</v>
      </c>
    </row>
    <row r="37" spans="1:6" ht="10.5">
      <c r="A37" s="2" t="s">
        <v>370</v>
      </c>
      <c r="B37" s="146">
        <v>0</v>
      </c>
      <c r="C37" s="148">
        <v>70.2</v>
      </c>
      <c r="D37" s="148">
        <v>54</v>
      </c>
      <c r="E37" s="148">
        <v>15.6</v>
      </c>
      <c r="F37" s="148">
        <v>54.6</v>
      </c>
    </row>
    <row r="38" spans="1:6" ht="10.5">
      <c r="A38" s="2" t="s">
        <v>371</v>
      </c>
      <c r="B38" s="146">
        <v>76.9</v>
      </c>
      <c r="C38" s="148">
        <v>92</v>
      </c>
      <c r="D38" s="148">
        <v>83</v>
      </c>
      <c r="E38" s="148">
        <v>72.6</v>
      </c>
      <c r="F38" s="148">
        <v>81.7</v>
      </c>
    </row>
    <row r="39" spans="1:6" ht="10.5">
      <c r="A39" s="2" t="s">
        <v>372</v>
      </c>
      <c r="B39" s="146">
        <v>32</v>
      </c>
      <c r="C39" s="148">
        <v>62</v>
      </c>
      <c r="D39" s="148">
        <v>44</v>
      </c>
      <c r="E39" s="148">
        <v>24</v>
      </c>
      <c r="F39" s="148">
        <v>47</v>
      </c>
    </row>
    <row r="40" spans="1:6" ht="10.5">
      <c r="A40" s="2" t="s">
        <v>373</v>
      </c>
      <c r="B40" s="146">
        <v>15.8</v>
      </c>
      <c r="C40" s="148">
        <v>53.5</v>
      </c>
      <c r="D40" s="148">
        <v>26.4</v>
      </c>
      <c r="E40" s="148">
        <v>13.1</v>
      </c>
      <c r="F40" s="148">
        <v>36.4</v>
      </c>
    </row>
    <row r="41" spans="1:6" ht="10.5">
      <c r="A41" s="2" t="s">
        <v>374</v>
      </c>
      <c r="B41" s="146">
        <v>22</v>
      </c>
      <c r="C41" s="148">
        <v>64.7</v>
      </c>
      <c r="D41" s="148">
        <v>35.2</v>
      </c>
      <c r="E41" s="148">
        <v>18.1</v>
      </c>
      <c r="F41" s="148">
        <v>39.4</v>
      </c>
    </row>
    <row r="42" spans="1:8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62"/>
      <c r="H42" s="162"/>
    </row>
    <row r="43" spans="1:8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62"/>
      <c r="H43" s="162"/>
    </row>
    <row r="44" spans="1:6" ht="10.5">
      <c r="A44" s="2" t="s">
        <v>375</v>
      </c>
      <c r="B44" s="146">
        <v>25</v>
      </c>
      <c r="C44" s="148">
        <v>56.8</v>
      </c>
      <c r="D44" s="148">
        <v>45.1</v>
      </c>
      <c r="E44" s="148">
        <v>18.4</v>
      </c>
      <c r="F44" s="148">
        <v>36.7</v>
      </c>
    </row>
    <row r="45" spans="1:6" ht="10.5">
      <c r="A45" s="2" t="s">
        <v>376</v>
      </c>
      <c r="B45" s="146">
        <v>56.7</v>
      </c>
      <c r="C45" s="148">
        <v>73.3</v>
      </c>
      <c r="D45" s="148">
        <v>52.8</v>
      </c>
      <c r="E45" s="148">
        <v>14.3</v>
      </c>
      <c r="F45" s="148">
        <v>59.9</v>
      </c>
    </row>
    <row r="46" spans="1:6" ht="10.5">
      <c r="A46" s="2" t="s">
        <v>377</v>
      </c>
      <c r="B46" s="146">
        <v>60</v>
      </c>
      <c r="C46" s="148">
        <v>90.7</v>
      </c>
      <c r="D46" s="148">
        <v>85.3</v>
      </c>
      <c r="E46" s="148">
        <v>69.5</v>
      </c>
      <c r="F46" s="148">
        <v>84.5</v>
      </c>
    </row>
    <row r="47" spans="1:6" ht="10.5">
      <c r="A47" s="2" t="s">
        <v>378</v>
      </c>
      <c r="B47" s="146">
        <v>51</v>
      </c>
      <c r="C47" s="148">
        <v>68</v>
      </c>
      <c r="D47" s="148">
        <v>60</v>
      </c>
      <c r="E47" s="148">
        <v>37</v>
      </c>
      <c r="F47" s="148">
        <v>59</v>
      </c>
    </row>
    <row r="48" spans="1:6" ht="10.5">
      <c r="A48" s="2" t="s">
        <v>379</v>
      </c>
      <c r="B48" s="146">
        <v>33</v>
      </c>
      <c r="C48" s="148">
        <v>75</v>
      </c>
      <c r="D48" s="148">
        <v>44</v>
      </c>
      <c r="E48" s="148">
        <v>29</v>
      </c>
      <c r="F48" s="148">
        <v>58</v>
      </c>
    </row>
    <row r="49" spans="1:6" ht="10.5">
      <c r="A49" s="2" t="s">
        <v>380</v>
      </c>
      <c r="B49" s="146">
        <v>15.4</v>
      </c>
      <c r="C49" s="148">
        <v>44.6</v>
      </c>
      <c r="D49" s="148">
        <v>46.8</v>
      </c>
      <c r="E49" s="148">
        <v>10.2</v>
      </c>
      <c r="F49" s="148">
        <v>23</v>
      </c>
    </row>
    <row r="50" spans="1:6" ht="10.5">
      <c r="A50" s="2" t="s">
        <v>381</v>
      </c>
      <c r="B50" s="146">
        <v>59.5</v>
      </c>
      <c r="C50" s="148">
        <v>88</v>
      </c>
      <c r="D50" s="148">
        <v>80.7</v>
      </c>
      <c r="E50" s="148">
        <v>70.3</v>
      </c>
      <c r="F50" s="148">
        <v>77.8</v>
      </c>
    </row>
    <row r="51" spans="1:6" ht="10.5">
      <c r="A51" s="2" t="s">
        <v>382</v>
      </c>
      <c r="B51" s="146">
        <v>40.7</v>
      </c>
      <c r="C51" s="148">
        <v>72.9</v>
      </c>
      <c r="D51" s="148">
        <v>53.1</v>
      </c>
      <c r="E51" s="148">
        <v>28.7</v>
      </c>
      <c r="F51" s="148">
        <v>56.4</v>
      </c>
    </row>
    <row r="52" spans="1:6" ht="10.5">
      <c r="A52" s="2" t="s">
        <v>383</v>
      </c>
      <c r="B52" s="146">
        <v>100</v>
      </c>
      <c r="C52" s="148">
        <v>75.2</v>
      </c>
      <c r="D52" s="148">
        <v>65.2</v>
      </c>
      <c r="E52" s="148">
        <v>62.4</v>
      </c>
      <c r="F52" s="148">
        <v>63.6</v>
      </c>
    </row>
    <row r="53" spans="1:6" ht="10.5">
      <c r="A53" s="2" t="s">
        <v>384</v>
      </c>
      <c r="B53" s="146">
        <v>33.9</v>
      </c>
      <c r="C53" s="148">
        <v>75.1</v>
      </c>
      <c r="D53" s="148">
        <v>51.8</v>
      </c>
      <c r="E53" s="148">
        <v>28.2</v>
      </c>
      <c r="F53" s="148">
        <v>54.6</v>
      </c>
    </row>
    <row r="54" spans="1:6" ht="10.5">
      <c r="A54" s="2" t="s">
        <v>385</v>
      </c>
      <c r="B54" s="146">
        <v>50</v>
      </c>
      <c r="C54" s="148">
        <v>51.9</v>
      </c>
      <c r="D54" s="148">
        <v>33.5</v>
      </c>
      <c r="E54" s="148">
        <v>19.4</v>
      </c>
      <c r="F54" s="148">
        <v>36.9</v>
      </c>
    </row>
    <row r="55" ht="10.5">
      <c r="A55" s="4" t="s">
        <v>427</v>
      </c>
    </row>
    <row r="56" spans="1:14" ht="10.5">
      <c r="A56" s="4" t="s">
        <v>124</v>
      </c>
      <c r="F56" s="25"/>
      <c r="I56" s="25"/>
      <c r="J56" s="37"/>
      <c r="K56" s="37"/>
      <c r="L56" s="37"/>
      <c r="M56" s="37"/>
      <c r="N56" s="37"/>
    </row>
  </sheetData>
  <printOptions/>
  <pageMargins left="0.3" right="0.3" top="0.75" bottom="0.75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C60" sqref="C60"/>
    </sheetView>
  </sheetViews>
  <sheetFormatPr defaultColWidth="11.421875" defaultRowHeight="12.75"/>
  <cols>
    <col min="1" max="1" width="20.00390625" style="4" customWidth="1"/>
    <col min="2" max="2" width="14.57421875" style="4" customWidth="1"/>
    <col min="3" max="3" width="14.00390625" style="4" customWidth="1"/>
    <col min="4" max="4" width="15.421875" style="4" customWidth="1"/>
    <col min="5" max="5" width="14.140625" style="4" customWidth="1"/>
    <col min="6" max="6" width="19.28125" style="4" customWidth="1"/>
    <col min="7" max="16384" width="9.140625" style="4" customWidth="1"/>
  </cols>
  <sheetData>
    <row r="1" ht="10.5">
      <c r="A1" s="1" t="s">
        <v>417</v>
      </c>
    </row>
    <row r="2" spans="1:6" ht="42.75" customHeight="1">
      <c r="A2" s="7" t="s">
        <v>290</v>
      </c>
      <c r="B2" s="7" t="s">
        <v>430</v>
      </c>
      <c r="C2" s="7" t="s">
        <v>431</v>
      </c>
      <c r="D2" s="7" t="s">
        <v>432</v>
      </c>
      <c r="E2" s="7" t="s">
        <v>433</v>
      </c>
      <c r="F2" s="7" t="s">
        <v>434</v>
      </c>
    </row>
    <row r="3" spans="1:6" ht="10.5">
      <c r="A3" s="2" t="s">
        <v>332</v>
      </c>
      <c r="B3" s="146">
        <v>75.6</v>
      </c>
      <c r="C3" s="148">
        <v>78.3</v>
      </c>
      <c r="D3" s="148">
        <v>72.6</v>
      </c>
      <c r="E3" s="148">
        <v>64.3</v>
      </c>
      <c r="F3" s="148">
        <v>66.5</v>
      </c>
    </row>
    <row r="4" spans="1:6" ht="10.5">
      <c r="A4" s="2" t="s">
        <v>333</v>
      </c>
      <c r="B4" s="146">
        <v>49.6</v>
      </c>
      <c r="C4" s="148">
        <v>63.8</v>
      </c>
      <c r="D4" s="148">
        <v>53.4</v>
      </c>
      <c r="E4" s="148">
        <v>36.1</v>
      </c>
      <c r="F4" s="148">
        <v>45.2</v>
      </c>
    </row>
    <row r="5" spans="1:6" ht="10.5">
      <c r="A5" s="2" t="s">
        <v>334</v>
      </c>
      <c r="B5" s="146">
        <v>37.6</v>
      </c>
      <c r="C5" s="148">
        <v>64.4</v>
      </c>
      <c r="D5" s="148">
        <v>48.3</v>
      </c>
      <c r="E5" s="148">
        <v>22.2</v>
      </c>
      <c r="F5" s="148">
        <v>46.9</v>
      </c>
    </row>
    <row r="6" spans="1:6" ht="10.5">
      <c r="A6" s="2" t="s">
        <v>335</v>
      </c>
      <c r="B6" s="146">
        <v>44</v>
      </c>
      <c r="C6" s="148">
        <v>56.5</v>
      </c>
      <c r="D6" s="148">
        <v>45.7</v>
      </c>
      <c r="E6" s="148">
        <v>26.8</v>
      </c>
      <c r="F6" s="148">
        <v>44</v>
      </c>
    </row>
    <row r="7" spans="1:6" ht="10.5">
      <c r="A7" s="2" t="s">
        <v>336</v>
      </c>
      <c r="B7" s="146">
        <v>25.5</v>
      </c>
      <c r="C7" s="148">
        <v>45.2</v>
      </c>
      <c r="D7" s="148">
        <v>28.6</v>
      </c>
      <c r="E7" s="148">
        <v>27.8</v>
      </c>
      <c r="F7" s="148">
        <v>29.2</v>
      </c>
    </row>
    <row r="8" spans="1:6" ht="10.5">
      <c r="A8" s="2" t="s">
        <v>337</v>
      </c>
      <c r="B8" s="146">
        <v>30.2</v>
      </c>
      <c r="C8" s="148">
        <v>64.3</v>
      </c>
      <c r="D8" s="148">
        <v>39.5</v>
      </c>
      <c r="E8" s="148">
        <v>37.3</v>
      </c>
      <c r="F8" s="148">
        <v>41</v>
      </c>
    </row>
    <row r="9" spans="1:6" ht="10.5">
      <c r="A9" s="2" t="s">
        <v>338</v>
      </c>
      <c r="B9" s="146">
        <v>27</v>
      </c>
      <c r="C9" s="148">
        <v>76</v>
      </c>
      <c r="D9" s="148">
        <v>47</v>
      </c>
      <c r="E9" s="148">
        <v>37</v>
      </c>
      <c r="F9" s="148">
        <v>48</v>
      </c>
    </row>
    <row r="10" spans="1:6" ht="10.5">
      <c r="A10" s="2" t="s">
        <v>339</v>
      </c>
      <c r="B10" s="146">
        <v>44.4</v>
      </c>
      <c r="C10" s="148">
        <v>51.5</v>
      </c>
      <c r="D10" s="148">
        <v>36.9</v>
      </c>
      <c r="E10" s="148">
        <v>23.5</v>
      </c>
      <c r="F10" s="148">
        <v>31.7</v>
      </c>
    </row>
    <row r="11" spans="1:9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62"/>
      <c r="H11" s="162"/>
      <c r="I11" s="37"/>
    </row>
    <row r="12" spans="1:6" ht="10.5">
      <c r="A12" s="2" t="s">
        <v>340</v>
      </c>
      <c r="B12" s="146">
        <v>36</v>
      </c>
      <c r="C12" s="148">
        <v>59</v>
      </c>
      <c r="D12" s="148">
        <v>52</v>
      </c>
      <c r="E12" s="148">
        <v>32</v>
      </c>
      <c r="F12" s="148">
        <v>44</v>
      </c>
    </row>
    <row r="13" spans="1:6" ht="10.5">
      <c r="A13" s="2" t="s">
        <v>341</v>
      </c>
      <c r="B13" s="146">
        <v>80</v>
      </c>
      <c r="C13" s="148">
        <v>91.9</v>
      </c>
      <c r="D13" s="148">
        <v>87.8</v>
      </c>
      <c r="E13" s="148">
        <v>79</v>
      </c>
      <c r="F13" s="148">
        <v>85.1</v>
      </c>
    </row>
    <row r="14" spans="1:6" ht="10.5">
      <c r="A14" s="2" t="s">
        <v>342</v>
      </c>
      <c r="B14" s="146">
        <v>5.4</v>
      </c>
      <c r="C14" s="148">
        <v>19.6</v>
      </c>
      <c r="D14" s="148">
        <v>9.4</v>
      </c>
      <c r="E14" s="148">
        <v>6.6</v>
      </c>
      <c r="F14" s="148">
        <v>10.4</v>
      </c>
    </row>
    <row r="15" spans="1:6" ht="10.5">
      <c r="A15" s="2" t="s">
        <v>343</v>
      </c>
      <c r="B15" s="146">
        <v>32.1</v>
      </c>
      <c r="C15" s="148">
        <v>70</v>
      </c>
      <c r="D15" s="148">
        <v>41.8</v>
      </c>
      <c r="E15" s="148">
        <v>29.3</v>
      </c>
      <c r="F15" s="148">
        <v>56.1</v>
      </c>
    </row>
    <row r="16" spans="1:6" ht="10.5">
      <c r="A16" s="2" t="s">
        <v>344</v>
      </c>
      <c r="B16" s="146">
        <v>15.6</v>
      </c>
      <c r="C16" s="148">
        <v>52</v>
      </c>
      <c r="D16" s="148">
        <v>29.1</v>
      </c>
      <c r="E16" s="148">
        <v>24.5</v>
      </c>
      <c r="F16" s="148">
        <v>25.4</v>
      </c>
    </row>
    <row r="17" spans="1:6" ht="10.5">
      <c r="A17" s="2" t="s">
        <v>345</v>
      </c>
      <c r="B17" s="146">
        <v>17</v>
      </c>
      <c r="C17" s="148">
        <v>64</v>
      </c>
      <c r="D17" s="148">
        <v>44</v>
      </c>
      <c r="E17" s="148">
        <v>40</v>
      </c>
      <c r="F17" s="148">
        <v>43</v>
      </c>
    </row>
    <row r="18" spans="1:6" ht="10.5">
      <c r="A18" s="2" t="s">
        <v>346</v>
      </c>
      <c r="B18" s="146">
        <v>97.3</v>
      </c>
      <c r="C18" s="148">
        <v>79</v>
      </c>
      <c r="D18" s="148">
        <v>52.3</v>
      </c>
      <c r="E18" s="148">
        <v>34.2</v>
      </c>
      <c r="F18" s="148">
        <v>62.4</v>
      </c>
    </row>
    <row r="19" spans="1:6" ht="10.5">
      <c r="A19" s="2" t="s">
        <v>347</v>
      </c>
      <c r="B19" s="146">
        <v>13.7</v>
      </c>
      <c r="C19" s="148">
        <v>50.5</v>
      </c>
      <c r="D19" s="148">
        <v>24.5</v>
      </c>
      <c r="E19" s="148">
        <v>12.7</v>
      </c>
      <c r="F19" s="148">
        <v>31.4</v>
      </c>
    </row>
    <row r="20" spans="1:6" ht="10.5">
      <c r="A20" s="2" t="s">
        <v>348</v>
      </c>
      <c r="B20" s="146">
        <v>7</v>
      </c>
      <c r="C20" s="148">
        <v>34</v>
      </c>
      <c r="D20" s="148">
        <v>22</v>
      </c>
      <c r="E20" s="148">
        <v>19</v>
      </c>
      <c r="F20" s="148">
        <v>19</v>
      </c>
    </row>
    <row r="21" spans="1:6" ht="10.5">
      <c r="A21" s="2" t="s">
        <v>349</v>
      </c>
      <c r="B21" s="146">
        <v>62.9</v>
      </c>
      <c r="C21" s="148">
        <v>62.8</v>
      </c>
      <c r="D21" s="148">
        <v>57.7</v>
      </c>
      <c r="E21" s="148">
        <v>57.4</v>
      </c>
      <c r="F21" s="148">
        <v>50.7</v>
      </c>
    </row>
    <row r="22" spans="1:6" ht="10.5">
      <c r="A22" s="2" t="s">
        <v>350</v>
      </c>
      <c r="B22" s="146">
        <v>9</v>
      </c>
      <c r="C22" s="148">
        <v>22</v>
      </c>
      <c r="D22" s="148">
        <v>9</v>
      </c>
      <c r="E22" s="148">
        <v>8</v>
      </c>
      <c r="F22" s="148">
        <v>9</v>
      </c>
    </row>
    <row r="23" spans="1:6" ht="10.5">
      <c r="A23" s="2" t="s">
        <v>96</v>
      </c>
      <c r="B23" s="146">
        <v>0</v>
      </c>
      <c r="C23" s="148">
        <v>51.2</v>
      </c>
      <c r="D23" s="148">
        <v>41.9</v>
      </c>
      <c r="E23" s="148">
        <v>41.9</v>
      </c>
      <c r="F23" s="148">
        <v>28.9</v>
      </c>
    </row>
    <row r="24" spans="1:6" ht="10.5">
      <c r="A24" s="2" t="s">
        <v>97</v>
      </c>
      <c r="B24" s="146">
        <v>28</v>
      </c>
      <c r="C24" s="148">
        <v>62</v>
      </c>
      <c r="D24" s="148">
        <v>29</v>
      </c>
      <c r="E24" s="148">
        <v>25</v>
      </c>
      <c r="F24" s="148">
        <v>35</v>
      </c>
    </row>
    <row r="25" spans="1:6" ht="10.5">
      <c r="A25" s="2" t="s">
        <v>98</v>
      </c>
      <c r="B25" s="146">
        <v>0.8</v>
      </c>
      <c r="C25" s="148">
        <v>49.2</v>
      </c>
      <c r="D25" s="148">
        <v>29.5</v>
      </c>
      <c r="E25" s="148">
        <v>26</v>
      </c>
      <c r="F25" s="148">
        <v>27.1</v>
      </c>
    </row>
    <row r="26" spans="1:6" ht="10.5">
      <c r="A26" s="2" t="s">
        <v>99</v>
      </c>
      <c r="B26" s="146">
        <v>26.5</v>
      </c>
      <c r="C26" s="148">
        <v>70.3</v>
      </c>
      <c r="D26" s="148">
        <v>41.2</v>
      </c>
      <c r="E26" s="148">
        <v>36.2</v>
      </c>
      <c r="F26" s="148">
        <v>49.6</v>
      </c>
    </row>
    <row r="27" spans="1:6" ht="10.5">
      <c r="A27" s="2" t="s">
        <v>100</v>
      </c>
      <c r="B27" s="146">
        <v>71</v>
      </c>
      <c r="C27" s="148">
        <v>59</v>
      </c>
      <c r="D27" s="148">
        <v>64</v>
      </c>
      <c r="E27" s="148">
        <v>62</v>
      </c>
      <c r="F27" s="148">
        <v>47</v>
      </c>
    </row>
    <row r="28" spans="1:6" ht="10.5">
      <c r="A28" s="2" t="s">
        <v>101</v>
      </c>
      <c r="B28" s="146">
        <v>6.3</v>
      </c>
      <c r="C28" s="148">
        <v>16.6</v>
      </c>
      <c r="D28" s="148">
        <v>8.2</v>
      </c>
      <c r="E28" s="148">
        <v>7.2</v>
      </c>
      <c r="F28" s="148">
        <v>6.5</v>
      </c>
    </row>
    <row r="29" spans="1:6" ht="10.5">
      <c r="A29" s="2" t="s">
        <v>102</v>
      </c>
      <c r="B29" s="146">
        <v>23.1</v>
      </c>
      <c r="C29" s="148">
        <v>55.5</v>
      </c>
      <c r="D29" s="148">
        <v>41.7</v>
      </c>
      <c r="E29" s="148">
        <v>7.5</v>
      </c>
      <c r="F29" s="148">
        <v>36.9</v>
      </c>
    </row>
    <row r="30" spans="1:6" ht="10.5">
      <c r="A30" s="2" t="s">
        <v>103</v>
      </c>
      <c r="B30" s="146">
        <v>41.8</v>
      </c>
      <c r="C30" s="148">
        <v>80.2</v>
      </c>
      <c r="D30" s="148">
        <v>61.4</v>
      </c>
      <c r="E30" s="148">
        <v>50.3</v>
      </c>
      <c r="F30" s="148">
        <v>68.8</v>
      </c>
    </row>
    <row r="31" spans="1:6" ht="10.5">
      <c r="A31" s="2" t="s">
        <v>104</v>
      </c>
      <c r="B31" s="146">
        <v>0</v>
      </c>
      <c r="C31" s="148">
        <v>63.5</v>
      </c>
      <c r="D31" s="148">
        <v>44.8</v>
      </c>
      <c r="E31" s="148">
        <v>35.5</v>
      </c>
      <c r="F31" s="148">
        <v>42.6</v>
      </c>
    </row>
    <row r="32" spans="1:6" ht="10.5">
      <c r="A32" s="2" t="s">
        <v>105</v>
      </c>
      <c r="B32" s="146">
        <v>16.7</v>
      </c>
      <c r="C32" s="148">
        <v>39.4</v>
      </c>
      <c r="D32" s="148">
        <v>17.2</v>
      </c>
      <c r="E32" s="148">
        <v>10.5</v>
      </c>
      <c r="F32" s="148">
        <v>20.3</v>
      </c>
    </row>
    <row r="33" spans="1:6" ht="10.5">
      <c r="A33" s="2" t="s">
        <v>106</v>
      </c>
      <c r="B33" s="146">
        <v>8.3</v>
      </c>
      <c r="C33" s="148">
        <v>75.5</v>
      </c>
      <c r="D33" s="148">
        <v>56.9</v>
      </c>
      <c r="E33" s="148">
        <v>34.6</v>
      </c>
      <c r="F33" s="148">
        <v>51.9</v>
      </c>
    </row>
    <row r="34" spans="1:6" ht="10.5">
      <c r="A34" s="2" t="s">
        <v>367</v>
      </c>
      <c r="B34" s="146">
        <v>11.8</v>
      </c>
      <c r="C34" s="148">
        <v>30.3</v>
      </c>
      <c r="D34" s="148">
        <v>19.7</v>
      </c>
      <c r="E34" s="148">
        <v>11.1</v>
      </c>
      <c r="F34" s="148">
        <v>17.4</v>
      </c>
    </row>
    <row r="35" spans="1:6" ht="10.5">
      <c r="A35" s="2" t="s">
        <v>283</v>
      </c>
      <c r="B35" s="146"/>
      <c r="C35" s="148"/>
      <c r="D35" s="148"/>
      <c r="E35" s="148"/>
      <c r="F35" s="148"/>
    </row>
    <row r="36" spans="1:6" ht="10.5">
      <c r="A36" s="2" t="s">
        <v>369</v>
      </c>
      <c r="B36" s="146">
        <v>53.7</v>
      </c>
      <c r="C36" s="148">
        <v>79.8</v>
      </c>
      <c r="D36" s="148">
        <v>69.6</v>
      </c>
      <c r="E36" s="148">
        <v>58</v>
      </c>
      <c r="F36" s="148">
        <v>67</v>
      </c>
    </row>
    <row r="37" spans="1:6" ht="10.5">
      <c r="A37" s="2" t="s">
        <v>370</v>
      </c>
      <c r="B37" s="146">
        <v>0</v>
      </c>
      <c r="C37" s="148">
        <v>54.9</v>
      </c>
      <c r="D37" s="148">
        <v>30.7</v>
      </c>
      <c r="E37" s="148">
        <v>13</v>
      </c>
      <c r="F37" s="148">
        <v>36.9</v>
      </c>
    </row>
    <row r="38" spans="1:6" ht="10.5">
      <c r="A38" s="2" t="s">
        <v>371</v>
      </c>
      <c r="B38" s="146">
        <v>50</v>
      </c>
      <c r="C38" s="148">
        <v>81.6</v>
      </c>
      <c r="D38" s="148">
        <v>66.3</v>
      </c>
      <c r="E38" s="148">
        <v>57.2</v>
      </c>
      <c r="F38" s="148">
        <v>63.7</v>
      </c>
    </row>
    <row r="39" spans="1:6" ht="10.5">
      <c r="A39" s="2" t="s">
        <v>372</v>
      </c>
      <c r="B39" s="146">
        <v>10</v>
      </c>
      <c r="C39" s="148">
        <v>29</v>
      </c>
      <c r="D39" s="148">
        <v>17</v>
      </c>
      <c r="E39" s="148">
        <v>13</v>
      </c>
      <c r="F39" s="148">
        <v>17</v>
      </c>
    </row>
    <row r="40" spans="1:6" ht="10.5">
      <c r="A40" s="2" t="s">
        <v>373</v>
      </c>
      <c r="B40" s="146">
        <v>14.3</v>
      </c>
      <c r="C40" s="148">
        <v>46.6</v>
      </c>
      <c r="D40" s="148">
        <v>21.4</v>
      </c>
      <c r="E40" s="148">
        <v>15</v>
      </c>
      <c r="F40" s="148">
        <v>30</v>
      </c>
    </row>
    <row r="41" spans="1:6" ht="10.5">
      <c r="A41" s="2" t="s">
        <v>374</v>
      </c>
      <c r="B41" s="146">
        <v>23.2</v>
      </c>
      <c r="C41" s="148">
        <v>50.5</v>
      </c>
      <c r="D41" s="148">
        <v>23</v>
      </c>
      <c r="E41" s="148">
        <v>28.7</v>
      </c>
      <c r="F41" s="148">
        <v>26.3</v>
      </c>
    </row>
    <row r="42" spans="1:8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62"/>
      <c r="H42" s="162"/>
    </row>
    <row r="43" spans="1:8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62"/>
      <c r="H43" s="162"/>
    </row>
    <row r="44" spans="1:6" ht="10.5">
      <c r="A44" s="2" t="s">
        <v>375</v>
      </c>
      <c r="B44" s="146">
        <v>43.8</v>
      </c>
      <c r="C44" s="148">
        <v>48.4</v>
      </c>
      <c r="D44" s="148">
        <v>39</v>
      </c>
      <c r="E44" s="148">
        <v>24.3</v>
      </c>
      <c r="F44" s="148">
        <v>29.7</v>
      </c>
    </row>
    <row r="45" spans="1:6" ht="10.5">
      <c r="A45" s="2" t="s">
        <v>376</v>
      </c>
      <c r="B45" s="146">
        <v>56.7</v>
      </c>
      <c r="C45" s="148">
        <v>75.5</v>
      </c>
      <c r="D45" s="148">
        <v>58.3</v>
      </c>
      <c r="E45" s="148">
        <v>17.1</v>
      </c>
      <c r="F45" s="148">
        <v>60</v>
      </c>
    </row>
    <row r="46" spans="1:6" ht="10.5">
      <c r="A46" s="2" t="s">
        <v>377</v>
      </c>
      <c r="B46" s="146">
        <v>65.7</v>
      </c>
      <c r="C46" s="148">
        <v>74.4</v>
      </c>
      <c r="D46" s="148">
        <v>73.1</v>
      </c>
      <c r="E46" s="148">
        <v>59.7</v>
      </c>
      <c r="F46" s="148">
        <v>63.4</v>
      </c>
    </row>
    <row r="47" spans="1:6" ht="10.5">
      <c r="A47" s="2" t="s">
        <v>378</v>
      </c>
      <c r="B47" s="146">
        <v>40</v>
      </c>
      <c r="C47" s="148">
        <v>60</v>
      </c>
      <c r="D47" s="148">
        <v>48</v>
      </c>
      <c r="E47" s="148">
        <v>29</v>
      </c>
      <c r="F47" s="148">
        <v>47</v>
      </c>
    </row>
    <row r="48" spans="1:6" ht="10.5">
      <c r="A48" s="2" t="s">
        <v>379</v>
      </c>
      <c r="B48" s="146">
        <v>23</v>
      </c>
      <c r="C48" s="148">
        <v>48</v>
      </c>
      <c r="D48" s="148">
        <v>27</v>
      </c>
      <c r="E48" s="148">
        <v>20</v>
      </c>
      <c r="F48" s="148">
        <v>38</v>
      </c>
    </row>
    <row r="49" spans="1:6" ht="10.5">
      <c r="A49" s="2" t="s">
        <v>380</v>
      </c>
      <c r="B49" s="146">
        <v>35.7</v>
      </c>
      <c r="C49" s="148">
        <v>60.7</v>
      </c>
      <c r="D49" s="148">
        <v>42.9</v>
      </c>
      <c r="E49" s="148">
        <v>39.1</v>
      </c>
      <c r="F49" s="148">
        <v>39.6</v>
      </c>
    </row>
    <row r="50" spans="1:6" ht="10.5">
      <c r="A50" s="2" t="s">
        <v>381</v>
      </c>
      <c r="B50" s="146">
        <v>74.1</v>
      </c>
      <c r="C50" s="148">
        <v>85.7</v>
      </c>
      <c r="D50" s="148">
        <v>79.4</v>
      </c>
      <c r="E50" s="148">
        <v>80.9</v>
      </c>
      <c r="F50" s="148">
        <v>77.7</v>
      </c>
    </row>
    <row r="51" spans="1:6" ht="10.5">
      <c r="A51" s="2" t="s">
        <v>382</v>
      </c>
      <c r="B51" s="146">
        <v>16.4</v>
      </c>
      <c r="C51" s="148">
        <v>47.5</v>
      </c>
      <c r="D51" s="148">
        <v>23.9</v>
      </c>
      <c r="E51" s="148">
        <v>11.9</v>
      </c>
      <c r="F51" s="148">
        <v>28.1</v>
      </c>
    </row>
    <row r="52" spans="1:6" ht="10.5">
      <c r="A52" s="2" t="s">
        <v>383</v>
      </c>
      <c r="B52" s="146">
        <v>100</v>
      </c>
      <c r="C52" s="148">
        <v>67.5</v>
      </c>
      <c r="D52" s="148">
        <v>52.2</v>
      </c>
      <c r="E52" s="148">
        <v>69.3</v>
      </c>
      <c r="F52" s="148">
        <v>55</v>
      </c>
    </row>
    <row r="53" spans="1:6" ht="10.5">
      <c r="A53" s="2" t="s">
        <v>384</v>
      </c>
      <c r="B53" s="146">
        <v>28.6</v>
      </c>
      <c r="C53" s="148">
        <v>71.6</v>
      </c>
      <c r="D53" s="148">
        <v>40.9</v>
      </c>
      <c r="E53" s="148">
        <v>26.1</v>
      </c>
      <c r="F53" s="148">
        <v>46.1</v>
      </c>
    </row>
    <row r="54" spans="1:6" ht="10.5">
      <c r="A54" s="2" t="s">
        <v>385</v>
      </c>
      <c r="B54" s="146">
        <v>50</v>
      </c>
      <c r="C54" s="148">
        <v>48.3</v>
      </c>
      <c r="D54" s="148">
        <v>28.5</v>
      </c>
      <c r="E54" s="148">
        <v>15.3</v>
      </c>
      <c r="F54" s="148">
        <v>31.3</v>
      </c>
    </row>
    <row r="55" ht="10.5">
      <c r="A55" s="4" t="s">
        <v>427</v>
      </c>
    </row>
    <row r="56" spans="1:14" ht="10.5">
      <c r="A56" s="4" t="s">
        <v>124</v>
      </c>
      <c r="F56" s="25"/>
      <c r="I56" s="25"/>
      <c r="J56" s="37"/>
      <c r="K56" s="37"/>
      <c r="L56" s="37"/>
      <c r="M56" s="37"/>
      <c r="N56" s="37"/>
    </row>
  </sheetData>
  <printOptions/>
  <pageMargins left="0.4" right="0.4" top="0.75" bottom="0.75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10"/>
  <sheetViews>
    <sheetView zoomScale="125" zoomScaleNormal="125" workbookViewId="0" topLeftCell="A1">
      <selection activeCell="C60" sqref="C60"/>
    </sheetView>
  </sheetViews>
  <sheetFormatPr defaultColWidth="11.421875" defaultRowHeight="12.75"/>
  <cols>
    <col min="1" max="1" width="20.421875" style="4" customWidth="1"/>
    <col min="2" max="2" width="23.140625" style="4" customWidth="1"/>
    <col min="3" max="3" width="23.7109375" style="4" customWidth="1"/>
    <col min="4" max="14" width="9.140625" style="37" customWidth="1"/>
    <col min="15" max="16384" width="9.140625" style="4" customWidth="1"/>
  </cols>
  <sheetData>
    <row r="1" ht="10.5">
      <c r="A1" s="1" t="s">
        <v>322</v>
      </c>
    </row>
    <row r="2" spans="1:4" ht="25.5" customHeight="1">
      <c r="A2" s="7" t="s">
        <v>290</v>
      </c>
      <c r="B2" s="7" t="s">
        <v>323</v>
      </c>
      <c r="C2" s="26" t="s">
        <v>324</v>
      </c>
      <c r="D2" s="149"/>
    </row>
    <row r="3" spans="1:5" ht="12">
      <c r="A3" s="2" t="s">
        <v>397</v>
      </c>
      <c r="B3" s="38"/>
      <c r="C3" s="150"/>
      <c r="D3" s="151"/>
      <c r="E3" s="152"/>
    </row>
    <row r="4" spans="1:5" ht="12">
      <c r="A4" s="2" t="s">
        <v>333</v>
      </c>
      <c r="B4" s="148">
        <v>50.7</v>
      </c>
      <c r="C4" s="153">
        <v>4.7</v>
      </c>
      <c r="D4" s="154"/>
      <c r="E4" s="155"/>
    </row>
    <row r="5" spans="1:5" ht="12">
      <c r="A5" s="2" t="s">
        <v>334</v>
      </c>
      <c r="B5" s="148">
        <v>75</v>
      </c>
      <c r="C5" s="153">
        <v>6</v>
      </c>
      <c r="D5" s="154"/>
      <c r="E5" s="155"/>
    </row>
    <row r="6" spans="1:5" ht="12">
      <c r="A6" s="2" t="s">
        <v>335</v>
      </c>
      <c r="B6" s="148">
        <v>78.2</v>
      </c>
      <c r="C6" s="153">
        <v>4.9</v>
      </c>
      <c r="D6" s="154"/>
      <c r="E6" s="155"/>
    </row>
    <row r="7" spans="1:5" ht="12">
      <c r="A7" s="2" t="s">
        <v>336</v>
      </c>
      <c r="B7" s="148"/>
      <c r="C7" s="153">
        <v>2</v>
      </c>
      <c r="D7" s="154"/>
      <c r="E7" s="155"/>
    </row>
    <row r="8" spans="1:5" ht="12">
      <c r="A8" s="2" t="s">
        <v>337</v>
      </c>
      <c r="B8" s="148">
        <v>82.7</v>
      </c>
      <c r="C8" s="153">
        <v>4.8</v>
      </c>
      <c r="D8" s="154"/>
      <c r="E8" s="155"/>
    </row>
    <row r="9" spans="1:5" ht="12">
      <c r="A9" s="2" t="s">
        <v>311</v>
      </c>
      <c r="B9" s="148"/>
      <c r="C9" s="153"/>
      <c r="D9" s="154"/>
      <c r="E9" s="155"/>
    </row>
    <row r="10" spans="1:5" ht="12">
      <c r="A10" s="2" t="s">
        <v>339</v>
      </c>
      <c r="B10" s="148">
        <v>54.5</v>
      </c>
      <c r="C10" s="153">
        <v>16.6</v>
      </c>
      <c r="D10" s="154"/>
      <c r="E10" s="155"/>
    </row>
    <row r="11" spans="1:14" ht="12" customHeight="1">
      <c r="A11" s="2" t="s">
        <v>118</v>
      </c>
      <c r="B11" s="158" t="s">
        <v>171</v>
      </c>
      <c r="C11" s="158" t="s">
        <v>171</v>
      </c>
      <c r="D11" s="162"/>
      <c r="E11" s="162"/>
      <c r="F11" s="162"/>
      <c r="G11" s="162"/>
      <c r="H11" s="162"/>
      <c r="J11" s="4"/>
      <c r="K11" s="4"/>
      <c r="L11" s="4"/>
      <c r="M11" s="4"/>
      <c r="N11" s="4"/>
    </row>
    <row r="12" spans="1:5" ht="12">
      <c r="A12" s="2" t="s">
        <v>340</v>
      </c>
      <c r="B12" s="148">
        <v>43.9</v>
      </c>
      <c r="C12" s="153">
        <v>6.9</v>
      </c>
      <c r="D12" s="154"/>
      <c r="E12" s="155"/>
    </row>
    <row r="13" spans="1:5" ht="12">
      <c r="A13" s="2" t="s">
        <v>341</v>
      </c>
      <c r="B13" s="148">
        <v>47.4</v>
      </c>
      <c r="C13" s="153">
        <v>7</v>
      </c>
      <c r="D13" s="154"/>
      <c r="E13" s="155"/>
    </row>
    <row r="14" spans="1:5" ht="12">
      <c r="A14" s="2" t="s">
        <v>342</v>
      </c>
      <c r="B14" s="148">
        <v>79.2</v>
      </c>
      <c r="C14" s="153">
        <v>3.1</v>
      </c>
      <c r="D14" s="154"/>
      <c r="E14" s="155"/>
    </row>
    <row r="15" spans="1:5" ht="12">
      <c r="A15" s="2" t="s">
        <v>399</v>
      </c>
      <c r="B15" s="148"/>
      <c r="C15" s="153"/>
      <c r="D15" s="154"/>
      <c r="E15" s="155"/>
    </row>
    <row r="16" spans="1:5" ht="12">
      <c r="A16" s="2" t="s">
        <v>344</v>
      </c>
      <c r="B16" s="148">
        <v>75.6</v>
      </c>
      <c r="C16" s="153">
        <v>8.1</v>
      </c>
      <c r="D16" s="154"/>
      <c r="E16" s="155"/>
    </row>
    <row r="17" spans="1:5" ht="12">
      <c r="A17" s="2" t="s">
        <v>345</v>
      </c>
      <c r="B17" s="148">
        <v>92</v>
      </c>
      <c r="C17" s="153">
        <v>4</v>
      </c>
      <c r="D17" s="154"/>
      <c r="E17" s="155"/>
    </row>
    <row r="18" spans="1:5" ht="12">
      <c r="A18" s="2" t="s">
        <v>316</v>
      </c>
      <c r="B18" s="148"/>
      <c r="C18" s="153"/>
      <c r="D18" s="154"/>
      <c r="E18" s="155"/>
    </row>
    <row r="19" spans="1:5" ht="12">
      <c r="A19" s="2" t="s">
        <v>347</v>
      </c>
      <c r="B19" s="148">
        <v>79</v>
      </c>
      <c r="C19" s="153">
        <v>1.8</v>
      </c>
      <c r="D19" s="154"/>
      <c r="E19" s="155"/>
    </row>
    <row r="20" spans="1:5" ht="12">
      <c r="A20" s="2" t="s">
        <v>133</v>
      </c>
      <c r="B20" s="148"/>
      <c r="C20" s="153"/>
      <c r="D20" s="154"/>
      <c r="E20" s="155"/>
    </row>
    <row r="21" spans="1:5" ht="12">
      <c r="A21" s="2" t="s">
        <v>349</v>
      </c>
      <c r="B21" s="148"/>
      <c r="C21" s="153">
        <v>5.7</v>
      </c>
      <c r="D21" s="154"/>
      <c r="E21" s="155"/>
    </row>
    <row r="22" spans="1:5" ht="12">
      <c r="A22" s="2" t="s">
        <v>281</v>
      </c>
      <c r="B22" s="148"/>
      <c r="C22" s="153"/>
      <c r="D22" s="154"/>
      <c r="E22" s="155"/>
    </row>
    <row r="23" spans="1:5" ht="12">
      <c r="A23" s="2" t="s">
        <v>96</v>
      </c>
      <c r="B23" s="148"/>
      <c r="C23" s="153">
        <v>13.8</v>
      </c>
      <c r="D23" s="154"/>
      <c r="E23" s="155"/>
    </row>
    <row r="24" spans="1:5" ht="12">
      <c r="A24" s="2" t="s">
        <v>97</v>
      </c>
      <c r="B24" s="148"/>
      <c r="C24" s="153">
        <v>10.6</v>
      </c>
      <c r="D24" s="154"/>
      <c r="E24" s="155"/>
    </row>
    <row r="25" spans="1:5" ht="12">
      <c r="A25" s="2" t="s">
        <v>386</v>
      </c>
      <c r="B25" s="148"/>
      <c r="C25" s="153"/>
      <c r="D25" s="154"/>
      <c r="E25" s="155"/>
    </row>
    <row r="26" spans="1:5" ht="12">
      <c r="A26" s="2" t="s">
        <v>99</v>
      </c>
      <c r="B26" s="148">
        <v>42.9</v>
      </c>
      <c r="C26" s="153">
        <v>7.5</v>
      </c>
      <c r="D26" s="154"/>
      <c r="E26" s="155"/>
    </row>
    <row r="27" spans="1:5" ht="12">
      <c r="A27" s="2" t="s">
        <v>205</v>
      </c>
      <c r="B27" s="148"/>
      <c r="C27" s="153"/>
      <c r="D27" s="154"/>
      <c r="E27" s="155"/>
    </row>
    <row r="28" spans="1:5" ht="12">
      <c r="A28" s="2" t="s">
        <v>282</v>
      </c>
      <c r="B28" s="148"/>
      <c r="C28" s="153"/>
      <c r="D28" s="154"/>
      <c r="E28" s="155"/>
    </row>
    <row r="29" spans="1:5" ht="12">
      <c r="A29" s="2" t="s">
        <v>134</v>
      </c>
      <c r="B29" s="148"/>
      <c r="C29" s="153"/>
      <c r="D29" s="154"/>
      <c r="E29" s="155"/>
    </row>
    <row r="30" spans="1:5" ht="12">
      <c r="A30" s="2" t="s">
        <v>300</v>
      </c>
      <c r="B30" s="148"/>
      <c r="C30" s="153"/>
      <c r="D30" s="154"/>
      <c r="E30" s="155"/>
    </row>
    <row r="31" spans="1:5" ht="12">
      <c r="A31" s="2" t="s">
        <v>444</v>
      </c>
      <c r="B31" s="148"/>
      <c r="C31" s="153"/>
      <c r="D31" s="154"/>
      <c r="E31" s="155"/>
    </row>
    <row r="32" spans="1:5" ht="12">
      <c r="A32" s="2" t="s">
        <v>436</v>
      </c>
      <c r="B32" s="148"/>
      <c r="C32" s="153"/>
      <c r="D32" s="154"/>
      <c r="E32" s="155"/>
    </row>
    <row r="33" spans="1:5" ht="12">
      <c r="A33" s="2" t="s">
        <v>447</v>
      </c>
      <c r="B33" s="148"/>
      <c r="C33" s="153"/>
      <c r="D33" s="154"/>
      <c r="E33" s="155"/>
    </row>
    <row r="34" spans="1:5" ht="12">
      <c r="A34" s="2" t="s">
        <v>367</v>
      </c>
      <c r="B34" s="148">
        <v>77</v>
      </c>
      <c r="C34" s="153"/>
      <c r="D34" s="154"/>
      <c r="E34" s="155"/>
    </row>
    <row r="35" spans="1:5" ht="12">
      <c r="A35" s="2" t="s">
        <v>368</v>
      </c>
      <c r="B35" s="148"/>
      <c r="C35" s="153">
        <v>12.5</v>
      </c>
      <c r="D35" s="154"/>
      <c r="E35" s="155"/>
    </row>
    <row r="36" spans="1:5" ht="12">
      <c r="A36" s="2" t="s">
        <v>369</v>
      </c>
      <c r="B36" s="148"/>
      <c r="C36" s="153">
        <v>13.9</v>
      </c>
      <c r="D36" s="154"/>
      <c r="E36" s="155"/>
    </row>
    <row r="37" spans="1:5" ht="12">
      <c r="A37" s="2" t="s">
        <v>370</v>
      </c>
      <c r="B37" s="148">
        <v>0</v>
      </c>
      <c r="C37" s="153">
        <v>0</v>
      </c>
      <c r="D37" s="154"/>
      <c r="E37" s="155"/>
    </row>
    <row r="38" spans="1:5" ht="12">
      <c r="A38" s="2" t="s">
        <v>371</v>
      </c>
      <c r="B38" s="148">
        <v>68.6</v>
      </c>
      <c r="C38" s="153">
        <v>2.3</v>
      </c>
      <c r="D38" s="154"/>
      <c r="E38" s="155"/>
    </row>
    <row r="39" spans="1:5" ht="12">
      <c r="A39" s="2" t="s">
        <v>285</v>
      </c>
      <c r="B39" s="148"/>
      <c r="C39" s="153"/>
      <c r="D39" s="154"/>
      <c r="E39" s="155"/>
    </row>
    <row r="40" spans="1:5" ht="12">
      <c r="A40" s="2" t="s">
        <v>228</v>
      </c>
      <c r="B40" s="148"/>
      <c r="C40" s="153"/>
      <c r="D40" s="154"/>
      <c r="E40" s="155"/>
    </row>
    <row r="41" spans="1:5" ht="12">
      <c r="A41" s="2" t="s">
        <v>374</v>
      </c>
      <c r="B41" s="148">
        <v>71.5</v>
      </c>
      <c r="C41" s="153"/>
      <c r="D41" s="154"/>
      <c r="E41" s="155"/>
    </row>
    <row r="42" spans="1:5" ht="12">
      <c r="A42" s="2" t="s">
        <v>119</v>
      </c>
      <c r="B42" s="158" t="s">
        <v>171</v>
      </c>
      <c r="C42" s="158" t="s">
        <v>171</v>
      </c>
      <c r="D42" s="154"/>
      <c r="E42" s="155"/>
    </row>
    <row r="43" spans="1:5" ht="12">
      <c r="A43" s="2" t="s">
        <v>120</v>
      </c>
      <c r="B43" s="158" t="s">
        <v>171</v>
      </c>
      <c r="C43" s="158" t="s">
        <v>171</v>
      </c>
      <c r="D43" s="154"/>
      <c r="E43" s="155"/>
    </row>
    <row r="44" spans="1:5" ht="12">
      <c r="A44" s="2" t="s">
        <v>375</v>
      </c>
      <c r="B44" s="148">
        <v>33.3</v>
      </c>
      <c r="C44" s="153"/>
      <c r="D44" s="154"/>
      <c r="E44" s="155"/>
    </row>
    <row r="45" spans="1:5" ht="12">
      <c r="A45" s="2" t="s">
        <v>376</v>
      </c>
      <c r="B45" s="148">
        <v>73.7</v>
      </c>
      <c r="C45" s="153">
        <v>4.2</v>
      </c>
      <c r="D45" s="154"/>
      <c r="E45" s="155"/>
    </row>
    <row r="46" spans="1:5" ht="12">
      <c r="A46" s="2" t="s">
        <v>294</v>
      </c>
      <c r="B46" s="148"/>
      <c r="C46" s="153"/>
      <c r="D46" s="154"/>
      <c r="E46" s="155"/>
    </row>
    <row r="47" spans="1:5" ht="12">
      <c r="A47" s="2" t="s">
        <v>378</v>
      </c>
      <c r="B47" s="148">
        <v>75.6</v>
      </c>
      <c r="C47" s="153"/>
      <c r="D47" s="154"/>
      <c r="E47" s="155"/>
    </row>
    <row r="48" spans="1:5" ht="12">
      <c r="A48" s="2" t="s">
        <v>325</v>
      </c>
      <c r="B48" s="148"/>
      <c r="C48" s="153"/>
      <c r="D48" s="154"/>
      <c r="E48" s="155"/>
    </row>
    <row r="49" spans="1:5" ht="12">
      <c r="A49" s="2" t="s">
        <v>380</v>
      </c>
      <c r="B49" s="148"/>
      <c r="C49" s="153">
        <v>4.6</v>
      </c>
      <c r="D49" s="154"/>
      <c r="E49" s="155"/>
    </row>
    <row r="50" spans="1:5" ht="12">
      <c r="A50" s="2" t="s">
        <v>381</v>
      </c>
      <c r="B50" s="148"/>
      <c r="C50" s="153">
        <v>3.2</v>
      </c>
      <c r="D50" s="154"/>
      <c r="E50" s="155"/>
    </row>
    <row r="51" spans="1:5" ht="12">
      <c r="A51" s="2" t="s">
        <v>142</v>
      </c>
      <c r="B51" s="148"/>
      <c r="C51" s="153"/>
      <c r="D51" s="154"/>
      <c r="E51" s="155"/>
    </row>
    <row r="52" spans="1:5" ht="12">
      <c r="A52" s="2" t="s">
        <v>383</v>
      </c>
      <c r="B52" s="148">
        <v>100</v>
      </c>
      <c r="C52" s="153">
        <v>2.6</v>
      </c>
      <c r="D52" s="154"/>
      <c r="E52" s="155"/>
    </row>
    <row r="53" spans="1:5" ht="12">
      <c r="A53" s="2" t="s">
        <v>113</v>
      </c>
      <c r="B53" s="148"/>
      <c r="C53" s="153"/>
      <c r="D53" s="154"/>
      <c r="E53" s="155"/>
    </row>
    <row r="54" spans="1:5" ht="12">
      <c r="A54" s="2" t="s">
        <v>385</v>
      </c>
      <c r="B54" s="148">
        <v>0</v>
      </c>
      <c r="C54" s="153">
        <v>0</v>
      </c>
      <c r="D54" s="154"/>
      <c r="E54" s="155"/>
    </row>
    <row r="55" ht="10.5">
      <c r="A55" s="4" t="s">
        <v>326</v>
      </c>
    </row>
    <row r="56" ht="10.5">
      <c r="A56" s="4" t="s">
        <v>327</v>
      </c>
    </row>
    <row r="57" spans="1:9" ht="10.5">
      <c r="A57" s="4" t="s">
        <v>124</v>
      </c>
      <c r="D57" s="4"/>
      <c r="E57" s="4"/>
      <c r="F57" s="25"/>
      <c r="G57" s="4"/>
      <c r="H57" s="4"/>
      <c r="I57" s="25"/>
    </row>
    <row r="58" spans="1:3" ht="10.5">
      <c r="A58" s="37"/>
      <c r="B58" s="37"/>
      <c r="C58" s="37"/>
    </row>
    <row r="59" spans="1:3" ht="10.5">
      <c r="A59" s="37"/>
      <c r="B59" s="37"/>
      <c r="C59" s="37"/>
    </row>
    <row r="60" spans="1:3" ht="10.5">
      <c r="A60" s="37"/>
      <c r="B60" s="37"/>
      <c r="C60" s="37"/>
    </row>
    <row r="61" spans="1:3" ht="10.5">
      <c r="A61" s="37"/>
      <c r="B61" s="37"/>
      <c r="C61" s="37"/>
    </row>
    <row r="62" spans="1:3" ht="10.5">
      <c r="A62" s="37"/>
      <c r="B62" s="37"/>
      <c r="C62" s="37"/>
    </row>
    <row r="63" spans="1:3" ht="10.5">
      <c r="A63" s="37"/>
      <c r="B63" s="37"/>
      <c r="C63" s="37"/>
    </row>
    <row r="64" spans="1:3" ht="10.5">
      <c r="A64" s="37"/>
      <c r="B64" s="37"/>
      <c r="C64" s="37"/>
    </row>
    <row r="65" spans="1:3" ht="10.5">
      <c r="A65" s="37"/>
      <c r="B65" s="37"/>
      <c r="C65" s="37"/>
    </row>
    <row r="66" spans="1:3" ht="10.5">
      <c r="A66" s="37"/>
      <c r="B66" s="37"/>
      <c r="C66" s="37"/>
    </row>
    <row r="67" spans="1:3" ht="10.5">
      <c r="A67" s="37"/>
      <c r="B67" s="37"/>
      <c r="C67" s="37"/>
    </row>
    <row r="68" spans="1:3" ht="10.5">
      <c r="A68" s="37"/>
      <c r="B68" s="37"/>
      <c r="C68" s="37"/>
    </row>
    <row r="69" spans="1:3" ht="10.5">
      <c r="A69" s="37"/>
      <c r="B69" s="37"/>
      <c r="C69" s="37"/>
    </row>
    <row r="70" spans="1:3" ht="10.5">
      <c r="A70" s="37"/>
      <c r="B70" s="37"/>
      <c r="C70" s="37"/>
    </row>
    <row r="71" spans="1:3" ht="10.5">
      <c r="A71" s="37"/>
      <c r="B71" s="37"/>
      <c r="C71" s="37"/>
    </row>
    <row r="72" spans="1:3" ht="10.5">
      <c r="A72" s="37"/>
      <c r="B72" s="37"/>
      <c r="C72" s="37"/>
    </row>
    <row r="73" spans="1:3" ht="10.5">
      <c r="A73" s="37"/>
      <c r="B73" s="37"/>
      <c r="C73" s="37"/>
    </row>
    <row r="74" spans="1:3" ht="10.5">
      <c r="A74" s="37"/>
      <c r="B74" s="37"/>
      <c r="C74" s="37"/>
    </row>
    <row r="75" spans="1:3" ht="10.5">
      <c r="A75" s="37"/>
      <c r="B75" s="37"/>
      <c r="C75" s="37"/>
    </row>
    <row r="76" spans="1:3" ht="10.5">
      <c r="A76" s="37"/>
      <c r="B76" s="37"/>
      <c r="C76" s="37"/>
    </row>
    <row r="77" spans="1:3" ht="10.5">
      <c r="A77" s="37"/>
      <c r="B77" s="37"/>
      <c r="C77" s="37"/>
    </row>
    <row r="78" spans="1:3" ht="10.5">
      <c r="A78" s="37"/>
      <c r="B78" s="37"/>
      <c r="C78" s="37"/>
    </row>
    <row r="79" spans="1:3" ht="10.5">
      <c r="A79" s="37"/>
      <c r="B79" s="37"/>
      <c r="C79" s="37"/>
    </row>
    <row r="80" spans="1:3" ht="10.5">
      <c r="A80" s="37"/>
      <c r="B80" s="37"/>
      <c r="C80" s="37"/>
    </row>
    <row r="81" spans="1:3" ht="10.5">
      <c r="A81" s="37"/>
      <c r="B81" s="37"/>
      <c r="C81" s="37"/>
    </row>
    <row r="82" spans="1:3" ht="10.5">
      <c r="A82" s="37"/>
      <c r="B82" s="37"/>
      <c r="C82" s="37"/>
    </row>
    <row r="83" spans="1:3" ht="10.5">
      <c r="A83" s="37"/>
      <c r="B83" s="37"/>
      <c r="C83" s="37"/>
    </row>
    <row r="84" spans="1:3" ht="10.5">
      <c r="A84" s="37"/>
      <c r="B84" s="37"/>
      <c r="C84" s="37"/>
    </row>
    <row r="85" spans="1:3" ht="10.5">
      <c r="A85" s="37"/>
      <c r="B85" s="37"/>
      <c r="C85" s="37"/>
    </row>
    <row r="86" spans="1:3" ht="10.5">
      <c r="A86" s="37"/>
      <c r="B86" s="37"/>
      <c r="C86" s="37"/>
    </row>
    <row r="87" spans="1:3" ht="10.5">
      <c r="A87" s="37"/>
      <c r="B87" s="37"/>
      <c r="C87" s="37"/>
    </row>
    <row r="88" spans="1:3" ht="10.5">
      <c r="A88" s="37"/>
      <c r="B88" s="37"/>
      <c r="C88" s="37"/>
    </row>
    <row r="89" spans="1:3" ht="10.5">
      <c r="A89" s="37"/>
      <c r="B89" s="37"/>
      <c r="C89" s="37"/>
    </row>
    <row r="90" spans="1:3" ht="10.5">
      <c r="A90" s="37"/>
      <c r="B90" s="37"/>
      <c r="C90" s="37"/>
    </row>
    <row r="91" spans="1:3" ht="10.5">
      <c r="A91" s="37"/>
      <c r="B91" s="37"/>
      <c r="C91" s="37"/>
    </row>
    <row r="92" spans="1:3" ht="10.5">
      <c r="A92" s="37"/>
      <c r="B92" s="37"/>
      <c r="C92" s="37"/>
    </row>
    <row r="93" spans="1:3" ht="10.5">
      <c r="A93" s="37"/>
      <c r="B93" s="37"/>
      <c r="C93" s="37"/>
    </row>
    <row r="94" spans="1:3" ht="10.5">
      <c r="A94" s="37"/>
      <c r="B94" s="37"/>
      <c r="C94" s="37"/>
    </row>
    <row r="95" spans="1:3" ht="10.5">
      <c r="A95" s="37"/>
      <c r="B95" s="37"/>
      <c r="C95" s="37"/>
    </row>
    <row r="96" spans="1:3" ht="10.5">
      <c r="A96" s="37"/>
      <c r="B96" s="37"/>
      <c r="C96" s="37"/>
    </row>
    <row r="97" spans="1:3" ht="10.5">
      <c r="A97" s="37"/>
      <c r="B97" s="37"/>
      <c r="C97" s="37"/>
    </row>
    <row r="98" spans="1:3" ht="10.5">
      <c r="A98" s="37"/>
      <c r="B98" s="37"/>
      <c r="C98" s="37"/>
    </row>
    <row r="99" spans="1:3" ht="10.5">
      <c r="A99" s="37"/>
      <c r="B99" s="37"/>
      <c r="C99" s="37"/>
    </row>
    <row r="100" spans="1:3" ht="10.5">
      <c r="A100" s="37"/>
      <c r="B100" s="37"/>
      <c r="C100" s="37"/>
    </row>
    <row r="101" spans="1:3" ht="10.5">
      <c r="A101" s="37"/>
      <c r="B101" s="37"/>
      <c r="C101" s="37"/>
    </row>
    <row r="102" spans="1:3" ht="10.5">
      <c r="A102" s="37"/>
      <c r="B102" s="37"/>
      <c r="C102" s="37"/>
    </row>
    <row r="103" spans="1:3" ht="10.5">
      <c r="A103" s="37"/>
      <c r="B103" s="37"/>
      <c r="C103" s="37"/>
    </row>
    <row r="104" spans="1:3" ht="10.5">
      <c r="A104" s="37"/>
      <c r="B104" s="37"/>
      <c r="C104" s="37"/>
    </row>
    <row r="105" spans="1:3" ht="10.5">
      <c r="A105" s="37"/>
      <c r="B105" s="37"/>
      <c r="C105" s="37"/>
    </row>
    <row r="106" spans="1:3" ht="10.5">
      <c r="A106" s="37"/>
      <c r="B106" s="37"/>
      <c r="C106" s="37"/>
    </row>
    <row r="107" spans="1:3" ht="10.5">
      <c r="A107" s="37"/>
      <c r="B107" s="37"/>
      <c r="C107" s="37"/>
    </row>
    <row r="108" spans="1:3" ht="10.5">
      <c r="A108" s="37"/>
      <c r="B108" s="37"/>
      <c r="C108" s="37"/>
    </row>
    <row r="109" spans="1:3" ht="10.5">
      <c r="A109" s="37"/>
      <c r="B109" s="37"/>
      <c r="C109" s="37"/>
    </row>
    <row r="110" spans="1:3" ht="10.5">
      <c r="A110" s="37"/>
      <c r="B110" s="37"/>
      <c r="C110" s="37"/>
    </row>
  </sheetData>
  <printOptions/>
  <pageMargins left="0.75" right="0.75" top="0.35" bottom="0.35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6"/>
  <sheetViews>
    <sheetView zoomScale="125" zoomScaleNormal="125" workbookViewId="0" topLeftCell="A1">
      <selection activeCell="C60" sqref="C60"/>
    </sheetView>
  </sheetViews>
  <sheetFormatPr defaultColWidth="11.421875" defaultRowHeight="12.75"/>
  <cols>
    <col min="1" max="1" width="16.140625" style="4" customWidth="1"/>
    <col min="2" max="2" width="11.7109375" style="4" customWidth="1"/>
    <col min="3" max="3" width="12.00390625" style="4" customWidth="1"/>
    <col min="4" max="4" width="11.140625" style="4" customWidth="1"/>
    <col min="5" max="5" width="13.7109375" style="4" customWidth="1"/>
    <col min="6" max="6" width="12.00390625" style="4" customWidth="1"/>
    <col min="7" max="16384" width="9.140625" style="4" customWidth="1"/>
  </cols>
  <sheetData>
    <row r="1" ht="10.5">
      <c r="A1" s="1" t="s">
        <v>328</v>
      </c>
    </row>
    <row r="2" spans="1:6" ht="42.75" customHeight="1">
      <c r="A2" s="7" t="s">
        <v>290</v>
      </c>
      <c r="B2" s="7" t="s">
        <v>430</v>
      </c>
      <c r="C2" s="7" t="s">
        <v>431</v>
      </c>
      <c r="D2" s="7" t="s">
        <v>432</v>
      </c>
      <c r="E2" s="7" t="s">
        <v>433</v>
      </c>
      <c r="F2" s="7" t="s">
        <v>434</v>
      </c>
    </row>
    <row r="3" spans="1:6" ht="10.5">
      <c r="A3" s="2" t="s">
        <v>397</v>
      </c>
      <c r="B3" s="38"/>
      <c r="C3" s="148"/>
      <c r="D3" s="148"/>
      <c r="E3" s="148"/>
      <c r="F3" s="148"/>
    </row>
    <row r="4" spans="1:6" ht="10.5">
      <c r="A4" s="2" t="s">
        <v>333</v>
      </c>
      <c r="B4" s="148">
        <v>50.7</v>
      </c>
      <c r="C4" s="148">
        <v>61.4</v>
      </c>
      <c r="D4" s="148">
        <v>51.1</v>
      </c>
      <c r="E4" s="148">
        <v>36.6</v>
      </c>
      <c r="F4" s="148">
        <v>47.6</v>
      </c>
    </row>
    <row r="5" spans="1:6" ht="10.5">
      <c r="A5" s="2" t="s">
        <v>334</v>
      </c>
      <c r="B5" s="148">
        <v>75</v>
      </c>
      <c r="C5" s="148">
        <v>75</v>
      </c>
      <c r="D5" s="148">
        <v>64</v>
      </c>
      <c r="E5" s="148">
        <v>59</v>
      </c>
      <c r="F5" s="148">
        <v>75</v>
      </c>
    </row>
    <row r="6" spans="1:6" ht="10.5">
      <c r="A6" s="2" t="s">
        <v>335</v>
      </c>
      <c r="B6" s="148">
        <v>78.2</v>
      </c>
      <c r="C6" s="148">
        <v>81.3</v>
      </c>
      <c r="D6" s="148">
        <v>73</v>
      </c>
      <c r="E6" s="148">
        <v>79</v>
      </c>
      <c r="F6" s="148">
        <v>84.1</v>
      </c>
    </row>
    <row r="7" spans="1:6" ht="10.5">
      <c r="A7" s="2" t="s">
        <v>336</v>
      </c>
      <c r="B7" s="148"/>
      <c r="C7" s="148">
        <v>85</v>
      </c>
      <c r="D7" s="148">
        <f>0.791*100</f>
        <v>79.10000000000001</v>
      </c>
      <c r="E7" s="148"/>
      <c r="F7" s="148"/>
    </row>
    <row r="8" spans="1:6" ht="10.5">
      <c r="A8" s="2" t="s">
        <v>337</v>
      </c>
      <c r="B8" s="148">
        <v>82.7</v>
      </c>
      <c r="C8" s="148">
        <v>80.1</v>
      </c>
      <c r="D8" s="148">
        <v>63.7</v>
      </c>
      <c r="E8" s="148">
        <v>79.7</v>
      </c>
      <c r="F8" s="148">
        <v>81.6</v>
      </c>
    </row>
    <row r="9" spans="1:6" ht="10.5">
      <c r="A9" s="2" t="s">
        <v>338</v>
      </c>
      <c r="B9" s="148"/>
      <c r="C9" s="148">
        <v>91.2</v>
      </c>
      <c r="D9" s="148">
        <v>82.4</v>
      </c>
      <c r="E9" s="148"/>
      <c r="F9" s="148"/>
    </row>
    <row r="10" spans="1:6" ht="10.5">
      <c r="A10" s="2" t="s">
        <v>339</v>
      </c>
      <c r="B10" s="148">
        <v>54.5</v>
      </c>
      <c r="C10" s="148">
        <v>83.7</v>
      </c>
      <c r="D10" s="148">
        <v>67.3</v>
      </c>
      <c r="E10" s="148">
        <v>71.3</v>
      </c>
      <c r="F10" s="148">
        <v>73</v>
      </c>
    </row>
    <row r="11" spans="1:9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62"/>
      <c r="H11" s="162"/>
      <c r="I11" s="37"/>
    </row>
    <row r="12" spans="1:6" ht="10.5">
      <c r="A12" s="2" t="s">
        <v>340</v>
      </c>
      <c r="B12" s="148">
        <v>43.9</v>
      </c>
      <c r="C12" s="148">
        <v>69</v>
      </c>
      <c r="D12" s="148">
        <v>62.1</v>
      </c>
      <c r="E12" s="148">
        <v>47.2</v>
      </c>
      <c r="F12" s="148">
        <v>54.3</v>
      </c>
    </row>
    <row r="13" spans="1:6" ht="10.5">
      <c r="A13" s="2" t="s">
        <v>341</v>
      </c>
      <c r="B13" s="148">
        <v>47.4</v>
      </c>
      <c r="C13" s="148">
        <v>69.4</v>
      </c>
      <c r="D13" s="148">
        <v>55.3</v>
      </c>
      <c r="E13" s="148">
        <v>37.7</v>
      </c>
      <c r="F13" s="148">
        <v>60.1</v>
      </c>
    </row>
    <row r="14" spans="1:6" ht="10.5">
      <c r="A14" s="2" t="s">
        <v>342</v>
      </c>
      <c r="B14" s="148">
        <v>79.2</v>
      </c>
      <c r="C14" s="148">
        <v>79.6</v>
      </c>
      <c r="D14" s="148">
        <v>72.4</v>
      </c>
      <c r="E14" s="148">
        <v>71.5</v>
      </c>
      <c r="F14" s="148">
        <v>74.1</v>
      </c>
    </row>
    <row r="15" spans="1:6" ht="10.5">
      <c r="A15" s="2" t="s">
        <v>343</v>
      </c>
      <c r="B15" s="148"/>
      <c r="C15" s="148">
        <v>86.6</v>
      </c>
      <c r="D15" s="148"/>
      <c r="E15" s="148"/>
      <c r="F15" s="148"/>
    </row>
    <row r="16" spans="1:6" ht="10.5">
      <c r="A16" s="2" t="s">
        <v>344</v>
      </c>
      <c r="B16" s="148">
        <v>75.6</v>
      </c>
      <c r="C16" s="148">
        <v>87.4</v>
      </c>
      <c r="D16" s="148">
        <v>76</v>
      </c>
      <c r="E16" s="148">
        <v>62.8</v>
      </c>
      <c r="F16" s="148">
        <v>75.8</v>
      </c>
    </row>
    <row r="17" spans="1:6" ht="10.5">
      <c r="A17" s="2" t="s">
        <v>345</v>
      </c>
      <c r="B17" s="148">
        <v>92</v>
      </c>
      <c r="C17" s="148">
        <f>0.899*100</f>
        <v>89.9</v>
      </c>
      <c r="D17" s="148">
        <v>82.9</v>
      </c>
      <c r="E17" s="148">
        <v>89.8</v>
      </c>
      <c r="F17" s="148">
        <v>83.9</v>
      </c>
    </row>
    <row r="18" spans="1:6" ht="10.5">
      <c r="A18" s="2" t="s">
        <v>346</v>
      </c>
      <c r="B18" s="148"/>
      <c r="C18" s="148">
        <v>90.7</v>
      </c>
      <c r="D18" s="148">
        <v>74.1</v>
      </c>
      <c r="E18" s="148"/>
      <c r="F18" s="148"/>
    </row>
    <row r="19" spans="1:6" ht="10.5">
      <c r="A19" s="2" t="s">
        <v>347</v>
      </c>
      <c r="B19" s="148">
        <v>79</v>
      </c>
      <c r="C19" s="148">
        <v>90.2</v>
      </c>
      <c r="D19" s="148">
        <v>79</v>
      </c>
      <c r="E19" s="148">
        <v>76.6</v>
      </c>
      <c r="F19" s="148">
        <v>83.9</v>
      </c>
    </row>
    <row r="20" spans="1:6" ht="10.5">
      <c r="A20" s="2" t="s">
        <v>348</v>
      </c>
      <c r="B20" s="148"/>
      <c r="C20" s="148">
        <v>82.8</v>
      </c>
      <c r="D20" s="148"/>
      <c r="E20" s="148"/>
      <c r="F20" s="148"/>
    </row>
    <row r="21" spans="1:6" ht="10.5">
      <c r="A21" s="2" t="s">
        <v>138</v>
      </c>
      <c r="B21" s="148"/>
      <c r="C21" s="148"/>
      <c r="D21" s="148"/>
      <c r="E21" s="148"/>
      <c r="F21" s="148"/>
    </row>
    <row r="22" spans="1:6" ht="10.5">
      <c r="A22" s="2" t="s">
        <v>350</v>
      </c>
      <c r="B22" s="148"/>
      <c r="C22" s="148">
        <v>87.2</v>
      </c>
      <c r="D22" s="148">
        <v>78</v>
      </c>
      <c r="E22" s="148"/>
      <c r="F22" s="148"/>
    </row>
    <row r="23" spans="1:6" ht="10.5">
      <c r="A23" s="2" t="s">
        <v>96</v>
      </c>
      <c r="B23" s="148"/>
      <c r="C23" s="148">
        <v>84.8</v>
      </c>
      <c r="D23" s="148">
        <v>82.3</v>
      </c>
      <c r="E23" s="148">
        <v>91.7</v>
      </c>
      <c r="F23" s="148">
        <v>81.6</v>
      </c>
    </row>
    <row r="24" spans="1:6" ht="10.5">
      <c r="A24" s="2" t="s">
        <v>299</v>
      </c>
      <c r="B24" s="148"/>
      <c r="C24" s="148"/>
      <c r="D24" s="148"/>
      <c r="E24" s="148"/>
      <c r="F24" s="148"/>
    </row>
    <row r="25" spans="1:6" ht="10.5">
      <c r="A25" s="2" t="s">
        <v>98</v>
      </c>
      <c r="B25" s="148"/>
      <c r="C25" s="148">
        <v>87.7</v>
      </c>
      <c r="D25" s="148"/>
      <c r="E25" s="148"/>
      <c r="F25" s="148"/>
    </row>
    <row r="26" spans="1:6" ht="10.5">
      <c r="A26" s="2" t="s">
        <v>99</v>
      </c>
      <c r="B26" s="148">
        <v>42.9</v>
      </c>
      <c r="C26" s="148">
        <v>90.1</v>
      </c>
      <c r="D26" s="148">
        <v>60</v>
      </c>
      <c r="E26" s="148">
        <v>67.8</v>
      </c>
      <c r="F26" s="148">
        <v>79.6</v>
      </c>
    </row>
    <row r="27" spans="1:6" ht="10.5">
      <c r="A27" s="2" t="s">
        <v>100</v>
      </c>
      <c r="B27" s="148"/>
      <c r="C27" s="148">
        <v>85</v>
      </c>
      <c r="D27" s="148"/>
      <c r="E27" s="148"/>
      <c r="F27" s="148"/>
    </row>
    <row r="28" spans="1:6" ht="10.5">
      <c r="A28" s="2" t="s">
        <v>101</v>
      </c>
      <c r="B28" s="148"/>
      <c r="C28" s="148">
        <v>85.8</v>
      </c>
      <c r="D28" s="148">
        <v>81.5</v>
      </c>
      <c r="E28" s="148">
        <v>82.3</v>
      </c>
      <c r="F28" s="148">
        <v>79.7</v>
      </c>
    </row>
    <row r="29" spans="1:6" ht="10.5">
      <c r="A29" s="2" t="s">
        <v>102</v>
      </c>
      <c r="B29" s="148"/>
      <c r="C29" s="148">
        <v>84.8</v>
      </c>
      <c r="D29" s="148">
        <v>81.1</v>
      </c>
      <c r="E29" s="148"/>
      <c r="F29" s="148"/>
    </row>
    <row r="30" spans="1:6" ht="10.5">
      <c r="A30" s="2" t="s">
        <v>103</v>
      </c>
      <c r="B30" s="148"/>
      <c r="C30" s="148">
        <v>88</v>
      </c>
      <c r="D30" s="148">
        <v>67</v>
      </c>
      <c r="E30" s="148"/>
      <c r="F30" s="148"/>
    </row>
    <row r="31" spans="1:6" ht="10.5">
      <c r="A31" s="2" t="s">
        <v>104</v>
      </c>
      <c r="B31" s="148"/>
      <c r="C31" s="148">
        <v>64.9</v>
      </c>
      <c r="D31" s="148">
        <v>50.7</v>
      </c>
      <c r="E31" s="148"/>
      <c r="F31" s="148"/>
    </row>
    <row r="32" spans="1:6" ht="10.5">
      <c r="A32" s="2" t="s">
        <v>105</v>
      </c>
      <c r="B32" s="148"/>
      <c r="C32" s="148">
        <v>86.6</v>
      </c>
      <c r="D32" s="148">
        <v>77.8</v>
      </c>
      <c r="E32" s="148"/>
      <c r="F32" s="148"/>
    </row>
    <row r="33" spans="1:6" ht="10.5">
      <c r="A33" s="2" t="s">
        <v>106</v>
      </c>
      <c r="B33" s="148"/>
      <c r="C33" s="148">
        <v>91.3</v>
      </c>
      <c r="D33" s="148">
        <v>83.2</v>
      </c>
      <c r="E33" s="148"/>
      <c r="F33" s="148"/>
    </row>
    <row r="34" spans="1:6" ht="10.5">
      <c r="A34" s="2" t="s">
        <v>367</v>
      </c>
      <c r="B34" s="148">
        <v>77</v>
      </c>
      <c r="C34" s="148">
        <v>85</v>
      </c>
      <c r="D34" s="148">
        <v>84</v>
      </c>
      <c r="E34" s="148">
        <v>76</v>
      </c>
      <c r="F34" s="148"/>
    </row>
    <row r="35" spans="1:6" ht="10.5">
      <c r="A35" s="2" t="s">
        <v>368</v>
      </c>
      <c r="B35" s="148"/>
      <c r="C35" s="148">
        <v>77</v>
      </c>
      <c r="D35" s="148">
        <v>57</v>
      </c>
      <c r="E35" s="148">
        <v>44</v>
      </c>
      <c r="F35" s="148">
        <v>64</v>
      </c>
    </row>
    <row r="36" spans="1:6" ht="10.5">
      <c r="A36" s="2" t="s">
        <v>369</v>
      </c>
      <c r="B36" s="148"/>
      <c r="C36" s="148">
        <v>95</v>
      </c>
      <c r="D36" s="148">
        <v>91.8</v>
      </c>
      <c r="E36" s="148">
        <v>86.7</v>
      </c>
      <c r="F36" s="148">
        <v>94</v>
      </c>
    </row>
    <row r="37" spans="1:6" ht="10.5">
      <c r="A37" s="2" t="s">
        <v>370</v>
      </c>
      <c r="B37" s="148">
        <v>0</v>
      </c>
      <c r="C37" s="148">
        <v>86.7</v>
      </c>
      <c r="D37" s="148">
        <v>81.4</v>
      </c>
      <c r="E37" s="148">
        <v>66.7</v>
      </c>
      <c r="F37" s="148">
        <v>78</v>
      </c>
    </row>
    <row r="38" spans="1:6" ht="10.5">
      <c r="A38" s="2" t="s">
        <v>371</v>
      </c>
      <c r="B38" s="148">
        <v>68.6</v>
      </c>
      <c r="C38" s="148">
        <v>86.2</v>
      </c>
      <c r="D38" s="148">
        <v>74.1</v>
      </c>
      <c r="E38" s="148">
        <v>77.3</v>
      </c>
      <c r="F38" s="148">
        <v>79.7</v>
      </c>
    </row>
    <row r="39" spans="1:6" ht="10.5">
      <c r="A39" s="2" t="s">
        <v>372</v>
      </c>
      <c r="B39" s="148"/>
      <c r="C39" s="148">
        <v>82.4</v>
      </c>
      <c r="D39" s="148">
        <v>70.2</v>
      </c>
      <c r="E39" s="148"/>
      <c r="F39" s="148"/>
    </row>
    <row r="40" spans="1:6" ht="10.5">
      <c r="A40" s="2" t="s">
        <v>373</v>
      </c>
      <c r="B40" s="148"/>
      <c r="C40" s="148">
        <v>81.7</v>
      </c>
      <c r="D40" s="148">
        <v>63.9</v>
      </c>
      <c r="E40" s="148">
        <v>59.3</v>
      </c>
      <c r="F40" s="148">
        <v>82.6</v>
      </c>
    </row>
    <row r="41" spans="1:6" ht="10.5">
      <c r="A41" s="2" t="s">
        <v>374</v>
      </c>
      <c r="B41" s="148">
        <v>71.5</v>
      </c>
      <c r="C41" s="148">
        <v>87.6</v>
      </c>
      <c r="D41" s="148">
        <v>68.2</v>
      </c>
      <c r="E41" s="148">
        <v>72</v>
      </c>
      <c r="F41" s="148">
        <v>79</v>
      </c>
    </row>
    <row r="42" spans="1:6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</row>
    <row r="43" spans="1:6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</row>
    <row r="44" spans="1:6" ht="10.5">
      <c r="A44" s="2" t="s">
        <v>375</v>
      </c>
      <c r="B44" s="148">
        <v>33.3</v>
      </c>
      <c r="C44" s="148">
        <v>77.1</v>
      </c>
      <c r="D44" s="148">
        <v>67.4</v>
      </c>
      <c r="E44" s="148">
        <v>51.6</v>
      </c>
      <c r="F44" s="148">
        <v>64.9</v>
      </c>
    </row>
    <row r="45" spans="1:6" ht="10.5">
      <c r="A45" s="2" t="s">
        <v>376</v>
      </c>
      <c r="B45" s="148">
        <v>73.7</v>
      </c>
      <c r="C45" s="148">
        <v>89.1</v>
      </c>
      <c r="D45" s="148">
        <v>58.2</v>
      </c>
      <c r="E45" s="148">
        <v>63.6</v>
      </c>
      <c r="F45" s="148">
        <v>82.8</v>
      </c>
    </row>
    <row r="46" spans="1:6" ht="10.5">
      <c r="A46" s="2" t="s">
        <v>377</v>
      </c>
      <c r="B46" s="148"/>
      <c r="C46" s="148">
        <v>77.9</v>
      </c>
      <c r="D46" s="148">
        <v>67.4</v>
      </c>
      <c r="E46" s="148"/>
      <c r="F46" s="148"/>
    </row>
    <row r="47" spans="1:6" ht="10.5">
      <c r="A47" s="2" t="s">
        <v>378</v>
      </c>
      <c r="B47" s="148">
        <v>75.6</v>
      </c>
      <c r="C47" s="148">
        <v>84</v>
      </c>
      <c r="D47" s="148">
        <v>77.4</v>
      </c>
      <c r="E47" s="148">
        <v>61.2</v>
      </c>
      <c r="F47" s="148">
        <v>77.4</v>
      </c>
    </row>
    <row r="48" spans="1:6" ht="10.5">
      <c r="A48" s="2" t="s">
        <v>379</v>
      </c>
      <c r="B48" s="148"/>
      <c r="C48" s="148">
        <v>82.1</v>
      </c>
      <c r="D48" s="148">
        <v>63.2</v>
      </c>
      <c r="E48" s="148"/>
      <c r="F48" s="148"/>
    </row>
    <row r="49" spans="1:6" ht="10.5">
      <c r="A49" s="2" t="s">
        <v>380</v>
      </c>
      <c r="B49" s="148"/>
      <c r="C49" s="148">
        <v>87.2</v>
      </c>
      <c r="D49" s="148"/>
      <c r="E49" s="148"/>
      <c r="F49" s="148"/>
    </row>
    <row r="50" spans="1:6" ht="10.5">
      <c r="A50" s="2" t="s">
        <v>381</v>
      </c>
      <c r="B50" s="148"/>
      <c r="C50" s="148">
        <v>79.5</v>
      </c>
      <c r="D50" s="148">
        <v>68.1</v>
      </c>
      <c r="E50" s="148"/>
      <c r="F50" s="148"/>
    </row>
    <row r="51" spans="1:6" ht="10.5">
      <c r="A51" s="2" t="s">
        <v>382</v>
      </c>
      <c r="B51" s="148"/>
      <c r="C51" s="148">
        <v>79.3</v>
      </c>
      <c r="D51" s="148">
        <v>67.4</v>
      </c>
      <c r="E51" s="148">
        <v>75.2</v>
      </c>
      <c r="F51" s="148">
        <v>72.1</v>
      </c>
    </row>
    <row r="52" spans="1:6" ht="10.5">
      <c r="A52" s="2" t="s">
        <v>383</v>
      </c>
      <c r="B52" s="148">
        <v>100</v>
      </c>
      <c r="C52" s="148">
        <v>84.3</v>
      </c>
      <c r="D52" s="148">
        <v>88.5</v>
      </c>
      <c r="E52" s="148">
        <v>87.8</v>
      </c>
      <c r="F52" s="148">
        <v>78</v>
      </c>
    </row>
    <row r="53" spans="1:6" ht="10.5">
      <c r="A53" s="2" t="s">
        <v>384</v>
      </c>
      <c r="B53" s="148"/>
      <c r="C53" s="148">
        <v>88.8</v>
      </c>
      <c r="D53" s="148">
        <v>72.4</v>
      </c>
      <c r="E53" s="148"/>
      <c r="F53" s="148"/>
    </row>
    <row r="54" spans="1:6" ht="10.5">
      <c r="A54" s="2" t="s">
        <v>385</v>
      </c>
      <c r="B54" s="148">
        <v>0</v>
      </c>
      <c r="C54" s="148">
        <v>81.5</v>
      </c>
      <c r="D54" s="148">
        <v>68.5</v>
      </c>
      <c r="E54" s="148">
        <v>55.1</v>
      </c>
      <c r="F54" s="148">
        <v>61.4</v>
      </c>
    </row>
    <row r="55" ht="10.5">
      <c r="A55" s="4" t="s">
        <v>329</v>
      </c>
    </row>
    <row r="56" spans="1:14" ht="10.5">
      <c r="A56" s="4" t="s">
        <v>124</v>
      </c>
      <c r="F56" s="25"/>
      <c r="I56" s="25"/>
      <c r="J56" s="37"/>
      <c r="K56" s="37"/>
      <c r="L56" s="37"/>
      <c r="M56" s="37"/>
      <c r="N56" s="37"/>
    </row>
  </sheetData>
  <printOptions/>
  <pageMargins left="0.4" right="0.4" top="0.75" bottom="0.75" header="0.5" footer="0.5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="125" zoomScaleNormal="125" workbookViewId="0" topLeftCell="A1">
      <selection activeCell="C60" sqref="C60"/>
    </sheetView>
  </sheetViews>
  <sheetFormatPr defaultColWidth="11.421875" defaultRowHeight="12.75"/>
  <cols>
    <col min="1" max="1" width="16.140625" style="4" customWidth="1"/>
    <col min="2" max="2" width="11.7109375" style="4" customWidth="1"/>
    <col min="3" max="3" width="12.00390625" style="4" customWidth="1"/>
    <col min="4" max="4" width="11.140625" style="4" customWidth="1"/>
    <col min="5" max="5" width="13.7109375" style="4" customWidth="1"/>
    <col min="6" max="6" width="12.00390625" style="4" customWidth="1"/>
    <col min="7" max="16384" width="9.140625" style="4" customWidth="1"/>
  </cols>
  <sheetData>
    <row r="1" ht="10.5">
      <c r="A1" s="1" t="s">
        <v>330</v>
      </c>
    </row>
    <row r="2" spans="1:6" ht="42.75" customHeight="1">
      <c r="A2" s="7" t="s">
        <v>290</v>
      </c>
      <c r="B2" s="7" t="s">
        <v>430</v>
      </c>
      <c r="C2" s="7" t="s">
        <v>431</v>
      </c>
      <c r="D2" s="7" t="s">
        <v>432</v>
      </c>
      <c r="E2" s="7" t="s">
        <v>433</v>
      </c>
      <c r="F2" s="7" t="s">
        <v>434</v>
      </c>
    </row>
    <row r="3" spans="1:6" ht="10.5">
      <c r="A3" s="2" t="s">
        <v>332</v>
      </c>
      <c r="B3" s="148"/>
      <c r="C3" s="148">
        <v>1.4</v>
      </c>
      <c r="D3" s="156" t="s">
        <v>331</v>
      </c>
      <c r="E3" s="148"/>
      <c r="F3" s="148"/>
    </row>
    <row r="4" spans="1:6" ht="10.5">
      <c r="A4" s="2" t="s">
        <v>333</v>
      </c>
      <c r="B4" s="148">
        <v>4.7</v>
      </c>
      <c r="C4" s="148">
        <v>8.2</v>
      </c>
      <c r="D4" s="148">
        <v>11.6</v>
      </c>
      <c r="E4" s="148">
        <v>8.6</v>
      </c>
      <c r="F4" s="148">
        <v>7.3</v>
      </c>
    </row>
    <row r="5" spans="1:6" ht="10.5">
      <c r="A5" s="2" t="s">
        <v>334</v>
      </c>
      <c r="B5" s="148">
        <v>6</v>
      </c>
      <c r="C5" s="148">
        <v>8</v>
      </c>
      <c r="D5" s="148">
        <v>10</v>
      </c>
      <c r="E5" s="148">
        <v>11</v>
      </c>
      <c r="F5" s="148">
        <v>9</v>
      </c>
    </row>
    <row r="6" spans="1:6" ht="10.5">
      <c r="A6" s="2" t="s">
        <v>335</v>
      </c>
      <c r="B6" s="148">
        <v>4.9</v>
      </c>
      <c r="C6" s="148">
        <v>3.1</v>
      </c>
      <c r="D6" s="148">
        <v>4.3</v>
      </c>
      <c r="E6" s="148">
        <v>4.7</v>
      </c>
      <c r="F6" s="148">
        <v>4.3</v>
      </c>
    </row>
    <row r="7" spans="1:6" ht="10.5">
      <c r="A7" s="2" t="s">
        <v>336</v>
      </c>
      <c r="B7" s="148">
        <v>2</v>
      </c>
      <c r="C7" s="148">
        <v>3.1</v>
      </c>
      <c r="D7" s="148">
        <v>4</v>
      </c>
      <c r="E7" s="148">
        <v>5.4</v>
      </c>
      <c r="F7" s="148"/>
    </row>
    <row r="8" spans="1:6" ht="10.5">
      <c r="A8" s="2" t="s">
        <v>337</v>
      </c>
      <c r="B8" s="148">
        <v>4.8</v>
      </c>
      <c r="C8" s="148">
        <v>4.2</v>
      </c>
      <c r="D8" s="148">
        <v>7.5</v>
      </c>
      <c r="E8" s="148">
        <v>7</v>
      </c>
      <c r="F8" s="148">
        <v>4.4</v>
      </c>
    </row>
    <row r="9" spans="1:6" ht="10.5">
      <c r="A9" s="2" t="s">
        <v>338</v>
      </c>
      <c r="B9" s="148"/>
      <c r="C9" s="148">
        <v>1.7</v>
      </c>
      <c r="D9" s="148">
        <v>4</v>
      </c>
      <c r="E9" s="148">
        <v>3.8</v>
      </c>
      <c r="F9" s="148">
        <v>3</v>
      </c>
    </row>
    <row r="10" spans="1:6" ht="10.5">
      <c r="A10" s="2" t="s">
        <v>339</v>
      </c>
      <c r="B10" s="148">
        <v>16.6</v>
      </c>
      <c r="C10" s="148">
        <v>5.3</v>
      </c>
      <c r="D10" s="148">
        <v>10.4</v>
      </c>
      <c r="E10" s="148">
        <v>10.5</v>
      </c>
      <c r="F10" s="148">
        <v>5.1</v>
      </c>
    </row>
    <row r="11" spans="1:9" ht="12" customHeight="1">
      <c r="A11" s="2" t="s">
        <v>121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62"/>
      <c r="H11" s="162"/>
      <c r="I11" s="37"/>
    </row>
    <row r="12" spans="1:6" ht="10.5">
      <c r="A12" s="2" t="s">
        <v>340</v>
      </c>
      <c r="B12" s="148">
        <v>6.9</v>
      </c>
      <c r="C12" s="148">
        <v>3</v>
      </c>
      <c r="D12" s="148">
        <v>3.6</v>
      </c>
      <c r="E12" s="148">
        <v>5</v>
      </c>
      <c r="F12" s="148">
        <v>3.5</v>
      </c>
    </row>
    <row r="13" spans="1:6" ht="10.5">
      <c r="A13" s="2" t="s">
        <v>341</v>
      </c>
      <c r="B13" s="148">
        <v>7</v>
      </c>
      <c r="C13" s="148">
        <v>5</v>
      </c>
      <c r="D13" s="148">
        <v>7.2</v>
      </c>
      <c r="E13" s="148">
        <v>7</v>
      </c>
      <c r="F13" s="148">
        <v>5.4</v>
      </c>
    </row>
    <row r="14" spans="1:6" ht="10.5">
      <c r="A14" s="2" t="s">
        <v>342</v>
      </c>
      <c r="B14" s="148">
        <v>3.1</v>
      </c>
      <c r="C14" s="148">
        <v>4.7</v>
      </c>
      <c r="D14" s="148">
        <v>5.9</v>
      </c>
      <c r="E14" s="148">
        <v>8.2</v>
      </c>
      <c r="F14" s="148">
        <v>5</v>
      </c>
    </row>
    <row r="15" spans="1:6" ht="10.5">
      <c r="A15" s="2" t="s">
        <v>343</v>
      </c>
      <c r="B15" s="148"/>
      <c r="C15" s="148">
        <v>3</v>
      </c>
      <c r="D15" s="148"/>
      <c r="E15" s="148"/>
      <c r="F15" s="148"/>
    </row>
    <row r="16" spans="1:6" ht="10.5">
      <c r="A16" s="2" t="s">
        <v>344</v>
      </c>
      <c r="B16" s="148">
        <v>8.1</v>
      </c>
      <c r="C16" s="148">
        <v>4.5</v>
      </c>
      <c r="D16" s="148">
        <v>8.1</v>
      </c>
      <c r="E16" s="148">
        <v>7.2</v>
      </c>
      <c r="F16" s="148">
        <v>5.9</v>
      </c>
    </row>
    <row r="17" spans="1:6" ht="10.5">
      <c r="A17" s="2" t="s">
        <v>345</v>
      </c>
      <c r="B17" s="148">
        <v>4</v>
      </c>
      <c r="C17" s="148">
        <v>2.5</v>
      </c>
      <c r="D17" s="148">
        <v>4.4</v>
      </c>
      <c r="E17" s="148">
        <v>2.7</v>
      </c>
      <c r="F17" s="148">
        <v>2.7</v>
      </c>
    </row>
    <row r="18" spans="1:6" ht="10.5">
      <c r="A18" s="2" t="s">
        <v>346</v>
      </c>
      <c r="B18" s="148"/>
      <c r="C18" s="148">
        <v>1.4</v>
      </c>
      <c r="D18" s="148">
        <v>3.9</v>
      </c>
      <c r="E18" s="148"/>
      <c r="F18" s="148"/>
    </row>
    <row r="19" spans="1:6" ht="10.5">
      <c r="A19" s="2" t="s">
        <v>347</v>
      </c>
      <c r="B19" s="148">
        <v>1.8</v>
      </c>
      <c r="C19" s="148">
        <v>1.5</v>
      </c>
      <c r="D19" s="148">
        <v>2.5</v>
      </c>
      <c r="E19" s="148">
        <v>2.3</v>
      </c>
      <c r="F19" s="148">
        <v>1.4</v>
      </c>
    </row>
    <row r="20" spans="1:6" ht="10.5">
      <c r="A20" s="2" t="s">
        <v>348</v>
      </c>
      <c r="B20" s="148"/>
      <c r="C20" s="148">
        <v>3.5</v>
      </c>
      <c r="D20" s="148">
        <v>5.2</v>
      </c>
      <c r="E20" s="148"/>
      <c r="F20" s="148"/>
    </row>
    <row r="21" spans="1:6" ht="10.5">
      <c r="A21" s="2" t="s">
        <v>349</v>
      </c>
      <c r="B21" s="148">
        <v>5.7</v>
      </c>
      <c r="C21" s="148">
        <v>6.9</v>
      </c>
      <c r="D21" s="148">
        <v>6.8</v>
      </c>
      <c r="E21" s="148">
        <v>6.1</v>
      </c>
      <c r="F21" s="148">
        <v>6.5</v>
      </c>
    </row>
    <row r="22" spans="1:6" ht="10.5">
      <c r="A22" s="2" t="s">
        <v>350</v>
      </c>
      <c r="B22" s="148"/>
      <c r="C22" s="148">
        <v>2.8</v>
      </c>
      <c r="D22" s="148">
        <v>4.6</v>
      </c>
      <c r="E22" s="148">
        <v>1.4</v>
      </c>
      <c r="F22" s="148">
        <v>3.2</v>
      </c>
    </row>
    <row r="23" spans="1:6" ht="10.5">
      <c r="A23" s="2" t="s">
        <v>96</v>
      </c>
      <c r="B23" s="148">
        <v>13.8</v>
      </c>
      <c r="C23" s="148">
        <v>3.7</v>
      </c>
      <c r="D23" s="148">
        <v>4.8</v>
      </c>
      <c r="E23" s="148">
        <v>1.4</v>
      </c>
      <c r="F23" s="148">
        <v>4.7</v>
      </c>
    </row>
    <row r="24" spans="1:6" ht="10.5">
      <c r="A24" s="2" t="s">
        <v>97</v>
      </c>
      <c r="B24" s="148">
        <v>10.6</v>
      </c>
      <c r="C24" s="148">
        <v>3.8</v>
      </c>
      <c r="D24" s="148">
        <v>9.1</v>
      </c>
      <c r="E24" s="148">
        <v>9.3</v>
      </c>
      <c r="F24" s="148">
        <v>6.4</v>
      </c>
    </row>
    <row r="25" spans="1:6" ht="10.5">
      <c r="A25" s="2" t="s">
        <v>98</v>
      </c>
      <c r="B25" s="148"/>
      <c r="C25" s="148">
        <v>3.3</v>
      </c>
      <c r="D25" s="148"/>
      <c r="E25" s="148"/>
      <c r="F25" s="148"/>
    </row>
    <row r="26" spans="1:6" ht="10.5">
      <c r="A26" s="2" t="s">
        <v>99</v>
      </c>
      <c r="B26" s="148">
        <v>7.5</v>
      </c>
      <c r="C26" s="148">
        <v>3</v>
      </c>
      <c r="D26" s="148">
        <v>10.9</v>
      </c>
      <c r="E26" s="148">
        <v>8.7</v>
      </c>
      <c r="F26" s="148">
        <v>5.3</v>
      </c>
    </row>
    <row r="27" spans="1:6" ht="10.5">
      <c r="A27" s="2" t="s">
        <v>100</v>
      </c>
      <c r="B27" s="148"/>
      <c r="C27" s="148">
        <v>1</v>
      </c>
      <c r="D27" s="148">
        <v>0.6</v>
      </c>
      <c r="E27" s="148"/>
      <c r="F27" s="148"/>
    </row>
    <row r="28" spans="1:6" ht="10.5">
      <c r="A28" s="2" t="s">
        <v>101</v>
      </c>
      <c r="B28" s="148"/>
      <c r="C28" s="148">
        <v>3.7</v>
      </c>
      <c r="D28" s="148">
        <v>5.1</v>
      </c>
      <c r="E28" s="148"/>
      <c r="F28" s="148"/>
    </row>
    <row r="29" spans="1:6" ht="10.5">
      <c r="A29" s="2" t="s">
        <v>102</v>
      </c>
      <c r="B29" s="148"/>
      <c r="C29" s="148">
        <v>3.3</v>
      </c>
      <c r="D29" s="148">
        <v>4.3</v>
      </c>
      <c r="E29" s="148">
        <v>9.4</v>
      </c>
      <c r="F29" s="148">
        <v>5.2</v>
      </c>
    </row>
    <row r="30" spans="1:6" ht="10.5">
      <c r="A30" s="2" t="s">
        <v>103</v>
      </c>
      <c r="B30" s="148"/>
      <c r="C30" s="148">
        <v>1.8</v>
      </c>
      <c r="D30" s="148">
        <v>4.4</v>
      </c>
      <c r="E30" s="148"/>
      <c r="F30" s="148"/>
    </row>
    <row r="31" spans="1:6" ht="10.5">
      <c r="A31" s="2" t="s">
        <v>104</v>
      </c>
      <c r="B31" s="148"/>
      <c r="C31" s="148">
        <v>5.7</v>
      </c>
      <c r="D31" s="148">
        <v>7.8</v>
      </c>
      <c r="E31" s="148"/>
      <c r="F31" s="148"/>
    </row>
    <row r="32" spans="1:6" ht="10.5">
      <c r="A32" s="2" t="s">
        <v>105</v>
      </c>
      <c r="B32" s="148"/>
      <c r="C32" s="148">
        <v>3.4</v>
      </c>
      <c r="D32" s="148"/>
      <c r="E32" s="148"/>
      <c r="F32" s="148"/>
    </row>
    <row r="33" spans="1:6" ht="10.5">
      <c r="A33" s="2" t="s">
        <v>106</v>
      </c>
      <c r="B33" s="148"/>
      <c r="C33" s="148">
        <v>1.9</v>
      </c>
      <c r="D33" s="148">
        <v>3.8</v>
      </c>
      <c r="E33" s="148"/>
      <c r="F33" s="148"/>
    </row>
    <row r="34" spans="1:6" ht="10.5">
      <c r="A34" s="2" t="s">
        <v>367</v>
      </c>
      <c r="B34" s="148"/>
      <c r="C34" s="148">
        <v>5</v>
      </c>
      <c r="D34" s="148">
        <v>6.6</v>
      </c>
      <c r="E34" s="148"/>
      <c r="F34" s="148"/>
    </row>
    <row r="35" spans="1:6" ht="10.5">
      <c r="A35" s="2" t="s">
        <v>368</v>
      </c>
      <c r="B35" s="148">
        <v>12.5</v>
      </c>
      <c r="C35" s="148">
        <v>3.5</v>
      </c>
      <c r="D35" s="148">
        <v>6.3</v>
      </c>
      <c r="E35" s="148">
        <v>8.5</v>
      </c>
      <c r="F35" s="148">
        <v>4.2</v>
      </c>
    </row>
    <row r="36" spans="1:6" ht="10.5">
      <c r="A36" s="2" t="s">
        <v>369</v>
      </c>
      <c r="B36" s="148">
        <v>13.9</v>
      </c>
      <c r="C36" s="148">
        <v>5</v>
      </c>
      <c r="D36" s="148">
        <v>8.5</v>
      </c>
      <c r="E36" s="148">
        <v>30.3</v>
      </c>
      <c r="F36" s="148">
        <v>7.3</v>
      </c>
    </row>
    <row r="37" spans="1:6" ht="10.5">
      <c r="A37" s="2" t="s">
        <v>370</v>
      </c>
      <c r="B37" s="148">
        <v>0</v>
      </c>
      <c r="C37" s="148">
        <v>1.9</v>
      </c>
      <c r="D37" s="148">
        <v>3.1</v>
      </c>
      <c r="E37" s="148">
        <v>0</v>
      </c>
      <c r="F37" s="148">
        <v>0</v>
      </c>
    </row>
    <row r="38" spans="1:6" ht="10.5">
      <c r="A38" s="2" t="s">
        <v>371</v>
      </c>
      <c r="B38" s="148">
        <v>2.3</v>
      </c>
      <c r="C38" s="148">
        <v>3.7</v>
      </c>
      <c r="D38" s="148">
        <v>7.3</v>
      </c>
      <c r="E38" s="148">
        <v>4.4</v>
      </c>
      <c r="F38" s="148">
        <v>6.4</v>
      </c>
    </row>
    <row r="39" spans="1:6" ht="10.5">
      <c r="A39" s="2" t="s">
        <v>372</v>
      </c>
      <c r="B39" s="148"/>
      <c r="C39" s="148">
        <v>3.6</v>
      </c>
      <c r="D39" s="148">
        <v>7.5</v>
      </c>
      <c r="E39" s="148"/>
      <c r="F39" s="148"/>
    </row>
    <row r="40" spans="1:6" ht="10.5">
      <c r="A40" s="2" t="s">
        <v>373</v>
      </c>
      <c r="B40" s="148"/>
      <c r="C40" s="148">
        <v>4.2</v>
      </c>
      <c r="D40" s="148">
        <v>8.1</v>
      </c>
      <c r="E40" s="148">
        <v>8.6</v>
      </c>
      <c r="F40" s="148">
        <v>2.8</v>
      </c>
    </row>
    <row r="41" spans="1:6" ht="10.5">
      <c r="A41" s="2" t="s">
        <v>374</v>
      </c>
      <c r="B41" s="148"/>
      <c r="C41" s="148">
        <v>2.3</v>
      </c>
      <c r="D41" s="148">
        <v>4.9</v>
      </c>
      <c r="E41" s="148"/>
      <c r="F41" s="148"/>
    </row>
    <row r="42" spans="1:6" ht="10.5">
      <c r="A42" s="2" t="s">
        <v>122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</row>
    <row r="43" spans="1:6" ht="10.5">
      <c r="A43" s="2" t="s">
        <v>116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</row>
    <row r="44" spans="1:6" ht="10.5">
      <c r="A44" s="2" t="s">
        <v>375</v>
      </c>
      <c r="B44" s="148"/>
      <c r="C44" s="148">
        <v>3.3</v>
      </c>
      <c r="D44" s="148">
        <v>5.3</v>
      </c>
      <c r="E44" s="148">
        <v>6.7</v>
      </c>
      <c r="F44" s="148">
        <v>4.1</v>
      </c>
    </row>
    <row r="45" spans="1:6" ht="10.5">
      <c r="A45" s="2" t="s">
        <v>376</v>
      </c>
      <c r="B45" s="148">
        <v>4.2</v>
      </c>
      <c r="C45" s="148">
        <v>2.5</v>
      </c>
      <c r="D45" s="148">
        <v>5.9</v>
      </c>
      <c r="E45" s="148">
        <v>7.8</v>
      </c>
      <c r="F45" s="148">
        <v>3.4</v>
      </c>
    </row>
    <row r="46" spans="1:6" ht="10.5">
      <c r="A46" s="2" t="s">
        <v>377</v>
      </c>
      <c r="B46" s="148"/>
      <c r="C46" s="148">
        <v>2.6</v>
      </c>
      <c r="D46" s="148">
        <v>4.7</v>
      </c>
      <c r="E46" s="148"/>
      <c r="F46" s="148"/>
    </row>
    <row r="47" spans="1:6" ht="10.5">
      <c r="A47" s="2" t="s">
        <v>378</v>
      </c>
      <c r="B47" s="148"/>
      <c r="C47" s="148">
        <v>3.6</v>
      </c>
      <c r="D47" s="148">
        <v>5.1</v>
      </c>
      <c r="E47" s="148"/>
      <c r="F47" s="148"/>
    </row>
    <row r="48" spans="1:6" ht="10.5">
      <c r="A48" s="2" t="s">
        <v>379</v>
      </c>
      <c r="B48" s="148"/>
      <c r="C48" s="148">
        <v>4.6</v>
      </c>
      <c r="D48" s="148">
        <v>9.3</v>
      </c>
      <c r="E48" s="148"/>
      <c r="F48" s="148"/>
    </row>
    <row r="49" spans="1:6" ht="10.5">
      <c r="A49" s="2" t="s">
        <v>380</v>
      </c>
      <c r="B49" s="148">
        <v>4.6</v>
      </c>
      <c r="C49" s="148">
        <v>3.3</v>
      </c>
      <c r="D49" s="148">
        <v>2.5</v>
      </c>
      <c r="E49" s="148">
        <v>0.7</v>
      </c>
      <c r="F49" s="148">
        <v>5.9</v>
      </c>
    </row>
    <row r="50" spans="1:6" ht="10.5">
      <c r="A50" s="2" t="s">
        <v>381</v>
      </c>
      <c r="B50" s="148">
        <v>3.2</v>
      </c>
      <c r="C50" s="148">
        <v>1.8</v>
      </c>
      <c r="D50" s="148">
        <v>5.3</v>
      </c>
      <c r="E50" s="148">
        <v>4.2</v>
      </c>
      <c r="F50" s="148">
        <v>2</v>
      </c>
    </row>
    <row r="51" spans="1:6" ht="10.5">
      <c r="A51" s="2" t="s">
        <v>382</v>
      </c>
      <c r="B51" s="148"/>
      <c r="C51" s="148">
        <v>4.7</v>
      </c>
      <c r="D51" s="148">
        <v>8</v>
      </c>
      <c r="E51" s="148">
        <v>6.3</v>
      </c>
      <c r="F51" s="148">
        <v>6.2</v>
      </c>
    </row>
    <row r="52" spans="1:6" ht="10.5">
      <c r="A52" s="2" t="s">
        <v>383</v>
      </c>
      <c r="B52" s="148">
        <v>2.6</v>
      </c>
      <c r="C52" s="148">
        <v>2.7</v>
      </c>
      <c r="D52" s="148">
        <v>2.8</v>
      </c>
      <c r="E52" s="148">
        <v>0.9</v>
      </c>
      <c r="F52" s="148">
        <v>1.9</v>
      </c>
    </row>
    <row r="53" spans="1:6" ht="10.5">
      <c r="A53" s="2" t="s">
        <v>384</v>
      </c>
      <c r="B53" s="148"/>
      <c r="C53" s="148">
        <v>1.7</v>
      </c>
      <c r="D53" s="148">
        <v>4</v>
      </c>
      <c r="E53" s="148">
        <v>2.8</v>
      </c>
      <c r="F53" s="148">
        <v>2.8</v>
      </c>
    </row>
    <row r="54" spans="1:6" ht="10.5">
      <c r="A54" s="2" t="s">
        <v>385</v>
      </c>
      <c r="B54" s="148">
        <v>0</v>
      </c>
      <c r="C54" s="148">
        <v>4.8</v>
      </c>
      <c r="D54" s="148">
        <v>9.3</v>
      </c>
      <c r="E54" s="148">
        <v>10.3</v>
      </c>
      <c r="F54" s="148">
        <v>6.7</v>
      </c>
    </row>
    <row r="55" spans="1:14" ht="10.5">
      <c r="A55" s="4" t="s">
        <v>123</v>
      </c>
      <c r="F55" s="25"/>
      <c r="I55" s="25"/>
      <c r="J55" s="37"/>
      <c r="K55" s="37"/>
      <c r="L55" s="37"/>
      <c r="M55" s="37"/>
      <c r="N55" s="37"/>
    </row>
  </sheetData>
  <printOptions/>
  <pageMargins left="0.4" right="0.4" top="0.75" bottom="0.7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C60" sqref="C60"/>
    </sheetView>
  </sheetViews>
  <sheetFormatPr defaultColWidth="11.421875" defaultRowHeight="12.75"/>
  <cols>
    <col min="1" max="1" width="16.8515625" style="4" customWidth="1"/>
    <col min="2" max="2" width="11.140625" style="4" customWidth="1"/>
    <col min="3" max="3" width="11.28125" style="4" customWidth="1"/>
    <col min="4" max="5" width="11.140625" style="4" customWidth="1"/>
    <col min="6" max="6" width="11.28125" style="4" customWidth="1"/>
    <col min="7" max="7" width="11.7109375" style="4" customWidth="1"/>
    <col min="8" max="8" width="11.140625" style="4" customWidth="1"/>
    <col min="9" max="16384" width="9.140625" style="4" customWidth="1"/>
  </cols>
  <sheetData>
    <row r="1" ht="10.5">
      <c r="A1" s="1" t="s">
        <v>428</v>
      </c>
    </row>
    <row r="2" spans="1:8" ht="25.5" customHeight="1">
      <c r="A2" s="7" t="s">
        <v>290</v>
      </c>
      <c r="B2" s="7" t="s">
        <v>266</v>
      </c>
      <c r="C2" s="7" t="s">
        <v>267</v>
      </c>
      <c r="D2" s="7" t="s">
        <v>268</v>
      </c>
      <c r="E2" s="7" t="s">
        <v>269</v>
      </c>
      <c r="F2" s="7" t="s">
        <v>262</v>
      </c>
      <c r="G2" s="7" t="s">
        <v>270</v>
      </c>
      <c r="H2" s="7" t="s">
        <v>426</v>
      </c>
    </row>
    <row r="3" spans="1:8" ht="10.5">
      <c r="A3" s="2" t="s">
        <v>332</v>
      </c>
      <c r="B3" s="146">
        <v>62</v>
      </c>
      <c r="C3" s="146">
        <v>61.2</v>
      </c>
      <c r="D3" s="146">
        <v>57.4</v>
      </c>
      <c r="E3" s="146">
        <v>53.9</v>
      </c>
      <c r="F3" s="146">
        <v>41.7</v>
      </c>
      <c r="G3" s="146">
        <v>49.3</v>
      </c>
      <c r="H3" s="146">
        <v>75.6</v>
      </c>
    </row>
    <row r="4" spans="1:8" ht="10.5">
      <c r="A4" s="2" t="s">
        <v>333</v>
      </c>
      <c r="B4" s="146">
        <v>58.8</v>
      </c>
      <c r="C4" s="146">
        <v>46.9</v>
      </c>
      <c r="D4" s="146">
        <v>47.9</v>
      </c>
      <c r="E4" s="146">
        <v>43.6</v>
      </c>
      <c r="F4" s="146">
        <v>43.3</v>
      </c>
      <c r="G4" s="146">
        <v>46.6</v>
      </c>
      <c r="H4" s="146">
        <v>49.6</v>
      </c>
    </row>
    <row r="5" spans="1:8" ht="10.5">
      <c r="A5" s="2" t="s">
        <v>334</v>
      </c>
      <c r="B5" s="146">
        <v>53.4</v>
      </c>
      <c r="C5" s="146">
        <v>55.5</v>
      </c>
      <c r="D5" s="146">
        <v>46.4</v>
      </c>
      <c r="E5" s="146">
        <f>0.368*I5</f>
        <v>0</v>
      </c>
      <c r="F5" s="146">
        <f>0.562*100</f>
        <v>56.2</v>
      </c>
      <c r="G5" s="146">
        <v>33.7</v>
      </c>
      <c r="H5" s="146">
        <v>37.6</v>
      </c>
    </row>
    <row r="6" spans="1:8" ht="10.5">
      <c r="A6" s="2" t="s">
        <v>335</v>
      </c>
      <c r="B6" s="146">
        <v>50</v>
      </c>
      <c r="C6" s="146">
        <v>41</v>
      </c>
      <c r="D6" s="146">
        <v>28</v>
      </c>
      <c r="E6" s="146">
        <v>32</v>
      </c>
      <c r="F6" s="146">
        <v>30</v>
      </c>
      <c r="G6" s="146">
        <v>17</v>
      </c>
      <c r="H6" s="146">
        <v>44</v>
      </c>
    </row>
    <row r="7" spans="1:8" ht="10.5">
      <c r="A7" s="2" t="s">
        <v>336</v>
      </c>
      <c r="B7" s="146">
        <v>36.2</v>
      </c>
      <c r="C7" s="146">
        <v>33</v>
      </c>
      <c r="D7" s="146">
        <v>26.6</v>
      </c>
      <c r="E7" s="146">
        <v>21.5</v>
      </c>
      <c r="F7" s="146">
        <v>19.8</v>
      </c>
      <c r="G7" s="146">
        <v>15.9</v>
      </c>
      <c r="H7" s="146">
        <v>25.5</v>
      </c>
    </row>
    <row r="8" spans="1:8" ht="10.5">
      <c r="A8" s="2" t="s">
        <v>337</v>
      </c>
      <c r="B8" s="146">
        <v>86.5</v>
      </c>
      <c r="C8" s="146">
        <v>76.6</v>
      </c>
      <c r="D8" s="146">
        <v>77.3</v>
      </c>
      <c r="E8" s="146">
        <v>67.9</v>
      </c>
      <c r="F8" s="146">
        <v>61.6</v>
      </c>
      <c r="G8" s="146">
        <v>51.5</v>
      </c>
      <c r="H8" s="146">
        <v>30.2</v>
      </c>
    </row>
    <row r="9" spans="1:8" ht="10.5">
      <c r="A9" s="2" t="s">
        <v>338</v>
      </c>
      <c r="B9" s="146"/>
      <c r="C9" s="146">
        <v>44</v>
      </c>
      <c r="D9" s="146"/>
      <c r="E9" s="146">
        <v>43</v>
      </c>
      <c r="F9" s="146"/>
      <c r="G9" s="146">
        <v>23</v>
      </c>
      <c r="H9" s="146">
        <v>27</v>
      </c>
    </row>
    <row r="10" spans="1:8" ht="10.5">
      <c r="A10" s="2" t="s">
        <v>339</v>
      </c>
      <c r="B10" s="146">
        <v>85.7</v>
      </c>
      <c r="C10" s="146"/>
      <c r="D10" s="146">
        <v>72.7</v>
      </c>
      <c r="E10" s="146"/>
      <c r="F10" s="146"/>
      <c r="G10" s="146">
        <v>33.3</v>
      </c>
      <c r="H10" s="146">
        <v>44.4</v>
      </c>
    </row>
    <row r="11" spans="1:8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</row>
    <row r="12" spans="1:8" ht="10.5">
      <c r="A12" s="2" t="s">
        <v>340</v>
      </c>
      <c r="B12" s="146">
        <v>52</v>
      </c>
      <c r="C12" s="146">
        <v>47</v>
      </c>
      <c r="D12" s="146">
        <v>38</v>
      </c>
      <c r="E12" s="146">
        <v>28</v>
      </c>
      <c r="F12" s="146">
        <v>33</v>
      </c>
      <c r="G12" s="146">
        <v>36</v>
      </c>
      <c r="H12" s="146">
        <v>36</v>
      </c>
    </row>
    <row r="13" spans="1:8" ht="10.5">
      <c r="A13" s="2" t="s">
        <v>341</v>
      </c>
      <c r="B13" s="146">
        <v>81.1</v>
      </c>
      <c r="C13" s="146">
        <v>58.6</v>
      </c>
      <c r="D13" s="146">
        <v>74.7</v>
      </c>
      <c r="E13" s="146">
        <v>56.7</v>
      </c>
      <c r="F13" s="146">
        <v>64.1</v>
      </c>
      <c r="G13" s="146">
        <v>48.6</v>
      </c>
      <c r="H13" s="146">
        <v>80</v>
      </c>
    </row>
    <row r="14" spans="1:8" ht="10.5">
      <c r="A14" s="2" t="s">
        <v>342</v>
      </c>
      <c r="B14" s="146">
        <v>20.3</v>
      </c>
      <c r="C14" s="146">
        <v>15.7</v>
      </c>
      <c r="D14" s="146">
        <v>10.1</v>
      </c>
      <c r="E14" s="146">
        <v>10.1</v>
      </c>
      <c r="F14" s="146">
        <v>11.5</v>
      </c>
      <c r="G14" s="146">
        <v>9.3</v>
      </c>
      <c r="H14" s="146">
        <v>5.4</v>
      </c>
    </row>
    <row r="15" spans="1:8" ht="10.5">
      <c r="A15" s="2" t="s">
        <v>343</v>
      </c>
      <c r="B15" s="146">
        <v>62.4</v>
      </c>
      <c r="C15" s="146">
        <v>75.2</v>
      </c>
      <c r="D15" s="146">
        <v>54.6</v>
      </c>
      <c r="E15" s="146">
        <v>41.7</v>
      </c>
      <c r="F15" s="146">
        <v>43</v>
      </c>
      <c r="G15" s="146">
        <v>41</v>
      </c>
      <c r="H15" s="146">
        <v>32.1</v>
      </c>
    </row>
    <row r="16" spans="1:8" ht="10.5">
      <c r="A16" s="2" t="s">
        <v>344</v>
      </c>
      <c r="B16" s="146">
        <v>54.2</v>
      </c>
      <c r="C16" s="146"/>
      <c r="D16" s="146">
        <v>45.5</v>
      </c>
      <c r="E16" s="146"/>
      <c r="F16" s="146"/>
      <c r="G16" s="146">
        <v>31.7</v>
      </c>
      <c r="H16" s="146">
        <v>15.6</v>
      </c>
    </row>
    <row r="17" spans="1:8" ht="10.5">
      <c r="A17" s="2" t="s">
        <v>345</v>
      </c>
      <c r="B17" s="146">
        <v>52</v>
      </c>
      <c r="C17" s="146">
        <v>48</v>
      </c>
      <c r="D17" s="146">
        <v>45</v>
      </c>
      <c r="E17" s="146">
        <v>47</v>
      </c>
      <c r="F17" s="146">
        <v>54</v>
      </c>
      <c r="G17" s="146">
        <v>32</v>
      </c>
      <c r="H17" s="146">
        <v>17</v>
      </c>
    </row>
    <row r="18" spans="1:8" ht="10.5">
      <c r="A18" s="2" t="s">
        <v>346</v>
      </c>
      <c r="B18" s="146"/>
      <c r="C18" s="146">
        <v>96.3</v>
      </c>
      <c r="D18" s="146"/>
      <c r="E18" s="146"/>
      <c r="F18" s="146"/>
      <c r="G18" s="146">
        <v>93.4</v>
      </c>
      <c r="H18" s="146">
        <v>97.3</v>
      </c>
    </row>
    <row r="19" spans="1:8" ht="10.5">
      <c r="A19" s="2" t="s">
        <v>347</v>
      </c>
      <c r="B19" s="146"/>
      <c r="C19" s="146">
        <v>65</v>
      </c>
      <c r="D19" s="146"/>
      <c r="E19" s="146"/>
      <c r="F19" s="146">
        <v>39.1</v>
      </c>
      <c r="G19" s="146"/>
      <c r="H19" s="146">
        <v>13.7</v>
      </c>
    </row>
    <row r="20" spans="1:8" ht="10.5">
      <c r="A20" s="2" t="s">
        <v>348</v>
      </c>
      <c r="B20" s="146"/>
      <c r="C20" s="146"/>
      <c r="D20" s="146">
        <v>27</v>
      </c>
      <c r="E20" s="146"/>
      <c r="F20" s="146"/>
      <c r="G20" s="146">
        <v>19</v>
      </c>
      <c r="H20" s="146">
        <v>7</v>
      </c>
    </row>
    <row r="21" spans="1:8" ht="10.5">
      <c r="A21" s="2" t="s">
        <v>349</v>
      </c>
      <c r="B21" s="146"/>
      <c r="C21" s="146">
        <v>56.4</v>
      </c>
      <c r="D21" s="146"/>
      <c r="E21" s="146"/>
      <c r="F21" s="146"/>
      <c r="G21" s="146">
        <v>50.8</v>
      </c>
      <c r="H21" s="146">
        <v>62.9</v>
      </c>
    </row>
    <row r="22" spans="1:8" ht="10.5">
      <c r="A22" s="2" t="s">
        <v>350</v>
      </c>
      <c r="B22" s="146"/>
      <c r="C22" s="146">
        <v>19</v>
      </c>
      <c r="D22" s="146"/>
      <c r="E22" s="146"/>
      <c r="F22" s="146"/>
      <c r="G22" s="146">
        <v>23</v>
      </c>
      <c r="H22" s="146">
        <v>9</v>
      </c>
    </row>
    <row r="23" spans="1:8" ht="10.5">
      <c r="A23" s="54" t="s">
        <v>96</v>
      </c>
      <c r="B23" s="146">
        <v>66.7</v>
      </c>
      <c r="C23" s="146">
        <v>75</v>
      </c>
      <c r="D23" s="146">
        <v>35</v>
      </c>
      <c r="E23" s="146">
        <v>31.3</v>
      </c>
      <c r="F23" s="146">
        <v>9</v>
      </c>
      <c r="G23" s="146">
        <v>14.3</v>
      </c>
      <c r="H23" s="146">
        <v>0</v>
      </c>
    </row>
    <row r="24" spans="1:8" ht="10.5">
      <c r="A24" s="2" t="s">
        <v>97</v>
      </c>
      <c r="B24" s="146"/>
      <c r="C24" s="146">
        <v>16</v>
      </c>
      <c r="D24" s="146"/>
      <c r="E24" s="146">
        <v>13</v>
      </c>
      <c r="F24" s="146"/>
      <c r="G24" s="146">
        <v>14</v>
      </c>
      <c r="H24" s="146">
        <v>28</v>
      </c>
    </row>
    <row r="25" spans="1:8" ht="10.5">
      <c r="A25" s="2" t="s">
        <v>98</v>
      </c>
      <c r="B25" s="146"/>
      <c r="C25" s="146">
        <v>56.7</v>
      </c>
      <c r="D25" s="146"/>
      <c r="E25" s="146"/>
      <c r="F25" s="146"/>
      <c r="G25" s="146">
        <v>35.6</v>
      </c>
      <c r="H25" s="146">
        <v>0.8</v>
      </c>
    </row>
    <row r="26" spans="1:8" ht="10.5">
      <c r="A26" s="2" t="s">
        <v>99</v>
      </c>
      <c r="B26" s="146">
        <v>49.4</v>
      </c>
      <c r="C26" s="146"/>
      <c r="D26" s="146">
        <v>40.3</v>
      </c>
      <c r="E26" s="146"/>
      <c r="F26" s="146">
        <v>32.9</v>
      </c>
      <c r="G26" s="146"/>
      <c r="H26" s="146">
        <v>26.5</v>
      </c>
    </row>
    <row r="27" spans="1:8" ht="10.5">
      <c r="A27" s="2" t="s">
        <v>100</v>
      </c>
      <c r="B27" s="146">
        <v>90</v>
      </c>
      <c r="C27" s="146">
        <v>67</v>
      </c>
      <c r="D27" s="146">
        <v>61</v>
      </c>
      <c r="E27" s="146">
        <v>65</v>
      </c>
      <c r="F27" s="146">
        <v>61</v>
      </c>
      <c r="G27" s="146">
        <v>60</v>
      </c>
      <c r="H27" s="146">
        <v>71</v>
      </c>
    </row>
    <row r="28" spans="1:8" ht="10.5">
      <c r="A28" s="2" t="s">
        <v>101</v>
      </c>
      <c r="B28" s="146"/>
      <c r="C28" s="146">
        <v>22.6</v>
      </c>
      <c r="D28" s="146"/>
      <c r="E28" s="146"/>
      <c r="F28" s="146"/>
      <c r="G28" s="146">
        <v>3.8</v>
      </c>
      <c r="H28" s="146">
        <v>6.3</v>
      </c>
    </row>
    <row r="29" spans="1:8" ht="10.5">
      <c r="A29" s="2" t="s">
        <v>102</v>
      </c>
      <c r="B29" s="146"/>
      <c r="C29" s="146">
        <v>52.4</v>
      </c>
      <c r="D29" s="146"/>
      <c r="E29" s="146"/>
      <c r="F29" s="146"/>
      <c r="G29" s="146">
        <v>58.5</v>
      </c>
      <c r="H29" s="146">
        <v>23.1</v>
      </c>
    </row>
    <row r="30" spans="1:8" ht="10.5">
      <c r="A30" s="54" t="s">
        <v>103</v>
      </c>
      <c r="B30" s="146"/>
      <c r="C30" s="146">
        <v>79.6</v>
      </c>
      <c r="D30" s="146"/>
      <c r="E30" s="146"/>
      <c r="F30" s="146"/>
      <c r="G30" s="146">
        <v>68.9</v>
      </c>
      <c r="H30" s="146">
        <v>41.8</v>
      </c>
    </row>
    <row r="31" spans="1:8" ht="10.5">
      <c r="A31" s="54" t="s">
        <v>104</v>
      </c>
      <c r="B31" s="146">
        <v>41.7</v>
      </c>
      <c r="C31" s="146"/>
      <c r="D31" s="146">
        <v>32.6</v>
      </c>
      <c r="E31" s="146"/>
      <c r="F31" s="146"/>
      <c r="G31" s="146">
        <v>35.3</v>
      </c>
      <c r="H31" s="146"/>
    </row>
    <row r="32" spans="1:8" ht="10.5">
      <c r="A32" s="54" t="s">
        <v>105</v>
      </c>
      <c r="B32" s="146"/>
      <c r="C32" s="146"/>
      <c r="D32" s="146"/>
      <c r="E32" s="146"/>
      <c r="F32" s="146"/>
      <c r="G32" s="146"/>
      <c r="H32" s="146">
        <v>16.7</v>
      </c>
    </row>
    <row r="33" spans="1:8" ht="10.5">
      <c r="A33" s="54" t="s">
        <v>106</v>
      </c>
      <c r="B33" s="146">
        <v>63.6</v>
      </c>
      <c r="C33" s="146">
        <v>63.8</v>
      </c>
      <c r="D33" s="146"/>
      <c r="E33" s="146"/>
      <c r="F33" s="146"/>
      <c r="G33" s="146">
        <v>24.5</v>
      </c>
      <c r="H33" s="146">
        <v>8.3</v>
      </c>
    </row>
    <row r="34" spans="1:8" ht="10.5">
      <c r="A34" s="2" t="s">
        <v>367</v>
      </c>
      <c r="B34" s="146">
        <v>46.4</v>
      </c>
      <c r="C34" s="146">
        <v>29</v>
      </c>
      <c r="D34" s="146">
        <v>12.3</v>
      </c>
      <c r="E34" s="146">
        <v>9</v>
      </c>
      <c r="F34" s="146">
        <v>2.6</v>
      </c>
      <c r="G34" s="146">
        <v>12.4</v>
      </c>
      <c r="H34" s="146">
        <v>11.8</v>
      </c>
    </row>
    <row r="35" spans="1:8" ht="10.5">
      <c r="A35" s="2" t="s">
        <v>283</v>
      </c>
      <c r="B35" s="146"/>
      <c r="C35" s="146"/>
      <c r="D35" s="146"/>
      <c r="E35" s="146"/>
      <c r="F35" s="146"/>
      <c r="G35" s="146"/>
      <c r="H35" s="146"/>
    </row>
    <row r="36" spans="1:8" ht="10.5">
      <c r="A36" s="54" t="s">
        <v>369</v>
      </c>
      <c r="B36" s="146">
        <v>76.6</v>
      </c>
      <c r="C36" s="146">
        <v>79.9</v>
      </c>
      <c r="D36" s="146">
        <v>82.1</v>
      </c>
      <c r="E36" s="146">
        <v>74.9</v>
      </c>
      <c r="F36" s="146">
        <v>71.3</v>
      </c>
      <c r="G36" s="146">
        <v>70</v>
      </c>
      <c r="H36" s="146">
        <v>53.7</v>
      </c>
    </row>
    <row r="37" spans="1:8" ht="10.5">
      <c r="A37" s="54" t="s">
        <v>370</v>
      </c>
      <c r="B37" s="146">
        <v>63.6</v>
      </c>
      <c r="C37" s="146">
        <v>57.1</v>
      </c>
      <c r="D37" s="146">
        <v>66.7</v>
      </c>
      <c r="E37" s="146">
        <v>71.4</v>
      </c>
      <c r="F37" s="146">
        <v>53.9</v>
      </c>
      <c r="G37" s="146">
        <v>46.7</v>
      </c>
      <c r="H37" s="146"/>
    </row>
    <row r="38" spans="1:8" ht="10.5">
      <c r="A38" s="54" t="s">
        <v>371</v>
      </c>
      <c r="B38" s="146"/>
      <c r="C38" s="146">
        <v>53.1</v>
      </c>
      <c r="D38" s="146"/>
      <c r="E38" s="146">
        <v>45</v>
      </c>
      <c r="F38" s="146"/>
      <c r="G38" s="146"/>
      <c r="H38" s="146">
        <v>50</v>
      </c>
    </row>
    <row r="39" spans="1:8" ht="10.5">
      <c r="A39" s="2" t="s">
        <v>372</v>
      </c>
      <c r="B39" s="146">
        <v>63</v>
      </c>
      <c r="C39" s="146">
        <v>67</v>
      </c>
      <c r="D39" s="146">
        <v>65</v>
      </c>
      <c r="E39" s="146"/>
      <c r="F39" s="146"/>
      <c r="G39" s="146">
        <v>51</v>
      </c>
      <c r="H39" s="146">
        <v>10</v>
      </c>
    </row>
    <row r="40" spans="1:8" ht="10.5">
      <c r="A40" s="54" t="s">
        <v>373</v>
      </c>
      <c r="B40" s="146">
        <v>67.5</v>
      </c>
      <c r="C40" s="146"/>
      <c r="D40" s="146">
        <v>64.2</v>
      </c>
      <c r="E40" s="146"/>
      <c r="F40" s="146"/>
      <c r="G40" s="146">
        <v>33.4</v>
      </c>
      <c r="H40" s="146">
        <v>14.3</v>
      </c>
    </row>
    <row r="41" spans="1:8" ht="10.5">
      <c r="A41" s="54" t="s">
        <v>374</v>
      </c>
      <c r="B41" s="146">
        <v>52.2</v>
      </c>
      <c r="C41" s="146"/>
      <c r="D41" s="146">
        <v>40.6</v>
      </c>
      <c r="E41" s="146"/>
      <c r="F41" s="146"/>
      <c r="G41" s="146">
        <v>29.8</v>
      </c>
      <c r="H41" s="146">
        <v>23.2</v>
      </c>
    </row>
    <row r="42" spans="1:8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</row>
    <row r="43" spans="1:8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</row>
    <row r="44" spans="1:8" ht="10.5">
      <c r="A44" s="54" t="s">
        <v>375</v>
      </c>
      <c r="B44" s="146">
        <v>9.4</v>
      </c>
      <c r="C44" s="146">
        <v>31.7</v>
      </c>
      <c r="D44" s="146">
        <v>12.1</v>
      </c>
      <c r="E44" s="146">
        <v>17.8</v>
      </c>
      <c r="F44" s="146">
        <v>25.6</v>
      </c>
      <c r="G44" s="146">
        <v>18.8</v>
      </c>
      <c r="H44" s="146">
        <v>43.8</v>
      </c>
    </row>
    <row r="45" spans="1:8" ht="10.5">
      <c r="A45" s="54" t="s">
        <v>376</v>
      </c>
      <c r="B45" s="146">
        <v>62</v>
      </c>
      <c r="C45" s="146">
        <v>74.6</v>
      </c>
      <c r="D45" s="146">
        <v>71</v>
      </c>
      <c r="E45" s="146">
        <v>58.7</v>
      </c>
      <c r="F45" s="146">
        <v>60.8</v>
      </c>
      <c r="G45" s="146">
        <v>45.7</v>
      </c>
      <c r="H45" s="146">
        <v>56.7</v>
      </c>
    </row>
    <row r="46" spans="1:8" ht="10.5">
      <c r="A46" s="2" t="s">
        <v>377</v>
      </c>
      <c r="B46" s="146">
        <v>54.7</v>
      </c>
      <c r="C46" s="146">
        <v>66.7</v>
      </c>
      <c r="D46" s="146">
        <v>72.1</v>
      </c>
      <c r="E46" s="146">
        <v>53.2</v>
      </c>
      <c r="F46" s="146">
        <v>51.8</v>
      </c>
      <c r="G46" s="146">
        <v>71.4</v>
      </c>
      <c r="H46" s="146">
        <v>65.7</v>
      </c>
    </row>
    <row r="47" spans="1:8" ht="10.5">
      <c r="A47" s="2" t="s">
        <v>378</v>
      </c>
      <c r="B47" s="146">
        <v>70</v>
      </c>
      <c r="C47" s="146">
        <v>70</v>
      </c>
      <c r="D47" s="146">
        <v>77</v>
      </c>
      <c r="E47" s="146">
        <v>58</v>
      </c>
      <c r="F47" s="146">
        <v>47</v>
      </c>
      <c r="G47" s="146">
        <v>45</v>
      </c>
      <c r="H47" s="146">
        <v>40</v>
      </c>
    </row>
    <row r="48" spans="1:8" ht="10.5">
      <c r="A48" s="2" t="s">
        <v>379</v>
      </c>
      <c r="B48" s="146">
        <v>53</v>
      </c>
      <c r="C48" s="146">
        <v>47</v>
      </c>
      <c r="D48" s="146">
        <v>50</v>
      </c>
      <c r="E48" s="146">
        <v>42</v>
      </c>
      <c r="F48" s="146">
        <v>45</v>
      </c>
      <c r="G48" s="146">
        <v>41</v>
      </c>
      <c r="H48" s="146">
        <v>23</v>
      </c>
    </row>
    <row r="49" spans="1:8" ht="10.5">
      <c r="A49" s="54" t="s">
        <v>380</v>
      </c>
      <c r="B49" s="146"/>
      <c r="C49" s="146"/>
      <c r="D49" s="146"/>
      <c r="E49" s="146"/>
      <c r="F49" s="146"/>
      <c r="G49" s="146"/>
      <c r="H49" s="146">
        <v>35.7</v>
      </c>
    </row>
    <row r="50" spans="1:8" ht="10.5">
      <c r="A50" s="2" t="s">
        <v>381</v>
      </c>
      <c r="B50" s="146">
        <v>79.6</v>
      </c>
      <c r="C50" s="146"/>
      <c r="D50" s="146">
        <v>59.5</v>
      </c>
      <c r="E50" s="146"/>
      <c r="F50" s="146"/>
      <c r="G50" s="146">
        <v>65.3</v>
      </c>
      <c r="H50" s="146">
        <v>74.1</v>
      </c>
    </row>
    <row r="51" spans="1:8" ht="10.5">
      <c r="A51" s="54" t="s">
        <v>382</v>
      </c>
      <c r="B51" s="146"/>
      <c r="C51" s="146">
        <v>28.1</v>
      </c>
      <c r="D51" s="146"/>
      <c r="E51" s="146"/>
      <c r="F51" s="146">
        <v>18.5</v>
      </c>
      <c r="G51" s="146"/>
      <c r="H51" s="146">
        <v>16.4</v>
      </c>
    </row>
    <row r="52" spans="1:8" ht="10.5">
      <c r="A52" s="2" t="s">
        <v>383</v>
      </c>
      <c r="B52" s="146">
        <v>62.5</v>
      </c>
      <c r="C52" s="146">
        <v>66.7</v>
      </c>
      <c r="D52" s="146">
        <v>54.5</v>
      </c>
      <c r="E52" s="146">
        <v>80</v>
      </c>
      <c r="F52" s="146">
        <v>75</v>
      </c>
      <c r="G52" s="146">
        <v>46.2</v>
      </c>
      <c r="H52" s="146">
        <v>100</v>
      </c>
    </row>
    <row r="53" spans="1:8" ht="10.5">
      <c r="A53" s="2" t="s">
        <v>384</v>
      </c>
      <c r="B53" s="146"/>
      <c r="C53" s="146">
        <v>43.2</v>
      </c>
      <c r="D53" s="146"/>
      <c r="E53" s="146"/>
      <c r="F53" s="146"/>
      <c r="G53" s="146">
        <v>42.4</v>
      </c>
      <c r="H53" s="146">
        <v>28.6</v>
      </c>
    </row>
    <row r="54" spans="1:8" ht="10.5">
      <c r="A54" s="54" t="s">
        <v>385</v>
      </c>
      <c r="B54" s="146"/>
      <c r="C54" s="146">
        <v>20</v>
      </c>
      <c r="D54" s="146"/>
      <c r="E54" s="146"/>
      <c r="F54" s="146"/>
      <c r="G54" s="146">
        <v>0</v>
      </c>
      <c r="H54" s="146">
        <v>50</v>
      </c>
    </row>
    <row r="55" ht="10.5">
      <c r="A55" s="4" t="s">
        <v>427</v>
      </c>
    </row>
    <row r="56" spans="1:14" ht="10.5">
      <c r="A56" s="4" t="s">
        <v>124</v>
      </c>
      <c r="F56" s="25"/>
      <c r="I56" s="25"/>
      <c r="J56" s="37"/>
      <c r="K56" s="37"/>
      <c r="L56" s="37"/>
      <c r="M56" s="37"/>
      <c r="N56" s="37"/>
    </row>
  </sheetData>
  <printOptions/>
  <pageMargins left="0.5" right="0.5" top="0.75" bottom="0.75" header="0.5" footer="0.5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D19" sqref="D19"/>
    </sheetView>
  </sheetViews>
  <sheetFormatPr defaultColWidth="11.421875" defaultRowHeight="12.75"/>
  <cols>
    <col min="1" max="1" width="17.7109375" style="130" customWidth="1"/>
    <col min="2" max="2" width="17.00390625" style="130" customWidth="1"/>
    <col min="3" max="3" width="13.7109375" style="131" customWidth="1"/>
    <col min="4" max="4" width="25.421875" style="130" customWidth="1"/>
    <col min="5" max="5" width="13.7109375" style="131" customWidth="1"/>
    <col min="6" max="6" width="9.140625" style="132" customWidth="1"/>
    <col min="7" max="16384" width="9.140625" style="130" customWidth="1"/>
  </cols>
  <sheetData>
    <row r="1" ht="10.5">
      <c r="A1" s="129" t="s">
        <v>422</v>
      </c>
    </row>
    <row r="2" spans="1:5" ht="12" customHeight="1">
      <c r="A2" s="133" t="s">
        <v>290</v>
      </c>
      <c r="B2" s="134" t="s">
        <v>423</v>
      </c>
      <c r="C2" s="135" t="s">
        <v>165</v>
      </c>
      <c r="D2" s="136" t="s">
        <v>424</v>
      </c>
      <c r="E2" s="135" t="s">
        <v>165</v>
      </c>
    </row>
    <row r="3" spans="1:6" ht="12">
      <c r="A3" s="137" t="s">
        <v>332</v>
      </c>
      <c r="B3" s="138">
        <v>4447</v>
      </c>
      <c r="C3" s="139">
        <f>B3/B55</f>
        <v>0.005997424088147434</v>
      </c>
      <c r="D3" s="138">
        <v>952</v>
      </c>
      <c r="E3" s="139">
        <f>D3/D55</f>
        <v>0.0030327163836768502</v>
      </c>
      <c r="F3" s="140"/>
    </row>
    <row r="4" spans="1:6" ht="12">
      <c r="A4" s="137" t="s">
        <v>333</v>
      </c>
      <c r="B4" s="138">
        <v>11057</v>
      </c>
      <c r="C4" s="139">
        <f>B4/B55</f>
        <v>0.014911967200954841</v>
      </c>
      <c r="D4" s="138">
        <v>2457</v>
      </c>
      <c r="E4" s="139">
        <f>D4/D55</f>
        <v>0.007827084196107165</v>
      </c>
      <c r="F4" s="140"/>
    </row>
    <row r="5" spans="1:6" ht="12">
      <c r="A5" s="137" t="s">
        <v>334</v>
      </c>
      <c r="B5" s="138">
        <v>15274</v>
      </c>
      <c r="C5" s="139">
        <f>B5/B55</f>
        <v>0.020599202950835147</v>
      </c>
      <c r="D5" s="138">
        <v>5040</v>
      </c>
      <c r="E5" s="139">
        <f>D5/D55</f>
        <v>0.01605555732534803</v>
      </c>
      <c r="F5" s="140"/>
    </row>
    <row r="6" spans="1:6" ht="12">
      <c r="A6" s="137" t="s">
        <v>335</v>
      </c>
      <c r="B6" s="138">
        <v>12617</v>
      </c>
      <c r="C6" s="139">
        <f>B6/B55</f>
        <v>0.017015853321375347</v>
      </c>
      <c r="D6" s="138">
        <v>1336</v>
      </c>
      <c r="E6" s="139">
        <f>D6/D55</f>
        <v>0.004255996941798605</v>
      </c>
      <c r="F6" s="140"/>
    </row>
    <row r="7" spans="1:6" ht="12">
      <c r="A7" s="137" t="s">
        <v>336</v>
      </c>
      <c r="B7" s="138">
        <v>299436</v>
      </c>
      <c r="C7" s="139">
        <f>B7/B55</f>
        <v>0.40383284894502247</v>
      </c>
      <c r="D7" s="138">
        <v>175769</v>
      </c>
      <c r="E7" s="139">
        <f>D7/D55</f>
        <v>0.5599343760950591</v>
      </c>
      <c r="F7" s="140"/>
    </row>
    <row r="8" spans="1:6" ht="12">
      <c r="A8" s="137" t="s">
        <v>337</v>
      </c>
      <c r="B8" s="138">
        <v>17319</v>
      </c>
      <c r="C8" s="139">
        <f>B8/B55</f>
        <v>0.023357181871514594</v>
      </c>
      <c r="D8" s="138">
        <v>6816</v>
      </c>
      <c r="E8" s="139">
        <f>D8/D55</f>
        <v>0.021713229906661146</v>
      </c>
      <c r="F8" s="140"/>
    </row>
    <row r="9" spans="1:6" ht="12">
      <c r="A9" s="137" t="s">
        <v>338</v>
      </c>
      <c r="B9" s="138">
        <v>2567</v>
      </c>
      <c r="C9" s="139">
        <f>B9/B55</f>
        <v>0.0034619715840509247</v>
      </c>
      <c r="D9" s="138">
        <v>277</v>
      </c>
      <c r="E9" s="139">
        <f>D9/D55</f>
        <v>0.0008824185276034533</v>
      </c>
      <c r="F9" s="140"/>
    </row>
    <row r="10" spans="1:6" ht="12">
      <c r="A10" s="137" t="s">
        <v>339</v>
      </c>
      <c r="B10" s="138">
        <v>354</v>
      </c>
      <c r="C10" s="139">
        <f>B10/B55</f>
        <v>0.0004774203119415767</v>
      </c>
      <c r="D10" s="138">
        <v>108</v>
      </c>
      <c r="E10" s="139">
        <f>D10/D55</f>
        <v>0.0003440476569717435</v>
      </c>
      <c r="F10" s="140"/>
    </row>
    <row r="11" spans="1:6" ht="12">
      <c r="A11" s="163" t="s">
        <v>121</v>
      </c>
      <c r="B11" s="164" t="s">
        <v>171</v>
      </c>
      <c r="C11" s="164" t="s">
        <v>171</v>
      </c>
      <c r="D11" s="164" t="s">
        <v>171</v>
      </c>
      <c r="E11" s="164" t="s">
        <v>171</v>
      </c>
      <c r="F11" s="140"/>
    </row>
    <row r="12" spans="1:6" ht="12">
      <c r="A12" s="137" t="s">
        <v>340</v>
      </c>
      <c r="B12" s="138">
        <v>49227</v>
      </c>
      <c r="C12" s="139">
        <f>B12/B55</f>
        <v>0.0663897449038079</v>
      </c>
      <c r="D12" s="138">
        <v>19020</v>
      </c>
      <c r="E12" s="139">
        <f>D12/D55</f>
        <v>0.06059061514446816</v>
      </c>
      <c r="F12" s="140"/>
    </row>
    <row r="13" spans="1:6" ht="12">
      <c r="A13" s="137" t="s">
        <v>341</v>
      </c>
      <c r="B13" s="138">
        <v>17518</v>
      </c>
      <c r="C13" s="139">
        <f>B13/B55</f>
        <v>0.02362556221636311</v>
      </c>
      <c r="D13" s="138">
        <v>2621</v>
      </c>
      <c r="E13" s="139">
        <f>D13/D55</f>
        <v>0.008349526934471664</v>
      </c>
      <c r="F13" s="140"/>
    </row>
    <row r="14" spans="1:6" ht="12">
      <c r="A14" s="137" t="s">
        <v>342</v>
      </c>
      <c r="B14" s="138">
        <v>1167</v>
      </c>
      <c r="C14" s="139">
        <f>B14/B55</f>
        <v>0.001573868655468418</v>
      </c>
      <c r="D14" s="138">
        <v>183</v>
      </c>
      <c r="E14" s="139">
        <f>D14/D55</f>
        <v>0.0005829696409798987</v>
      </c>
      <c r="F14" s="140"/>
    </row>
    <row r="15" spans="1:6" ht="12">
      <c r="A15" s="137" t="s">
        <v>343</v>
      </c>
      <c r="B15" s="138">
        <v>9745</v>
      </c>
      <c r="C15" s="139">
        <f>B15/B55</f>
        <v>0.013142545027883234</v>
      </c>
      <c r="D15" s="138">
        <v>2468</v>
      </c>
      <c r="E15" s="139">
        <f>D15/D55</f>
        <v>0.007862126087095028</v>
      </c>
      <c r="F15" s="140"/>
    </row>
    <row r="16" spans="1:6" ht="12">
      <c r="A16" s="137" t="s">
        <v>344</v>
      </c>
      <c r="B16" s="138">
        <v>2567</v>
      </c>
      <c r="C16" s="139">
        <f>B16/B55</f>
        <v>0.0034619715840509247</v>
      </c>
      <c r="D16" s="138">
        <v>1133</v>
      </c>
      <c r="E16" s="139">
        <f>D16/D55</f>
        <v>0.0036093147717498647</v>
      </c>
      <c r="F16" s="140"/>
    </row>
    <row r="17" spans="1:6" ht="12">
      <c r="A17" s="137" t="s">
        <v>345</v>
      </c>
      <c r="B17" s="138">
        <v>7641</v>
      </c>
      <c r="C17" s="139">
        <f>B17/B55</f>
        <v>0.010304996055213525</v>
      </c>
      <c r="D17" s="138">
        <v>6807</v>
      </c>
      <c r="E17" s="139">
        <f>D17/D55</f>
        <v>0.021684559268580168</v>
      </c>
      <c r="F17" s="140"/>
    </row>
    <row r="18" spans="1:6" ht="12">
      <c r="A18" s="137" t="s">
        <v>346</v>
      </c>
      <c r="B18" s="138">
        <v>4805</v>
      </c>
      <c r="C18" s="139">
        <f>B18/B55</f>
        <v>0.006480238979884961</v>
      </c>
      <c r="D18" s="138">
        <v>263</v>
      </c>
      <c r="E18" s="139">
        <f>D18/D55</f>
        <v>0.0008378197572552642</v>
      </c>
      <c r="F18" s="140"/>
    </row>
    <row r="19" spans="1:6" ht="12">
      <c r="A19" s="137" t="s">
        <v>347</v>
      </c>
      <c r="B19" s="138">
        <v>7421</v>
      </c>
      <c r="C19" s="139">
        <f>B19/B55</f>
        <v>0.010008294166436274</v>
      </c>
      <c r="D19" s="138">
        <v>2137</v>
      </c>
      <c r="E19" s="139">
        <f>D19/D55</f>
        <v>0.006807683731005702</v>
      </c>
      <c r="F19" s="140"/>
    </row>
    <row r="20" spans="1:6" ht="12">
      <c r="A20" s="137" t="s">
        <v>348</v>
      </c>
      <c r="B20" s="138">
        <v>8546</v>
      </c>
      <c r="C20" s="139">
        <f>B20/B55</f>
        <v>0.011525519734047217</v>
      </c>
      <c r="D20" s="138">
        <v>3124</v>
      </c>
      <c r="E20" s="139">
        <f>D20/D55</f>
        <v>0.009951897040553024</v>
      </c>
      <c r="F20" s="140"/>
    </row>
    <row r="21" spans="1:6" ht="12">
      <c r="A21" s="137" t="s">
        <v>349</v>
      </c>
      <c r="B21" s="138">
        <v>4758</v>
      </c>
      <c r="C21" s="139">
        <f>B21/B55</f>
        <v>0.006416852667282548</v>
      </c>
      <c r="D21" s="138">
        <v>2480</v>
      </c>
      <c r="E21" s="139">
        <f>D21/D55</f>
        <v>0.007900353604536331</v>
      </c>
      <c r="F21" s="140"/>
    </row>
    <row r="22" spans="1:6" ht="12">
      <c r="A22" s="137" t="s">
        <v>350</v>
      </c>
      <c r="B22" s="138">
        <v>1351</v>
      </c>
      <c r="C22" s="139">
        <f>B22/B55</f>
        <v>0.001822019326082119</v>
      </c>
      <c r="D22" s="138">
        <v>198</v>
      </c>
      <c r="E22" s="139">
        <f>D22/D55</f>
        <v>0.0006307540377815297</v>
      </c>
      <c r="F22" s="140"/>
    </row>
    <row r="23" spans="1:6" ht="12">
      <c r="A23" s="137" t="s">
        <v>96</v>
      </c>
      <c r="B23" s="138">
        <v>939</v>
      </c>
      <c r="C23" s="139">
        <f>B23/B55</f>
        <v>0.001266377607099267</v>
      </c>
      <c r="D23" s="138">
        <v>187</v>
      </c>
      <c r="E23" s="139">
        <f>D23/D55</f>
        <v>0.0005957121467936669</v>
      </c>
      <c r="F23" s="140"/>
    </row>
    <row r="24" spans="1:6" ht="12">
      <c r="A24" s="137" t="s">
        <v>97</v>
      </c>
      <c r="B24" s="138">
        <v>1588</v>
      </c>
      <c r="C24" s="139">
        <f>B24/B55</f>
        <v>0.002141648178992158</v>
      </c>
      <c r="D24" s="138">
        <v>425</v>
      </c>
      <c r="E24" s="139">
        <f>D24/D55</f>
        <v>0.0013538912427128794</v>
      </c>
      <c r="F24" s="140"/>
    </row>
    <row r="25" spans="1:6" ht="12">
      <c r="A25" s="137" t="s">
        <v>98</v>
      </c>
      <c r="B25" s="138">
        <v>10063</v>
      </c>
      <c r="C25" s="139">
        <f>B25/B55</f>
        <v>0.013571414121661261</v>
      </c>
      <c r="D25" s="138">
        <v>5803</v>
      </c>
      <c r="E25" s="139">
        <f>D25/D55</f>
        <v>0.01848619030932433</v>
      </c>
      <c r="F25" s="140"/>
    </row>
    <row r="26" spans="1:6" ht="12">
      <c r="A26" s="137" t="s">
        <v>99</v>
      </c>
      <c r="B26" s="138">
        <v>4313</v>
      </c>
      <c r="C26" s="139">
        <f>B26/B55</f>
        <v>0.005816705664983109</v>
      </c>
      <c r="D26" s="138">
        <v>2729</v>
      </c>
      <c r="E26" s="139">
        <f>D26/D55</f>
        <v>0.008693574591443407</v>
      </c>
      <c r="F26" s="140"/>
    </row>
    <row r="27" spans="1:6" ht="12.75">
      <c r="A27" s="137" t="s">
        <v>100</v>
      </c>
      <c r="B27" s="138">
        <v>2073</v>
      </c>
      <c r="C27" s="139">
        <f>B27/B55</f>
        <v>0.0027957409792510974</v>
      </c>
      <c r="D27" s="141">
        <v>679</v>
      </c>
      <c r="E27" s="139">
        <f>D27/D55</f>
        <v>0.002163040361887165</v>
      </c>
      <c r="F27" s="142"/>
    </row>
    <row r="28" spans="1:6" ht="12">
      <c r="A28" s="137" t="s">
        <v>101</v>
      </c>
      <c r="B28" s="138">
        <v>1868</v>
      </c>
      <c r="C28" s="139">
        <f>B28/B55</f>
        <v>0.002519268764708659</v>
      </c>
      <c r="D28" s="138">
        <v>556</v>
      </c>
      <c r="E28" s="139">
        <f>D28/D55</f>
        <v>0.0017712083081137906</v>
      </c>
      <c r="F28" s="140"/>
    </row>
    <row r="29" spans="1:6" ht="12">
      <c r="A29" s="137" t="s">
        <v>102</v>
      </c>
      <c r="B29" s="138">
        <v>1342</v>
      </c>
      <c r="C29" s="139">
        <f>B29/B55</f>
        <v>0.0018098815215412314</v>
      </c>
      <c r="D29" s="138">
        <v>1151</v>
      </c>
      <c r="E29" s="139">
        <f>D29/D55</f>
        <v>0.003666656047911822</v>
      </c>
      <c r="F29" s="140"/>
    </row>
    <row r="30" spans="1:6" ht="12">
      <c r="A30" s="137" t="s">
        <v>103</v>
      </c>
      <c r="B30" s="138">
        <v>7583</v>
      </c>
      <c r="C30" s="139">
        <f>B30/B55</f>
        <v>0.01022677464817225</v>
      </c>
      <c r="D30" s="138">
        <v>1687</v>
      </c>
      <c r="E30" s="139">
        <f>D30/D55</f>
        <v>0.005374151826956771</v>
      </c>
      <c r="F30" s="140"/>
    </row>
    <row r="31" spans="1:6" ht="12">
      <c r="A31" s="137" t="s">
        <v>104</v>
      </c>
      <c r="B31" s="138">
        <v>321</v>
      </c>
      <c r="C31" s="139">
        <f>B31/B55</f>
        <v>0.00043291502862498907</v>
      </c>
      <c r="D31" s="138">
        <v>25</v>
      </c>
      <c r="E31" s="139">
        <f>D31/D55</f>
        <v>7.964066133605173E-05</v>
      </c>
      <c r="F31" s="140"/>
    </row>
    <row r="32" spans="1:6" ht="12">
      <c r="A32" s="137" t="s">
        <v>105</v>
      </c>
      <c r="B32" s="138">
        <v>123</v>
      </c>
      <c r="C32" s="139">
        <f>B32/B55</f>
        <v>0.00016588332872546308</v>
      </c>
      <c r="D32" s="138">
        <v>39</v>
      </c>
      <c r="E32" s="139">
        <f>D32/D55</f>
        <v>0.0001242394316842407</v>
      </c>
      <c r="F32" s="140"/>
    </row>
    <row r="33" spans="1:6" ht="12">
      <c r="A33" s="137" t="s">
        <v>106</v>
      </c>
      <c r="B33" s="138">
        <v>3079</v>
      </c>
      <c r="C33" s="139">
        <f>B33/B55</f>
        <v>0.004152477797932527</v>
      </c>
      <c r="D33" s="138">
        <v>1277</v>
      </c>
      <c r="E33" s="139">
        <f>D33/D55</f>
        <v>0.004068044981045522</v>
      </c>
      <c r="F33" s="140"/>
    </row>
    <row r="34" spans="1:6" ht="12">
      <c r="A34" s="137" t="s">
        <v>367</v>
      </c>
      <c r="B34" s="138">
        <v>1868</v>
      </c>
      <c r="C34" s="139">
        <f>B34/B55</f>
        <v>0.002519268764708659</v>
      </c>
      <c r="D34" s="138">
        <v>320</v>
      </c>
      <c r="E34" s="139">
        <f>D34/D55</f>
        <v>0.0010194004651014623</v>
      </c>
      <c r="F34" s="140"/>
    </row>
    <row r="35" spans="1:6" ht="12">
      <c r="A35" s="137" t="s">
        <v>368</v>
      </c>
      <c r="B35" s="138">
        <v>8345</v>
      </c>
      <c r="C35" s="139">
        <f>B35/B55</f>
        <v>0.011254442099300727</v>
      </c>
      <c r="D35" s="138">
        <v>4783</v>
      </c>
      <c r="E35" s="139">
        <f>D35/D55</f>
        <v>0.015236851326813418</v>
      </c>
      <c r="F35" s="140"/>
    </row>
    <row r="36" spans="1:6" ht="12">
      <c r="A36" s="143" t="s">
        <v>369</v>
      </c>
      <c r="B36" s="138">
        <v>11490</v>
      </c>
      <c r="C36" s="139">
        <f>B36/B55</f>
        <v>0.01549593046386643</v>
      </c>
      <c r="D36" s="138">
        <v>5700</v>
      </c>
      <c r="E36" s="139">
        <f>D36/D55</f>
        <v>0.018158070784619795</v>
      </c>
      <c r="F36" s="140"/>
    </row>
    <row r="37" spans="1:6" ht="12">
      <c r="A37" s="137" t="s">
        <v>370</v>
      </c>
      <c r="B37" s="138">
        <v>826</v>
      </c>
      <c r="C37" s="139">
        <f>B37/B55</f>
        <v>0.001113980727863679</v>
      </c>
      <c r="D37" s="138">
        <v>520</v>
      </c>
      <c r="E37" s="139">
        <f>D37/D55</f>
        <v>0.001656525755789876</v>
      </c>
      <c r="F37" s="140"/>
    </row>
    <row r="38" spans="1:6" ht="12">
      <c r="A38" s="137" t="s">
        <v>371</v>
      </c>
      <c r="B38" s="138">
        <v>4545</v>
      </c>
      <c r="C38" s="139">
        <f>B38/B55</f>
        <v>0.006129591293148209</v>
      </c>
      <c r="D38" s="138">
        <v>2274</v>
      </c>
      <c r="E38" s="139">
        <f>D38/D55</f>
        <v>0.007244114555127266</v>
      </c>
      <c r="F38" s="140"/>
    </row>
    <row r="39" spans="1:6" ht="12">
      <c r="A39" s="137" t="s">
        <v>372</v>
      </c>
      <c r="B39" s="138">
        <v>3621</v>
      </c>
      <c r="C39" s="139">
        <f>B39/B55</f>
        <v>0.0048834433602837546</v>
      </c>
      <c r="D39" s="138">
        <v>452</v>
      </c>
      <c r="E39" s="139">
        <f>D39/D55</f>
        <v>0.0014399031569558153</v>
      </c>
      <c r="F39" s="140"/>
    </row>
    <row r="40" spans="1:6" ht="12">
      <c r="A40" s="137" t="s">
        <v>373</v>
      </c>
      <c r="B40" s="138">
        <v>26848</v>
      </c>
      <c r="C40" s="139">
        <f>B40/B55</f>
        <v>0.03620841959041653</v>
      </c>
      <c r="D40" s="138">
        <v>7167</v>
      </c>
      <c r="E40" s="139">
        <f>D40/D55</f>
        <v>0.02283138479181931</v>
      </c>
      <c r="F40" s="140"/>
    </row>
    <row r="41" spans="1:6" ht="12">
      <c r="A41" s="137" t="s">
        <v>374</v>
      </c>
      <c r="B41" s="138">
        <v>15016</v>
      </c>
      <c r="C41" s="139">
        <f>B41/B55</f>
        <v>0.02025125255399637</v>
      </c>
      <c r="D41" s="138">
        <v>9186</v>
      </c>
      <c r="E41" s="139">
        <f>D41/D55</f>
        <v>0.02926316460131885</v>
      </c>
      <c r="F41" s="140"/>
    </row>
    <row r="42" spans="1:6" ht="12">
      <c r="A42" s="163" t="s">
        <v>122</v>
      </c>
      <c r="B42" s="164" t="s">
        <v>171</v>
      </c>
      <c r="C42" s="164" t="s">
        <v>171</v>
      </c>
      <c r="D42" s="164" t="s">
        <v>171</v>
      </c>
      <c r="E42" s="164" t="s">
        <v>171</v>
      </c>
      <c r="F42" s="140"/>
    </row>
    <row r="43" spans="1:6" ht="12">
      <c r="A43" s="163" t="s">
        <v>116</v>
      </c>
      <c r="B43" s="164" t="s">
        <v>171</v>
      </c>
      <c r="C43" s="164" t="s">
        <v>171</v>
      </c>
      <c r="D43" s="164" t="s">
        <v>171</v>
      </c>
      <c r="E43" s="164" t="s">
        <v>171</v>
      </c>
      <c r="F43" s="140"/>
    </row>
    <row r="44" spans="1:6" ht="12">
      <c r="A44" s="137" t="s">
        <v>375</v>
      </c>
      <c r="B44" s="138">
        <v>1108</v>
      </c>
      <c r="C44" s="139">
        <f>B44/B55</f>
        <v>0.0014942986034781553</v>
      </c>
      <c r="D44" s="138">
        <v>652</v>
      </c>
      <c r="E44" s="139">
        <f>D44/D55</f>
        <v>0.0020770284476442293</v>
      </c>
      <c r="F44" s="140"/>
    </row>
    <row r="45" spans="1:6" ht="12">
      <c r="A45" s="137" t="s">
        <v>376</v>
      </c>
      <c r="B45" s="138">
        <v>1003</v>
      </c>
      <c r="C45" s="139">
        <f>B45/B55</f>
        <v>0.0013526908838344673</v>
      </c>
      <c r="D45" s="138">
        <v>193</v>
      </c>
      <c r="E45" s="139">
        <f>D45/D55</f>
        <v>0.0006148259055143194</v>
      </c>
      <c r="F45" s="140"/>
    </row>
    <row r="46" spans="1:6" ht="12">
      <c r="A46" s="137" t="s">
        <v>377</v>
      </c>
      <c r="B46" s="138">
        <v>5780</v>
      </c>
      <c r="C46" s="139">
        <f>B46/B55</f>
        <v>0.007795167805147778</v>
      </c>
      <c r="D46" s="138">
        <v>1653</v>
      </c>
      <c r="E46" s="139">
        <f>D46/D55</f>
        <v>0.005265840527539741</v>
      </c>
      <c r="F46" s="140"/>
    </row>
    <row r="47" spans="1:6" ht="12">
      <c r="A47" s="137" t="s">
        <v>378</v>
      </c>
      <c r="B47" s="138">
        <v>99871</v>
      </c>
      <c r="C47" s="139">
        <f>B47/B55</f>
        <v>0.13469051970033108</v>
      </c>
      <c r="D47" s="138">
        <v>23266</v>
      </c>
      <c r="E47" s="139">
        <f>D47/D55</f>
        <v>0.07411678506578319</v>
      </c>
      <c r="F47" s="140"/>
    </row>
    <row r="48" spans="1:6" ht="12">
      <c r="A48" s="137" t="s">
        <v>379</v>
      </c>
      <c r="B48" s="138">
        <v>4283</v>
      </c>
      <c r="C48" s="139">
        <f>B48/B55</f>
        <v>0.0057762463165134835</v>
      </c>
      <c r="D48" s="138">
        <v>2005</v>
      </c>
      <c r="E48" s="139">
        <f>D48/D55</f>
        <v>0.006387181039151349</v>
      </c>
      <c r="F48" s="140"/>
    </row>
    <row r="49" spans="1:6" ht="12">
      <c r="A49" s="137" t="s">
        <v>380</v>
      </c>
      <c r="B49" s="138">
        <v>643</v>
      </c>
      <c r="C49" s="139">
        <f>B49/B55</f>
        <v>0.0008671787021989656</v>
      </c>
      <c r="D49" s="138">
        <v>216</v>
      </c>
      <c r="E49" s="139">
        <f>D49/D55</f>
        <v>0.000688095313943487</v>
      </c>
      <c r="F49" s="140"/>
    </row>
    <row r="50" spans="1:6" ht="12">
      <c r="A50" s="137" t="s">
        <v>381</v>
      </c>
      <c r="B50" s="138">
        <v>2084</v>
      </c>
      <c r="C50" s="139">
        <f>B50/B55</f>
        <v>0.00281057607368996</v>
      </c>
      <c r="D50" s="138">
        <v>1362</v>
      </c>
      <c r="E50" s="139">
        <f>D50/D55</f>
        <v>0.004338823229588099</v>
      </c>
      <c r="F50" s="140"/>
    </row>
    <row r="51" spans="1:6" ht="12">
      <c r="A51" s="137" t="s">
        <v>382</v>
      </c>
      <c r="B51" s="138">
        <v>41023</v>
      </c>
      <c r="C51" s="139">
        <f>B51/B55</f>
        <v>0.05532546174231441</v>
      </c>
      <c r="D51" s="138">
        <v>5753</v>
      </c>
      <c r="E51" s="139">
        <f>D51/D55</f>
        <v>0.018326908986652225</v>
      </c>
      <c r="F51" s="140"/>
    </row>
    <row r="52" spans="1:6" ht="12">
      <c r="A52" s="137" t="s">
        <v>383</v>
      </c>
      <c r="B52" s="138">
        <v>114</v>
      </c>
      <c r="C52" s="139">
        <f>B52/B55</f>
        <v>0.00015374552418457555</v>
      </c>
      <c r="D52" s="141">
        <v>54</v>
      </c>
      <c r="E52" s="139">
        <f>D52/D55</f>
        <v>0.00017202382848587175</v>
      </c>
      <c r="F52" s="140"/>
    </row>
    <row r="53" spans="1:6" ht="12">
      <c r="A53" s="137" t="s">
        <v>384</v>
      </c>
      <c r="B53" s="138">
        <v>1525</v>
      </c>
      <c r="C53" s="139">
        <f>B53/B55</f>
        <v>0.0020566835472059447</v>
      </c>
      <c r="D53" s="138">
        <v>347</v>
      </c>
      <c r="E53" s="139">
        <f>D53/D55</f>
        <v>0.001105412379344398</v>
      </c>
      <c r="F53" s="140"/>
    </row>
    <row r="54" spans="1:6" ht="12">
      <c r="A54" s="137" t="s">
        <v>385</v>
      </c>
      <c r="B54" s="138">
        <v>383</v>
      </c>
      <c r="C54" s="139">
        <f>B54/B55</f>
        <v>0.0005165310154622144</v>
      </c>
      <c r="D54" s="138">
        <v>260</v>
      </c>
      <c r="E54" s="139">
        <f>D54/D55</f>
        <v>0.000828262877894938</v>
      </c>
      <c r="F54" s="140"/>
    </row>
    <row r="55" spans="1:5" ht="10.5">
      <c r="A55" s="133" t="s">
        <v>164</v>
      </c>
      <c r="B55" s="144">
        <f>SUM(B3:B54)</f>
        <v>741485</v>
      </c>
      <c r="C55" s="139">
        <f>SUM(C3:C54)</f>
        <v>1</v>
      </c>
      <c r="D55" s="138">
        <f>SUM(D3:D54)</f>
        <v>313910</v>
      </c>
      <c r="E55" s="145">
        <f>SUM(E3:E54)</f>
        <v>1.0000000000000004</v>
      </c>
    </row>
    <row r="56" spans="1:14" ht="10.5">
      <c r="A56" s="130" t="s">
        <v>123</v>
      </c>
      <c r="C56" s="130"/>
      <c r="E56" s="130"/>
      <c r="F56" s="165"/>
      <c r="I56" s="165"/>
      <c r="J56" s="166"/>
      <c r="K56" s="166"/>
      <c r="L56" s="166"/>
      <c r="M56" s="166"/>
      <c r="N56" s="166"/>
    </row>
  </sheetData>
  <printOptions/>
  <pageMargins left="0.75" right="0.75" top="0.5" bottom="0.5" header="0.5" footer="0.5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62" sqref="A62"/>
    </sheetView>
  </sheetViews>
  <sheetFormatPr defaultColWidth="11.421875" defaultRowHeight="12.75"/>
  <cols>
    <col min="1" max="1" width="16.8515625" style="4" customWidth="1"/>
    <col min="2" max="3" width="9.140625" style="4" customWidth="1"/>
    <col min="4" max="4" width="11.140625" style="4" customWidth="1"/>
    <col min="5" max="5" width="10.00390625" style="25" customWidth="1"/>
    <col min="6" max="6" width="9.140625" style="31" customWidth="1"/>
    <col min="7" max="7" width="10.00390625" style="4" customWidth="1"/>
    <col min="8" max="8" width="8.7109375" style="4" customWidth="1"/>
    <col min="9" max="9" width="9.140625" style="25" customWidth="1"/>
    <col min="10" max="14" width="9.140625" style="37" customWidth="1"/>
    <col min="15" max="16384" width="9.140625" style="4" customWidth="1"/>
  </cols>
  <sheetData>
    <row r="1" ht="10.5">
      <c r="A1" s="1" t="s">
        <v>158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26" t="s">
        <v>293</v>
      </c>
      <c r="F2" s="7" t="s">
        <v>167</v>
      </c>
      <c r="G2" s="27" t="s">
        <v>163</v>
      </c>
      <c r="H2" s="7" t="s">
        <v>164</v>
      </c>
      <c r="I2" s="7" t="s">
        <v>165</v>
      </c>
    </row>
    <row r="3" spans="1:10" ht="10.5">
      <c r="A3" s="2" t="s">
        <v>332</v>
      </c>
      <c r="B3" s="22">
        <v>539</v>
      </c>
      <c r="C3" s="23">
        <v>1727</v>
      </c>
      <c r="D3" s="24">
        <v>625</v>
      </c>
      <c r="E3" s="28">
        <v>546</v>
      </c>
      <c r="F3" s="24">
        <v>41</v>
      </c>
      <c r="G3" s="30">
        <v>120</v>
      </c>
      <c r="H3" s="24">
        <f aca="true" t="shared" si="0" ref="H3:H10">B3+C3+D3+E3+F3+G3</f>
        <v>3598</v>
      </c>
      <c r="I3" s="35">
        <f>H3/H55</f>
        <v>0.003627956032964185</v>
      </c>
      <c r="J3" s="84"/>
    </row>
    <row r="4" spans="1:10" ht="10.5">
      <c r="A4" s="2" t="s">
        <v>333</v>
      </c>
      <c r="B4" s="22">
        <v>1045</v>
      </c>
      <c r="C4" s="23">
        <v>4242</v>
      </c>
      <c r="D4" s="24">
        <v>2588</v>
      </c>
      <c r="E4" s="28">
        <v>3062</v>
      </c>
      <c r="F4" s="24">
        <v>0</v>
      </c>
      <c r="G4" s="30">
        <v>370</v>
      </c>
      <c r="H4" s="24">
        <f t="shared" si="0"/>
        <v>11307</v>
      </c>
      <c r="I4" s="35">
        <f>H4/H55</f>
        <v>0.011401139206427472</v>
      </c>
      <c r="J4" s="84"/>
    </row>
    <row r="5" spans="1:10" ht="10.5">
      <c r="A5" s="2" t="s">
        <v>334</v>
      </c>
      <c r="B5" s="22">
        <v>2465</v>
      </c>
      <c r="C5" s="23">
        <v>5706</v>
      </c>
      <c r="D5" s="24">
        <v>3003</v>
      </c>
      <c r="E5" s="28">
        <v>3595</v>
      </c>
      <c r="F5" s="24">
        <v>93</v>
      </c>
      <c r="G5" s="30">
        <v>873</v>
      </c>
      <c r="H5" s="24">
        <f t="shared" si="0"/>
        <v>15735</v>
      </c>
      <c r="I5" s="35">
        <f>H5/H55</f>
        <v>0.0158660056083078</v>
      </c>
      <c r="J5" s="84"/>
    </row>
    <row r="6" spans="1:10" ht="10.5">
      <c r="A6" s="2" t="s">
        <v>335</v>
      </c>
      <c r="B6" s="22">
        <v>2540</v>
      </c>
      <c r="C6" s="23">
        <v>5612</v>
      </c>
      <c r="D6" s="24">
        <v>2224</v>
      </c>
      <c r="E6" s="28">
        <v>1738</v>
      </c>
      <c r="F6" s="24">
        <v>192</v>
      </c>
      <c r="G6" s="30">
        <v>1226</v>
      </c>
      <c r="H6" s="24">
        <f t="shared" si="0"/>
        <v>13532</v>
      </c>
      <c r="I6" s="35">
        <f>H6/H55</f>
        <v>0.013644663990570138</v>
      </c>
      <c r="J6" s="84"/>
    </row>
    <row r="7" spans="1:10" ht="10.5">
      <c r="A7" s="2" t="s">
        <v>336</v>
      </c>
      <c r="B7" s="22">
        <v>44176</v>
      </c>
      <c r="C7" s="23">
        <v>103251</v>
      </c>
      <c r="D7" s="24">
        <v>52372</v>
      </c>
      <c r="E7" s="28">
        <v>63611</v>
      </c>
      <c r="F7" s="24">
        <v>1857</v>
      </c>
      <c r="G7" s="30">
        <v>37132</v>
      </c>
      <c r="H7" s="24">
        <f t="shared" si="0"/>
        <v>302399</v>
      </c>
      <c r="I7" s="35">
        <f>H7/H55</f>
        <v>0.3049166971685205</v>
      </c>
      <c r="J7" s="84"/>
    </row>
    <row r="8" spans="1:10" ht="10.5">
      <c r="A8" s="2" t="s">
        <v>337</v>
      </c>
      <c r="B8" s="22">
        <v>3431</v>
      </c>
      <c r="C8" s="23">
        <v>6978</v>
      </c>
      <c r="D8" s="24">
        <v>2960</v>
      </c>
      <c r="E8" s="28">
        <v>2597</v>
      </c>
      <c r="F8" s="24">
        <v>0</v>
      </c>
      <c r="G8" s="30">
        <v>3265</v>
      </c>
      <c r="H8" s="24">
        <f t="shared" si="0"/>
        <v>19231</v>
      </c>
      <c r="I8" s="35">
        <f>H8/H55</f>
        <v>0.019391112415212408</v>
      </c>
      <c r="J8" s="84"/>
    </row>
    <row r="9" spans="1:10" ht="10.5">
      <c r="A9" s="2" t="s">
        <v>338</v>
      </c>
      <c r="B9" s="22">
        <v>312</v>
      </c>
      <c r="C9" s="23">
        <v>1156</v>
      </c>
      <c r="D9" s="24">
        <v>470</v>
      </c>
      <c r="E9" s="28">
        <v>384</v>
      </c>
      <c r="F9" s="24">
        <v>0</v>
      </c>
      <c r="G9" s="30">
        <v>265</v>
      </c>
      <c r="H9" s="24">
        <f t="shared" si="0"/>
        <v>2587</v>
      </c>
      <c r="I9" s="35">
        <f>H9/H55</f>
        <v>0.002608538704079585</v>
      </c>
      <c r="J9" s="84"/>
    </row>
    <row r="10" spans="1:10" ht="10.5">
      <c r="A10" s="2" t="s">
        <v>339</v>
      </c>
      <c r="B10" s="22">
        <v>47</v>
      </c>
      <c r="C10" s="23">
        <v>136</v>
      </c>
      <c r="D10" s="24">
        <v>64</v>
      </c>
      <c r="E10" s="28">
        <v>47</v>
      </c>
      <c r="F10" s="24">
        <v>32</v>
      </c>
      <c r="G10" s="30">
        <v>37</v>
      </c>
      <c r="H10" s="24">
        <f t="shared" si="0"/>
        <v>363</v>
      </c>
      <c r="I10" s="35">
        <f>H10/H55</f>
        <v>0.00036602224568260124</v>
      </c>
      <c r="J10" s="84"/>
    </row>
    <row r="11" spans="1:10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84"/>
    </row>
    <row r="12" spans="1:10" ht="12.75">
      <c r="A12" s="2" t="s">
        <v>206</v>
      </c>
      <c r="B12" s="22">
        <v>35388</v>
      </c>
      <c r="C12" s="23">
        <v>114334</v>
      </c>
      <c r="D12" s="24">
        <v>49867</v>
      </c>
      <c r="E12" s="28">
        <v>51527</v>
      </c>
      <c r="F12" s="24">
        <v>0</v>
      </c>
      <c r="G12" s="30">
        <v>31420</v>
      </c>
      <c r="H12" s="24">
        <f aca="true" t="shared" si="1" ref="H12:H41">B12+C12+D12+E12+F12+G12</f>
        <v>282536</v>
      </c>
      <c r="I12" s="35">
        <f>H12/H55</f>
        <v>0.28488832288203697</v>
      </c>
      <c r="J12" s="127"/>
    </row>
    <row r="13" spans="1:10" ht="10.5">
      <c r="A13" s="2" t="s">
        <v>341</v>
      </c>
      <c r="B13" s="22">
        <v>2974</v>
      </c>
      <c r="C13" s="23">
        <v>4993</v>
      </c>
      <c r="D13" s="24">
        <v>1879</v>
      </c>
      <c r="E13" s="28">
        <v>1197</v>
      </c>
      <c r="F13" s="24">
        <v>0</v>
      </c>
      <c r="G13" s="30">
        <v>7117</v>
      </c>
      <c r="H13" s="24">
        <f t="shared" si="1"/>
        <v>18160</v>
      </c>
      <c r="I13" s="35">
        <f>H13/H55</f>
        <v>0.018311195541586882</v>
      </c>
      <c r="J13" s="84"/>
    </row>
    <row r="14" spans="1:10" ht="12.75">
      <c r="A14" s="2" t="s">
        <v>280</v>
      </c>
      <c r="B14" s="22">
        <v>191</v>
      </c>
      <c r="C14" s="23">
        <v>482</v>
      </c>
      <c r="D14" s="24">
        <v>257</v>
      </c>
      <c r="E14" s="28">
        <v>344</v>
      </c>
      <c r="F14" s="24">
        <v>0</v>
      </c>
      <c r="G14" s="30">
        <v>23</v>
      </c>
      <c r="H14" s="24">
        <f t="shared" si="1"/>
        <v>1297</v>
      </c>
      <c r="I14" s="35">
        <f>H14/H55</f>
        <v>0.00130779849214968</v>
      </c>
      <c r="J14" s="127"/>
    </row>
    <row r="15" spans="1:10" ht="10.5">
      <c r="A15" s="2" t="s">
        <v>343</v>
      </c>
      <c r="B15" s="22">
        <v>920</v>
      </c>
      <c r="C15" s="23">
        <v>4233</v>
      </c>
      <c r="D15" s="24">
        <v>1776</v>
      </c>
      <c r="E15" s="28">
        <v>1683</v>
      </c>
      <c r="F15" s="24">
        <v>423</v>
      </c>
      <c r="G15" s="30">
        <v>711</v>
      </c>
      <c r="H15" s="24">
        <f t="shared" si="1"/>
        <v>9746</v>
      </c>
      <c r="I15" s="35">
        <f>H15/H55</f>
        <v>0.009827142717417718</v>
      </c>
      <c r="J15" s="84"/>
    </row>
    <row r="16" spans="1:10" ht="10.5">
      <c r="A16" s="2" t="s">
        <v>344</v>
      </c>
      <c r="B16" s="22">
        <v>407</v>
      </c>
      <c r="C16" s="23">
        <v>948</v>
      </c>
      <c r="D16" s="24">
        <v>394</v>
      </c>
      <c r="E16" s="28">
        <v>365</v>
      </c>
      <c r="F16" s="24">
        <v>1</v>
      </c>
      <c r="G16" s="30">
        <v>547</v>
      </c>
      <c r="H16" s="24">
        <f t="shared" si="1"/>
        <v>2662</v>
      </c>
      <c r="I16" s="35">
        <f>H16/H55</f>
        <v>0.0026841631350057425</v>
      </c>
      <c r="J16" s="84"/>
    </row>
    <row r="17" spans="1:10" ht="10.5">
      <c r="A17" s="2" t="s">
        <v>345</v>
      </c>
      <c r="B17" s="22">
        <v>1899</v>
      </c>
      <c r="C17" s="23">
        <v>2884</v>
      </c>
      <c r="D17" s="24">
        <v>1359</v>
      </c>
      <c r="E17" s="28">
        <v>1406</v>
      </c>
      <c r="F17" s="24">
        <v>45</v>
      </c>
      <c r="G17" s="30">
        <v>960</v>
      </c>
      <c r="H17" s="24">
        <f t="shared" si="1"/>
        <v>8553</v>
      </c>
      <c r="I17" s="35">
        <f>H17/H55</f>
        <v>0.008624210102818976</v>
      </c>
      <c r="J17" s="84"/>
    </row>
    <row r="18" spans="1:10" ht="10.5">
      <c r="A18" s="2" t="s">
        <v>346</v>
      </c>
      <c r="B18" s="22">
        <v>618</v>
      </c>
      <c r="C18" s="23">
        <v>2132</v>
      </c>
      <c r="D18" s="24">
        <v>812</v>
      </c>
      <c r="E18" s="28">
        <v>811</v>
      </c>
      <c r="F18" s="24">
        <v>7</v>
      </c>
      <c r="G18" s="30">
        <v>387</v>
      </c>
      <c r="H18" s="24">
        <f t="shared" si="1"/>
        <v>4767</v>
      </c>
      <c r="I18" s="35">
        <f>H18/H55</f>
        <v>0.004806688829666557</v>
      </c>
      <c r="J18" s="84"/>
    </row>
    <row r="19" spans="1:10" ht="10.5">
      <c r="A19" s="2" t="s">
        <v>347</v>
      </c>
      <c r="B19" s="22">
        <v>1174</v>
      </c>
      <c r="C19" s="23">
        <v>3073</v>
      </c>
      <c r="D19" s="24">
        <v>1202</v>
      </c>
      <c r="E19" s="28">
        <v>1060</v>
      </c>
      <c r="F19" s="24">
        <v>8</v>
      </c>
      <c r="G19" s="30">
        <v>1184</v>
      </c>
      <c r="H19" s="24">
        <f t="shared" si="1"/>
        <v>7701</v>
      </c>
      <c r="I19" s="35">
        <f>H19/H55</f>
        <v>0.00776511656749783</v>
      </c>
      <c r="J19" s="84"/>
    </row>
    <row r="20" spans="1:10" ht="12.75">
      <c r="A20" s="2" t="s">
        <v>133</v>
      </c>
      <c r="B20" s="22">
        <v>1613</v>
      </c>
      <c r="C20" s="23">
        <v>3603</v>
      </c>
      <c r="D20" s="24">
        <v>1513</v>
      </c>
      <c r="E20" s="28">
        <v>990</v>
      </c>
      <c r="F20" s="24">
        <v>263</v>
      </c>
      <c r="G20" s="30">
        <v>1327</v>
      </c>
      <c r="H20" s="24">
        <f t="shared" si="1"/>
        <v>9309</v>
      </c>
      <c r="I20" s="35">
        <f>H20/H55</f>
        <v>0.009386504366554641</v>
      </c>
      <c r="J20" s="127"/>
    </row>
    <row r="21" spans="1:10" ht="10.5">
      <c r="A21" s="2" t="s">
        <v>349</v>
      </c>
      <c r="B21" s="22">
        <v>969</v>
      </c>
      <c r="C21" s="23">
        <v>2058</v>
      </c>
      <c r="D21" s="24">
        <v>1015</v>
      </c>
      <c r="E21" s="28">
        <v>667</v>
      </c>
      <c r="F21" s="24">
        <v>19</v>
      </c>
      <c r="G21" s="30">
        <v>422</v>
      </c>
      <c r="H21" s="24">
        <f t="shared" si="1"/>
        <v>5150</v>
      </c>
      <c r="I21" s="35">
        <f>H21/H55</f>
        <v>0.0051928775902628</v>
      </c>
      <c r="J21" s="84"/>
    </row>
    <row r="22" spans="1:10" ht="10.5">
      <c r="A22" s="2" t="s">
        <v>350</v>
      </c>
      <c r="B22" s="22">
        <v>163</v>
      </c>
      <c r="C22" s="23">
        <v>446</v>
      </c>
      <c r="D22" s="24">
        <v>259</v>
      </c>
      <c r="E22" s="28">
        <v>235</v>
      </c>
      <c r="F22" s="24">
        <v>1</v>
      </c>
      <c r="G22" s="30">
        <v>164</v>
      </c>
      <c r="H22" s="24">
        <f t="shared" si="1"/>
        <v>1268</v>
      </c>
      <c r="I22" s="35">
        <f>H22/H55</f>
        <v>0.001278557045524899</v>
      </c>
      <c r="J22" s="84"/>
    </row>
    <row r="23" spans="1:10" ht="10.5">
      <c r="A23" s="2" t="s">
        <v>96</v>
      </c>
      <c r="B23" s="22">
        <v>180</v>
      </c>
      <c r="C23" s="23">
        <v>211</v>
      </c>
      <c r="D23" s="24">
        <v>69</v>
      </c>
      <c r="E23" s="28">
        <v>35</v>
      </c>
      <c r="F23" s="24">
        <v>3</v>
      </c>
      <c r="G23" s="30">
        <v>441</v>
      </c>
      <c r="H23" s="24">
        <f t="shared" si="1"/>
        <v>939</v>
      </c>
      <c r="I23" s="35">
        <f>H23/H55</f>
        <v>0.0009468178751954892</v>
      </c>
      <c r="J23" s="84"/>
    </row>
    <row r="24" spans="1:10" ht="10.5">
      <c r="A24" s="2" t="s">
        <v>97</v>
      </c>
      <c r="B24" s="22">
        <v>132</v>
      </c>
      <c r="C24" s="23">
        <v>434</v>
      </c>
      <c r="D24" s="24">
        <v>180</v>
      </c>
      <c r="E24" s="28">
        <v>135</v>
      </c>
      <c r="F24" s="24">
        <v>11</v>
      </c>
      <c r="G24" s="30">
        <v>687</v>
      </c>
      <c r="H24" s="24">
        <f t="shared" si="1"/>
        <v>1579</v>
      </c>
      <c r="I24" s="35">
        <f>H24/H55</f>
        <v>0.0015921463524320313</v>
      </c>
      <c r="J24" s="84"/>
    </row>
    <row r="25" spans="1:10" ht="10.5">
      <c r="A25" s="2" t="s">
        <v>98</v>
      </c>
      <c r="B25" s="22">
        <v>1573</v>
      </c>
      <c r="C25" s="23">
        <v>4558</v>
      </c>
      <c r="D25" s="24">
        <v>1896</v>
      </c>
      <c r="E25" s="28">
        <v>1537</v>
      </c>
      <c r="F25" s="24">
        <v>5</v>
      </c>
      <c r="G25" s="30">
        <v>55</v>
      </c>
      <c r="H25" s="24">
        <f t="shared" si="1"/>
        <v>9624</v>
      </c>
      <c r="I25" s="35">
        <f>H25/H55</f>
        <v>0.009704126976444502</v>
      </c>
      <c r="J25" s="84"/>
    </row>
    <row r="26" spans="1:10" ht="10.5">
      <c r="A26" s="2" t="s">
        <v>99</v>
      </c>
      <c r="B26" s="22">
        <v>1220</v>
      </c>
      <c r="C26" s="23">
        <v>1913</v>
      </c>
      <c r="D26" s="24">
        <v>775</v>
      </c>
      <c r="E26" s="28">
        <v>662</v>
      </c>
      <c r="F26" s="24">
        <v>135</v>
      </c>
      <c r="G26" s="30">
        <v>30</v>
      </c>
      <c r="H26" s="24">
        <f t="shared" si="1"/>
        <v>4735</v>
      </c>
      <c r="I26" s="35">
        <f>H26/H55</f>
        <v>0.00477442240580473</v>
      </c>
      <c r="J26" s="84"/>
    </row>
    <row r="27" spans="1:10" ht="10.5">
      <c r="A27" s="2" t="s">
        <v>100</v>
      </c>
      <c r="B27" s="22">
        <v>296</v>
      </c>
      <c r="C27" s="23">
        <v>428</v>
      </c>
      <c r="D27" s="24">
        <v>226</v>
      </c>
      <c r="E27" s="28">
        <v>125</v>
      </c>
      <c r="F27" s="24">
        <v>913</v>
      </c>
      <c r="G27" s="30">
        <v>146</v>
      </c>
      <c r="H27" s="24">
        <f t="shared" si="1"/>
        <v>2134</v>
      </c>
      <c r="I27" s="35">
        <f>H27/H55</f>
        <v>0.002151767141285595</v>
      </c>
      <c r="J27" s="84"/>
    </row>
    <row r="28" spans="1:10" ht="10.5">
      <c r="A28" s="2" t="s">
        <v>101</v>
      </c>
      <c r="B28" s="22">
        <v>392</v>
      </c>
      <c r="C28" s="23">
        <v>766</v>
      </c>
      <c r="D28" s="24">
        <v>316</v>
      </c>
      <c r="E28" s="28">
        <v>294</v>
      </c>
      <c r="F28" s="24">
        <v>23</v>
      </c>
      <c r="G28" s="30">
        <v>152</v>
      </c>
      <c r="H28" s="24">
        <f t="shared" si="1"/>
        <v>1943</v>
      </c>
      <c r="I28" s="35">
        <f>H28/H55</f>
        <v>0.0019591769238603146</v>
      </c>
      <c r="J28" s="84"/>
    </row>
    <row r="29" spans="1:10" ht="10.5">
      <c r="A29" s="2" t="s">
        <v>102</v>
      </c>
      <c r="B29" s="22">
        <v>220</v>
      </c>
      <c r="C29" s="23">
        <v>532</v>
      </c>
      <c r="D29" s="24">
        <v>329</v>
      </c>
      <c r="E29" s="28">
        <v>357</v>
      </c>
      <c r="F29" s="24">
        <v>2</v>
      </c>
      <c r="G29" s="30">
        <v>19</v>
      </c>
      <c r="H29" s="24">
        <f t="shared" si="1"/>
        <v>1459</v>
      </c>
      <c r="I29" s="35">
        <f>H29/H55</f>
        <v>0.0014711472629501795</v>
      </c>
      <c r="J29" s="84"/>
    </row>
    <row r="30" spans="1:10" ht="10.5">
      <c r="A30" s="2" t="s">
        <v>103</v>
      </c>
      <c r="B30" s="22">
        <v>1650</v>
      </c>
      <c r="C30" s="23">
        <v>3166</v>
      </c>
      <c r="D30" s="24">
        <v>1141</v>
      </c>
      <c r="E30" s="28">
        <v>1068</v>
      </c>
      <c r="F30" s="24">
        <v>0</v>
      </c>
      <c r="G30" s="30">
        <v>890</v>
      </c>
      <c r="H30" s="24">
        <f t="shared" si="1"/>
        <v>7915</v>
      </c>
      <c r="I30" s="35">
        <f>H30/H55</f>
        <v>0.007980898277073798</v>
      </c>
      <c r="J30" s="84"/>
    </row>
    <row r="31" spans="1:10" ht="10.5">
      <c r="A31" s="2" t="s">
        <v>104</v>
      </c>
      <c r="B31" s="22">
        <v>72</v>
      </c>
      <c r="C31" s="23">
        <v>161</v>
      </c>
      <c r="D31" s="24">
        <v>75</v>
      </c>
      <c r="E31" s="28">
        <v>38</v>
      </c>
      <c r="F31" s="24">
        <v>0</v>
      </c>
      <c r="G31" s="30">
        <v>1</v>
      </c>
      <c r="H31" s="24">
        <f t="shared" si="1"/>
        <v>347</v>
      </c>
      <c r="I31" s="35">
        <f>H31/H55</f>
        <v>0.0003498890337516877</v>
      </c>
      <c r="J31" s="84"/>
    </row>
    <row r="32" spans="1:10" ht="10.5">
      <c r="A32" s="2" t="s">
        <v>105</v>
      </c>
      <c r="B32" s="22">
        <v>29</v>
      </c>
      <c r="C32" s="23">
        <v>51</v>
      </c>
      <c r="D32" s="24">
        <v>16</v>
      </c>
      <c r="E32" s="28">
        <v>16</v>
      </c>
      <c r="F32" s="24">
        <v>0</v>
      </c>
      <c r="G32" s="30">
        <v>14</v>
      </c>
      <c r="H32" s="24">
        <f t="shared" si="1"/>
        <v>126</v>
      </c>
      <c r="I32" s="35">
        <f>H32/H55</f>
        <v>0.00012704904395594423</v>
      </c>
      <c r="J32" s="84"/>
    </row>
    <row r="33" spans="1:10" ht="10.5">
      <c r="A33" s="2" t="s">
        <v>106</v>
      </c>
      <c r="B33" s="22">
        <v>256</v>
      </c>
      <c r="C33" s="23">
        <v>586</v>
      </c>
      <c r="D33" s="24">
        <v>214</v>
      </c>
      <c r="E33" s="28">
        <v>149</v>
      </c>
      <c r="F33" s="24">
        <v>1</v>
      </c>
      <c r="G33" s="30">
        <v>1934</v>
      </c>
      <c r="H33" s="24">
        <f t="shared" si="1"/>
        <v>3140</v>
      </c>
      <c r="I33" s="35">
        <f>H33/H55</f>
        <v>0.003166142841441785</v>
      </c>
      <c r="J33" s="84"/>
    </row>
    <row r="34" spans="1:10" ht="10.5">
      <c r="A34" s="2" t="s">
        <v>367</v>
      </c>
      <c r="B34" s="22">
        <v>0</v>
      </c>
      <c r="C34" s="23">
        <v>1017</v>
      </c>
      <c r="D34" s="24">
        <v>456</v>
      </c>
      <c r="E34" s="28">
        <v>395</v>
      </c>
      <c r="F34" s="24">
        <v>0</v>
      </c>
      <c r="G34" s="30">
        <v>0</v>
      </c>
      <c r="H34" s="24">
        <f t="shared" si="1"/>
        <v>1868</v>
      </c>
      <c r="I34" s="35">
        <f>H34/H55</f>
        <v>0.0018835524929341574</v>
      </c>
      <c r="J34" s="84"/>
    </row>
    <row r="35" spans="1:10" ht="10.5">
      <c r="A35" s="2" t="s">
        <v>368</v>
      </c>
      <c r="B35" s="22">
        <v>1528</v>
      </c>
      <c r="C35" s="23">
        <v>1889</v>
      </c>
      <c r="D35" s="24">
        <v>771</v>
      </c>
      <c r="E35" s="28">
        <v>478</v>
      </c>
      <c r="F35" s="24">
        <v>7</v>
      </c>
      <c r="G35" s="30">
        <v>4257</v>
      </c>
      <c r="H35" s="24">
        <f t="shared" si="1"/>
        <v>8930</v>
      </c>
      <c r="I35" s="35">
        <f>H35/H55</f>
        <v>0.009004348908941126</v>
      </c>
      <c r="J35" s="84"/>
    </row>
    <row r="36" spans="1:10" ht="10.5">
      <c r="A36" s="2" t="s">
        <v>369</v>
      </c>
      <c r="B36" s="22">
        <v>360</v>
      </c>
      <c r="C36" s="23">
        <v>4276</v>
      </c>
      <c r="D36" s="24">
        <v>1530</v>
      </c>
      <c r="E36" s="28">
        <v>1046</v>
      </c>
      <c r="F36" s="24">
        <v>16</v>
      </c>
      <c r="G36" s="30">
        <v>4433</v>
      </c>
      <c r="H36" s="24">
        <f t="shared" si="1"/>
        <v>11661</v>
      </c>
      <c r="I36" s="35">
        <f>H36/H55</f>
        <v>0.011758086520398933</v>
      </c>
      <c r="J36" s="84"/>
    </row>
    <row r="37" spans="1:10" ht="10.5">
      <c r="A37" s="2" t="s">
        <v>370</v>
      </c>
      <c r="B37" s="22">
        <v>249</v>
      </c>
      <c r="C37" s="23">
        <v>245</v>
      </c>
      <c r="D37" s="24">
        <v>98</v>
      </c>
      <c r="E37" s="28">
        <v>57</v>
      </c>
      <c r="F37" s="24">
        <v>0</v>
      </c>
      <c r="G37" s="30">
        <v>0</v>
      </c>
      <c r="H37" s="24">
        <f t="shared" si="1"/>
        <v>649</v>
      </c>
      <c r="I37" s="35">
        <f>H37/H55</f>
        <v>0.000654403408947681</v>
      </c>
      <c r="J37" s="84"/>
    </row>
    <row r="38" spans="1:10" ht="10.5">
      <c r="A38" s="2" t="s">
        <v>371</v>
      </c>
      <c r="B38" s="22">
        <v>652</v>
      </c>
      <c r="C38" s="23">
        <v>1603</v>
      </c>
      <c r="D38" s="24">
        <v>585</v>
      </c>
      <c r="E38" s="28">
        <v>454</v>
      </c>
      <c r="F38" s="24">
        <v>11</v>
      </c>
      <c r="G38" s="30">
        <v>1240</v>
      </c>
      <c r="H38" s="24">
        <f t="shared" si="1"/>
        <v>4545</v>
      </c>
      <c r="I38" s="35">
        <f>H38/H55</f>
        <v>0.004582840514125131</v>
      </c>
      <c r="J38" s="84"/>
    </row>
    <row r="39" spans="1:10" ht="10.5">
      <c r="A39" s="2" t="s">
        <v>372</v>
      </c>
      <c r="B39" s="22">
        <v>519</v>
      </c>
      <c r="C39" s="23">
        <v>1307</v>
      </c>
      <c r="D39" s="24">
        <v>629</v>
      </c>
      <c r="E39" s="28">
        <v>527</v>
      </c>
      <c r="F39" s="24">
        <v>0</v>
      </c>
      <c r="G39" s="30">
        <v>800</v>
      </c>
      <c r="H39" s="24">
        <f t="shared" si="1"/>
        <v>3782</v>
      </c>
      <c r="I39" s="35">
        <f>H39/H55</f>
        <v>0.003813487970169691</v>
      </c>
      <c r="J39" s="84"/>
    </row>
    <row r="40" spans="1:10" ht="10.5">
      <c r="A40" s="2" t="s">
        <v>373</v>
      </c>
      <c r="B40" s="22">
        <v>4831</v>
      </c>
      <c r="C40" s="23">
        <v>11439</v>
      </c>
      <c r="D40" s="24">
        <v>5168</v>
      </c>
      <c r="E40" s="28">
        <v>5029</v>
      </c>
      <c r="F40" s="24">
        <v>98</v>
      </c>
      <c r="G40" s="30">
        <v>1407</v>
      </c>
      <c r="H40" s="24">
        <f t="shared" si="1"/>
        <v>27972</v>
      </c>
      <c r="I40" s="35">
        <f>H40/H55</f>
        <v>0.02820488775821962</v>
      </c>
      <c r="J40" s="84"/>
    </row>
    <row r="41" spans="1:10" ht="10.5">
      <c r="A41" s="2" t="s">
        <v>374</v>
      </c>
      <c r="B41" s="22">
        <v>2781</v>
      </c>
      <c r="C41" s="23">
        <v>5133</v>
      </c>
      <c r="D41" s="24">
        <v>2243</v>
      </c>
      <c r="E41" s="28">
        <v>2097</v>
      </c>
      <c r="F41" s="24">
        <v>20</v>
      </c>
      <c r="G41" s="30">
        <v>3377</v>
      </c>
      <c r="H41" s="24">
        <f t="shared" si="1"/>
        <v>15651</v>
      </c>
      <c r="I41" s="35">
        <f>H41/H55</f>
        <v>0.0157813062456705</v>
      </c>
      <c r="J41" s="84"/>
    </row>
    <row r="42" spans="1:10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84"/>
    </row>
    <row r="43" spans="1:10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84"/>
    </row>
    <row r="44" spans="1:10" ht="10.5">
      <c r="A44" s="2" t="s">
        <v>375</v>
      </c>
      <c r="B44" s="22">
        <v>256</v>
      </c>
      <c r="C44" s="23">
        <v>452</v>
      </c>
      <c r="D44" s="24">
        <v>160</v>
      </c>
      <c r="E44" s="28">
        <v>41</v>
      </c>
      <c r="F44" s="24">
        <v>0</v>
      </c>
      <c r="G44" s="30">
        <v>253</v>
      </c>
      <c r="H44" s="24">
        <f aca="true" t="shared" si="2" ref="H44:H55">B44+C44+D44+E44+F44+G44</f>
        <v>1162</v>
      </c>
      <c r="I44" s="35">
        <f>H44/H55</f>
        <v>0.0011716745164825969</v>
      </c>
      <c r="J44" s="84"/>
    </row>
    <row r="45" spans="1:10" ht="12.75">
      <c r="A45" s="2" t="s">
        <v>82</v>
      </c>
      <c r="B45" s="22">
        <v>149</v>
      </c>
      <c r="C45" s="23">
        <v>483</v>
      </c>
      <c r="D45" s="24">
        <v>195</v>
      </c>
      <c r="E45" s="28">
        <v>200</v>
      </c>
      <c r="F45" s="24">
        <v>59</v>
      </c>
      <c r="G45" s="30">
        <v>0</v>
      </c>
      <c r="H45" s="24">
        <f t="shared" si="2"/>
        <v>1086</v>
      </c>
      <c r="I45" s="35">
        <f>H45/H55</f>
        <v>0.0010950417598107574</v>
      </c>
      <c r="J45" s="127"/>
    </row>
    <row r="46" spans="1:10" ht="10.5">
      <c r="A46" s="2" t="s">
        <v>377</v>
      </c>
      <c r="B46" s="22">
        <v>635</v>
      </c>
      <c r="C46" s="23">
        <v>1204</v>
      </c>
      <c r="D46" s="24">
        <v>500</v>
      </c>
      <c r="E46" s="28">
        <v>368</v>
      </c>
      <c r="F46" s="24">
        <v>1</v>
      </c>
      <c r="G46" s="30">
        <v>3072</v>
      </c>
      <c r="H46" s="24">
        <f t="shared" si="2"/>
        <v>5780</v>
      </c>
      <c r="I46" s="35">
        <f>H46/H55</f>
        <v>0.005828122810042521</v>
      </c>
      <c r="J46" s="84"/>
    </row>
    <row r="47" spans="1:10" ht="10.5">
      <c r="A47" s="2" t="s">
        <v>378</v>
      </c>
      <c r="B47" s="22">
        <v>13284</v>
      </c>
      <c r="C47" s="23">
        <v>41303</v>
      </c>
      <c r="D47" s="24">
        <v>20502</v>
      </c>
      <c r="E47" s="28">
        <v>26944</v>
      </c>
      <c r="F47" s="24">
        <v>122</v>
      </c>
      <c r="G47" s="30">
        <v>2235</v>
      </c>
      <c r="H47" s="24">
        <f t="shared" si="2"/>
        <v>104390</v>
      </c>
      <c r="I47" s="35">
        <f>H47/H55</f>
        <v>0.10525912459175411</v>
      </c>
      <c r="J47" s="84"/>
    </row>
    <row r="48" spans="1:10" ht="10.5">
      <c r="A48" s="2" t="s">
        <v>379</v>
      </c>
      <c r="B48" s="22">
        <v>714</v>
      </c>
      <c r="C48" s="23">
        <v>2032</v>
      </c>
      <c r="D48" s="24">
        <v>821</v>
      </c>
      <c r="E48" s="28">
        <v>816</v>
      </c>
      <c r="F48" s="24">
        <v>1</v>
      </c>
      <c r="G48" s="30">
        <v>41</v>
      </c>
      <c r="H48" s="24">
        <f t="shared" si="2"/>
        <v>4425</v>
      </c>
      <c r="I48" s="35">
        <f>H48/H55</f>
        <v>0.00446184142464328</v>
      </c>
      <c r="J48" s="84"/>
    </row>
    <row r="49" spans="1:10" ht="10.5">
      <c r="A49" s="2" t="s">
        <v>380</v>
      </c>
      <c r="B49" s="22">
        <v>146</v>
      </c>
      <c r="C49" s="23">
        <v>267</v>
      </c>
      <c r="D49" s="24">
        <v>88</v>
      </c>
      <c r="E49" s="28">
        <v>68</v>
      </c>
      <c r="F49" s="24">
        <v>3</v>
      </c>
      <c r="G49" s="30">
        <v>112</v>
      </c>
      <c r="H49" s="24">
        <f t="shared" si="2"/>
        <v>684</v>
      </c>
      <c r="I49" s="35">
        <f>H49/H55</f>
        <v>0.0006896948100465544</v>
      </c>
      <c r="J49" s="84"/>
    </row>
    <row r="50" spans="1:10" ht="10.5">
      <c r="A50" s="2" t="s">
        <v>381</v>
      </c>
      <c r="B50" s="22">
        <v>391</v>
      </c>
      <c r="C50" s="23">
        <v>663</v>
      </c>
      <c r="D50" s="24">
        <v>252</v>
      </c>
      <c r="E50" s="28">
        <v>216</v>
      </c>
      <c r="F50" s="24">
        <v>0</v>
      </c>
      <c r="G50" s="30">
        <v>665</v>
      </c>
      <c r="H50" s="24">
        <f t="shared" si="2"/>
        <v>2187</v>
      </c>
      <c r="I50" s="35">
        <f>H50/H55</f>
        <v>0.0022052084058067464</v>
      </c>
      <c r="J50" s="84"/>
    </row>
    <row r="51" spans="1:10" ht="10.5">
      <c r="A51" s="2" t="s">
        <v>382</v>
      </c>
      <c r="B51" s="22">
        <v>806</v>
      </c>
      <c r="C51" s="23">
        <v>16493</v>
      </c>
      <c r="D51" s="24">
        <v>8188</v>
      </c>
      <c r="E51" s="28">
        <v>10232</v>
      </c>
      <c r="F51" s="24">
        <v>60</v>
      </c>
      <c r="G51" s="30">
        <v>5244</v>
      </c>
      <c r="H51" s="24">
        <f t="shared" si="2"/>
        <v>41023</v>
      </c>
      <c r="I51" s="35">
        <f>H51/H55</f>
        <v>0.04136454706511667</v>
      </c>
      <c r="J51" s="84"/>
    </row>
    <row r="52" spans="1:10" ht="10.5">
      <c r="A52" s="2" t="s">
        <v>383</v>
      </c>
      <c r="B52" s="22">
        <v>1</v>
      </c>
      <c r="C52" s="23">
        <v>35</v>
      </c>
      <c r="D52" s="24">
        <v>16</v>
      </c>
      <c r="E52" s="28">
        <v>15</v>
      </c>
      <c r="F52" s="24">
        <v>0</v>
      </c>
      <c r="G52" s="30">
        <v>0</v>
      </c>
      <c r="H52" s="24">
        <f t="shared" si="2"/>
        <v>67</v>
      </c>
      <c r="I52" s="35">
        <f>H52/H55</f>
        <v>6.75578249607005E-05</v>
      </c>
      <c r="J52" s="84"/>
    </row>
    <row r="53" spans="1:10" ht="10.5">
      <c r="A53" s="2" t="s">
        <v>384</v>
      </c>
      <c r="B53" s="22">
        <v>320</v>
      </c>
      <c r="C53" s="23">
        <v>600</v>
      </c>
      <c r="D53" s="24">
        <v>296</v>
      </c>
      <c r="E53" s="28">
        <v>397</v>
      </c>
      <c r="F53" s="24">
        <v>5</v>
      </c>
      <c r="G53" s="30">
        <v>26</v>
      </c>
      <c r="H53" s="24">
        <f t="shared" si="2"/>
        <v>1644</v>
      </c>
      <c r="I53" s="35">
        <f>H53/H55</f>
        <v>0.0016576875259013675</v>
      </c>
      <c r="J53" s="84"/>
    </row>
    <row r="54" spans="1:10" ht="12.75">
      <c r="A54" s="2" t="s">
        <v>139</v>
      </c>
      <c r="B54" s="22">
        <v>49</v>
      </c>
      <c r="C54" s="23">
        <v>189</v>
      </c>
      <c r="D54" s="24">
        <v>82</v>
      </c>
      <c r="E54" s="28">
        <v>67</v>
      </c>
      <c r="F54" s="24">
        <v>8</v>
      </c>
      <c r="G54" s="30">
        <v>0</v>
      </c>
      <c r="H54" s="24">
        <f t="shared" si="2"/>
        <v>395</v>
      </c>
      <c r="I54" s="35">
        <f>H54/H55</f>
        <v>0.00039828866954442837</v>
      </c>
      <c r="J54" s="127"/>
    </row>
    <row r="55" spans="1:9" ht="10.5">
      <c r="A55" s="3" t="s">
        <v>164</v>
      </c>
      <c r="B55" s="22">
        <f aca="true" t="shared" si="3" ref="B55:G55">SUM(B3:B54)</f>
        <v>134562</v>
      </c>
      <c r="C55" s="24">
        <f t="shared" si="3"/>
        <v>371430</v>
      </c>
      <c r="D55" s="22">
        <f t="shared" si="3"/>
        <v>172456</v>
      </c>
      <c r="E55" s="29">
        <f t="shared" si="3"/>
        <v>189728</v>
      </c>
      <c r="F55" s="22">
        <f t="shared" si="3"/>
        <v>4486</v>
      </c>
      <c r="G55" s="20">
        <f t="shared" si="3"/>
        <v>119081</v>
      </c>
      <c r="H55" s="24">
        <f t="shared" si="2"/>
        <v>991743</v>
      </c>
      <c r="I55" s="33">
        <f>SUM(I3:I54)</f>
        <v>0.9999999999999999</v>
      </c>
    </row>
    <row r="56" spans="1:9" ht="10.5">
      <c r="A56" s="3" t="s">
        <v>165</v>
      </c>
      <c r="B56" s="35">
        <f>B55/H55</f>
        <v>0.13568232899047436</v>
      </c>
      <c r="C56" s="35">
        <f>C55/H55</f>
        <v>0.3745224317187013</v>
      </c>
      <c r="D56" s="35">
        <f>D55/H55</f>
        <v>0.17389182479735174</v>
      </c>
      <c r="E56" s="35">
        <f>E55/H55</f>
        <v>0.1913076270767729</v>
      </c>
      <c r="F56" s="35">
        <f>F55/H55</f>
        <v>0.004523349295129888</v>
      </c>
      <c r="G56" s="35">
        <f>G55/H55</f>
        <v>0.1200724381215698</v>
      </c>
      <c r="H56" s="32">
        <f>SUM(B56:G56)</f>
        <v>1</v>
      </c>
      <c r="I56" s="33"/>
    </row>
    <row r="57" spans="1:9" ht="10.5">
      <c r="A57" s="4" t="s">
        <v>213</v>
      </c>
      <c r="D57" s="25"/>
      <c r="E57" s="4"/>
      <c r="F57" s="4"/>
      <c r="I57" s="56"/>
    </row>
    <row r="58" spans="1:9" ht="10.5">
      <c r="A58" s="4" t="s">
        <v>141</v>
      </c>
      <c r="D58" s="25"/>
      <c r="E58" s="4"/>
      <c r="F58" s="4"/>
      <c r="I58" s="56"/>
    </row>
    <row r="59" spans="1:6" ht="10.5">
      <c r="A59" s="4" t="s">
        <v>124</v>
      </c>
      <c r="E59" s="4"/>
      <c r="F59" s="25"/>
    </row>
    <row r="60" spans="1:6" ht="10.5">
      <c r="A60" s="39"/>
      <c r="E60" s="4"/>
      <c r="F60" s="25"/>
    </row>
  </sheetData>
  <printOptions/>
  <pageMargins left="0.5" right="0.5" top="0.5" bottom="0.5" header="0.5" footer="0.5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1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18.140625" style="4" customWidth="1"/>
    <col min="2" max="2" width="9.140625" style="4" customWidth="1"/>
    <col min="3" max="3" width="10.00390625" style="4" customWidth="1"/>
    <col min="4" max="4" width="9.7109375" style="4" customWidth="1"/>
    <col min="5" max="5" width="10.140625" style="4" customWidth="1"/>
    <col min="6" max="6" width="9.28125" style="25" customWidth="1"/>
    <col min="7" max="7" width="8.8515625" style="4" customWidth="1"/>
    <col min="8" max="8" width="7.7109375" style="4" customWidth="1"/>
    <col min="9" max="9" width="9.00390625" style="4" customWidth="1"/>
    <col min="10" max="13" width="9.140625" style="37" customWidth="1"/>
    <col min="14" max="16384" width="9.140625" style="4" customWidth="1"/>
  </cols>
  <sheetData>
    <row r="1" ht="10.5">
      <c r="A1" s="1" t="s">
        <v>195</v>
      </c>
    </row>
    <row r="2" spans="1:9" ht="25.5" customHeight="1">
      <c r="A2" s="7" t="s">
        <v>290</v>
      </c>
      <c r="B2" s="7" t="s">
        <v>354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10" ht="10.5">
      <c r="A3" s="2" t="s">
        <v>332</v>
      </c>
      <c r="B3" s="24">
        <v>148</v>
      </c>
      <c r="C3" s="36">
        <v>369</v>
      </c>
      <c r="D3" s="24">
        <v>167</v>
      </c>
      <c r="E3" s="24">
        <v>100</v>
      </c>
      <c r="F3" s="46">
        <v>0</v>
      </c>
      <c r="G3" s="46">
        <v>0</v>
      </c>
      <c r="H3" s="24">
        <f aca="true" t="shared" si="0" ref="H3:H10">SUM(B3:G3)</f>
        <v>784</v>
      </c>
      <c r="I3" s="33">
        <f>H3/H55</f>
        <v>0.007908647056449987</v>
      </c>
      <c r="J3" s="84"/>
    </row>
    <row r="4" spans="1:10" ht="10.5">
      <c r="A4" s="2" t="s">
        <v>333</v>
      </c>
      <c r="B4" s="24">
        <v>0</v>
      </c>
      <c r="C4" s="36">
        <v>82</v>
      </c>
      <c r="D4" s="24">
        <v>122</v>
      </c>
      <c r="E4" s="24">
        <v>70</v>
      </c>
      <c r="F4" s="24">
        <v>0</v>
      </c>
      <c r="G4" s="24">
        <v>0</v>
      </c>
      <c r="H4" s="24">
        <f t="shared" si="0"/>
        <v>274</v>
      </c>
      <c r="I4" s="33">
        <f>H4/H55</f>
        <v>0.002763991445749102</v>
      </c>
      <c r="J4" s="84"/>
    </row>
    <row r="5" spans="1:10" ht="10.5">
      <c r="A5" s="2" t="s">
        <v>334</v>
      </c>
      <c r="B5" s="24">
        <v>431</v>
      </c>
      <c r="C5" s="36">
        <v>988</v>
      </c>
      <c r="D5" s="24">
        <v>442</v>
      </c>
      <c r="E5" s="24">
        <v>284</v>
      </c>
      <c r="F5" s="24">
        <v>13</v>
      </c>
      <c r="G5" s="24">
        <v>131</v>
      </c>
      <c r="H5" s="24">
        <f t="shared" si="0"/>
        <v>2289</v>
      </c>
      <c r="I5" s="33">
        <f>H5/H55</f>
        <v>0.023090424888028083</v>
      </c>
      <c r="J5" s="84"/>
    </row>
    <row r="6" spans="1:10" ht="10.5">
      <c r="A6" s="2" t="s">
        <v>335</v>
      </c>
      <c r="B6" s="24">
        <v>104</v>
      </c>
      <c r="C6" s="36">
        <v>431</v>
      </c>
      <c r="D6" s="24">
        <v>76</v>
      </c>
      <c r="E6" s="24">
        <v>63</v>
      </c>
      <c r="F6" s="24">
        <v>75</v>
      </c>
      <c r="G6" s="24">
        <v>214</v>
      </c>
      <c r="H6" s="24">
        <f t="shared" si="0"/>
        <v>963</v>
      </c>
      <c r="I6" s="33">
        <f>H6/H55</f>
        <v>0.009714320300205786</v>
      </c>
      <c r="J6" s="84"/>
    </row>
    <row r="7" spans="1:10" ht="10.5">
      <c r="A7" s="2" t="s">
        <v>336</v>
      </c>
      <c r="B7" s="53">
        <v>0</v>
      </c>
      <c r="C7" s="36">
        <v>5747</v>
      </c>
      <c r="D7" s="24">
        <v>4088</v>
      </c>
      <c r="E7" s="24">
        <v>3424</v>
      </c>
      <c r="F7" s="24">
        <v>0</v>
      </c>
      <c r="G7" s="24">
        <v>0</v>
      </c>
      <c r="H7" s="24">
        <f t="shared" si="0"/>
        <v>13259</v>
      </c>
      <c r="I7" s="33">
        <f>H7/H55</f>
        <v>0.133750958318202</v>
      </c>
      <c r="J7" s="84"/>
    </row>
    <row r="8" spans="1:11" ht="12.75">
      <c r="A8" s="2" t="s">
        <v>337</v>
      </c>
      <c r="B8" s="53">
        <v>0</v>
      </c>
      <c r="C8" s="36">
        <v>1223</v>
      </c>
      <c r="D8" s="46">
        <v>603</v>
      </c>
      <c r="E8" s="24">
        <v>419</v>
      </c>
      <c r="F8" s="46">
        <v>0</v>
      </c>
      <c r="G8" s="46">
        <v>0</v>
      </c>
      <c r="H8" s="24">
        <f t="shared" si="0"/>
        <v>2245</v>
      </c>
      <c r="I8" s="33">
        <f>H8/H55</f>
        <v>0.02264657224710487</v>
      </c>
      <c r="K8" s="126"/>
    </row>
    <row r="9" spans="1:11" ht="12.75">
      <c r="A9" s="2" t="s">
        <v>338</v>
      </c>
      <c r="B9" s="24">
        <v>0</v>
      </c>
      <c r="C9" s="36">
        <v>32</v>
      </c>
      <c r="D9" s="24">
        <v>19</v>
      </c>
      <c r="E9" s="24">
        <v>6</v>
      </c>
      <c r="F9" s="24">
        <v>0</v>
      </c>
      <c r="G9" s="24">
        <v>0</v>
      </c>
      <c r="H9" s="24">
        <f t="shared" si="0"/>
        <v>57</v>
      </c>
      <c r="I9" s="33">
        <f>H9/H55</f>
        <v>0.0005749909211959811</v>
      </c>
      <c r="J9" s="84"/>
      <c r="K9" s="126"/>
    </row>
    <row r="10" spans="1:11" ht="12.75">
      <c r="A10" s="2" t="s">
        <v>339</v>
      </c>
      <c r="B10" s="24">
        <v>0</v>
      </c>
      <c r="C10" s="36">
        <v>9</v>
      </c>
      <c r="D10" s="24">
        <v>4</v>
      </c>
      <c r="E10" s="40">
        <v>1</v>
      </c>
      <c r="F10" s="24">
        <v>0</v>
      </c>
      <c r="G10" s="24">
        <v>0</v>
      </c>
      <c r="H10" s="24">
        <f t="shared" si="0"/>
        <v>14</v>
      </c>
      <c r="I10" s="33">
        <f>H10/H55</f>
        <v>0.00014122584029374976</v>
      </c>
      <c r="J10" s="84"/>
      <c r="K10" s="126"/>
    </row>
    <row r="11" spans="1:14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84"/>
      <c r="N11" s="37"/>
    </row>
    <row r="12" spans="1:11" ht="12.75">
      <c r="A12" s="2" t="s">
        <v>206</v>
      </c>
      <c r="B12" s="24">
        <v>180</v>
      </c>
      <c r="C12" s="36">
        <v>2405</v>
      </c>
      <c r="D12" s="24">
        <v>996</v>
      </c>
      <c r="E12" s="24">
        <v>629</v>
      </c>
      <c r="F12" s="24">
        <v>0</v>
      </c>
      <c r="G12" s="24">
        <v>147</v>
      </c>
      <c r="H12" s="24">
        <f aca="true" t="shared" si="1" ref="H12:H27">SUM(B12:G12)</f>
        <v>4357</v>
      </c>
      <c r="I12" s="33">
        <f>H12/H55</f>
        <v>0.04395149901141912</v>
      </c>
      <c r="J12" s="84"/>
      <c r="K12" s="126"/>
    </row>
    <row r="13" spans="1:11" ht="12.75">
      <c r="A13" s="2" t="s">
        <v>341</v>
      </c>
      <c r="B13" s="24">
        <v>0</v>
      </c>
      <c r="C13" s="36">
        <v>157</v>
      </c>
      <c r="D13" s="24">
        <v>69</v>
      </c>
      <c r="E13" s="24">
        <v>54</v>
      </c>
      <c r="F13" s="24">
        <v>0</v>
      </c>
      <c r="G13" s="24">
        <v>0</v>
      </c>
      <c r="H13" s="24">
        <f t="shared" si="1"/>
        <v>280</v>
      </c>
      <c r="I13" s="33">
        <f>H13/H55</f>
        <v>0.0028245168058749948</v>
      </c>
      <c r="J13" s="84"/>
      <c r="K13" s="126"/>
    </row>
    <row r="14" spans="1:11" ht="12.75">
      <c r="A14" s="2" t="s">
        <v>342</v>
      </c>
      <c r="B14" s="24">
        <v>9</v>
      </c>
      <c r="C14" s="36">
        <v>189</v>
      </c>
      <c r="D14" s="24">
        <v>166</v>
      </c>
      <c r="E14" s="24">
        <v>70</v>
      </c>
      <c r="F14" s="24">
        <v>0</v>
      </c>
      <c r="G14" s="24">
        <v>4</v>
      </c>
      <c r="H14" s="24">
        <f t="shared" si="1"/>
        <v>438</v>
      </c>
      <c r="I14" s="33">
        <f>H14/H55</f>
        <v>0.004418351289190171</v>
      </c>
      <c r="J14" s="84"/>
      <c r="K14" s="126"/>
    </row>
    <row r="15" spans="1:11" ht="12.75">
      <c r="A15" s="2" t="s">
        <v>343</v>
      </c>
      <c r="B15" s="24">
        <v>66</v>
      </c>
      <c r="C15" s="36">
        <v>2370</v>
      </c>
      <c r="D15" s="24">
        <v>904</v>
      </c>
      <c r="E15" s="24">
        <v>749</v>
      </c>
      <c r="F15" s="24">
        <v>9</v>
      </c>
      <c r="G15" s="24">
        <v>17</v>
      </c>
      <c r="H15" s="24">
        <f t="shared" si="1"/>
        <v>4115</v>
      </c>
      <c r="I15" s="33">
        <f>H15/H55</f>
        <v>0.04151030948634144</v>
      </c>
      <c r="J15" s="84"/>
      <c r="K15" s="126"/>
    </row>
    <row r="16" spans="1:11" ht="12.75">
      <c r="A16" s="2" t="s">
        <v>344</v>
      </c>
      <c r="B16" s="24">
        <v>0</v>
      </c>
      <c r="C16" s="36">
        <v>237</v>
      </c>
      <c r="D16" s="24">
        <v>88</v>
      </c>
      <c r="E16" s="24">
        <v>56</v>
      </c>
      <c r="F16" s="24">
        <v>0</v>
      </c>
      <c r="G16" s="24">
        <v>0</v>
      </c>
      <c r="H16" s="24">
        <f t="shared" si="1"/>
        <v>381</v>
      </c>
      <c r="I16" s="33">
        <f>H16/H55</f>
        <v>0.0038433603679941895</v>
      </c>
      <c r="J16" s="84"/>
      <c r="K16" s="126"/>
    </row>
    <row r="17" spans="1:11" ht="12.75">
      <c r="A17" s="2" t="s">
        <v>345</v>
      </c>
      <c r="B17" s="24">
        <v>0</v>
      </c>
      <c r="C17" s="36">
        <v>1466</v>
      </c>
      <c r="D17" s="24">
        <v>728</v>
      </c>
      <c r="E17" s="24">
        <v>783</v>
      </c>
      <c r="F17" s="24">
        <v>45</v>
      </c>
      <c r="G17" s="24">
        <v>0</v>
      </c>
      <c r="H17" s="24">
        <f t="shared" si="1"/>
        <v>3022</v>
      </c>
      <c r="I17" s="33">
        <f>H17/H55</f>
        <v>0.03048460638340798</v>
      </c>
      <c r="J17" s="84"/>
      <c r="K17" s="126"/>
    </row>
    <row r="18" spans="1:11" ht="12.75">
      <c r="A18" s="2" t="s">
        <v>346</v>
      </c>
      <c r="B18" s="24">
        <v>119</v>
      </c>
      <c r="C18" s="36">
        <v>1385</v>
      </c>
      <c r="D18" s="24">
        <v>540</v>
      </c>
      <c r="E18" s="24">
        <v>473</v>
      </c>
      <c r="F18" s="24">
        <v>5</v>
      </c>
      <c r="G18" s="24">
        <v>27</v>
      </c>
      <c r="H18" s="24">
        <f t="shared" si="1"/>
        <v>2549</v>
      </c>
      <c r="I18" s="33">
        <f>H18/H55</f>
        <v>0.025713190493483435</v>
      </c>
      <c r="J18" s="84"/>
      <c r="K18" s="126"/>
    </row>
    <row r="19" spans="1:11" ht="12.75">
      <c r="A19" s="2" t="s">
        <v>347</v>
      </c>
      <c r="B19" s="24">
        <v>29</v>
      </c>
      <c r="C19" s="36">
        <v>426</v>
      </c>
      <c r="D19" s="24">
        <v>170</v>
      </c>
      <c r="E19" s="24">
        <v>113</v>
      </c>
      <c r="F19" s="24">
        <v>0</v>
      </c>
      <c r="G19" s="24">
        <v>0</v>
      </c>
      <c r="H19" s="24">
        <f t="shared" si="1"/>
        <v>738</v>
      </c>
      <c r="I19" s="33">
        <f>H19/H55</f>
        <v>0.007444619295484808</v>
      </c>
      <c r="J19" s="84"/>
      <c r="K19" s="126"/>
    </row>
    <row r="20" spans="1:11" ht="12.75">
      <c r="A20" s="2" t="s">
        <v>133</v>
      </c>
      <c r="B20" s="24">
        <v>1</v>
      </c>
      <c r="C20" s="36">
        <v>66</v>
      </c>
      <c r="D20" s="24">
        <v>37</v>
      </c>
      <c r="E20" s="24">
        <v>11</v>
      </c>
      <c r="F20" s="24">
        <v>0</v>
      </c>
      <c r="G20" s="24">
        <v>115</v>
      </c>
      <c r="H20" s="24">
        <f t="shared" si="1"/>
        <v>230</v>
      </c>
      <c r="I20" s="33">
        <f>H20/H55</f>
        <v>0.002320138804825889</v>
      </c>
      <c r="J20" s="84"/>
      <c r="K20" s="126"/>
    </row>
    <row r="21" spans="1:11" ht="12.75">
      <c r="A21" s="2" t="s">
        <v>138</v>
      </c>
      <c r="B21" s="24">
        <v>40</v>
      </c>
      <c r="C21" s="36">
        <v>280</v>
      </c>
      <c r="D21" s="24">
        <v>153</v>
      </c>
      <c r="E21" s="24">
        <v>57</v>
      </c>
      <c r="F21" s="24">
        <v>4</v>
      </c>
      <c r="G21" s="24">
        <v>25</v>
      </c>
      <c r="H21" s="24">
        <f t="shared" si="1"/>
        <v>559</v>
      </c>
      <c r="I21" s="33">
        <f>H21/H55</f>
        <v>0.005638946051729008</v>
      </c>
      <c r="J21" s="84"/>
      <c r="K21" s="126"/>
    </row>
    <row r="22" spans="1:11" ht="12.75">
      <c r="A22" s="2" t="s">
        <v>350</v>
      </c>
      <c r="B22" s="24">
        <v>35</v>
      </c>
      <c r="C22" s="36">
        <v>68</v>
      </c>
      <c r="D22" s="24">
        <v>37</v>
      </c>
      <c r="E22" s="24">
        <v>15</v>
      </c>
      <c r="F22" s="24">
        <v>1</v>
      </c>
      <c r="G22" s="24">
        <v>55</v>
      </c>
      <c r="H22" s="24">
        <f t="shared" si="1"/>
        <v>211</v>
      </c>
      <c r="I22" s="33">
        <f>H22/H55</f>
        <v>0.0021284751644272282</v>
      </c>
      <c r="J22" s="84"/>
      <c r="K22" s="126"/>
    </row>
    <row r="23" spans="1:11" ht="12.75">
      <c r="A23" s="2" t="s">
        <v>96</v>
      </c>
      <c r="B23" s="24">
        <v>2</v>
      </c>
      <c r="C23" s="36">
        <v>38</v>
      </c>
      <c r="D23" s="24">
        <v>16</v>
      </c>
      <c r="E23" s="24">
        <v>5</v>
      </c>
      <c r="F23" s="24">
        <v>0</v>
      </c>
      <c r="G23" s="24">
        <v>0</v>
      </c>
      <c r="H23" s="24">
        <f t="shared" si="1"/>
        <v>61</v>
      </c>
      <c r="I23" s="33">
        <f>H23/H55</f>
        <v>0.0006153411612799096</v>
      </c>
      <c r="J23" s="84"/>
      <c r="K23" s="126"/>
    </row>
    <row r="24" spans="1:11" ht="12.75">
      <c r="A24" s="2" t="s">
        <v>97</v>
      </c>
      <c r="B24" s="24">
        <v>28</v>
      </c>
      <c r="C24" s="36">
        <v>218</v>
      </c>
      <c r="D24" s="24">
        <v>92</v>
      </c>
      <c r="E24" s="24">
        <v>76</v>
      </c>
      <c r="F24" s="24">
        <v>6</v>
      </c>
      <c r="G24" s="24">
        <v>92</v>
      </c>
      <c r="H24" s="24">
        <f t="shared" si="1"/>
        <v>512</v>
      </c>
      <c r="I24" s="33">
        <f>H24/H55</f>
        <v>0.005164830730742848</v>
      </c>
      <c r="J24" s="84"/>
      <c r="K24" s="126"/>
    </row>
    <row r="25" spans="1:11" ht="12.75">
      <c r="A25" s="2" t="s">
        <v>98</v>
      </c>
      <c r="B25" s="24">
        <v>481</v>
      </c>
      <c r="C25" s="36">
        <v>2980</v>
      </c>
      <c r="D25" s="24">
        <v>1066</v>
      </c>
      <c r="E25" s="24">
        <v>865</v>
      </c>
      <c r="F25" s="24">
        <v>13</v>
      </c>
      <c r="G25" s="46">
        <v>0</v>
      </c>
      <c r="H25" s="24">
        <f t="shared" si="1"/>
        <v>5405</v>
      </c>
      <c r="I25" s="33">
        <f>H25/H55</f>
        <v>0.05452326191340839</v>
      </c>
      <c r="J25" s="84"/>
      <c r="K25" s="126"/>
    </row>
    <row r="26" spans="1:10" ht="10.5">
      <c r="A26" s="2" t="s">
        <v>204</v>
      </c>
      <c r="B26" s="24">
        <v>211</v>
      </c>
      <c r="C26" s="36">
        <v>513</v>
      </c>
      <c r="D26" s="24">
        <v>217</v>
      </c>
      <c r="E26" s="24">
        <v>192</v>
      </c>
      <c r="F26" s="24">
        <v>24</v>
      </c>
      <c r="G26" s="24">
        <v>5</v>
      </c>
      <c r="H26" s="24">
        <f t="shared" si="1"/>
        <v>1162</v>
      </c>
      <c r="I26" s="33">
        <f>H26/H55</f>
        <v>0.01172174474438123</v>
      </c>
      <c r="J26" s="84"/>
    </row>
    <row r="27" spans="1:10" ht="10.5">
      <c r="A27" s="2" t="s">
        <v>205</v>
      </c>
      <c r="B27" s="24">
        <v>15</v>
      </c>
      <c r="C27" s="36">
        <v>65</v>
      </c>
      <c r="D27" s="24">
        <v>57</v>
      </c>
      <c r="E27" s="24">
        <v>75</v>
      </c>
      <c r="F27" s="24">
        <v>26</v>
      </c>
      <c r="G27" s="24">
        <v>40</v>
      </c>
      <c r="H27" s="24">
        <f t="shared" si="1"/>
        <v>278</v>
      </c>
      <c r="I27" s="33">
        <f>H27/H55</f>
        <v>0.0028043416858330307</v>
      </c>
      <c r="J27" s="84"/>
    </row>
    <row r="28" spans="1:10" ht="10.5">
      <c r="A28" s="2" t="s">
        <v>210</v>
      </c>
      <c r="B28" s="40"/>
      <c r="C28" s="42"/>
      <c r="D28" s="40"/>
      <c r="E28" s="40"/>
      <c r="F28" s="40"/>
      <c r="G28" s="40"/>
      <c r="H28" s="40"/>
      <c r="I28" s="33"/>
      <c r="J28" s="84"/>
    </row>
    <row r="29" spans="1:10" ht="10.5">
      <c r="A29" s="2" t="s">
        <v>102</v>
      </c>
      <c r="B29" s="24">
        <v>98</v>
      </c>
      <c r="C29" s="36">
        <v>408</v>
      </c>
      <c r="D29" s="24">
        <v>259</v>
      </c>
      <c r="E29" s="24">
        <v>277</v>
      </c>
      <c r="F29" s="24">
        <v>2</v>
      </c>
      <c r="G29" s="24">
        <v>13</v>
      </c>
      <c r="H29" s="24">
        <f aca="true" t="shared" si="2" ref="H29:H41">SUM(B29:G29)</f>
        <v>1057</v>
      </c>
      <c r="I29" s="33">
        <f>H29/H55</f>
        <v>0.010662550942178106</v>
      </c>
      <c r="J29" s="84"/>
    </row>
    <row r="30" spans="1:10" ht="10.5">
      <c r="A30" s="2" t="s">
        <v>103</v>
      </c>
      <c r="B30" s="24">
        <v>11</v>
      </c>
      <c r="C30" s="36">
        <v>251</v>
      </c>
      <c r="D30" s="24">
        <v>76</v>
      </c>
      <c r="E30" s="24">
        <v>77</v>
      </c>
      <c r="F30" s="24">
        <v>0</v>
      </c>
      <c r="G30" s="24">
        <v>13</v>
      </c>
      <c r="H30" s="24">
        <f t="shared" si="2"/>
        <v>428</v>
      </c>
      <c r="I30" s="33">
        <f>H30/H55</f>
        <v>0.00431747568898035</v>
      </c>
      <c r="J30" s="84"/>
    </row>
    <row r="31" spans="1:10" ht="10.5">
      <c r="A31" s="2" t="s">
        <v>104</v>
      </c>
      <c r="B31" s="24">
        <v>4</v>
      </c>
      <c r="C31" s="36">
        <v>100</v>
      </c>
      <c r="D31" s="24">
        <v>32</v>
      </c>
      <c r="E31" s="24">
        <v>21</v>
      </c>
      <c r="F31" s="24">
        <v>0</v>
      </c>
      <c r="G31" s="24">
        <v>0</v>
      </c>
      <c r="H31" s="24">
        <f t="shared" si="2"/>
        <v>157</v>
      </c>
      <c r="I31" s="33">
        <f>H31/H55</f>
        <v>0.0015837469232941935</v>
      </c>
      <c r="J31" s="84"/>
    </row>
    <row r="32" spans="1:10" ht="10.5">
      <c r="A32" s="2" t="s">
        <v>105</v>
      </c>
      <c r="B32" s="24">
        <v>0</v>
      </c>
      <c r="C32" s="36">
        <v>3</v>
      </c>
      <c r="D32" s="24">
        <v>1</v>
      </c>
      <c r="E32" s="40">
        <v>0</v>
      </c>
      <c r="F32" s="24">
        <v>0</v>
      </c>
      <c r="G32" s="24">
        <v>0</v>
      </c>
      <c r="H32" s="24">
        <f t="shared" si="2"/>
        <v>4</v>
      </c>
      <c r="I32" s="33">
        <f>H32/H55</f>
        <v>4.03502400839285E-05</v>
      </c>
      <c r="J32" s="84"/>
    </row>
    <row r="33" spans="1:10" ht="10.5">
      <c r="A33" s="2" t="s">
        <v>106</v>
      </c>
      <c r="B33" s="24">
        <v>0</v>
      </c>
      <c r="C33" s="36">
        <v>45</v>
      </c>
      <c r="D33" s="24">
        <v>11</v>
      </c>
      <c r="E33" s="24">
        <v>5</v>
      </c>
      <c r="F33" s="24">
        <v>0</v>
      </c>
      <c r="G33" s="24">
        <v>0</v>
      </c>
      <c r="H33" s="24">
        <f t="shared" si="2"/>
        <v>61</v>
      </c>
      <c r="I33" s="33">
        <f>H33/H55</f>
        <v>0.0006153411612799096</v>
      </c>
      <c r="J33" s="84"/>
    </row>
    <row r="34" spans="1:10" ht="10.5">
      <c r="A34" s="2" t="s">
        <v>367</v>
      </c>
      <c r="B34" s="24">
        <v>0</v>
      </c>
      <c r="C34" s="36">
        <v>688</v>
      </c>
      <c r="D34" s="24">
        <v>259</v>
      </c>
      <c r="E34" s="24">
        <v>232</v>
      </c>
      <c r="F34" s="24">
        <v>0</v>
      </c>
      <c r="G34" s="24">
        <v>0</v>
      </c>
      <c r="H34" s="24">
        <f t="shared" si="2"/>
        <v>1179</v>
      </c>
      <c r="I34" s="33">
        <f>H34/H55</f>
        <v>0.011893233264737926</v>
      </c>
      <c r="J34" s="84"/>
    </row>
    <row r="35" spans="1:10" ht="10.5">
      <c r="A35" s="2" t="s">
        <v>368</v>
      </c>
      <c r="B35" s="24">
        <v>0</v>
      </c>
      <c r="C35" s="36">
        <v>534</v>
      </c>
      <c r="D35" s="24">
        <v>235</v>
      </c>
      <c r="E35" s="24">
        <v>117</v>
      </c>
      <c r="F35" s="24">
        <v>0</v>
      </c>
      <c r="G35" s="24">
        <v>0</v>
      </c>
      <c r="H35" s="24">
        <f t="shared" si="2"/>
        <v>886</v>
      </c>
      <c r="I35" s="33">
        <f>H35/H55</f>
        <v>0.008937578178590163</v>
      </c>
      <c r="J35" s="84"/>
    </row>
    <row r="36" spans="1:10" ht="10.5">
      <c r="A36" s="2" t="s">
        <v>369</v>
      </c>
      <c r="B36" s="24">
        <v>2</v>
      </c>
      <c r="C36" s="36">
        <v>98</v>
      </c>
      <c r="D36" s="24">
        <v>53</v>
      </c>
      <c r="E36" s="24">
        <v>16</v>
      </c>
      <c r="F36" s="24">
        <v>1</v>
      </c>
      <c r="G36" s="24">
        <v>0</v>
      </c>
      <c r="H36" s="24">
        <f t="shared" si="2"/>
        <v>170</v>
      </c>
      <c r="I36" s="33">
        <f>H36/H55</f>
        <v>0.0017148852035669612</v>
      </c>
      <c r="J36" s="84"/>
    </row>
    <row r="37" spans="1:10" ht="10.5">
      <c r="A37" s="2" t="s">
        <v>370</v>
      </c>
      <c r="B37" s="24">
        <v>0</v>
      </c>
      <c r="C37" s="36">
        <v>201</v>
      </c>
      <c r="D37" s="24">
        <v>79</v>
      </c>
      <c r="E37" s="24">
        <v>55</v>
      </c>
      <c r="F37" s="24">
        <v>0</v>
      </c>
      <c r="G37" s="24">
        <v>0</v>
      </c>
      <c r="H37" s="24">
        <f t="shared" si="2"/>
        <v>335</v>
      </c>
      <c r="I37" s="33">
        <f>H37/H55</f>
        <v>0.0033793326070290118</v>
      </c>
      <c r="J37" s="84"/>
    </row>
    <row r="38" spans="1:10" ht="10.5">
      <c r="A38" s="2" t="s">
        <v>371</v>
      </c>
      <c r="B38" s="24">
        <v>0</v>
      </c>
      <c r="C38" s="36">
        <v>355</v>
      </c>
      <c r="D38" s="24">
        <v>84</v>
      </c>
      <c r="E38" s="24">
        <v>48</v>
      </c>
      <c r="F38" s="24">
        <v>4</v>
      </c>
      <c r="G38" s="24">
        <v>0</v>
      </c>
      <c r="H38" s="24">
        <f t="shared" si="2"/>
        <v>491</v>
      </c>
      <c r="I38" s="33">
        <f>H38/H55</f>
        <v>0.0049529919703022235</v>
      </c>
      <c r="J38" s="84"/>
    </row>
    <row r="39" spans="1:10" ht="10.5">
      <c r="A39" s="2" t="s">
        <v>372</v>
      </c>
      <c r="B39" s="24">
        <v>159</v>
      </c>
      <c r="C39" s="36">
        <v>345</v>
      </c>
      <c r="D39" s="24">
        <v>162</v>
      </c>
      <c r="E39" s="24">
        <v>107</v>
      </c>
      <c r="F39" s="24">
        <v>0</v>
      </c>
      <c r="G39" s="24">
        <v>0</v>
      </c>
      <c r="H39" s="24">
        <f t="shared" si="2"/>
        <v>773</v>
      </c>
      <c r="I39" s="33">
        <f>H39/H55</f>
        <v>0.007797683896219183</v>
      </c>
      <c r="J39" s="84"/>
    </row>
    <row r="40" spans="1:10" ht="10.5">
      <c r="A40" s="2" t="s">
        <v>373</v>
      </c>
      <c r="B40" s="24">
        <v>1159</v>
      </c>
      <c r="C40" s="36">
        <v>2605</v>
      </c>
      <c r="D40" s="24">
        <v>1087</v>
      </c>
      <c r="E40" s="24">
        <v>981</v>
      </c>
      <c r="F40" s="24">
        <v>42</v>
      </c>
      <c r="G40" s="24">
        <v>329</v>
      </c>
      <c r="H40" s="24">
        <f t="shared" si="2"/>
        <v>6203</v>
      </c>
      <c r="I40" s="33">
        <f>H40/H55</f>
        <v>0.06257313481015211</v>
      </c>
      <c r="J40" s="84"/>
    </row>
    <row r="41" spans="1:10" ht="10.5">
      <c r="A41" s="2" t="s">
        <v>374</v>
      </c>
      <c r="B41" s="24">
        <v>0</v>
      </c>
      <c r="C41" s="36">
        <v>480</v>
      </c>
      <c r="D41" s="24">
        <v>212</v>
      </c>
      <c r="E41" s="24">
        <v>222</v>
      </c>
      <c r="F41" s="24">
        <v>1</v>
      </c>
      <c r="G41" s="24">
        <v>8</v>
      </c>
      <c r="H41" s="24">
        <f t="shared" si="2"/>
        <v>923</v>
      </c>
      <c r="I41" s="33">
        <f>H41/H55</f>
        <v>0.0093108178993665</v>
      </c>
      <c r="J41" s="84"/>
    </row>
    <row r="42" spans="1:14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84"/>
      <c r="N42" s="37"/>
    </row>
    <row r="43" spans="1:14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84"/>
      <c r="N43" s="37"/>
    </row>
    <row r="44" spans="1:10" ht="10.5">
      <c r="A44" s="2" t="s">
        <v>375</v>
      </c>
      <c r="B44" s="24">
        <v>37</v>
      </c>
      <c r="C44" s="36">
        <v>98</v>
      </c>
      <c r="D44" s="24">
        <v>28</v>
      </c>
      <c r="E44" s="24">
        <v>9</v>
      </c>
      <c r="F44" s="24">
        <v>0</v>
      </c>
      <c r="G44" s="24">
        <v>60</v>
      </c>
      <c r="H44" s="24">
        <f aca="true" t="shared" si="3" ref="H44:H54">SUM(B44:G44)</f>
        <v>232</v>
      </c>
      <c r="I44" s="33">
        <f>H44/H55</f>
        <v>0.002340313924867853</v>
      </c>
      <c r="J44" s="84"/>
    </row>
    <row r="45" spans="1:10" ht="10.5">
      <c r="A45" s="2" t="s">
        <v>376</v>
      </c>
      <c r="B45" s="24">
        <v>0</v>
      </c>
      <c r="C45" s="36">
        <v>206</v>
      </c>
      <c r="D45" s="24">
        <v>78</v>
      </c>
      <c r="E45" s="24">
        <v>66</v>
      </c>
      <c r="F45" s="24">
        <v>0</v>
      </c>
      <c r="G45" s="24">
        <v>0</v>
      </c>
      <c r="H45" s="24">
        <f t="shared" si="3"/>
        <v>350</v>
      </c>
      <c r="I45" s="33">
        <f>H45/H55</f>
        <v>0.003530646007343744</v>
      </c>
      <c r="J45" s="84"/>
    </row>
    <row r="46" spans="1:10" ht="10.5">
      <c r="A46" s="2" t="s">
        <v>377</v>
      </c>
      <c r="B46" s="24">
        <v>0</v>
      </c>
      <c r="C46" s="36">
        <v>408</v>
      </c>
      <c r="D46" s="24">
        <v>165</v>
      </c>
      <c r="E46" s="24">
        <v>103</v>
      </c>
      <c r="F46" s="24">
        <v>0</v>
      </c>
      <c r="G46" s="24">
        <v>0</v>
      </c>
      <c r="H46" s="24">
        <f t="shared" si="3"/>
        <v>676</v>
      </c>
      <c r="I46" s="33">
        <f>H46/H55</f>
        <v>0.006819190574183917</v>
      </c>
      <c r="J46" s="84"/>
    </row>
    <row r="47" spans="1:10" ht="10.5">
      <c r="A47" s="2" t="s">
        <v>378</v>
      </c>
      <c r="B47" s="24">
        <v>0</v>
      </c>
      <c r="C47" s="36">
        <v>10896</v>
      </c>
      <c r="D47" s="24">
        <v>5340</v>
      </c>
      <c r="E47" s="24">
        <v>8798</v>
      </c>
      <c r="F47" s="24">
        <v>23</v>
      </c>
      <c r="G47" s="24">
        <v>332</v>
      </c>
      <c r="H47" s="24">
        <f t="shared" si="3"/>
        <v>25389</v>
      </c>
      <c r="I47" s="33">
        <f>H47/H55</f>
        <v>0.25611306137271517</v>
      </c>
      <c r="J47" s="84"/>
    </row>
    <row r="48" spans="1:10" ht="10.5">
      <c r="A48" s="2" t="s">
        <v>379</v>
      </c>
      <c r="B48" s="53">
        <v>0</v>
      </c>
      <c r="C48" s="36">
        <v>1408</v>
      </c>
      <c r="D48" s="24">
        <v>599</v>
      </c>
      <c r="E48" s="24">
        <v>629</v>
      </c>
      <c r="F48" s="24">
        <v>1</v>
      </c>
      <c r="G48" s="46">
        <v>0</v>
      </c>
      <c r="H48" s="24">
        <f t="shared" si="3"/>
        <v>2637</v>
      </c>
      <c r="I48" s="33">
        <f>H48/H55</f>
        <v>0.026600895775329862</v>
      </c>
      <c r="J48" s="84"/>
    </row>
    <row r="49" spans="1:10" ht="10.5">
      <c r="A49" s="2" t="s">
        <v>380</v>
      </c>
      <c r="B49" s="24">
        <v>22</v>
      </c>
      <c r="C49" s="36">
        <v>61</v>
      </c>
      <c r="D49" s="24">
        <v>13</v>
      </c>
      <c r="E49" s="24">
        <v>6</v>
      </c>
      <c r="F49" s="24">
        <v>0</v>
      </c>
      <c r="G49" s="24">
        <v>4</v>
      </c>
      <c r="H49" s="24">
        <f t="shared" si="3"/>
        <v>106</v>
      </c>
      <c r="I49" s="33">
        <f>H49/H55</f>
        <v>0.0010692813622241051</v>
      </c>
      <c r="J49" s="84"/>
    </row>
    <row r="50" spans="1:10" ht="10.5">
      <c r="A50" s="2" t="s">
        <v>381</v>
      </c>
      <c r="B50" s="24">
        <v>139</v>
      </c>
      <c r="C50" s="36">
        <v>135</v>
      </c>
      <c r="D50" s="24">
        <v>73</v>
      </c>
      <c r="E50" s="24">
        <v>40</v>
      </c>
      <c r="F50" s="24">
        <v>0</v>
      </c>
      <c r="G50" s="24">
        <v>320</v>
      </c>
      <c r="H50" s="24">
        <f t="shared" si="3"/>
        <v>707</v>
      </c>
      <c r="I50" s="33">
        <f>H50/H55</f>
        <v>0.007131904934834362</v>
      </c>
      <c r="J50" s="84"/>
    </row>
    <row r="51" spans="1:10" ht="10.5">
      <c r="A51" s="2" t="s">
        <v>382</v>
      </c>
      <c r="B51" s="24">
        <v>0</v>
      </c>
      <c r="C51" s="36">
        <v>5889</v>
      </c>
      <c r="D51" s="24">
        <v>2732</v>
      </c>
      <c r="E51" s="24">
        <v>2871</v>
      </c>
      <c r="F51" s="24">
        <v>3</v>
      </c>
      <c r="G51" s="24">
        <v>0</v>
      </c>
      <c r="H51" s="24">
        <f t="shared" si="3"/>
        <v>11495</v>
      </c>
      <c r="I51" s="33">
        <f>H51/H55</f>
        <v>0.11595650244118952</v>
      </c>
      <c r="J51" s="84"/>
    </row>
    <row r="52" spans="1:10" ht="10.5">
      <c r="A52" s="2" t="s">
        <v>383</v>
      </c>
      <c r="B52" s="24">
        <v>1</v>
      </c>
      <c r="C52" s="36">
        <v>16</v>
      </c>
      <c r="D52" s="24">
        <v>10</v>
      </c>
      <c r="E52" s="40">
        <v>3</v>
      </c>
      <c r="F52" s="24">
        <v>0</v>
      </c>
      <c r="G52" s="24">
        <v>0</v>
      </c>
      <c r="H52" s="24">
        <f t="shared" si="3"/>
        <v>30</v>
      </c>
      <c r="I52" s="33">
        <f>H52/H55</f>
        <v>0.0003026268006294637</v>
      </c>
      <c r="J52" s="84"/>
    </row>
    <row r="53" spans="1:10" ht="10.5">
      <c r="A53" s="2" t="s">
        <v>384</v>
      </c>
      <c r="B53" s="24">
        <v>10</v>
      </c>
      <c r="C53" s="36">
        <v>192</v>
      </c>
      <c r="D53" s="24">
        <v>105</v>
      </c>
      <c r="E53" s="24">
        <v>202</v>
      </c>
      <c r="F53" s="24">
        <v>4</v>
      </c>
      <c r="G53" s="24">
        <v>21</v>
      </c>
      <c r="H53" s="24">
        <f t="shared" si="3"/>
        <v>534</v>
      </c>
      <c r="I53" s="33">
        <f>H53/H55</f>
        <v>0.005386757051204455</v>
      </c>
      <c r="J53" s="84"/>
    </row>
    <row r="54" spans="1:10" ht="10.5">
      <c r="A54" s="2" t="s">
        <v>385</v>
      </c>
      <c r="B54" s="24">
        <v>16</v>
      </c>
      <c r="C54" s="36">
        <v>58</v>
      </c>
      <c r="D54" s="24">
        <v>26</v>
      </c>
      <c r="E54" s="24">
        <v>23</v>
      </c>
      <c r="F54" s="24">
        <v>3</v>
      </c>
      <c r="G54" s="24">
        <v>0</v>
      </c>
      <c r="H54" s="24">
        <f t="shared" si="3"/>
        <v>126</v>
      </c>
      <c r="I54" s="33">
        <f>H54/H55</f>
        <v>0.0012710325626437476</v>
      </c>
      <c r="J54" s="84"/>
    </row>
    <row r="55" spans="1:9" ht="10.5">
      <c r="A55" s="3" t="s">
        <v>137</v>
      </c>
      <c r="B55" s="22">
        <f>SUM(B3:B54)</f>
        <v>3557</v>
      </c>
      <c r="C55" s="36">
        <f>SUM(C3:C54)</f>
        <v>47224</v>
      </c>
      <c r="D55" s="22">
        <f>SUM(D3:D54)</f>
        <v>22576</v>
      </c>
      <c r="E55" s="22">
        <f>SUM(E3:E54)</f>
        <v>23498</v>
      </c>
      <c r="F55" s="22">
        <f>SUM(F4:F54)</f>
        <v>305</v>
      </c>
      <c r="G55" s="20">
        <f>SUM(G4:G54)</f>
        <v>1972</v>
      </c>
      <c r="H55" s="22">
        <f>B55+C55+D55+E55+F55+G55</f>
        <v>99132</v>
      </c>
      <c r="I55" s="35">
        <f>SUM(I3:I54)</f>
        <v>1</v>
      </c>
    </row>
    <row r="56" spans="1:9" ht="10.5">
      <c r="A56" s="9" t="s">
        <v>165</v>
      </c>
      <c r="B56" s="35">
        <f>B55/H55</f>
        <v>0.03588145099463342</v>
      </c>
      <c r="C56" s="35">
        <f>C55/H55</f>
        <v>0.4763749344308599</v>
      </c>
      <c r="D56" s="35">
        <f>D55/H55</f>
        <v>0.22773675503369245</v>
      </c>
      <c r="E56" s="35">
        <f>E55/H55</f>
        <v>0.23703748537303798</v>
      </c>
      <c r="F56" s="35">
        <f>F55/H55</f>
        <v>0.003076705806399548</v>
      </c>
      <c r="G56" s="35">
        <f>G55/H55</f>
        <v>0.01989266836137675</v>
      </c>
      <c r="H56" s="35">
        <f>SUM(B56:G56)</f>
        <v>0.9999999999999999</v>
      </c>
      <c r="I56" s="41"/>
    </row>
    <row r="57" spans="1:10" ht="10.5">
      <c r="A57" s="4" t="s">
        <v>140</v>
      </c>
      <c r="D57" s="25"/>
      <c r="F57" s="4"/>
      <c r="J57" s="84"/>
    </row>
    <row r="58" spans="1:10" ht="10.5">
      <c r="A58" s="4" t="s">
        <v>279</v>
      </c>
      <c r="D58" s="25"/>
      <c r="F58" s="4"/>
      <c r="J58" s="84"/>
    </row>
    <row r="59" ht="10.5">
      <c r="A59" s="4" t="s">
        <v>124</v>
      </c>
    </row>
    <row r="60" ht="10.5">
      <c r="A60" s="39" t="s">
        <v>114</v>
      </c>
    </row>
    <row r="61" spans="1:14" ht="10.5">
      <c r="A61" s="4" t="s">
        <v>125</v>
      </c>
      <c r="I61" s="25"/>
      <c r="N61" s="37"/>
    </row>
  </sheetData>
  <printOptions/>
  <pageMargins left="0.5" right="0.5" top="0.35" bottom="0.35" header="0.5" footer="0.5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1"/>
  <sheetViews>
    <sheetView zoomScale="125" zoomScaleNormal="125" workbookViewId="0" topLeftCell="A1">
      <selection activeCell="C61" sqref="C61"/>
    </sheetView>
  </sheetViews>
  <sheetFormatPr defaultColWidth="11.421875" defaultRowHeight="12.75"/>
  <cols>
    <col min="1" max="1" width="17.421875" style="4" customWidth="1"/>
    <col min="2" max="2" width="9.7109375" style="4" customWidth="1"/>
    <col min="3" max="3" width="11.140625" style="4" customWidth="1"/>
    <col min="4" max="4" width="10.140625" style="4" customWidth="1"/>
    <col min="5" max="5" width="10.7109375" style="4" customWidth="1"/>
    <col min="6" max="6" width="9.57421875" style="4" customWidth="1"/>
    <col min="7" max="7" width="10.28125" style="4" customWidth="1"/>
    <col min="8" max="8" width="9.57421875" style="25" customWidth="1"/>
    <col min="9" max="9" width="9.140625" style="44" customWidth="1"/>
    <col min="10" max="10" width="9.140625" style="37" customWidth="1"/>
    <col min="11" max="11" width="9.140625" style="21" customWidth="1"/>
    <col min="12" max="16384" width="9.140625" style="4" customWidth="1"/>
  </cols>
  <sheetData>
    <row r="1" ht="10.5">
      <c r="A1" s="1" t="s">
        <v>196</v>
      </c>
    </row>
    <row r="2" spans="1:9" ht="25.5" customHeight="1">
      <c r="A2" s="7" t="s">
        <v>290</v>
      </c>
      <c r="B2" s="7" t="s">
        <v>354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45" t="s">
        <v>165</v>
      </c>
    </row>
    <row r="3" spans="1:10" ht="10.5">
      <c r="A3" s="2" t="s">
        <v>332</v>
      </c>
      <c r="B3" s="24">
        <v>249</v>
      </c>
      <c r="C3" s="23">
        <v>948</v>
      </c>
      <c r="D3" s="24">
        <v>294</v>
      </c>
      <c r="E3" s="23">
        <v>209</v>
      </c>
      <c r="F3" s="46">
        <v>0</v>
      </c>
      <c r="G3" s="24">
        <v>10</v>
      </c>
      <c r="H3" s="24">
        <f aca="true" t="shared" si="0" ref="H3:H10">SUM(B3:G3)</f>
        <v>1710</v>
      </c>
      <c r="I3" s="33">
        <f>H3/H55</f>
        <v>0.006216667211988352</v>
      </c>
      <c r="J3" s="84"/>
    </row>
    <row r="4" spans="1:10" ht="10.5">
      <c r="A4" s="2" t="s">
        <v>333</v>
      </c>
      <c r="B4" s="24">
        <v>0</v>
      </c>
      <c r="C4" s="23">
        <v>1627</v>
      </c>
      <c r="D4" s="24">
        <v>1089</v>
      </c>
      <c r="E4" s="23">
        <v>1029</v>
      </c>
      <c r="F4" s="24">
        <v>0</v>
      </c>
      <c r="G4" s="24">
        <v>5</v>
      </c>
      <c r="H4" s="24">
        <f t="shared" si="0"/>
        <v>3750</v>
      </c>
      <c r="I4" s="33">
        <f>H4/H55</f>
        <v>0.013633042131553403</v>
      </c>
      <c r="J4" s="84"/>
    </row>
    <row r="5" spans="1:10" ht="10.5">
      <c r="A5" s="2" t="s">
        <v>334</v>
      </c>
      <c r="B5" s="24">
        <v>338</v>
      </c>
      <c r="C5" s="23">
        <v>4820</v>
      </c>
      <c r="D5" s="24">
        <v>2418</v>
      </c>
      <c r="E5" s="23">
        <v>1636</v>
      </c>
      <c r="F5" s="24">
        <v>4</v>
      </c>
      <c r="G5" s="24">
        <v>196</v>
      </c>
      <c r="H5" s="24">
        <f t="shared" si="0"/>
        <v>9412</v>
      </c>
      <c r="I5" s="33">
        <f>H5/H55</f>
        <v>0.03421711801124817</v>
      </c>
      <c r="J5" s="84"/>
    </row>
    <row r="6" spans="1:10" ht="10.5">
      <c r="A6" s="2" t="s">
        <v>335</v>
      </c>
      <c r="B6" s="24">
        <v>5</v>
      </c>
      <c r="C6" s="23">
        <v>277</v>
      </c>
      <c r="D6" s="24">
        <v>73</v>
      </c>
      <c r="E6" s="23">
        <v>56</v>
      </c>
      <c r="F6" s="24">
        <v>0</v>
      </c>
      <c r="G6" s="24">
        <v>205</v>
      </c>
      <c r="H6" s="24">
        <f t="shared" si="0"/>
        <v>616</v>
      </c>
      <c r="I6" s="33">
        <f>H6/H55</f>
        <v>0.002239454387476506</v>
      </c>
      <c r="J6" s="84"/>
    </row>
    <row r="7" spans="1:10" ht="10.5">
      <c r="A7" s="2" t="s">
        <v>336</v>
      </c>
      <c r="B7" s="24">
        <v>7614</v>
      </c>
      <c r="C7" s="23">
        <v>59532</v>
      </c>
      <c r="D7" s="24">
        <v>27867</v>
      </c>
      <c r="E7" s="23">
        <v>24130</v>
      </c>
      <c r="F7" s="24">
        <v>172</v>
      </c>
      <c r="G7" s="24">
        <v>5085</v>
      </c>
      <c r="H7" s="24">
        <f t="shared" si="0"/>
        <v>124400</v>
      </c>
      <c r="I7" s="33">
        <f>H7/H55</f>
        <v>0.4522534509773982</v>
      </c>
      <c r="J7" s="84"/>
    </row>
    <row r="8" spans="1:10" ht="12.75">
      <c r="A8" s="2" t="s">
        <v>337</v>
      </c>
      <c r="B8" s="46">
        <v>153</v>
      </c>
      <c r="C8" s="23">
        <v>3968</v>
      </c>
      <c r="D8" s="46">
        <v>1575</v>
      </c>
      <c r="E8" s="23">
        <v>1119</v>
      </c>
      <c r="F8" s="46">
        <v>0</v>
      </c>
      <c r="G8" s="46">
        <v>0</v>
      </c>
      <c r="H8" s="24">
        <f t="shared" si="0"/>
        <v>6815</v>
      </c>
      <c r="I8" s="33">
        <f>H8/H55</f>
        <v>0.02477578190040972</v>
      </c>
      <c r="J8" s="124"/>
    </row>
    <row r="9" spans="1:10" ht="12.75">
      <c r="A9" s="2" t="s">
        <v>338</v>
      </c>
      <c r="B9" s="24">
        <v>4</v>
      </c>
      <c r="C9" s="23">
        <v>654</v>
      </c>
      <c r="D9" s="24">
        <v>247</v>
      </c>
      <c r="E9" s="23">
        <v>194</v>
      </c>
      <c r="F9" s="24">
        <v>0</v>
      </c>
      <c r="G9" s="24">
        <v>16</v>
      </c>
      <c r="H9" s="24">
        <f t="shared" si="0"/>
        <v>1115</v>
      </c>
      <c r="I9" s="33">
        <f>H9/H55</f>
        <v>0.004053557860448545</v>
      </c>
      <c r="J9" s="124"/>
    </row>
    <row r="10" spans="1:10" ht="12.75">
      <c r="A10" s="2" t="s">
        <v>339</v>
      </c>
      <c r="B10" s="24">
        <v>0</v>
      </c>
      <c r="C10" s="23">
        <v>86</v>
      </c>
      <c r="D10" s="24">
        <v>35</v>
      </c>
      <c r="E10" s="23">
        <v>27</v>
      </c>
      <c r="F10" s="24">
        <v>0</v>
      </c>
      <c r="G10" s="24">
        <v>0</v>
      </c>
      <c r="H10" s="24">
        <f t="shared" si="0"/>
        <v>148</v>
      </c>
      <c r="I10" s="33">
        <f>H10/H55</f>
        <v>0.0005380507294586409</v>
      </c>
      <c r="J10" s="124"/>
    </row>
    <row r="11" spans="1:14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84"/>
      <c r="K11" s="37"/>
      <c r="L11" s="37"/>
      <c r="M11" s="37"/>
      <c r="N11" s="37"/>
    </row>
    <row r="12" spans="1:10" ht="12.75">
      <c r="A12" s="2" t="s">
        <v>340</v>
      </c>
      <c r="B12" s="24">
        <v>1119</v>
      </c>
      <c r="C12" s="23">
        <v>9436</v>
      </c>
      <c r="D12" s="24">
        <v>2301</v>
      </c>
      <c r="E12" s="23">
        <v>1792</v>
      </c>
      <c r="F12" s="24">
        <v>0</v>
      </c>
      <c r="G12" s="24">
        <v>496</v>
      </c>
      <c r="H12" s="24">
        <f aca="true" t="shared" si="1" ref="H12:H27">SUM(B12:G12)</f>
        <v>15144</v>
      </c>
      <c r="I12" s="33">
        <f>H12/H55</f>
        <v>0.05505567734406527</v>
      </c>
      <c r="J12" s="124"/>
    </row>
    <row r="13" spans="1:10" ht="12.75">
      <c r="A13" s="2" t="s">
        <v>341</v>
      </c>
      <c r="B13" s="24">
        <v>6</v>
      </c>
      <c r="C13" s="23">
        <v>1293</v>
      </c>
      <c r="D13" s="24">
        <v>422</v>
      </c>
      <c r="E13" s="23">
        <v>223</v>
      </c>
      <c r="F13" s="24">
        <v>0</v>
      </c>
      <c r="G13" s="24">
        <v>13</v>
      </c>
      <c r="H13" s="24">
        <f t="shared" si="1"/>
        <v>1957</v>
      </c>
      <c r="I13" s="33">
        <f>H13/H55</f>
        <v>0.007114630253720003</v>
      </c>
      <c r="J13" s="124"/>
    </row>
    <row r="14" spans="1:10" ht="12.75">
      <c r="A14" s="2" t="s">
        <v>342</v>
      </c>
      <c r="B14" s="24">
        <v>1</v>
      </c>
      <c r="C14" s="23">
        <v>54</v>
      </c>
      <c r="D14" s="24">
        <v>39</v>
      </c>
      <c r="E14" s="43">
        <v>3</v>
      </c>
      <c r="F14" s="24">
        <v>0</v>
      </c>
      <c r="G14" s="24">
        <v>0</v>
      </c>
      <c r="H14" s="24">
        <f t="shared" si="1"/>
        <v>97</v>
      </c>
      <c r="I14" s="33">
        <f>H14/H55</f>
        <v>0.0003526413564695147</v>
      </c>
      <c r="J14" s="124"/>
    </row>
    <row r="15" spans="1:10" ht="12.75">
      <c r="A15" s="2" t="s">
        <v>343</v>
      </c>
      <c r="B15" s="24">
        <v>105</v>
      </c>
      <c r="C15" s="23">
        <v>2043</v>
      </c>
      <c r="D15" s="24">
        <v>855</v>
      </c>
      <c r="E15" s="23">
        <v>795</v>
      </c>
      <c r="F15" s="24">
        <v>63</v>
      </c>
      <c r="G15" s="24">
        <v>62</v>
      </c>
      <c r="H15" s="24">
        <f t="shared" si="1"/>
        <v>3923</v>
      </c>
      <c r="I15" s="33">
        <f>H15/H55</f>
        <v>0.014261979808555734</v>
      </c>
      <c r="J15" s="124"/>
    </row>
    <row r="16" spans="1:10" ht="12.75">
      <c r="A16" s="2" t="s">
        <v>344</v>
      </c>
      <c r="B16" s="24">
        <v>20</v>
      </c>
      <c r="C16" s="23">
        <v>185</v>
      </c>
      <c r="D16" s="24">
        <v>51</v>
      </c>
      <c r="E16" s="23">
        <v>27</v>
      </c>
      <c r="F16" s="24">
        <v>0</v>
      </c>
      <c r="G16" s="24">
        <v>0</v>
      </c>
      <c r="H16" s="24">
        <f t="shared" si="1"/>
        <v>283</v>
      </c>
      <c r="I16" s="33">
        <f>H16/H55</f>
        <v>0.0010288402461945635</v>
      </c>
      <c r="J16" s="124"/>
    </row>
    <row r="17" spans="1:10" ht="12.75">
      <c r="A17" s="2" t="s">
        <v>345</v>
      </c>
      <c r="B17" s="24">
        <v>74</v>
      </c>
      <c r="C17" s="23">
        <v>1593</v>
      </c>
      <c r="D17" s="24">
        <v>750</v>
      </c>
      <c r="E17" s="23">
        <v>612</v>
      </c>
      <c r="F17" s="24">
        <v>0</v>
      </c>
      <c r="G17" s="24">
        <v>812</v>
      </c>
      <c r="H17" s="24">
        <f t="shared" si="1"/>
        <v>3841</v>
      </c>
      <c r="I17" s="33">
        <f>H17/H55</f>
        <v>0.013963870620612433</v>
      </c>
      <c r="J17" s="124"/>
    </row>
    <row r="18" spans="1:10" ht="12.75">
      <c r="A18" s="2" t="s">
        <v>346</v>
      </c>
      <c r="B18" s="24">
        <v>102</v>
      </c>
      <c r="C18" s="23">
        <v>1284</v>
      </c>
      <c r="D18" s="24">
        <v>517</v>
      </c>
      <c r="E18" s="23">
        <v>401</v>
      </c>
      <c r="F18" s="24">
        <v>0</v>
      </c>
      <c r="G18" s="24">
        <v>10</v>
      </c>
      <c r="H18" s="24">
        <f t="shared" si="1"/>
        <v>2314</v>
      </c>
      <c r="I18" s="33">
        <f>H18/H55</f>
        <v>0.008412495864643887</v>
      </c>
      <c r="J18" s="124"/>
    </row>
    <row r="19" spans="1:10" ht="12.75">
      <c r="A19" s="2" t="s">
        <v>347</v>
      </c>
      <c r="B19" s="24">
        <v>155</v>
      </c>
      <c r="C19" s="23">
        <v>1709</v>
      </c>
      <c r="D19" s="24">
        <v>519</v>
      </c>
      <c r="E19" s="23">
        <v>500</v>
      </c>
      <c r="F19" s="24">
        <v>1</v>
      </c>
      <c r="G19" s="24">
        <v>0</v>
      </c>
      <c r="H19" s="24">
        <f t="shared" si="1"/>
        <v>2884</v>
      </c>
      <c r="I19" s="33">
        <f>H19/H55</f>
        <v>0.010484718268640005</v>
      </c>
      <c r="J19" s="124"/>
    </row>
    <row r="20" spans="1:10" ht="12.75">
      <c r="A20" s="2" t="s">
        <v>133</v>
      </c>
      <c r="B20" s="24">
        <v>474</v>
      </c>
      <c r="C20" s="23">
        <v>886</v>
      </c>
      <c r="D20" s="24">
        <v>329</v>
      </c>
      <c r="E20" s="23">
        <v>228</v>
      </c>
      <c r="F20" s="24">
        <v>53</v>
      </c>
      <c r="G20" s="24">
        <v>938</v>
      </c>
      <c r="H20" s="24">
        <f t="shared" si="1"/>
        <v>2908</v>
      </c>
      <c r="I20" s="33">
        <f>H20/H55</f>
        <v>0.010571969738281946</v>
      </c>
      <c r="J20" s="124"/>
    </row>
    <row r="21" spans="1:10" ht="12.75">
      <c r="A21" s="2" t="s">
        <v>349</v>
      </c>
      <c r="B21" s="24">
        <v>97</v>
      </c>
      <c r="C21" s="23">
        <v>309</v>
      </c>
      <c r="D21" s="24">
        <v>120</v>
      </c>
      <c r="E21" s="23">
        <v>81</v>
      </c>
      <c r="F21" s="24">
        <v>1</v>
      </c>
      <c r="G21" s="24">
        <v>66</v>
      </c>
      <c r="H21" s="24">
        <f t="shared" si="1"/>
        <v>674</v>
      </c>
      <c r="I21" s="33">
        <f>H21/H55</f>
        <v>0.002450312105777865</v>
      </c>
      <c r="J21" s="124"/>
    </row>
    <row r="22" spans="1:10" ht="12.75">
      <c r="A22" s="2" t="s">
        <v>350</v>
      </c>
      <c r="B22" s="24">
        <v>0</v>
      </c>
      <c r="C22" s="23">
        <v>17</v>
      </c>
      <c r="D22" s="24">
        <v>4</v>
      </c>
      <c r="E22" s="23">
        <v>16</v>
      </c>
      <c r="F22" s="24">
        <v>1</v>
      </c>
      <c r="G22" s="24">
        <v>5</v>
      </c>
      <c r="H22" s="24">
        <f t="shared" si="1"/>
        <v>43</v>
      </c>
      <c r="I22" s="33">
        <f>H22/H55</f>
        <v>0.0001563255497751457</v>
      </c>
      <c r="J22" s="124"/>
    </row>
    <row r="23" spans="1:10" ht="12.75">
      <c r="A23" s="2" t="s">
        <v>96</v>
      </c>
      <c r="B23" s="24">
        <v>11</v>
      </c>
      <c r="C23" s="23">
        <v>45</v>
      </c>
      <c r="D23" s="24">
        <v>10</v>
      </c>
      <c r="E23" s="43">
        <v>6</v>
      </c>
      <c r="F23" s="24">
        <v>1</v>
      </c>
      <c r="G23" s="24">
        <v>69</v>
      </c>
      <c r="H23" s="24">
        <f t="shared" si="1"/>
        <v>142</v>
      </c>
      <c r="I23" s="33">
        <f>H23/H55</f>
        <v>0.0005162378620481555</v>
      </c>
      <c r="J23" s="124"/>
    </row>
    <row r="24" spans="1:10" ht="12.75">
      <c r="A24" s="2" t="s">
        <v>97</v>
      </c>
      <c r="B24" s="24">
        <v>2</v>
      </c>
      <c r="C24" s="23">
        <v>235</v>
      </c>
      <c r="D24" s="24">
        <v>75</v>
      </c>
      <c r="E24" s="23">
        <v>51</v>
      </c>
      <c r="F24" s="24">
        <v>3</v>
      </c>
      <c r="G24" s="24">
        <v>11</v>
      </c>
      <c r="H24" s="24">
        <f t="shared" si="1"/>
        <v>377</v>
      </c>
      <c r="I24" s="33">
        <f>H24/H55</f>
        <v>0.0013705751689588354</v>
      </c>
      <c r="J24" s="124"/>
    </row>
    <row r="25" spans="1:10" ht="12.75">
      <c r="A25" s="2" t="s">
        <v>98</v>
      </c>
      <c r="B25" s="24">
        <v>334</v>
      </c>
      <c r="C25" s="23">
        <v>2611</v>
      </c>
      <c r="D25" s="24">
        <v>895</v>
      </c>
      <c r="E25" s="23">
        <v>895</v>
      </c>
      <c r="F25" s="24">
        <v>0</v>
      </c>
      <c r="G25" s="24">
        <v>29</v>
      </c>
      <c r="H25" s="24">
        <f t="shared" si="1"/>
        <v>4764</v>
      </c>
      <c r="I25" s="33">
        <f>H25/H55</f>
        <v>0.017319416723925445</v>
      </c>
      <c r="J25" s="124"/>
    </row>
    <row r="26" spans="1:10" ht="10.5">
      <c r="A26" s="2" t="s">
        <v>99</v>
      </c>
      <c r="B26" s="24">
        <v>0</v>
      </c>
      <c r="C26" s="23">
        <v>6</v>
      </c>
      <c r="D26" s="24">
        <v>3</v>
      </c>
      <c r="E26" s="43">
        <v>1</v>
      </c>
      <c r="F26" s="24">
        <v>0</v>
      </c>
      <c r="G26" s="24">
        <v>0</v>
      </c>
      <c r="H26" s="24">
        <f t="shared" si="1"/>
        <v>10</v>
      </c>
      <c r="I26" s="33">
        <f>H26/H55</f>
        <v>3.635477901747574E-05</v>
      </c>
      <c r="J26" s="84"/>
    </row>
    <row r="27" spans="1:10" ht="10.5">
      <c r="A27" s="2" t="s">
        <v>100</v>
      </c>
      <c r="B27" s="24">
        <v>0</v>
      </c>
      <c r="C27" s="23">
        <v>5</v>
      </c>
      <c r="D27" s="24">
        <v>1</v>
      </c>
      <c r="E27" s="43">
        <v>0</v>
      </c>
      <c r="F27" s="24">
        <v>1</v>
      </c>
      <c r="G27" s="24">
        <v>0</v>
      </c>
      <c r="H27" s="24">
        <f t="shared" si="1"/>
        <v>7</v>
      </c>
      <c r="I27" s="33">
        <f>H27/H55</f>
        <v>2.544834531223302E-05</v>
      </c>
      <c r="J27" s="84"/>
    </row>
    <row r="28" spans="1:10" ht="10.5">
      <c r="A28" s="2" t="s">
        <v>210</v>
      </c>
      <c r="B28" s="24"/>
      <c r="C28" s="23"/>
      <c r="D28" s="24"/>
      <c r="E28" s="43"/>
      <c r="F28" s="24"/>
      <c r="G28" s="24"/>
      <c r="H28" s="24"/>
      <c r="I28" s="33"/>
      <c r="J28" s="84"/>
    </row>
    <row r="29" spans="1:10" ht="10.5">
      <c r="A29" s="2" t="s">
        <v>134</v>
      </c>
      <c r="B29" s="24">
        <v>90</v>
      </c>
      <c r="C29" s="23">
        <v>384</v>
      </c>
      <c r="D29" s="24">
        <v>120</v>
      </c>
      <c r="E29" s="23">
        <v>82</v>
      </c>
      <c r="F29" s="24">
        <v>0</v>
      </c>
      <c r="G29" s="24">
        <v>6</v>
      </c>
      <c r="H29" s="24">
        <f aca="true" t="shared" si="2" ref="H29:H41">SUM(B29:G29)</f>
        <v>682</v>
      </c>
      <c r="I29" s="33">
        <f>H29/H55</f>
        <v>0.002479395928991846</v>
      </c>
      <c r="J29" s="84"/>
    </row>
    <row r="30" spans="1:10" ht="10.5">
      <c r="A30" s="2" t="s">
        <v>103</v>
      </c>
      <c r="B30" s="24">
        <v>108</v>
      </c>
      <c r="C30" s="23">
        <v>1793</v>
      </c>
      <c r="D30" s="24">
        <v>571</v>
      </c>
      <c r="E30" s="23">
        <v>496</v>
      </c>
      <c r="F30" s="24">
        <v>0</v>
      </c>
      <c r="G30" s="24">
        <v>0</v>
      </c>
      <c r="H30" s="24">
        <f t="shared" si="2"/>
        <v>2968</v>
      </c>
      <c r="I30" s="33">
        <f>H30/H55</f>
        <v>0.0107900984123868</v>
      </c>
      <c r="J30" s="84"/>
    </row>
    <row r="31" spans="1:10" ht="10.5">
      <c r="A31" s="2" t="s">
        <v>104</v>
      </c>
      <c r="B31" s="24">
        <v>20</v>
      </c>
      <c r="C31" s="23">
        <v>127</v>
      </c>
      <c r="D31" s="24">
        <v>55</v>
      </c>
      <c r="E31" s="23">
        <v>28</v>
      </c>
      <c r="F31" s="24">
        <v>0</v>
      </c>
      <c r="G31" s="24">
        <v>0</v>
      </c>
      <c r="H31" s="24">
        <f t="shared" si="2"/>
        <v>230</v>
      </c>
      <c r="I31" s="33">
        <f>H31/H55</f>
        <v>0.0008361599174019421</v>
      </c>
      <c r="J31" s="84"/>
    </row>
    <row r="32" spans="1:10" ht="10.5">
      <c r="A32" s="2" t="s">
        <v>105</v>
      </c>
      <c r="B32" s="24">
        <v>22</v>
      </c>
      <c r="C32" s="23">
        <v>47</v>
      </c>
      <c r="D32" s="24">
        <v>16</v>
      </c>
      <c r="E32" s="23">
        <v>15</v>
      </c>
      <c r="F32" s="24">
        <v>0</v>
      </c>
      <c r="G32" s="24">
        <v>13</v>
      </c>
      <c r="H32" s="24">
        <f t="shared" si="2"/>
        <v>113</v>
      </c>
      <c r="I32" s="33">
        <f>H32/H55</f>
        <v>0.00041080900289747587</v>
      </c>
      <c r="J32" s="84"/>
    </row>
    <row r="33" spans="1:10" ht="10.5">
      <c r="A33" s="2" t="s">
        <v>106</v>
      </c>
      <c r="B33" s="24">
        <v>24</v>
      </c>
      <c r="C33" s="23">
        <v>230</v>
      </c>
      <c r="D33" s="24">
        <v>69</v>
      </c>
      <c r="E33" s="23">
        <v>34</v>
      </c>
      <c r="F33" s="24">
        <v>0</v>
      </c>
      <c r="G33" s="24">
        <v>336</v>
      </c>
      <c r="H33" s="24">
        <f t="shared" si="2"/>
        <v>693</v>
      </c>
      <c r="I33" s="33">
        <f>H33/H55</f>
        <v>0.002519386185911069</v>
      </c>
      <c r="J33" s="84"/>
    </row>
    <row r="34" spans="1:10" ht="10.5">
      <c r="A34" s="2" t="s">
        <v>135</v>
      </c>
      <c r="B34" s="24">
        <v>0</v>
      </c>
      <c r="C34" s="23">
        <v>545</v>
      </c>
      <c r="D34" s="24">
        <v>323</v>
      </c>
      <c r="E34" s="23">
        <v>267</v>
      </c>
      <c r="F34" s="24">
        <v>0</v>
      </c>
      <c r="G34" s="24">
        <v>0</v>
      </c>
      <c r="H34" s="24">
        <f t="shared" si="2"/>
        <v>1135</v>
      </c>
      <c r="I34" s="33">
        <f>H34/H55</f>
        <v>0.004126267418483496</v>
      </c>
      <c r="J34" s="84"/>
    </row>
    <row r="35" spans="1:10" ht="10.5">
      <c r="A35" s="2" t="s">
        <v>368</v>
      </c>
      <c r="B35" s="24">
        <v>537</v>
      </c>
      <c r="C35" s="23">
        <v>785</v>
      </c>
      <c r="D35" s="24">
        <v>270</v>
      </c>
      <c r="E35" s="23">
        <v>176</v>
      </c>
      <c r="F35" s="24">
        <v>2</v>
      </c>
      <c r="G35" s="24">
        <v>3864</v>
      </c>
      <c r="H35" s="24">
        <f t="shared" si="2"/>
        <v>5634</v>
      </c>
      <c r="I35" s="33">
        <f>H35/H55</f>
        <v>0.020482282498445834</v>
      </c>
      <c r="J35" s="84"/>
    </row>
    <row r="36" spans="1:10" ht="10.5">
      <c r="A36" s="2" t="s">
        <v>369</v>
      </c>
      <c r="B36" s="24">
        <v>60</v>
      </c>
      <c r="C36" s="23">
        <v>3242</v>
      </c>
      <c r="D36" s="24">
        <v>1082</v>
      </c>
      <c r="E36" s="23">
        <v>692</v>
      </c>
      <c r="F36" s="24">
        <v>4</v>
      </c>
      <c r="G36" s="24">
        <v>5</v>
      </c>
      <c r="H36" s="24">
        <f t="shared" si="2"/>
        <v>5085</v>
      </c>
      <c r="I36" s="33">
        <f>H36/H55</f>
        <v>0.018486405130386414</v>
      </c>
      <c r="J36" s="84"/>
    </row>
    <row r="37" spans="1:10" ht="10.5">
      <c r="A37" s="2" t="s">
        <v>370</v>
      </c>
      <c r="B37" s="24">
        <v>15</v>
      </c>
      <c r="C37" s="23">
        <v>40</v>
      </c>
      <c r="D37" s="24">
        <v>8</v>
      </c>
      <c r="E37" s="43">
        <v>0</v>
      </c>
      <c r="F37" s="24">
        <v>0</v>
      </c>
      <c r="G37" s="24">
        <v>0</v>
      </c>
      <c r="H37" s="24">
        <f t="shared" si="2"/>
        <v>63</v>
      </c>
      <c r="I37" s="33">
        <f>H37/H55</f>
        <v>0.00022903510781009719</v>
      </c>
      <c r="J37" s="84"/>
    </row>
    <row r="38" spans="1:10" ht="10.5">
      <c r="A38" s="2" t="s">
        <v>371</v>
      </c>
      <c r="B38" s="24">
        <v>32</v>
      </c>
      <c r="C38" s="23">
        <v>1004</v>
      </c>
      <c r="D38" s="24">
        <v>255</v>
      </c>
      <c r="E38" s="23">
        <v>82</v>
      </c>
      <c r="F38" s="24">
        <v>4</v>
      </c>
      <c r="G38" s="24">
        <v>91</v>
      </c>
      <c r="H38" s="24">
        <f t="shared" si="2"/>
        <v>1468</v>
      </c>
      <c r="I38" s="33">
        <f>H38/H55</f>
        <v>0.005336881559765439</v>
      </c>
      <c r="J38" s="84"/>
    </row>
    <row r="39" spans="1:10" ht="10.5">
      <c r="A39" s="2" t="s">
        <v>372</v>
      </c>
      <c r="B39" s="24">
        <v>14</v>
      </c>
      <c r="C39" s="23">
        <v>239</v>
      </c>
      <c r="D39" s="24">
        <v>124</v>
      </c>
      <c r="E39" s="23">
        <v>67</v>
      </c>
      <c r="F39" s="24">
        <v>0</v>
      </c>
      <c r="G39" s="24">
        <v>0</v>
      </c>
      <c r="H39" s="24">
        <f t="shared" si="2"/>
        <v>444</v>
      </c>
      <c r="I39" s="33">
        <f>H39/H55</f>
        <v>0.001614152188375923</v>
      </c>
      <c r="J39" s="84"/>
    </row>
    <row r="40" spans="1:10" ht="10.5">
      <c r="A40" s="2" t="s">
        <v>373</v>
      </c>
      <c r="B40" s="24">
        <v>72</v>
      </c>
      <c r="C40" s="23">
        <v>5043</v>
      </c>
      <c r="D40" s="24">
        <v>2345</v>
      </c>
      <c r="E40" s="23">
        <v>2340</v>
      </c>
      <c r="F40" s="24">
        <v>4</v>
      </c>
      <c r="G40" s="24">
        <v>7</v>
      </c>
      <c r="H40" s="24">
        <f t="shared" si="2"/>
        <v>9811</v>
      </c>
      <c r="I40" s="33">
        <f>H40/H55</f>
        <v>0.03566767369404545</v>
      </c>
      <c r="J40" s="84"/>
    </row>
    <row r="41" spans="1:10" ht="10.5">
      <c r="A41" s="2" t="s">
        <v>319</v>
      </c>
      <c r="B41" s="24">
        <v>1002</v>
      </c>
      <c r="C41" s="23">
        <v>2703</v>
      </c>
      <c r="D41" s="24">
        <v>1050</v>
      </c>
      <c r="E41" s="23">
        <v>1100</v>
      </c>
      <c r="F41" s="24">
        <v>8</v>
      </c>
      <c r="G41" s="24">
        <v>2304</v>
      </c>
      <c r="H41" s="24">
        <f t="shared" si="2"/>
        <v>8167</v>
      </c>
      <c r="I41" s="33">
        <f>H41/H55</f>
        <v>0.029690948023572437</v>
      </c>
      <c r="J41" s="84"/>
    </row>
    <row r="42" spans="1:14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84"/>
      <c r="K42" s="37"/>
      <c r="L42" s="37"/>
      <c r="M42" s="37"/>
      <c r="N42" s="37"/>
    </row>
    <row r="43" spans="1:14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84"/>
      <c r="K43" s="37"/>
      <c r="L43" s="37"/>
      <c r="M43" s="37"/>
      <c r="N43" s="37"/>
    </row>
    <row r="44" spans="1:10" ht="10.5">
      <c r="A44" s="2" t="s">
        <v>375</v>
      </c>
      <c r="B44" s="24">
        <v>30</v>
      </c>
      <c r="C44" s="23">
        <v>227</v>
      </c>
      <c r="D44" s="24">
        <v>84</v>
      </c>
      <c r="E44" s="23">
        <v>38</v>
      </c>
      <c r="F44" s="24">
        <v>0</v>
      </c>
      <c r="G44" s="24">
        <v>0</v>
      </c>
      <c r="H44" s="24">
        <f>SUM(B44:G44)</f>
        <v>379</v>
      </c>
      <c r="I44" s="33">
        <f>H44/H55</f>
        <v>0.0013778461247623307</v>
      </c>
      <c r="J44" s="84"/>
    </row>
    <row r="45" spans="1:10" ht="10.5">
      <c r="A45" s="2" t="s">
        <v>131</v>
      </c>
      <c r="B45" s="38"/>
      <c r="C45" s="23"/>
      <c r="D45" s="38"/>
      <c r="E45" s="43"/>
      <c r="F45" s="38"/>
      <c r="G45" s="38"/>
      <c r="H45" s="24"/>
      <c r="I45" s="33"/>
      <c r="J45" s="84"/>
    </row>
    <row r="46" spans="1:10" ht="10.5">
      <c r="A46" s="2" t="s">
        <v>377</v>
      </c>
      <c r="B46" s="24">
        <v>249</v>
      </c>
      <c r="C46" s="23">
        <v>743</v>
      </c>
      <c r="D46" s="24">
        <v>286</v>
      </c>
      <c r="E46" s="23">
        <v>187</v>
      </c>
      <c r="F46" s="24">
        <v>0</v>
      </c>
      <c r="G46" s="24">
        <v>1277</v>
      </c>
      <c r="H46" s="24">
        <f aca="true" t="shared" si="3" ref="H46:H54">SUM(B46:G46)</f>
        <v>2742</v>
      </c>
      <c r="I46" s="33">
        <f>H46/H55</f>
        <v>0.009968480406591849</v>
      </c>
      <c r="J46" s="84"/>
    </row>
    <row r="47" spans="1:10" ht="10.5">
      <c r="A47" s="2" t="s">
        <v>136</v>
      </c>
      <c r="B47" s="24">
        <v>2015</v>
      </c>
      <c r="C47" s="23">
        <v>21787</v>
      </c>
      <c r="D47" s="24">
        <v>6437</v>
      </c>
      <c r="E47" s="23">
        <v>6009</v>
      </c>
      <c r="F47" s="24">
        <v>11</v>
      </c>
      <c r="G47" s="24">
        <v>5</v>
      </c>
      <c r="H47" s="24">
        <f t="shared" si="3"/>
        <v>36264</v>
      </c>
      <c r="I47" s="33">
        <f>H47/H55</f>
        <v>0.13183697062897404</v>
      </c>
      <c r="J47" s="84"/>
    </row>
    <row r="48" spans="1:10" ht="10.5">
      <c r="A48" s="2" t="s">
        <v>379</v>
      </c>
      <c r="B48" s="24">
        <v>120</v>
      </c>
      <c r="C48" s="23">
        <v>1407</v>
      </c>
      <c r="D48" s="24">
        <v>599</v>
      </c>
      <c r="E48" s="23">
        <v>506</v>
      </c>
      <c r="F48" s="24">
        <v>1</v>
      </c>
      <c r="G48" s="24">
        <v>2</v>
      </c>
      <c r="H48" s="24">
        <f t="shared" si="3"/>
        <v>2635</v>
      </c>
      <c r="I48" s="33">
        <f>H48/H55</f>
        <v>0.009579484271104858</v>
      </c>
      <c r="J48" s="84"/>
    </row>
    <row r="49" spans="1:10" ht="10.5">
      <c r="A49" s="2" t="s">
        <v>380</v>
      </c>
      <c r="B49" s="24">
        <v>8</v>
      </c>
      <c r="C49" s="23">
        <v>12</v>
      </c>
      <c r="D49" s="24">
        <v>2</v>
      </c>
      <c r="E49" s="43">
        <v>6</v>
      </c>
      <c r="F49" s="24">
        <v>2</v>
      </c>
      <c r="G49" s="24">
        <v>67</v>
      </c>
      <c r="H49" s="24">
        <f t="shared" si="3"/>
        <v>97</v>
      </c>
      <c r="I49" s="33">
        <f>H49/H55</f>
        <v>0.0003526413564695147</v>
      </c>
      <c r="J49" s="84"/>
    </row>
    <row r="50" spans="1:10" ht="10.5">
      <c r="A50" s="2" t="s">
        <v>381</v>
      </c>
      <c r="B50" s="24">
        <v>8</v>
      </c>
      <c r="C50" s="23">
        <v>498</v>
      </c>
      <c r="D50" s="24">
        <v>156</v>
      </c>
      <c r="E50" s="23">
        <v>171</v>
      </c>
      <c r="F50" s="24">
        <v>0</v>
      </c>
      <c r="G50" s="24">
        <v>0</v>
      </c>
      <c r="H50" s="24">
        <f t="shared" si="3"/>
        <v>833</v>
      </c>
      <c r="I50" s="33">
        <f>H50/H55</f>
        <v>0.0030283530921557293</v>
      </c>
      <c r="J50" s="84"/>
    </row>
    <row r="51" spans="1:10" ht="10.5">
      <c r="A51" s="2" t="s">
        <v>382</v>
      </c>
      <c r="B51" s="24">
        <v>12</v>
      </c>
      <c r="C51" s="23">
        <v>4501</v>
      </c>
      <c r="D51" s="24">
        <v>1493</v>
      </c>
      <c r="E51" s="23">
        <v>1968</v>
      </c>
      <c r="F51" s="24">
        <v>0</v>
      </c>
      <c r="G51" s="24">
        <v>2</v>
      </c>
      <c r="H51" s="24">
        <f t="shared" si="3"/>
        <v>7976</v>
      </c>
      <c r="I51" s="33">
        <f>H51/H55</f>
        <v>0.028996571744338652</v>
      </c>
      <c r="J51" s="84"/>
    </row>
    <row r="52" spans="1:10" ht="10.5">
      <c r="A52" s="2" t="s">
        <v>383</v>
      </c>
      <c r="B52" s="24">
        <v>0</v>
      </c>
      <c r="C52" s="23">
        <v>29</v>
      </c>
      <c r="D52" s="24">
        <v>14</v>
      </c>
      <c r="E52" s="23">
        <v>11</v>
      </c>
      <c r="F52" s="24">
        <v>0</v>
      </c>
      <c r="G52" s="24">
        <v>0</v>
      </c>
      <c r="H52" s="24">
        <f t="shared" si="3"/>
        <v>54</v>
      </c>
      <c r="I52" s="33">
        <f>H52/H55</f>
        <v>0.000196315806694369</v>
      </c>
      <c r="J52" s="84"/>
    </row>
    <row r="53" spans="1:10" ht="10.5">
      <c r="A53" s="2" t="s">
        <v>384</v>
      </c>
      <c r="B53" s="24">
        <v>10</v>
      </c>
      <c r="C53" s="23">
        <v>58</v>
      </c>
      <c r="D53" s="24">
        <v>17</v>
      </c>
      <c r="E53" s="23">
        <v>20</v>
      </c>
      <c r="F53" s="24">
        <v>0</v>
      </c>
      <c r="G53" s="24">
        <v>0</v>
      </c>
      <c r="H53" s="24">
        <f t="shared" si="3"/>
        <v>105</v>
      </c>
      <c r="I53" s="33">
        <f>H53/H55</f>
        <v>0.0003817251796834953</v>
      </c>
      <c r="J53" s="84"/>
    </row>
    <row r="54" spans="1:10" ht="10.5">
      <c r="A54" s="2" t="s">
        <v>385</v>
      </c>
      <c r="B54" s="24">
        <v>8</v>
      </c>
      <c r="C54" s="23">
        <v>107</v>
      </c>
      <c r="D54" s="24">
        <v>27</v>
      </c>
      <c r="E54" s="23">
        <v>12</v>
      </c>
      <c r="F54" s="24">
        <v>1</v>
      </c>
      <c r="G54" s="24">
        <v>0</v>
      </c>
      <c r="H54" s="24">
        <f t="shared" si="3"/>
        <v>155</v>
      </c>
      <c r="I54" s="33">
        <f>H54/H55</f>
        <v>0.000563499074770874</v>
      </c>
      <c r="J54" s="84"/>
    </row>
    <row r="55" spans="1:9" ht="10.5">
      <c r="A55" s="3" t="s">
        <v>137</v>
      </c>
      <c r="B55" s="20">
        <f aca="true" t="shared" si="4" ref="B55:G55">SUM(B3:B54)</f>
        <v>15319</v>
      </c>
      <c r="C55" s="20">
        <f t="shared" si="4"/>
        <v>139174</v>
      </c>
      <c r="D55" s="20">
        <f t="shared" si="4"/>
        <v>55892</v>
      </c>
      <c r="E55" s="20">
        <f t="shared" si="4"/>
        <v>48338</v>
      </c>
      <c r="F55" s="20">
        <f t="shared" si="4"/>
        <v>337</v>
      </c>
      <c r="G55" s="20">
        <f t="shared" si="4"/>
        <v>16007</v>
      </c>
      <c r="H55" s="22">
        <f>B55+C55+D55+E55+F55+G55</f>
        <v>275067</v>
      </c>
      <c r="I55" s="35">
        <f>SUM(I3:I54)</f>
        <v>1</v>
      </c>
    </row>
    <row r="56" spans="1:9" ht="10.5">
      <c r="A56" s="9" t="s">
        <v>165</v>
      </c>
      <c r="B56" s="35">
        <f>B55/H55</f>
        <v>0.05569188597687109</v>
      </c>
      <c r="C56" s="35">
        <f>C55/H55</f>
        <v>0.505964001497817</v>
      </c>
      <c r="D56" s="35">
        <f>D55/H55</f>
        <v>0.2031941308844754</v>
      </c>
      <c r="E56" s="35">
        <f>E55/H55</f>
        <v>0.17573173081467425</v>
      </c>
      <c r="F56" s="35">
        <f>F55/H55</f>
        <v>0.0012251560528889324</v>
      </c>
      <c r="G56" s="35">
        <f>G55/H55</f>
        <v>0.05819309477327342</v>
      </c>
      <c r="H56" s="35">
        <f>B56+C56+D56+E56+F56+G56</f>
        <v>1.0000000000000002</v>
      </c>
      <c r="I56" s="34"/>
    </row>
    <row r="57" spans="1:9" ht="10.5">
      <c r="A57" s="4" t="s">
        <v>69</v>
      </c>
      <c r="D57" s="25"/>
      <c r="H57" s="4"/>
      <c r="I57" s="4"/>
    </row>
    <row r="58" spans="1:9" ht="10.5">
      <c r="A58" s="4" t="s">
        <v>68</v>
      </c>
      <c r="D58" s="25"/>
      <c r="H58" s="4"/>
      <c r="I58" s="4"/>
    </row>
    <row r="59" spans="1:11" ht="10.5">
      <c r="A59" s="4" t="s">
        <v>124</v>
      </c>
      <c r="F59" s="25"/>
      <c r="H59" s="4"/>
      <c r="K59" s="37"/>
    </row>
    <row r="60" spans="1:11" ht="10.5">
      <c r="A60" s="39" t="s">
        <v>229</v>
      </c>
      <c r="F60" s="25"/>
      <c r="H60" s="4"/>
      <c r="K60" s="37"/>
    </row>
    <row r="61" spans="1:14" ht="10.5">
      <c r="A61" s="4" t="s">
        <v>125</v>
      </c>
      <c r="F61" s="25"/>
      <c r="H61" s="4"/>
      <c r="I61" s="25"/>
      <c r="K61" s="37"/>
      <c r="L61" s="37"/>
      <c r="M61" s="37"/>
      <c r="N61" s="37"/>
    </row>
  </sheetData>
  <printOptions/>
  <pageMargins left="0.35" right="0.35" top="0.35" bottom="0.35" header="0.5" footer="0.5"/>
  <pageSetup horizontalDpi="600" verticalDpi="6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61"/>
  <sheetViews>
    <sheetView zoomScale="125" zoomScaleNormal="125" workbookViewId="0" topLeftCell="A1">
      <selection activeCell="A59" sqref="A59"/>
    </sheetView>
  </sheetViews>
  <sheetFormatPr defaultColWidth="11.421875" defaultRowHeight="12.75"/>
  <cols>
    <col min="1" max="1" width="17.57421875" style="4" customWidth="1"/>
    <col min="2" max="2" width="8.421875" style="4" customWidth="1"/>
    <col min="3" max="3" width="10.421875" style="4" customWidth="1"/>
    <col min="4" max="4" width="9.8515625" style="25" customWidth="1"/>
    <col min="5" max="5" width="12.00390625" style="4" customWidth="1"/>
    <col min="6" max="6" width="9.28125" style="4" customWidth="1"/>
    <col min="7" max="7" width="7.8515625" style="4" customWidth="1"/>
    <col min="8" max="8" width="7.57421875" style="4" customWidth="1"/>
    <col min="9" max="9" width="9.140625" style="4" customWidth="1"/>
    <col min="10" max="10" width="9.140625" style="37" customWidth="1"/>
    <col min="11" max="11" width="9.140625" style="84" customWidth="1"/>
    <col min="12" max="21" width="9.140625" style="37" customWidth="1"/>
    <col min="22" max="16384" width="9.140625" style="4" customWidth="1"/>
  </cols>
  <sheetData>
    <row r="1" ht="10.5">
      <c r="A1" s="1" t="s">
        <v>197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10" ht="12.75">
      <c r="A3" s="2" t="s">
        <v>332</v>
      </c>
      <c r="B3" s="5">
        <v>1</v>
      </c>
      <c r="C3" s="23">
        <v>76</v>
      </c>
      <c r="D3" s="24">
        <v>32</v>
      </c>
      <c r="E3" s="23">
        <v>17</v>
      </c>
      <c r="F3" s="40">
        <v>0</v>
      </c>
      <c r="G3" s="50">
        <v>0</v>
      </c>
      <c r="H3" s="24">
        <f aca="true" t="shared" si="0" ref="H3:H10">SUM(B3:G3)</f>
        <v>126</v>
      </c>
      <c r="I3" s="55">
        <f>H3/H55</f>
        <v>0.005333559092448358</v>
      </c>
      <c r="J3" s="126"/>
    </row>
    <row r="4" spans="1:10" ht="12.75">
      <c r="A4" s="2" t="s">
        <v>333</v>
      </c>
      <c r="B4" s="5">
        <v>46</v>
      </c>
      <c r="C4" s="23">
        <v>558</v>
      </c>
      <c r="D4" s="24">
        <v>394</v>
      </c>
      <c r="E4" s="23">
        <v>422</v>
      </c>
      <c r="F4" s="47">
        <v>0</v>
      </c>
      <c r="G4" s="47">
        <v>0</v>
      </c>
      <c r="H4" s="24">
        <f t="shared" si="0"/>
        <v>1420</v>
      </c>
      <c r="I4" s="55">
        <f>H4/H55</f>
        <v>0.06010836437521165</v>
      </c>
      <c r="J4" s="126"/>
    </row>
    <row r="5" spans="1:10" ht="12.75">
      <c r="A5" s="2" t="s">
        <v>334</v>
      </c>
      <c r="B5" s="5">
        <v>48</v>
      </c>
      <c r="C5" s="23">
        <v>485</v>
      </c>
      <c r="D5" s="24">
        <v>272</v>
      </c>
      <c r="E5" s="23">
        <v>151</v>
      </c>
      <c r="F5" s="47">
        <v>1</v>
      </c>
      <c r="G5" s="47">
        <v>0</v>
      </c>
      <c r="H5" s="24">
        <f t="shared" si="0"/>
        <v>957</v>
      </c>
      <c r="I5" s="55">
        <f>H5/H55</f>
        <v>0.04050965120216729</v>
      </c>
      <c r="J5" s="126"/>
    </row>
    <row r="6" spans="1:10" ht="12.75">
      <c r="A6" s="2" t="s">
        <v>335</v>
      </c>
      <c r="B6" s="5">
        <v>2</v>
      </c>
      <c r="C6" s="23">
        <v>260</v>
      </c>
      <c r="D6" s="24">
        <v>145</v>
      </c>
      <c r="E6" s="23">
        <v>102</v>
      </c>
      <c r="F6" s="47">
        <v>7</v>
      </c>
      <c r="G6" s="47">
        <v>21</v>
      </c>
      <c r="H6" s="24">
        <f t="shared" si="0"/>
        <v>537</v>
      </c>
      <c r="I6" s="55">
        <f>H6/H55</f>
        <v>0.022731120894006095</v>
      </c>
      <c r="J6" s="126"/>
    </row>
    <row r="7" spans="1:10" ht="12.75">
      <c r="A7" s="2" t="s">
        <v>336</v>
      </c>
      <c r="B7" s="5">
        <v>121</v>
      </c>
      <c r="C7" s="23">
        <v>2482</v>
      </c>
      <c r="D7" s="24">
        <v>1982</v>
      </c>
      <c r="E7" s="23">
        <v>2359</v>
      </c>
      <c r="F7" s="47">
        <v>4</v>
      </c>
      <c r="G7" s="47">
        <v>34</v>
      </c>
      <c r="H7" s="24">
        <f t="shared" si="0"/>
        <v>6982</v>
      </c>
      <c r="I7" s="55">
        <f>H7/H55</f>
        <v>0.2955469014561463</v>
      </c>
      <c r="J7" s="126"/>
    </row>
    <row r="8" spans="1:10" ht="12.75">
      <c r="A8" s="2" t="s">
        <v>337</v>
      </c>
      <c r="B8" s="5">
        <v>3</v>
      </c>
      <c r="C8" s="23">
        <v>72</v>
      </c>
      <c r="D8" s="46">
        <v>29</v>
      </c>
      <c r="E8" s="23">
        <v>8</v>
      </c>
      <c r="F8" s="50">
        <v>0</v>
      </c>
      <c r="G8" s="50">
        <v>11</v>
      </c>
      <c r="H8" s="40">
        <f t="shared" si="0"/>
        <v>123</v>
      </c>
      <c r="I8" s="55">
        <f>H8/H55</f>
        <v>0.0052065695902472064</v>
      </c>
      <c r="J8" s="126"/>
    </row>
    <row r="9" spans="1:10" ht="12.75">
      <c r="A9" s="2" t="s">
        <v>338</v>
      </c>
      <c r="B9" s="5">
        <v>1</v>
      </c>
      <c r="C9" s="23">
        <v>15</v>
      </c>
      <c r="D9" s="24">
        <v>8</v>
      </c>
      <c r="E9" s="23">
        <v>6</v>
      </c>
      <c r="F9" s="47">
        <v>0</v>
      </c>
      <c r="G9" s="47">
        <v>0</v>
      </c>
      <c r="H9" s="24">
        <f t="shared" si="0"/>
        <v>30</v>
      </c>
      <c r="I9" s="55">
        <f>H9/H55</f>
        <v>0.0012698950220115138</v>
      </c>
      <c r="J9" s="126"/>
    </row>
    <row r="10" spans="1:10" ht="12.75">
      <c r="A10" s="2" t="s">
        <v>339</v>
      </c>
      <c r="B10" s="5">
        <v>0</v>
      </c>
      <c r="C10" s="23">
        <v>6</v>
      </c>
      <c r="D10" s="24">
        <v>1</v>
      </c>
      <c r="E10" s="23">
        <v>2</v>
      </c>
      <c r="F10" s="47">
        <v>0</v>
      </c>
      <c r="G10" s="47">
        <v>0</v>
      </c>
      <c r="H10" s="24">
        <f t="shared" si="0"/>
        <v>9</v>
      </c>
      <c r="I10" s="55">
        <f>H10/H55</f>
        <v>0.0003809685066034541</v>
      </c>
      <c r="J10" s="126"/>
    </row>
    <row r="11" spans="1:21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84"/>
      <c r="K11" s="37"/>
      <c r="O11" s="4"/>
      <c r="P11" s="4"/>
      <c r="Q11" s="4"/>
      <c r="R11" s="4"/>
      <c r="S11" s="4"/>
      <c r="T11" s="4"/>
      <c r="U11" s="4"/>
    </row>
    <row r="12" spans="1:10" ht="12.75">
      <c r="A12" s="54" t="s">
        <v>206</v>
      </c>
      <c r="B12" s="5">
        <v>211</v>
      </c>
      <c r="C12" s="23">
        <v>2714</v>
      </c>
      <c r="D12" s="24">
        <v>1439</v>
      </c>
      <c r="E12" s="23">
        <v>1214</v>
      </c>
      <c r="F12" s="47">
        <v>0</v>
      </c>
      <c r="G12" s="47">
        <v>0</v>
      </c>
      <c r="H12" s="24">
        <f aca="true" t="shared" si="1" ref="H12:H19">SUM(B12:G12)</f>
        <v>5578</v>
      </c>
      <c r="I12" s="55">
        <f>H12/H55</f>
        <v>0.23611581442600746</v>
      </c>
      <c r="J12" s="127"/>
    </row>
    <row r="13" spans="1:10" ht="12.75">
      <c r="A13" s="2" t="s">
        <v>341</v>
      </c>
      <c r="B13" s="5">
        <v>6</v>
      </c>
      <c r="C13" s="23">
        <v>114</v>
      </c>
      <c r="D13" s="24">
        <v>37</v>
      </c>
      <c r="E13" s="23">
        <v>14</v>
      </c>
      <c r="F13" s="47">
        <v>0</v>
      </c>
      <c r="G13" s="47">
        <v>0</v>
      </c>
      <c r="H13" s="24">
        <f t="shared" si="1"/>
        <v>171</v>
      </c>
      <c r="I13" s="55">
        <f>H13/H55</f>
        <v>0.007238401625465628</v>
      </c>
      <c r="J13" s="126"/>
    </row>
    <row r="14" spans="1:10" ht="12.75">
      <c r="A14" s="2" t="s">
        <v>342</v>
      </c>
      <c r="B14" s="5">
        <v>2</v>
      </c>
      <c r="C14" s="23">
        <v>20</v>
      </c>
      <c r="D14" s="24">
        <v>21</v>
      </c>
      <c r="E14" s="23">
        <v>27</v>
      </c>
      <c r="F14" s="47">
        <v>0</v>
      </c>
      <c r="G14" s="47">
        <v>0</v>
      </c>
      <c r="H14" s="24">
        <f t="shared" si="1"/>
        <v>70</v>
      </c>
      <c r="I14" s="55">
        <f>H14/H55</f>
        <v>0.002963088384693532</v>
      </c>
      <c r="J14" s="126"/>
    </row>
    <row r="15" spans="1:10" ht="12.75">
      <c r="A15" s="2" t="s">
        <v>343</v>
      </c>
      <c r="B15" s="5">
        <v>15</v>
      </c>
      <c r="C15" s="23">
        <v>135</v>
      </c>
      <c r="D15" s="24">
        <v>75</v>
      </c>
      <c r="E15" s="23">
        <v>78</v>
      </c>
      <c r="F15" s="47">
        <v>3</v>
      </c>
      <c r="G15" s="47">
        <v>1</v>
      </c>
      <c r="H15" s="24">
        <f t="shared" si="1"/>
        <v>307</v>
      </c>
      <c r="I15" s="55">
        <f>H15/H55</f>
        <v>0.01299525905858449</v>
      </c>
      <c r="J15" s="126"/>
    </row>
    <row r="16" spans="1:10" ht="12.75">
      <c r="A16" s="2" t="s">
        <v>344</v>
      </c>
      <c r="B16" s="5">
        <v>1</v>
      </c>
      <c r="C16" s="23">
        <v>2</v>
      </c>
      <c r="D16" s="24">
        <v>6</v>
      </c>
      <c r="E16" s="23">
        <v>2</v>
      </c>
      <c r="F16" s="47">
        <v>0</v>
      </c>
      <c r="G16" s="47">
        <v>0</v>
      </c>
      <c r="H16" s="24">
        <f t="shared" si="1"/>
        <v>11</v>
      </c>
      <c r="I16" s="55">
        <f>H16/H55</f>
        <v>0.00046562817473755504</v>
      </c>
      <c r="J16" s="126"/>
    </row>
    <row r="17" spans="1:10" ht="12.75">
      <c r="A17" s="2" t="s">
        <v>345</v>
      </c>
      <c r="B17" s="5">
        <v>0</v>
      </c>
      <c r="C17" s="23">
        <v>31</v>
      </c>
      <c r="D17" s="24">
        <v>7</v>
      </c>
      <c r="E17" s="23">
        <v>8</v>
      </c>
      <c r="F17" s="47">
        <v>9</v>
      </c>
      <c r="G17" s="47">
        <v>0</v>
      </c>
      <c r="H17" s="24">
        <f t="shared" si="1"/>
        <v>55</v>
      </c>
      <c r="I17" s="55">
        <f>H17/H55</f>
        <v>0.002328140873687775</v>
      </c>
      <c r="J17" s="126"/>
    </row>
    <row r="18" spans="1:10" ht="12.75">
      <c r="A18" s="2" t="s">
        <v>346</v>
      </c>
      <c r="B18" s="5">
        <v>13</v>
      </c>
      <c r="C18" s="23">
        <v>179</v>
      </c>
      <c r="D18" s="24">
        <v>103</v>
      </c>
      <c r="E18" s="23">
        <v>72</v>
      </c>
      <c r="F18" s="47">
        <v>0</v>
      </c>
      <c r="G18" s="47">
        <v>0</v>
      </c>
      <c r="H18" s="24">
        <f t="shared" si="1"/>
        <v>367</v>
      </c>
      <c r="I18" s="55">
        <f>H18/H55</f>
        <v>0.015535049102607518</v>
      </c>
      <c r="J18" s="126"/>
    </row>
    <row r="19" spans="1:10" ht="12.75">
      <c r="A19" s="2" t="s">
        <v>347</v>
      </c>
      <c r="B19" s="5">
        <v>0</v>
      </c>
      <c r="C19" s="23">
        <v>6</v>
      </c>
      <c r="D19" s="24">
        <v>2</v>
      </c>
      <c r="E19" s="23">
        <v>2</v>
      </c>
      <c r="F19" s="47">
        <v>0</v>
      </c>
      <c r="G19" s="47">
        <v>0</v>
      </c>
      <c r="H19" s="24">
        <f t="shared" si="1"/>
        <v>10</v>
      </c>
      <c r="I19" s="55">
        <f>H19/H55</f>
        <v>0.00042329834067050457</v>
      </c>
      <c r="J19" s="126"/>
    </row>
    <row r="20" spans="1:10" ht="12.75">
      <c r="A20" s="54" t="s">
        <v>133</v>
      </c>
      <c r="B20" s="5"/>
      <c r="C20" s="23"/>
      <c r="D20" s="38"/>
      <c r="E20" s="23"/>
      <c r="F20" s="49"/>
      <c r="G20" s="49"/>
      <c r="H20" s="24"/>
      <c r="I20" s="55"/>
      <c r="J20" s="126"/>
    </row>
    <row r="21" spans="1:10" ht="12.75">
      <c r="A21" s="2" t="s">
        <v>349</v>
      </c>
      <c r="B21" s="5">
        <v>26</v>
      </c>
      <c r="C21" s="23">
        <v>0</v>
      </c>
      <c r="D21" s="24">
        <v>0</v>
      </c>
      <c r="E21" s="23">
        <v>0</v>
      </c>
      <c r="F21" s="47">
        <v>19</v>
      </c>
      <c r="G21" s="47">
        <v>0</v>
      </c>
      <c r="H21" s="24">
        <f>SUM(B21:G21)</f>
        <v>45</v>
      </c>
      <c r="I21" s="55">
        <f>H21/H55</f>
        <v>0.0019048425330172706</v>
      </c>
      <c r="J21" s="126"/>
    </row>
    <row r="22" spans="1:10" ht="10.5">
      <c r="A22" s="2" t="s">
        <v>350</v>
      </c>
      <c r="B22" s="5">
        <v>2</v>
      </c>
      <c r="C22" s="23">
        <v>41</v>
      </c>
      <c r="D22" s="24">
        <v>59</v>
      </c>
      <c r="E22" s="23">
        <v>50</v>
      </c>
      <c r="F22" s="47">
        <v>0</v>
      </c>
      <c r="G22" s="47">
        <v>11</v>
      </c>
      <c r="H22" s="24">
        <f>SUM(B22:G22)</f>
        <v>163</v>
      </c>
      <c r="I22" s="55">
        <f>H22/H55</f>
        <v>0.0068997629529292245</v>
      </c>
      <c r="J22" s="84"/>
    </row>
    <row r="23" spans="1:10" ht="10.5">
      <c r="A23" s="2" t="s">
        <v>96</v>
      </c>
      <c r="B23" s="5">
        <v>1</v>
      </c>
      <c r="C23" s="23">
        <v>4</v>
      </c>
      <c r="D23" s="24">
        <v>1</v>
      </c>
      <c r="E23" s="23">
        <v>2</v>
      </c>
      <c r="F23" s="47">
        <v>0</v>
      </c>
      <c r="G23" s="47">
        <v>0</v>
      </c>
      <c r="H23" s="24">
        <f>SUM(B23:G23)</f>
        <v>8</v>
      </c>
      <c r="I23" s="55">
        <f>H23/H55</f>
        <v>0.0003386386725364037</v>
      </c>
      <c r="J23" s="84"/>
    </row>
    <row r="24" spans="1:10" ht="10.5">
      <c r="A24" s="2" t="s">
        <v>97</v>
      </c>
      <c r="B24" s="5">
        <v>0</v>
      </c>
      <c r="C24" s="23">
        <v>38</v>
      </c>
      <c r="D24" s="24">
        <v>24</v>
      </c>
      <c r="E24" s="23">
        <v>10</v>
      </c>
      <c r="F24" s="47">
        <v>2</v>
      </c>
      <c r="G24" s="47">
        <v>9</v>
      </c>
      <c r="H24" s="24">
        <f>SUM(B24:G24)</f>
        <v>83</v>
      </c>
      <c r="I24" s="55">
        <f>H24/H55</f>
        <v>0.003513376227565188</v>
      </c>
      <c r="J24" s="84"/>
    </row>
    <row r="25" spans="1:10" ht="10.5">
      <c r="A25" s="2" t="s">
        <v>98</v>
      </c>
      <c r="B25" s="5">
        <v>7</v>
      </c>
      <c r="C25" s="23">
        <v>156</v>
      </c>
      <c r="D25" s="24">
        <v>80</v>
      </c>
      <c r="E25" s="23">
        <v>62</v>
      </c>
      <c r="F25" s="51">
        <v>0</v>
      </c>
      <c r="G25" s="51">
        <v>0</v>
      </c>
      <c r="H25" s="24">
        <f>SUM(B25:G25)</f>
        <v>305</v>
      </c>
      <c r="I25" s="55">
        <f>H25/H55</f>
        <v>0.012910599390450389</v>
      </c>
      <c r="J25" s="84"/>
    </row>
    <row r="26" spans="1:10" ht="10.5">
      <c r="A26" s="2" t="s">
        <v>208</v>
      </c>
      <c r="B26" s="5"/>
      <c r="C26" s="23"/>
      <c r="D26" s="38"/>
      <c r="E26" s="23"/>
      <c r="F26" s="48"/>
      <c r="G26" s="48"/>
      <c r="H26" s="24"/>
      <c r="I26" s="55"/>
      <c r="J26" s="84"/>
    </row>
    <row r="27" spans="1:10" ht="10.5">
      <c r="A27" s="2" t="s">
        <v>209</v>
      </c>
      <c r="B27" s="5"/>
      <c r="C27" s="23"/>
      <c r="D27" s="24"/>
      <c r="E27" s="23"/>
      <c r="F27" s="47"/>
      <c r="G27" s="47"/>
      <c r="H27" s="24"/>
      <c r="I27" s="55"/>
      <c r="J27" s="84"/>
    </row>
    <row r="28" spans="1:10" ht="10.5">
      <c r="A28" s="2" t="s">
        <v>210</v>
      </c>
      <c r="B28" s="5"/>
      <c r="C28" s="23"/>
      <c r="D28" s="24"/>
      <c r="E28" s="23"/>
      <c r="F28" s="47"/>
      <c r="G28" s="47"/>
      <c r="H28" s="24"/>
      <c r="I28" s="55"/>
      <c r="J28" s="84"/>
    </row>
    <row r="29" spans="1:10" ht="10.5">
      <c r="A29" s="2" t="s">
        <v>102</v>
      </c>
      <c r="B29" s="5">
        <v>2</v>
      </c>
      <c r="C29" s="23">
        <v>5</v>
      </c>
      <c r="D29" s="24">
        <v>13</v>
      </c>
      <c r="E29" s="23">
        <v>9</v>
      </c>
      <c r="F29" s="47">
        <v>0</v>
      </c>
      <c r="G29" s="47">
        <v>0</v>
      </c>
      <c r="H29" s="24">
        <f>SUM(B29:G29)</f>
        <v>29</v>
      </c>
      <c r="I29" s="55">
        <f>H29/H55</f>
        <v>0.0012275651879444633</v>
      </c>
      <c r="J29" s="84"/>
    </row>
    <row r="30" spans="1:10" ht="10.5">
      <c r="A30" s="2" t="s">
        <v>103</v>
      </c>
      <c r="B30" s="5">
        <v>8</v>
      </c>
      <c r="C30" s="23">
        <v>78</v>
      </c>
      <c r="D30" s="24">
        <v>37</v>
      </c>
      <c r="E30" s="23">
        <v>22</v>
      </c>
      <c r="F30" s="47">
        <v>0</v>
      </c>
      <c r="G30" s="47">
        <v>0</v>
      </c>
      <c r="H30" s="24">
        <f>SUM(B30:G30)</f>
        <v>145</v>
      </c>
      <c r="I30" s="55">
        <f>H30/H55</f>
        <v>0.006137825939722316</v>
      </c>
      <c r="J30" s="84"/>
    </row>
    <row r="31" spans="1:10" ht="10.5">
      <c r="A31" s="2" t="s">
        <v>104</v>
      </c>
      <c r="B31" s="5">
        <v>5</v>
      </c>
      <c r="C31" s="23">
        <v>19</v>
      </c>
      <c r="D31" s="24">
        <v>4</v>
      </c>
      <c r="E31" s="23">
        <v>1</v>
      </c>
      <c r="F31" s="47">
        <v>0</v>
      </c>
      <c r="G31" s="47">
        <v>0</v>
      </c>
      <c r="H31" s="24">
        <f>SUM(B31:G31)</f>
        <v>29</v>
      </c>
      <c r="I31" s="55">
        <f>H31/H55</f>
        <v>0.0012275651879444633</v>
      </c>
      <c r="J31" s="84"/>
    </row>
    <row r="32" spans="1:10" ht="10.5">
      <c r="A32" s="2" t="s">
        <v>211</v>
      </c>
      <c r="B32" s="52"/>
      <c r="C32" s="23"/>
      <c r="D32" s="24"/>
      <c r="E32" s="23"/>
      <c r="F32" s="47"/>
      <c r="G32" s="47"/>
      <c r="H32" s="24"/>
      <c r="I32" s="55"/>
      <c r="J32" s="84"/>
    </row>
    <row r="33" spans="1:10" ht="10.5">
      <c r="A33" s="2" t="s">
        <v>106</v>
      </c>
      <c r="B33" s="5">
        <v>1</v>
      </c>
      <c r="C33" s="23">
        <v>13</v>
      </c>
      <c r="D33" s="24">
        <v>6</v>
      </c>
      <c r="E33" s="23">
        <v>5</v>
      </c>
      <c r="F33" s="47">
        <v>0</v>
      </c>
      <c r="G33" s="47">
        <v>0</v>
      </c>
      <c r="H33" s="24">
        <f aca="true" t="shared" si="2" ref="H33:H38">SUM(B33:G33)</f>
        <v>25</v>
      </c>
      <c r="I33" s="55">
        <f>H33/H55</f>
        <v>0.0010582458516762614</v>
      </c>
      <c r="J33" s="84"/>
    </row>
    <row r="34" spans="1:10" ht="10.5">
      <c r="A34" s="2" t="s">
        <v>367</v>
      </c>
      <c r="B34" s="5">
        <v>0</v>
      </c>
      <c r="C34" s="23">
        <v>21</v>
      </c>
      <c r="D34" s="24">
        <v>10</v>
      </c>
      <c r="E34" s="23">
        <v>8</v>
      </c>
      <c r="F34" s="47">
        <v>0</v>
      </c>
      <c r="G34" s="47">
        <v>0</v>
      </c>
      <c r="H34" s="24">
        <f t="shared" si="2"/>
        <v>39</v>
      </c>
      <c r="I34" s="55">
        <f>H34/H55</f>
        <v>0.0016508635286149678</v>
      </c>
      <c r="J34" s="84"/>
    </row>
    <row r="35" spans="1:10" ht="10.5">
      <c r="A35" s="2" t="s">
        <v>368</v>
      </c>
      <c r="B35" s="5">
        <v>32</v>
      </c>
      <c r="C35" s="23">
        <v>257</v>
      </c>
      <c r="D35" s="24">
        <v>126</v>
      </c>
      <c r="E35" s="23">
        <v>81</v>
      </c>
      <c r="F35" s="47">
        <v>6</v>
      </c>
      <c r="G35" s="47">
        <v>8</v>
      </c>
      <c r="H35" s="24">
        <f t="shared" si="2"/>
        <v>510</v>
      </c>
      <c r="I35" s="55">
        <f>H35/H55</f>
        <v>0.021588215374195734</v>
      </c>
      <c r="J35" s="84"/>
    </row>
    <row r="36" spans="1:10" ht="10.5">
      <c r="A36" s="2" t="s">
        <v>369</v>
      </c>
      <c r="B36" s="5">
        <v>5</v>
      </c>
      <c r="C36" s="23">
        <v>166</v>
      </c>
      <c r="D36" s="24">
        <v>62</v>
      </c>
      <c r="E36" s="23">
        <v>35</v>
      </c>
      <c r="F36" s="47">
        <v>0</v>
      </c>
      <c r="G36" s="47">
        <v>8</v>
      </c>
      <c r="H36" s="24">
        <f t="shared" si="2"/>
        <v>276</v>
      </c>
      <c r="I36" s="55">
        <f>H36/H55</f>
        <v>0.011683034202505925</v>
      </c>
      <c r="J36" s="84"/>
    </row>
    <row r="37" spans="1:10" ht="10.5">
      <c r="A37" s="2" t="s">
        <v>370</v>
      </c>
      <c r="B37" s="5">
        <v>0</v>
      </c>
      <c r="C37" s="23">
        <v>11</v>
      </c>
      <c r="D37" s="24">
        <v>6</v>
      </c>
      <c r="E37" s="23">
        <v>0</v>
      </c>
      <c r="F37" s="47">
        <v>0</v>
      </c>
      <c r="G37" s="47">
        <v>0</v>
      </c>
      <c r="H37" s="24">
        <f t="shared" si="2"/>
        <v>17</v>
      </c>
      <c r="I37" s="55">
        <f>H37/H55</f>
        <v>0.0007196071791398578</v>
      </c>
      <c r="J37" s="84"/>
    </row>
    <row r="38" spans="1:10" ht="10.5">
      <c r="A38" s="2" t="s">
        <v>371</v>
      </c>
      <c r="B38" s="5">
        <v>0</v>
      </c>
      <c r="C38" s="23">
        <v>4</v>
      </c>
      <c r="D38" s="24">
        <v>1</v>
      </c>
      <c r="E38" s="23">
        <v>0</v>
      </c>
      <c r="F38" s="47">
        <v>1</v>
      </c>
      <c r="G38" s="47">
        <v>0</v>
      </c>
      <c r="H38" s="24">
        <f t="shared" si="2"/>
        <v>6</v>
      </c>
      <c r="I38" s="55">
        <f>H38/H55</f>
        <v>0.00025397900440230273</v>
      </c>
      <c r="J38" s="84"/>
    </row>
    <row r="39" spans="1:10" ht="10.5">
      <c r="A39" s="2" t="s">
        <v>212</v>
      </c>
      <c r="B39" s="52"/>
      <c r="C39" s="23"/>
      <c r="D39" s="38"/>
      <c r="E39" s="23"/>
      <c r="F39" s="48"/>
      <c r="G39" s="48"/>
      <c r="H39" s="24"/>
      <c r="I39" s="55"/>
      <c r="J39" s="84"/>
    </row>
    <row r="40" spans="1:10" ht="10.5">
      <c r="A40" s="2" t="s">
        <v>373</v>
      </c>
      <c r="B40" s="5">
        <v>2</v>
      </c>
      <c r="C40" s="23">
        <v>310</v>
      </c>
      <c r="D40" s="24">
        <v>245</v>
      </c>
      <c r="E40" s="23">
        <v>204</v>
      </c>
      <c r="F40" s="47">
        <v>0</v>
      </c>
      <c r="G40" s="47">
        <v>0</v>
      </c>
      <c r="H40" s="24">
        <f>SUM(B40:G40)</f>
        <v>761</v>
      </c>
      <c r="I40" s="55">
        <f>H40/H55</f>
        <v>0.0322130037250254</v>
      </c>
      <c r="J40" s="84"/>
    </row>
    <row r="41" spans="1:10" ht="10.5">
      <c r="A41" s="2" t="s">
        <v>374</v>
      </c>
      <c r="B41" s="5">
        <v>53</v>
      </c>
      <c r="C41" s="23">
        <v>297</v>
      </c>
      <c r="D41" s="24">
        <v>150</v>
      </c>
      <c r="E41" s="23">
        <v>113</v>
      </c>
      <c r="F41" s="47">
        <v>8</v>
      </c>
      <c r="G41" s="47">
        <v>1</v>
      </c>
      <c r="H41" s="24">
        <f>SUM(B41:G41)</f>
        <v>622</v>
      </c>
      <c r="I41" s="55">
        <f>H41/H55</f>
        <v>0.026329156789705384</v>
      </c>
      <c r="J41" s="84"/>
    </row>
    <row r="42" spans="1:21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84"/>
      <c r="K42" s="37"/>
      <c r="O42" s="4"/>
      <c r="P42" s="4"/>
      <c r="Q42" s="4"/>
      <c r="R42" s="4"/>
      <c r="S42" s="4"/>
      <c r="T42" s="4"/>
      <c r="U42" s="4"/>
    </row>
    <row r="43" spans="1:21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84"/>
      <c r="K43" s="37"/>
      <c r="O43" s="4"/>
      <c r="P43" s="4"/>
      <c r="Q43" s="4"/>
      <c r="R43" s="4"/>
      <c r="S43" s="4"/>
      <c r="T43" s="4"/>
      <c r="U43" s="4"/>
    </row>
    <row r="44" spans="1:10" ht="10.5">
      <c r="A44" s="2" t="s">
        <v>375</v>
      </c>
      <c r="B44" s="5">
        <v>0</v>
      </c>
      <c r="C44" s="23">
        <v>8</v>
      </c>
      <c r="D44" s="24">
        <v>0</v>
      </c>
      <c r="E44" s="23">
        <v>3</v>
      </c>
      <c r="F44" s="47">
        <v>0</v>
      </c>
      <c r="G44" s="47">
        <v>0</v>
      </c>
      <c r="H44" s="24">
        <f>SUM(B44:G44)</f>
        <v>11</v>
      </c>
      <c r="I44" s="55">
        <f>H44/H55</f>
        <v>0.00046562817473755504</v>
      </c>
      <c r="J44" s="84"/>
    </row>
    <row r="45" spans="1:10" ht="10.5">
      <c r="A45" s="2" t="s">
        <v>131</v>
      </c>
      <c r="B45" s="52"/>
      <c r="C45" s="23"/>
      <c r="D45" s="38"/>
      <c r="E45" s="23"/>
      <c r="F45" s="48"/>
      <c r="G45" s="48"/>
      <c r="H45" s="24"/>
      <c r="I45" s="55"/>
      <c r="J45" s="84"/>
    </row>
    <row r="46" spans="1:10" ht="10.5">
      <c r="A46" s="2" t="s">
        <v>377</v>
      </c>
      <c r="B46" s="5">
        <v>3</v>
      </c>
      <c r="C46" s="23">
        <v>20</v>
      </c>
      <c r="D46" s="24">
        <v>12</v>
      </c>
      <c r="E46" s="23">
        <v>7</v>
      </c>
      <c r="F46" s="47">
        <v>0</v>
      </c>
      <c r="G46" s="47">
        <v>0</v>
      </c>
      <c r="H46" s="24">
        <f aca="true" t="shared" si="3" ref="H46:H54">SUM(B46:G46)</f>
        <v>42</v>
      </c>
      <c r="I46" s="55">
        <f>H46/H55</f>
        <v>0.0017778530308161192</v>
      </c>
      <c r="J46" s="84"/>
    </row>
    <row r="47" spans="1:10" ht="10.5">
      <c r="A47" s="2" t="s">
        <v>378</v>
      </c>
      <c r="B47" s="5">
        <v>57</v>
      </c>
      <c r="C47" s="23">
        <v>712</v>
      </c>
      <c r="D47" s="24">
        <v>575</v>
      </c>
      <c r="E47" s="23">
        <v>669</v>
      </c>
      <c r="F47" s="47">
        <v>1</v>
      </c>
      <c r="G47" s="47">
        <v>2</v>
      </c>
      <c r="H47" s="24">
        <f t="shared" si="3"/>
        <v>2016</v>
      </c>
      <c r="I47" s="55">
        <f>H47/H55</f>
        <v>0.08533694547917373</v>
      </c>
      <c r="J47" s="84"/>
    </row>
    <row r="48" spans="1:10" ht="10.5">
      <c r="A48" s="2" t="s">
        <v>379</v>
      </c>
      <c r="B48" s="5">
        <v>3</v>
      </c>
      <c r="C48" s="23">
        <v>237</v>
      </c>
      <c r="D48" s="24">
        <v>103</v>
      </c>
      <c r="E48" s="23">
        <v>76</v>
      </c>
      <c r="F48" s="47">
        <v>1</v>
      </c>
      <c r="G48" s="47">
        <v>1</v>
      </c>
      <c r="H48" s="24">
        <f t="shared" si="3"/>
        <v>421</v>
      </c>
      <c r="I48" s="55">
        <f>H48/H55</f>
        <v>0.017820860142228244</v>
      </c>
      <c r="J48" s="84"/>
    </row>
    <row r="49" spans="1:10" ht="10.5">
      <c r="A49" s="2" t="s">
        <v>380</v>
      </c>
      <c r="B49" s="5">
        <v>10</v>
      </c>
      <c r="C49" s="23">
        <v>58</v>
      </c>
      <c r="D49" s="24">
        <v>25</v>
      </c>
      <c r="E49" s="23">
        <v>7</v>
      </c>
      <c r="F49" s="47">
        <v>0</v>
      </c>
      <c r="G49" s="47">
        <v>5</v>
      </c>
      <c r="H49" s="24">
        <f t="shared" si="3"/>
        <v>105</v>
      </c>
      <c r="I49" s="55">
        <f>H49/H55</f>
        <v>0.004444632577040298</v>
      </c>
      <c r="J49" s="84"/>
    </row>
    <row r="50" spans="1:10" ht="10.5">
      <c r="A50" s="2" t="s">
        <v>381</v>
      </c>
      <c r="B50" s="5">
        <v>2</v>
      </c>
      <c r="C50" s="23">
        <v>42</v>
      </c>
      <c r="D50" s="24">
        <v>13</v>
      </c>
      <c r="E50" s="23">
        <v>13</v>
      </c>
      <c r="F50" s="47">
        <v>0</v>
      </c>
      <c r="G50" s="47">
        <v>0</v>
      </c>
      <c r="H50" s="24">
        <f t="shared" si="3"/>
        <v>70</v>
      </c>
      <c r="I50" s="55">
        <f>H50/H55</f>
        <v>0.002963088384693532</v>
      </c>
      <c r="J50" s="84"/>
    </row>
    <row r="51" spans="1:10" ht="10.5">
      <c r="A51" s="2" t="s">
        <v>382</v>
      </c>
      <c r="B51" s="5">
        <v>46</v>
      </c>
      <c r="C51" s="23">
        <v>507</v>
      </c>
      <c r="D51" s="24">
        <v>256</v>
      </c>
      <c r="E51" s="23">
        <v>284</v>
      </c>
      <c r="F51" s="47">
        <v>0</v>
      </c>
      <c r="G51" s="47">
        <v>1</v>
      </c>
      <c r="H51" s="24">
        <f t="shared" si="3"/>
        <v>1094</v>
      </c>
      <c r="I51" s="55">
        <f>H51/H55</f>
        <v>0.0463088384693532</v>
      </c>
      <c r="J51" s="84"/>
    </row>
    <row r="52" spans="1:10" ht="10.5">
      <c r="A52" s="2" t="s">
        <v>383</v>
      </c>
      <c r="B52" s="5">
        <v>0</v>
      </c>
      <c r="C52" s="23">
        <v>5</v>
      </c>
      <c r="D52" s="24">
        <v>3</v>
      </c>
      <c r="E52" s="23">
        <v>1</v>
      </c>
      <c r="F52" s="47">
        <v>0</v>
      </c>
      <c r="G52" s="47">
        <v>0</v>
      </c>
      <c r="H52" s="24">
        <f t="shared" si="3"/>
        <v>9</v>
      </c>
      <c r="I52" s="55">
        <f>H52/H55</f>
        <v>0.0003809685066034541</v>
      </c>
      <c r="J52" s="84"/>
    </row>
    <row r="53" spans="1:10" ht="10.5">
      <c r="A53" s="2" t="s">
        <v>384</v>
      </c>
      <c r="B53" s="5">
        <v>1</v>
      </c>
      <c r="C53" s="23">
        <v>11</v>
      </c>
      <c r="D53" s="24">
        <v>4</v>
      </c>
      <c r="E53" s="23">
        <v>6</v>
      </c>
      <c r="F53" s="47">
        <v>0</v>
      </c>
      <c r="G53" s="47">
        <v>1</v>
      </c>
      <c r="H53" s="24">
        <f t="shared" si="3"/>
        <v>23</v>
      </c>
      <c r="I53" s="55">
        <f>H53/H55</f>
        <v>0.0009735861835421606</v>
      </c>
      <c r="J53" s="84"/>
    </row>
    <row r="54" spans="1:10" ht="10.5">
      <c r="A54" s="2" t="s">
        <v>385</v>
      </c>
      <c r="B54" s="5">
        <v>0</v>
      </c>
      <c r="C54" s="23">
        <v>11</v>
      </c>
      <c r="D54" s="24">
        <v>4</v>
      </c>
      <c r="E54" s="23">
        <v>2</v>
      </c>
      <c r="F54" s="47">
        <v>0</v>
      </c>
      <c r="G54" s="47">
        <v>0</v>
      </c>
      <c r="H54" s="24">
        <f t="shared" si="3"/>
        <v>17</v>
      </c>
      <c r="I54" s="55">
        <f>H54/H55</f>
        <v>0.0007196071791398578</v>
      </c>
      <c r="J54" s="84"/>
    </row>
    <row r="55" spans="1:9" ht="10.5">
      <c r="A55" s="3" t="s">
        <v>137</v>
      </c>
      <c r="B55" s="5">
        <f aca="true" t="shared" si="4" ref="B55:I55">SUM(B3:B54)</f>
        <v>736</v>
      </c>
      <c r="C55" s="5">
        <f t="shared" si="4"/>
        <v>10186</v>
      </c>
      <c r="D55" s="5">
        <f t="shared" si="4"/>
        <v>6372</v>
      </c>
      <c r="E55" s="5">
        <f t="shared" si="4"/>
        <v>6154</v>
      </c>
      <c r="F55" s="5">
        <f t="shared" si="4"/>
        <v>62</v>
      </c>
      <c r="G55" s="5">
        <f t="shared" si="4"/>
        <v>114</v>
      </c>
      <c r="H55" s="173">
        <f t="shared" si="4"/>
        <v>23624</v>
      </c>
      <c r="I55" s="35">
        <f t="shared" si="4"/>
        <v>1</v>
      </c>
    </row>
    <row r="56" spans="1:9" ht="10.5">
      <c r="A56" s="9" t="s">
        <v>165</v>
      </c>
      <c r="B56" s="35">
        <f>B55/H55</f>
        <v>0.031154757873349138</v>
      </c>
      <c r="C56" s="35">
        <f>C55/H55</f>
        <v>0.43117168980697596</v>
      </c>
      <c r="D56" s="35">
        <f>D55/H55</f>
        <v>0.26972570267524554</v>
      </c>
      <c r="E56" s="35">
        <f>E55/H55</f>
        <v>0.2604977988486285</v>
      </c>
      <c r="F56" s="35">
        <f>F55/H55</f>
        <v>0.0026244497121571285</v>
      </c>
      <c r="G56" s="35">
        <f>G55/H55</f>
        <v>0.004825601083643752</v>
      </c>
      <c r="H56" s="58">
        <f>SUM(B56:G56)</f>
        <v>1</v>
      </c>
      <c r="I56" s="8"/>
    </row>
    <row r="57" ht="10.5">
      <c r="A57" s="4" t="s">
        <v>70</v>
      </c>
    </row>
    <row r="58" ht="10.5">
      <c r="A58" s="4" t="s">
        <v>71</v>
      </c>
    </row>
    <row r="59" spans="1:11" ht="10.5">
      <c r="A59" s="4" t="s">
        <v>72</v>
      </c>
      <c r="D59" s="4"/>
      <c r="F59" s="25"/>
      <c r="I59" s="44"/>
      <c r="K59" s="37"/>
    </row>
    <row r="60" spans="1:11" ht="10.5">
      <c r="A60" s="4" t="s">
        <v>73</v>
      </c>
      <c r="D60" s="4"/>
      <c r="F60" s="25"/>
      <c r="I60" s="44"/>
      <c r="K60" s="37"/>
    </row>
    <row r="61" spans="1:21" ht="10.5">
      <c r="A61" s="4" t="s">
        <v>125</v>
      </c>
      <c r="D61" s="4"/>
      <c r="F61" s="25"/>
      <c r="I61" s="25"/>
      <c r="K61" s="37"/>
      <c r="O61" s="4"/>
      <c r="P61" s="4"/>
      <c r="Q61" s="4"/>
      <c r="R61" s="4"/>
      <c r="S61" s="4"/>
      <c r="T61" s="4"/>
      <c r="U61" s="4"/>
    </row>
  </sheetData>
  <printOptions/>
  <pageMargins left="0.5" right="0.5" top="0.35" bottom="0.35" header="0.5" footer="0.5"/>
  <pageSetup horizontalDpi="600" verticalDpi="6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60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16.140625" style="4" customWidth="1"/>
    <col min="2" max="2" width="8.421875" style="4" customWidth="1"/>
    <col min="3" max="3" width="10.421875" style="4" customWidth="1"/>
    <col min="4" max="4" width="9.8515625" style="4" customWidth="1"/>
    <col min="5" max="5" width="12.00390625" style="4" customWidth="1"/>
    <col min="6" max="6" width="9.28125" style="4" customWidth="1"/>
    <col min="7" max="7" width="7.8515625" style="4" customWidth="1"/>
    <col min="8" max="8" width="7.00390625" style="4" customWidth="1"/>
    <col min="9" max="16384" width="9.140625" style="4" customWidth="1"/>
  </cols>
  <sheetData>
    <row r="1" ht="10.5">
      <c r="A1" s="1" t="s">
        <v>198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164</v>
      </c>
      <c r="I2" s="7" t="s">
        <v>165</v>
      </c>
    </row>
    <row r="3" spans="1:9" ht="10.5">
      <c r="A3" s="2" t="s">
        <v>332</v>
      </c>
      <c r="B3" s="22">
        <v>154</v>
      </c>
      <c r="C3" s="23">
        <v>428</v>
      </c>
      <c r="D3" s="50">
        <v>162</v>
      </c>
      <c r="E3" s="50">
        <v>97</v>
      </c>
      <c r="F3" s="50">
        <v>0</v>
      </c>
      <c r="G3" s="50">
        <v>127</v>
      </c>
      <c r="H3" s="57">
        <f aca="true" t="shared" si="0" ref="H3:H10">SUM(B3:G3)</f>
        <v>968</v>
      </c>
      <c r="I3" s="59">
        <f>H3/H55</f>
        <v>0.005563793955696566</v>
      </c>
    </row>
    <row r="4" spans="1:9" ht="10.5">
      <c r="A4" s="2" t="s">
        <v>333</v>
      </c>
      <c r="B4" s="22">
        <v>177</v>
      </c>
      <c r="C4" s="23">
        <v>778</v>
      </c>
      <c r="D4" s="47">
        <v>320</v>
      </c>
      <c r="E4" s="47">
        <v>366</v>
      </c>
      <c r="F4" s="47">
        <v>0</v>
      </c>
      <c r="G4" s="47">
        <v>27</v>
      </c>
      <c r="H4" s="57">
        <f t="shared" si="0"/>
        <v>1668</v>
      </c>
      <c r="I4" s="59">
        <f>H4/H55</f>
        <v>0.009587198675725075</v>
      </c>
    </row>
    <row r="5" spans="1:9" ht="10.5">
      <c r="A5" s="2" t="s">
        <v>334</v>
      </c>
      <c r="B5" s="22">
        <v>791</v>
      </c>
      <c r="C5" s="23">
        <v>1164</v>
      </c>
      <c r="D5" s="47">
        <v>651</v>
      </c>
      <c r="E5" s="47">
        <v>529</v>
      </c>
      <c r="F5" s="47">
        <v>14</v>
      </c>
      <c r="G5" s="47">
        <v>677</v>
      </c>
      <c r="H5" s="57">
        <f t="shared" si="0"/>
        <v>3826</v>
      </c>
      <c r="I5" s="59">
        <f>H5/H55</f>
        <v>0.021990780655470107</v>
      </c>
    </row>
    <row r="6" spans="1:9" ht="10.5">
      <c r="A6" s="2" t="s">
        <v>335</v>
      </c>
      <c r="B6" s="22">
        <v>841</v>
      </c>
      <c r="C6" s="23">
        <v>998</v>
      </c>
      <c r="D6" s="47">
        <v>388</v>
      </c>
      <c r="E6" s="47">
        <v>248</v>
      </c>
      <c r="F6" s="47">
        <v>78</v>
      </c>
      <c r="G6" s="47">
        <v>643</v>
      </c>
      <c r="H6" s="57">
        <f t="shared" si="0"/>
        <v>3196</v>
      </c>
      <c r="I6" s="59">
        <f>H6/H55</f>
        <v>0.018369716407444447</v>
      </c>
    </row>
    <row r="7" spans="1:9" ht="10.5">
      <c r="A7" s="2" t="s">
        <v>336</v>
      </c>
      <c r="B7" s="22">
        <v>11289</v>
      </c>
      <c r="C7" s="23">
        <v>18133</v>
      </c>
      <c r="D7" s="47">
        <v>8660</v>
      </c>
      <c r="E7" s="47">
        <v>9234</v>
      </c>
      <c r="F7" s="47">
        <v>199</v>
      </c>
      <c r="G7" s="47">
        <v>13975</v>
      </c>
      <c r="H7" s="57">
        <f t="shared" si="0"/>
        <v>61490</v>
      </c>
      <c r="I7" s="59">
        <f>H7/H55</f>
        <v>0.3534273660493614</v>
      </c>
    </row>
    <row r="8" spans="1:9" ht="10.5">
      <c r="A8" s="2" t="s">
        <v>337</v>
      </c>
      <c r="B8" s="22">
        <v>1017</v>
      </c>
      <c r="C8" s="23">
        <v>1373</v>
      </c>
      <c r="D8" s="47">
        <v>549</v>
      </c>
      <c r="E8" s="47">
        <v>398</v>
      </c>
      <c r="F8" s="47">
        <v>0</v>
      </c>
      <c r="G8" s="47">
        <v>719</v>
      </c>
      <c r="H8" s="57">
        <f t="shared" si="0"/>
        <v>4056</v>
      </c>
      <c r="I8" s="59">
        <f>H8/H55</f>
        <v>0.0233127564920509</v>
      </c>
    </row>
    <row r="9" spans="1:9" ht="10.5">
      <c r="A9" s="2" t="s">
        <v>338</v>
      </c>
      <c r="B9" s="22">
        <v>12</v>
      </c>
      <c r="C9" s="23">
        <v>29</v>
      </c>
      <c r="D9" s="47">
        <v>20</v>
      </c>
      <c r="E9" s="47">
        <v>8</v>
      </c>
      <c r="F9" s="47">
        <v>0</v>
      </c>
      <c r="G9" s="47">
        <v>33</v>
      </c>
      <c r="H9" s="57">
        <f t="shared" si="0"/>
        <v>102</v>
      </c>
      <c r="I9" s="59">
        <f>H9/H55</f>
        <v>0.0005862675449184398</v>
      </c>
    </row>
    <row r="10" spans="1:9" ht="10.5">
      <c r="A10" s="2" t="s">
        <v>339</v>
      </c>
      <c r="B10" s="22">
        <v>5</v>
      </c>
      <c r="C10" s="23">
        <v>29</v>
      </c>
      <c r="D10" s="47">
        <v>12</v>
      </c>
      <c r="E10" s="47">
        <v>6</v>
      </c>
      <c r="F10" s="47">
        <v>20</v>
      </c>
      <c r="G10" s="47">
        <v>2</v>
      </c>
      <c r="H10" s="57">
        <f t="shared" si="0"/>
        <v>74</v>
      </c>
      <c r="I10" s="59">
        <f>H10/H55</f>
        <v>0.0004253313561172995</v>
      </c>
    </row>
    <row r="11" spans="1:14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84"/>
      <c r="K11" s="37"/>
      <c r="L11" s="37"/>
      <c r="M11" s="37"/>
      <c r="N11" s="37"/>
    </row>
    <row r="12" spans="1:9" ht="10.5">
      <c r="A12" s="2" t="s">
        <v>206</v>
      </c>
      <c r="B12" s="22">
        <v>2316</v>
      </c>
      <c r="C12" s="23">
        <v>6523</v>
      </c>
      <c r="D12" s="47">
        <v>2810</v>
      </c>
      <c r="E12" s="47">
        <v>2920</v>
      </c>
      <c r="F12" s="47">
        <v>0</v>
      </c>
      <c r="G12" s="47">
        <v>1505</v>
      </c>
      <c r="H12" s="57">
        <f aca="true" t="shared" si="1" ref="H12:H41">SUM(B12:G12)</f>
        <v>16074</v>
      </c>
      <c r="I12" s="59">
        <f>H12/H55</f>
        <v>0.09238886781391178</v>
      </c>
    </row>
    <row r="13" spans="1:9" ht="10.5">
      <c r="A13" s="2" t="s">
        <v>341</v>
      </c>
      <c r="B13" s="22">
        <v>935</v>
      </c>
      <c r="C13" s="23">
        <v>1022</v>
      </c>
      <c r="D13" s="47">
        <v>364</v>
      </c>
      <c r="E13" s="47">
        <v>172</v>
      </c>
      <c r="F13" s="47">
        <v>0</v>
      </c>
      <c r="G13" s="47">
        <v>2839</v>
      </c>
      <c r="H13" s="57">
        <f t="shared" si="1"/>
        <v>5332</v>
      </c>
      <c r="I13" s="59">
        <f>H13/H55</f>
        <v>0.03064684852456001</v>
      </c>
    </row>
    <row r="14" spans="1:9" ht="10.5">
      <c r="A14" s="2" t="s">
        <v>342</v>
      </c>
      <c r="B14" s="22">
        <v>16</v>
      </c>
      <c r="C14" s="23">
        <v>26</v>
      </c>
      <c r="D14" s="47">
        <v>11</v>
      </c>
      <c r="E14" s="47">
        <v>16</v>
      </c>
      <c r="F14" s="47">
        <v>0</v>
      </c>
      <c r="G14" s="47">
        <v>0</v>
      </c>
      <c r="H14" s="57">
        <f t="shared" si="1"/>
        <v>69</v>
      </c>
      <c r="I14" s="59">
        <f>H14/H55</f>
        <v>0.0003965927509742387</v>
      </c>
    </row>
    <row r="15" spans="1:9" ht="10.5">
      <c r="A15" s="2" t="s">
        <v>343</v>
      </c>
      <c r="B15" s="22">
        <v>100</v>
      </c>
      <c r="C15" s="23">
        <v>845</v>
      </c>
      <c r="D15" s="47">
        <v>350</v>
      </c>
      <c r="E15" s="47">
        <v>241</v>
      </c>
      <c r="F15" s="47">
        <v>46</v>
      </c>
      <c r="G15" s="47">
        <v>238</v>
      </c>
      <c r="H15" s="57">
        <f t="shared" si="1"/>
        <v>1820</v>
      </c>
      <c r="I15" s="59">
        <f>H15/H55</f>
        <v>0.010460852272074123</v>
      </c>
    </row>
    <row r="16" spans="1:9" ht="10.5">
      <c r="A16" s="2" t="s">
        <v>344</v>
      </c>
      <c r="B16" s="22">
        <v>172</v>
      </c>
      <c r="C16" s="23">
        <v>280</v>
      </c>
      <c r="D16" s="47">
        <v>186</v>
      </c>
      <c r="E16" s="47">
        <v>177</v>
      </c>
      <c r="F16" s="47">
        <v>1</v>
      </c>
      <c r="G16" s="47">
        <v>156</v>
      </c>
      <c r="H16" s="57">
        <f t="shared" si="1"/>
        <v>972</v>
      </c>
      <c r="I16" s="59">
        <f>H16/H55</f>
        <v>0.005586784839811015</v>
      </c>
    </row>
    <row r="17" spans="1:9" ht="10.5">
      <c r="A17" s="2" t="s">
        <v>345</v>
      </c>
      <c r="B17" s="22">
        <v>845</v>
      </c>
      <c r="C17" s="23">
        <v>1466</v>
      </c>
      <c r="D17" s="47">
        <v>728</v>
      </c>
      <c r="E17" s="47">
        <v>783</v>
      </c>
      <c r="F17" s="47">
        <v>45</v>
      </c>
      <c r="G17" s="47">
        <v>508</v>
      </c>
      <c r="H17" s="57">
        <f t="shared" si="1"/>
        <v>4375</v>
      </c>
      <c r="I17" s="59">
        <f>H17/H55</f>
        <v>0.02514627950017818</v>
      </c>
    </row>
    <row r="18" spans="1:9" ht="10.5">
      <c r="A18" s="2" t="s">
        <v>346</v>
      </c>
      <c r="B18" s="22">
        <v>119</v>
      </c>
      <c r="C18" s="23">
        <v>438</v>
      </c>
      <c r="D18" s="47">
        <v>145</v>
      </c>
      <c r="E18" s="47">
        <v>111</v>
      </c>
      <c r="F18" s="47">
        <v>0</v>
      </c>
      <c r="G18" s="47">
        <v>205</v>
      </c>
      <c r="H18" s="57">
        <f t="shared" si="1"/>
        <v>1018</v>
      </c>
      <c r="I18" s="59">
        <f>H18/H55</f>
        <v>0.005851180007127174</v>
      </c>
    </row>
    <row r="19" spans="1:9" ht="10.5">
      <c r="A19" s="2" t="s">
        <v>347</v>
      </c>
      <c r="B19" s="22">
        <v>363</v>
      </c>
      <c r="C19" s="23">
        <v>254</v>
      </c>
      <c r="D19" s="47">
        <v>88</v>
      </c>
      <c r="E19" s="47">
        <v>65</v>
      </c>
      <c r="F19" s="47">
        <v>1</v>
      </c>
      <c r="G19" s="47">
        <v>526</v>
      </c>
      <c r="H19" s="57">
        <f t="shared" si="1"/>
        <v>1297</v>
      </c>
      <c r="I19" s="59">
        <f>H19/H55</f>
        <v>0.007454794174109965</v>
      </c>
    </row>
    <row r="20" spans="1:9" ht="10.5">
      <c r="A20" s="2" t="s">
        <v>348</v>
      </c>
      <c r="B20" s="22">
        <v>444</v>
      </c>
      <c r="C20" s="23">
        <v>547</v>
      </c>
      <c r="D20" s="47">
        <v>228</v>
      </c>
      <c r="E20" s="47">
        <v>130</v>
      </c>
      <c r="F20" s="47">
        <v>18</v>
      </c>
      <c r="G20" s="47">
        <v>406</v>
      </c>
      <c r="H20" s="57">
        <f t="shared" si="1"/>
        <v>1773</v>
      </c>
      <c r="I20" s="59">
        <f>H20/H55</f>
        <v>0.010190709383729351</v>
      </c>
    </row>
    <row r="21" spans="1:9" ht="10.5">
      <c r="A21" s="2" t="s">
        <v>349</v>
      </c>
      <c r="B21" s="22">
        <v>295</v>
      </c>
      <c r="C21" s="23">
        <v>409</v>
      </c>
      <c r="D21" s="47">
        <v>207</v>
      </c>
      <c r="E21" s="47">
        <v>118</v>
      </c>
      <c r="F21" s="47">
        <v>2</v>
      </c>
      <c r="G21" s="47">
        <v>72</v>
      </c>
      <c r="H21" s="57">
        <f t="shared" si="1"/>
        <v>1103</v>
      </c>
      <c r="I21" s="59">
        <f>H21/H55</f>
        <v>0.006339736294559207</v>
      </c>
    </row>
    <row r="22" spans="1:9" ht="10.5">
      <c r="A22" s="2" t="s">
        <v>350</v>
      </c>
      <c r="B22" s="22">
        <v>47</v>
      </c>
      <c r="C22" s="23">
        <v>68</v>
      </c>
      <c r="D22" s="47">
        <v>38</v>
      </c>
      <c r="E22" s="47">
        <v>15</v>
      </c>
      <c r="F22" s="47">
        <v>1</v>
      </c>
      <c r="G22" s="47">
        <v>55</v>
      </c>
      <c r="H22" s="57">
        <f t="shared" si="1"/>
        <v>224</v>
      </c>
      <c r="I22" s="59">
        <f>H22/H55</f>
        <v>0.0012874895104091227</v>
      </c>
    </row>
    <row r="23" spans="1:9" ht="10.5">
      <c r="A23" s="2" t="s">
        <v>96</v>
      </c>
      <c r="B23" s="22">
        <v>52</v>
      </c>
      <c r="C23" s="23">
        <v>33</v>
      </c>
      <c r="D23" s="47">
        <v>15</v>
      </c>
      <c r="E23" s="47">
        <v>6</v>
      </c>
      <c r="F23" s="47">
        <v>1</v>
      </c>
      <c r="G23" s="47">
        <v>184</v>
      </c>
      <c r="H23" s="57">
        <f t="shared" si="1"/>
        <v>291</v>
      </c>
      <c r="I23" s="59">
        <f>H23/H55</f>
        <v>0.001672586819326137</v>
      </c>
    </row>
    <row r="24" spans="1:9" ht="10.5">
      <c r="A24" s="2" t="s">
        <v>97</v>
      </c>
      <c r="B24" s="22">
        <v>25</v>
      </c>
      <c r="C24" s="23">
        <v>31</v>
      </c>
      <c r="D24" s="47">
        <v>13</v>
      </c>
      <c r="E24" s="47">
        <v>6</v>
      </c>
      <c r="F24" s="47">
        <v>4</v>
      </c>
      <c r="G24" s="47">
        <v>206</v>
      </c>
      <c r="H24" s="57">
        <f t="shared" si="1"/>
        <v>285</v>
      </c>
      <c r="I24" s="59">
        <f>H24/H55</f>
        <v>0.0016381004931544643</v>
      </c>
    </row>
    <row r="25" spans="1:9" ht="10.5">
      <c r="A25" s="2" t="s">
        <v>98</v>
      </c>
      <c r="B25" s="22">
        <v>927</v>
      </c>
      <c r="C25" s="23">
        <v>2944</v>
      </c>
      <c r="D25" s="47">
        <v>1157</v>
      </c>
      <c r="E25" s="47">
        <v>910</v>
      </c>
      <c r="F25" s="47">
        <v>4</v>
      </c>
      <c r="G25" s="47">
        <v>46</v>
      </c>
      <c r="H25" s="57">
        <f t="shared" si="1"/>
        <v>5988</v>
      </c>
      <c r="I25" s="59">
        <f>H25/H55</f>
        <v>0.034417353519329584</v>
      </c>
    </row>
    <row r="26" spans="1:9" ht="10.5">
      <c r="A26" s="2" t="s">
        <v>204</v>
      </c>
      <c r="B26" s="22">
        <v>971</v>
      </c>
      <c r="C26" s="23">
        <v>960</v>
      </c>
      <c r="D26" s="47">
        <v>1401</v>
      </c>
      <c r="E26" s="47">
        <v>357</v>
      </c>
      <c r="F26" s="47">
        <v>64</v>
      </c>
      <c r="G26" s="47">
        <v>23</v>
      </c>
      <c r="H26" s="57">
        <f t="shared" si="1"/>
        <v>3776</v>
      </c>
      <c r="I26" s="59">
        <f>H26/H55</f>
        <v>0.0217033946040395</v>
      </c>
    </row>
    <row r="27" spans="1:9" ht="10.5">
      <c r="A27" s="2" t="s">
        <v>100</v>
      </c>
      <c r="B27" s="22">
        <v>26</v>
      </c>
      <c r="C27" s="23">
        <v>36</v>
      </c>
      <c r="D27" s="47">
        <v>17</v>
      </c>
      <c r="E27" s="47">
        <v>7</v>
      </c>
      <c r="F27" s="47">
        <v>6</v>
      </c>
      <c r="G27" s="47">
        <v>10</v>
      </c>
      <c r="H27" s="57">
        <f t="shared" si="1"/>
        <v>102</v>
      </c>
      <c r="I27" s="59">
        <f>H27/H55</f>
        <v>0.0005862675449184398</v>
      </c>
    </row>
    <row r="28" spans="1:9" ht="10.5">
      <c r="A28" s="2" t="s">
        <v>101</v>
      </c>
      <c r="B28" s="22">
        <v>90</v>
      </c>
      <c r="C28" s="23">
        <v>170</v>
      </c>
      <c r="D28" s="47">
        <v>60</v>
      </c>
      <c r="E28" s="47">
        <v>41</v>
      </c>
      <c r="F28" s="47">
        <v>0</v>
      </c>
      <c r="G28" s="47">
        <v>22</v>
      </c>
      <c r="H28" s="57">
        <f t="shared" si="1"/>
        <v>383</v>
      </c>
      <c r="I28" s="59">
        <f>H28/H55</f>
        <v>0.0022013771539584554</v>
      </c>
    </row>
    <row r="29" spans="1:9" ht="10.5">
      <c r="A29" s="2" t="s">
        <v>102</v>
      </c>
      <c r="B29" s="22">
        <v>197</v>
      </c>
      <c r="C29" s="23">
        <v>362</v>
      </c>
      <c r="D29" s="47">
        <v>243</v>
      </c>
      <c r="E29" s="47">
        <v>260</v>
      </c>
      <c r="F29" s="47">
        <v>2</v>
      </c>
      <c r="G29" s="47">
        <v>16</v>
      </c>
      <c r="H29" s="57">
        <f t="shared" si="1"/>
        <v>1080</v>
      </c>
      <c r="I29" s="59">
        <f>H29/H55</f>
        <v>0.006207538710901127</v>
      </c>
    </row>
    <row r="30" spans="1:9" ht="10.5">
      <c r="A30" s="2" t="s">
        <v>103</v>
      </c>
      <c r="B30" s="22">
        <v>353</v>
      </c>
      <c r="C30" s="23">
        <v>377</v>
      </c>
      <c r="D30" s="47">
        <v>145</v>
      </c>
      <c r="E30" s="47">
        <v>106</v>
      </c>
      <c r="F30" s="47">
        <v>0</v>
      </c>
      <c r="G30" s="47">
        <v>252</v>
      </c>
      <c r="H30" s="57">
        <f t="shared" si="1"/>
        <v>1233</v>
      </c>
      <c r="I30" s="59">
        <f>H30/H55</f>
        <v>0.007086940028278787</v>
      </c>
    </row>
    <row r="31" spans="1:9" ht="10.5">
      <c r="A31" s="2" t="s">
        <v>104</v>
      </c>
      <c r="B31" s="22">
        <v>22</v>
      </c>
      <c r="C31" s="23">
        <v>43</v>
      </c>
      <c r="D31" s="47">
        <v>21</v>
      </c>
      <c r="E31" s="47">
        <v>9</v>
      </c>
      <c r="F31" s="47">
        <v>0</v>
      </c>
      <c r="G31" s="47">
        <v>1</v>
      </c>
      <c r="H31" s="57">
        <f t="shared" si="1"/>
        <v>96</v>
      </c>
      <c r="I31" s="59">
        <f>H31/H55</f>
        <v>0.0005517812187467669</v>
      </c>
    </row>
    <row r="32" spans="1:9" ht="10.5">
      <c r="A32" s="2" t="s">
        <v>105</v>
      </c>
      <c r="B32" s="22">
        <v>0</v>
      </c>
      <c r="C32" s="23">
        <v>3</v>
      </c>
      <c r="D32" s="47">
        <v>0</v>
      </c>
      <c r="E32" s="47">
        <v>0</v>
      </c>
      <c r="F32" s="47">
        <v>0</v>
      </c>
      <c r="G32" s="47">
        <v>2</v>
      </c>
      <c r="H32" s="57">
        <f t="shared" si="1"/>
        <v>5</v>
      </c>
      <c r="I32" s="59">
        <f>H32/H55</f>
        <v>2.8738605143060775E-05</v>
      </c>
    </row>
    <row r="33" spans="1:9" ht="10.5">
      <c r="A33" s="2" t="s">
        <v>106</v>
      </c>
      <c r="B33" s="22">
        <v>105</v>
      </c>
      <c r="C33" s="23">
        <v>132</v>
      </c>
      <c r="D33" s="47">
        <v>33</v>
      </c>
      <c r="E33" s="47">
        <v>12</v>
      </c>
      <c r="F33" s="47">
        <v>0</v>
      </c>
      <c r="G33" s="47">
        <v>983</v>
      </c>
      <c r="H33" s="57">
        <f t="shared" si="1"/>
        <v>1265</v>
      </c>
      <c r="I33" s="59">
        <f>H33/H55</f>
        <v>0.007270867101194376</v>
      </c>
    </row>
    <row r="34" spans="1:9" ht="10.5">
      <c r="A34" s="2" t="s">
        <v>367</v>
      </c>
      <c r="B34" s="22">
        <v>0</v>
      </c>
      <c r="C34" s="23">
        <v>367</v>
      </c>
      <c r="D34" s="47">
        <v>171</v>
      </c>
      <c r="E34" s="47">
        <v>147</v>
      </c>
      <c r="F34" s="47">
        <v>0</v>
      </c>
      <c r="G34" s="47">
        <v>0</v>
      </c>
      <c r="H34" s="57">
        <f t="shared" si="1"/>
        <v>685</v>
      </c>
      <c r="I34" s="59">
        <f>H34/H55</f>
        <v>0.003937188904599326</v>
      </c>
    </row>
    <row r="35" spans="1:9" ht="10.5">
      <c r="A35" s="2" t="s">
        <v>368</v>
      </c>
      <c r="B35" s="22">
        <v>491</v>
      </c>
      <c r="C35" s="23">
        <v>289</v>
      </c>
      <c r="D35" s="47">
        <v>147</v>
      </c>
      <c r="E35" s="47">
        <v>77</v>
      </c>
      <c r="F35" s="47">
        <v>1</v>
      </c>
      <c r="G35" s="47">
        <v>1819</v>
      </c>
      <c r="H35" s="57">
        <f t="shared" si="1"/>
        <v>2824</v>
      </c>
      <c r="I35" s="59">
        <f>H35/H55</f>
        <v>0.016231564184800727</v>
      </c>
    </row>
    <row r="36" spans="1:9" ht="10.5">
      <c r="A36" s="2" t="s">
        <v>369</v>
      </c>
      <c r="B36" s="22">
        <v>68</v>
      </c>
      <c r="C36" s="23">
        <v>632</v>
      </c>
      <c r="D36" s="47">
        <v>216</v>
      </c>
      <c r="E36" s="47">
        <v>103</v>
      </c>
      <c r="F36" s="47">
        <v>4</v>
      </c>
      <c r="G36" s="47">
        <v>1733</v>
      </c>
      <c r="H36" s="57">
        <f t="shared" si="1"/>
        <v>2756</v>
      </c>
      <c r="I36" s="59">
        <f>H36/H55</f>
        <v>0.0158407191548551</v>
      </c>
    </row>
    <row r="37" spans="1:9" ht="10.5">
      <c r="A37" s="2" t="s">
        <v>370</v>
      </c>
      <c r="B37" s="22">
        <v>213</v>
      </c>
      <c r="C37" s="23">
        <v>201</v>
      </c>
      <c r="D37" s="47">
        <v>79</v>
      </c>
      <c r="E37" s="47">
        <v>55</v>
      </c>
      <c r="F37" s="47">
        <v>0</v>
      </c>
      <c r="G37" s="47">
        <v>0</v>
      </c>
      <c r="H37" s="57">
        <f t="shared" si="1"/>
        <v>548</v>
      </c>
      <c r="I37" s="59">
        <f>H37/H55</f>
        <v>0.003149751123679461</v>
      </c>
    </row>
    <row r="38" spans="1:9" ht="10.5">
      <c r="A38" s="2" t="s">
        <v>371</v>
      </c>
      <c r="B38" s="22">
        <v>298</v>
      </c>
      <c r="C38" s="23">
        <v>634</v>
      </c>
      <c r="D38" s="47">
        <v>249</v>
      </c>
      <c r="E38" s="47">
        <v>189</v>
      </c>
      <c r="F38" s="47">
        <v>6</v>
      </c>
      <c r="G38" s="47">
        <v>476</v>
      </c>
      <c r="H38" s="57">
        <f t="shared" si="1"/>
        <v>1852</v>
      </c>
      <c r="I38" s="59">
        <f>H38/H55</f>
        <v>0.010644779344989712</v>
      </c>
    </row>
    <row r="39" spans="1:9" ht="10.5">
      <c r="A39" s="2" t="s">
        <v>372</v>
      </c>
      <c r="B39" s="22">
        <v>206</v>
      </c>
      <c r="C39" s="23">
        <v>345</v>
      </c>
      <c r="D39" s="47">
        <v>162</v>
      </c>
      <c r="E39" s="47">
        <v>107</v>
      </c>
      <c r="F39" s="47">
        <v>0</v>
      </c>
      <c r="G39" s="47">
        <v>113</v>
      </c>
      <c r="H39" s="57">
        <f t="shared" si="1"/>
        <v>933</v>
      </c>
      <c r="I39" s="59">
        <f>H39/H55</f>
        <v>0.005362623719695141</v>
      </c>
    </row>
    <row r="40" spans="1:9" ht="10.5">
      <c r="A40" s="2" t="s">
        <v>373</v>
      </c>
      <c r="B40" s="22">
        <v>1316</v>
      </c>
      <c r="C40" s="23">
        <v>2149</v>
      </c>
      <c r="D40" s="47">
        <v>927</v>
      </c>
      <c r="E40" s="47">
        <v>732</v>
      </c>
      <c r="F40" s="47">
        <v>41</v>
      </c>
      <c r="G40" s="47">
        <v>404</v>
      </c>
      <c r="H40" s="57">
        <f t="shared" si="1"/>
        <v>5569</v>
      </c>
      <c r="I40" s="59">
        <f>H40/H55</f>
        <v>0.03200905840834109</v>
      </c>
    </row>
    <row r="41" spans="1:9" ht="10.5">
      <c r="A41" s="2" t="s">
        <v>374</v>
      </c>
      <c r="B41" s="22">
        <v>556</v>
      </c>
      <c r="C41" s="23">
        <v>796</v>
      </c>
      <c r="D41" s="47">
        <v>371</v>
      </c>
      <c r="E41" s="47">
        <v>243</v>
      </c>
      <c r="F41" s="47">
        <v>2</v>
      </c>
      <c r="G41" s="47">
        <v>791</v>
      </c>
      <c r="H41" s="57">
        <f t="shared" si="1"/>
        <v>2759</v>
      </c>
      <c r="I41" s="59">
        <f>H41/H55</f>
        <v>0.015857962317940937</v>
      </c>
    </row>
    <row r="42" spans="1:14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84"/>
      <c r="K42" s="37"/>
      <c r="L42" s="37"/>
      <c r="M42" s="37"/>
      <c r="N42" s="37"/>
    </row>
    <row r="43" spans="1:14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84"/>
      <c r="K43" s="37"/>
      <c r="L43" s="37"/>
      <c r="M43" s="37"/>
      <c r="N43" s="37"/>
    </row>
    <row r="44" spans="1:9" ht="10.5">
      <c r="A44" s="2" t="s">
        <v>375</v>
      </c>
      <c r="B44" s="22">
        <v>206</v>
      </c>
      <c r="C44" s="23">
        <v>203</v>
      </c>
      <c r="D44" s="47">
        <v>55</v>
      </c>
      <c r="E44" s="47">
        <v>26</v>
      </c>
      <c r="F44" s="47">
        <v>0</v>
      </c>
      <c r="G44" s="47">
        <v>113</v>
      </c>
      <c r="H44" s="57">
        <f aca="true" t="shared" si="2" ref="H44:H54">SUM(B44:G44)</f>
        <v>603</v>
      </c>
      <c r="I44" s="59">
        <f>H44/H55</f>
        <v>0.0034658757802531297</v>
      </c>
    </row>
    <row r="45" spans="1:9" ht="10.5">
      <c r="A45" s="2" t="s">
        <v>376</v>
      </c>
      <c r="B45" s="22">
        <v>62</v>
      </c>
      <c r="C45" s="23">
        <v>97</v>
      </c>
      <c r="D45" s="47">
        <v>45</v>
      </c>
      <c r="E45" s="47">
        <v>31</v>
      </c>
      <c r="F45" s="47">
        <v>11</v>
      </c>
      <c r="G45" s="47">
        <v>0</v>
      </c>
      <c r="H45" s="57">
        <f t="shared" si="2"/>
        <v>246</v>
      </c>
      <c r="I45" s="59">
        <f>H45/H55</f>
        <v>0.0014139393730385902</v>
      </c>
    </row>
    <row r="46" spans="1:9" ht="10.5">
      <c r="A46" s="2" t="s">
        <v>377</v>
      </c>
      <c r="B46" s="22">
        <v>186</v>
      </c>
      <c r="C46" s="23">
        <v>226</v>
      </c>
      <c r="D46" s="47">
        <v>82</v>
      </c>
      <c r="E46" s="47">
        <v>47</v>
      </c>
      <c r="F46" s="47">
        <v>0</v>
      </c>
      <c r="G46" s="47">
        <v>596</v>
      </c>
      <c r="H46" s="57">
        <f t="shared" si="2"/>
        <v>1137</v>
      </c>
      <c r="I46" s="59">
        <f>H46/H55</f>
        <v>0.0065351588095320205</v>
      </c>
    </row>
    <row r="47" spans="1:9" ht="10.5">
      <c r="A47" s="2" t="s">
        <v>378</v>
      </c>
      <c r="B47" s="22">
        <v>2253</v>
      </c>
      <c r="C47" s="23">
        <v>6249</v>
      </c>
      <c r="D47" s="47">
        <v>3348</v>
      </c>
      <c r="E47" s="47">
        <v>4266</v>
      </c>
      <c r="F47" s="47">
        <v>21</v>
      </c>
      <c r="G47" s="47">
        <v>159</v>
      </c>
      <c r="H47" s="57">
        <f t="shared" si="2"/>
        <v>16296</v>
      </c>
      <c r="I47" s="59">
        <f>H47/H55</f>
        <v>0.09366486188226368</v>
      </c>
    </row>
    <row r="48" spans="1:9" ht="10.5">
      <c r="A48" s="2" t="s">
        <v>379</v>
      </c>
      <c r="B48" s="22">
        <v>268</v>
      </c>
      <c r="C48" s="23">
        <v>746</v>
      </c>
      <c r="D48" s="47">
        <v>280</v>
      </c>
      <c r="E48" s="47">
        <v>242</v>
      </c>
      <c r="F48" s="47">
        <v>0</v>
      </c>
      <c r="G48" s="47">
        <v>13</v>
      </c>
      <c r="H48" s="57">
        <f t="shared" si="2"/>
        <v>1549</v>
      </c>
      <c r="I48" s="59">
        <f>H48/H55</f>
        <v>0.008903219873320229</v>
      </c>
    </row>
    <row r="49" spans="1:9" ht="10.5">
      <c r="A49" s="2" t="s">
        <v>380</v>
      </c>
      <c r="B49" s="22">
        <v>50</v>
      </c>
      <c r="C49" s="23">
        <v>39</v>
      </c>
      <c r="D49" s="47">
        <v>16</v>
      </c>
      <c r="E49" s="47">
        <v>6</v>
      </c>
      <c r="F49" s="47">
        <v>3</v>
      </c>
      <c r="G49" s="47">
        <v>60</v>
      </c>
      <c r="H49" s="57">
        <f t="shared" si="2"/>
        <v>174</v>
      </c>
      <c r="I49" s="59">
        <f>H49/H55</f>
        <v>0.001000103458978515</v>
      </c>
    </row>
    <row r="50" spans="1:9" ht="10.5">
      <c r="A50" s="2" t="s">
        <v>381</v>
      </c>
      <c r="B50" s="22">
        <v>184</v>
      </c>
      <c r="C50" s="23">
        <v>148</v>
      </c>
      <c r="D50" s="47">
        <v>72</v>
      </c>
      <c r="E50" s="47">
        <v>39</v>
      </c>
      <c r="F50" s="47">
        <v>0</v>
      </c>
      <c r="G50" s="47">
        <v>320</v>
      </c>
      <c r="H50" s="57">
        <f t="shared" si="2"/>
        <v>763</v>
      </c>
      <c r="I50" s="59">
        <f>H50/H55</f>
        <v>0.004385511144831074</v>
      </c>
    </row>
    <row r="51" spans="1:9" ht="10.5">
      <c r="A51" s="2" t="s">
        <v>142</v>
      </c>
      <c r="B51" s="22">
        <v>246</v>
      </c>
      <c r="C51" s="23">
        <v>3978</v>
      </c>
      <c r="D51" s="47">
        <v>2181</v>
      </c>
      <c r="E51" s="47">
        <v>1835</v>
      </c>
      <c r="F51" s="47">
        <v>11</v>
      </c>
      <c r="G51" s="47">
        <v>2014</v>
      </c>
      <c r="H51" s="57">
        <f t="shared" si="2"/>
        <v>10265</v>
      </c>
      <c r="I51" s="59">
        <f>H51/H55</f>
        <v>0.05900035635870377</v>
      </c>
    </row>
    <row r="52" spans="1:9" ht="10.5">
      <c r="A52" s="2" t="s">
        <v>383</v>
      </c>
      <c r="B52" s="22">
        <v>1</v>
      </c>
      <c r="C52" s="23">
        <v>16</v>
      </c>
      <c r="D52" s="47">
        <v>10</v>
      </c>
      <c r="E52" s="47">
        <v>3</v>
      </c>
      <c r="F52" s="47">
        <v>0</v>
      </c>
      <c r="G52" s="47">
        <v>0</v>
      </c>
      <c r="H52" s="57">
        <f t="shared" si="2"/>
        <v>30</v>
      </c>
      <c r="I52" s="59">
        <f>H52/H55</f>
        <v>0.00017243163085836467</v>
      </c>
    </row>
    <row r="53" spans="1:9" ht="10.5">
      <c r="A53" s="2" t="s">
        <v>384</v>
      </c>
      <c r="B53" s="22">
        <v>188</v>
      </c>
      <c r="C53" s="23">
        <v>309</v>
      </c>
      <c r="D53" s="47">
        <v>172</v>
      </c>
      <c r="E53" s="47">
        <v>200</v>
      </c>
      <c r="F53" s="47">
        <v>3</v>
      </c>
      <c r="G53" s="47">
        <v>12</v>
      </c>
      <c r="H53" s="57">
        <f t="shared" si="2"/>
        <v>884</v>
      </c>
      <c r="I53" s="59">
        <f>H53/H55</f>
        <v>0.005080985389293145</v>
      </c>
    </row>
    <row r="54" spans="1:9" ht="10.5">
      <c r="A54" s="2" t="s">
        <v>385</v>
      </c>
      <c r="B54" s="22">
        <v>18</v>
      </c>
      <c r="C54" s="23">
        <v>67</v>
      </c>
      <c r="D54" s="47">
        <v>37</v>
      </c>
      <c r="E54" s="47">
        <v>39</v>
      </c>
      <c r="F54" s="47">
        <v>7</v>
      </c>
      <c r="G54" s="47">
        <v>0</v>
      </c>
      <c r="H54" s="57">
        <f t="shared" si="2"/>
        <v>168</v>
      </c>
      <c r="I54" s="59">
        <f>H54/H55</f>
        <v>0.0009656171328068421</v>
      </c>
    </row>
    <row r="55" spans="1:9" ht="10.5">
      <c r="A55" s="3" t="s">
        <v>164</v>
      </c>
      <c r="B55" s="22">
        <f aca="true" t="shared" si="3" ref="B55:I55">SUM(B3:B54)</f>
        <v>29516</v>
      </c>
      <c r="C55" s="22">
        <f t="shared" si="3"/>
        <v>57392</v>
      </c>
      <c r="D55" s="22">
        <f t="shared" si="3"/>
        <v>27642</v>
      </c>
      <c r="E55" s="22">
        <f t="shared" si="3"/>
        <v>25735</v>
      </c>
      <c r="F55" s="22">
        <f t="shared" si="3"/>
        <v>616</v>
      </c>
      <c r="G55" s="22">
        <f t="shared" si="3"/>
        <v>33081</v>
      </c>
      <c r="H55" s="22">
        <f t="shared" si="3"/>
        <v>173982</v>
      </c>
      <c r="I55" s="59">
        <f t="shared" si="3"/>
        <v>1</v>
      </c>
    </row>
    <row r="56" spans="1:9" ht="10.5">
      <c r="A56" s="9" t="s">
        <v>165</v>
      </c>
      <c r="B56" s="35">
        <f>B55/H55</f>
        <v>0.16964973388051638</v>
      </c>
      <c r="C56" s="35">
        <f>C55/H55</f>
        <v>0.3298732052741088</v>
      </c>
      <c r="D56" s="35">
        <f>D55/H55</f>
        <v>0.1588785046728972</v>
      </c>
      <c r="E56" s="35">
        <f>E55/H55</f>
        <v>0.1479176006713338</v>
      </c>
      <c r="F56" s="35">
        <f>F55/H55</f>
        <v>0.0035405961536250875</v>
      </c>
      <c r="G56" s="35">
        <f>G55/H55</f>
        <v>0.19014035934751872</v>
      </c>
      <c r="H56" s="34">
        <f>SUM(B56:G56)</f>
        <v>1</v>
      </c>
      <c r="I56" s="8"/>
    </row>
    <row r="57" spans="1:10" ht="10.5">
      <c r="A57" s="4" t="s">
        <v>143</v>
      </c>
      <c r="D57" s="25"/>
      <c r="J57" s="21"/>
    </row>
    <row r="58" spans="1:10" ht="10.5">
      <c r="A58" s="4" t="s">
        <v>144</v>
      </c>
      <c r="D58" s="25"/>
      <c r="J58" s="21"/>
    </row>
    <row r="59" spans="1:14" ht="10.5">
      <c r="A59" s="4" t="s">
        <v>124</v>
      </c>
      <c r="F59" s="25"/>
      <c r="I59" s="25"/>
      <c r="J59" s="37"/>
      <c r="K59" s="37"/>
      <c r="L59" s="37"/>
      <c r="M59" s="37"/>
      <c r="N59" s="37"/>
    </row>
    <row r="60" spans="1:10" ht="10.5">
      <c r="A60" s="39"/>
      <c r="F60" s="25"/>
      <c r="H60" s="44"/>
      <c r="J60" s="37"/>
    </row>
  </sheetData>
  <printOptions/>
  <pageMargins left="0.75" right="0.75" top="0.5" bottom="0.5" header="0.5" footer="0.5"/>
  <pageSetup horizontalDpi="600" verticalDpi="6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9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16.140625" style="4" customWidth="1"/>
    <col min="2" max="2" width="8.421875" style="4" customWidth="1"/>
    <col min="3" max="3" width="10.421875" style="4" customWidth="1"/>
    <col min="4" max="4" width="9.8515625" style="4" customWidth="1"/>
    <col min="5" max="5" width="12.00390625" style="4" customWidth="1"/>
    <col min="6" max="6" width="9.28125" style="4" customWidth="1"/>
    <col min="7" max="7" width="7.8515625" style="4" customWidth="1"/>
    <col min="8" max="8" width="7.00390625" style="4" customWidth="1"/>
    <col min="9" max="16384" width="9.140625" style="4" customWidth="1"/>
  </cols>
  <sheetData>
    <row r="1" ht="10.5">
      <c r="A1" s="1" t="s">
        <v>199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164</v>
      </c>
      <c r="I2" s="7" t="s">
        <v>165</v>
      </c>
    </row>
    <row r="3" spans="1:10" ht="12">
      <c r="A3" s="2" t="s">
        <v>332</v>
      </c>
      <c r="B3" s="22">
        <v>338</v>
      </c>
      <c r="C3" s="47">
        <v>759</v>
      </c>
      <c r="D3" s="57">
        <v>317</v>
      </c>
      <c r="E3" s="57">
        <v>170</v>
      </c>
      <c r="F3" s="57">
        <v>0</v>
      </c>
      <c r="G3" s="57">
        <v>207</v>
      </c>
      <c r="H3" s="57">
        <f aca="true" t="shared" si="0" ref="H3:H10">SUM(B3:G3)</f>
        <v>1791</v>
      </c>
      <c r="I3" s="59">
        <f>H3/H55</f>
        <v>0.0076745082915541845</v>
      </c>
      <c r="J3" s="19"/>
    </row>
    <row r="4" spans="1:10" ht="12">
      <c r="A4" s="2" t="s">
        <v>333</v>
      </c>
      <c r="B4" s="22">
        <v>579</v>
      </c>
      <c r="C4" s="47">
        <v>2258</v>
      </c>
      <c r="D4" s="47">
        <v>1470</v>
      </c>
      <c r="E4" s="47">
        <v>1672</v>
      </c>
      <c r="F4" s="47">
        <v>0</v>
      </c>
      <c r="G4" s="47">
        <v>162</v>
      </c>
      <c r="H4" s="57">
        <f t="shared" si="0"/>
        <v>6141</v>
      </c>
      <c r="I4" s="59">
        <f>H4/H55</f>
        <v>0.026314436302866694</v>
      </c>
      <c r="J4" s="19"/>
    </row>
    <row r="5" spans="1:10" ht="12">
      <c r="A5" s="2" t="s">
        <v>334</v>
      </c>
      <c r="B5" s="22">
        <v>862</v>
      </c>
      <c r="C5" s="47">
        <v>1842</v>
      </c>
      <c r="D5" s="47">
        <v>961</v>
      </c>
      <c r="E5" s="47">
        <v>1242</v>
      </c>
      <c r="F5" s="47">
        <v>20</v>
      </c>
      <c r="G5" s="47">
        <v>123</v>
      </c>
      <c r="H5" s="57">
        <f t="shared" si="0"/>
        <v>5050</v>
      </c>
      <c r="I5" s="59">
        <f>H5/H55</f>
        <v>0.021639456656811072</v>
      </c>
      <c r="J5" s="19"/>
    </row>
    <row r="6" spans="1:10" ht="12">
      <c r="A6" s="2" t="s">
        <v>335</v>
      </c>
      <c r="B6" s="22">
        <v>802</v>
      </c>
      <c r="C6" s="47">
        <v>1563</v>
      </c>
      <c r="D6" s="47">
        <v>585</v>
      </c>
      <c r="E6" s="47">
        <v>437</v>
      </c>
      <c r="F6" s="47">
        <v>39</v>
      </c>
      <c r="G6" s="47">
        <v>291</v>
      </c>
      <c r="H6" s="57">
        <f t="shared" si="0"/>
        <v>3717</v>
      </c>
      <c r="I6" s="59">
        <f>H6/H55</f>
        <v>0.015927497107597378</v>
      </c>
      <c r="J6" s="19"/>
    </row>
    <row r="7" spans="1:10" ht="12">
      <c r="A7" s="2" t="s">
        <v>336</v>
      </c>
      <c r="B7" s="22">
        <v>15446</v>
      </c>
      <c r="C7" s="47">
        <v>32569</v>
      </c>
      <c r="D7" s="47">
        <v>16160</v>
      </c>
      <c r="E7" s="47">
        <v>19909</v>
      </c>
      <c r="F7" s="47">
        <v>603</v>
      </c>
      <c r="G7" s="47">
        <v>10409</v>
      </c>
      <c r="H7" s="57">
        <f t="shared" si="0"/>
        <v>95096</v>
      </c>
      <c r="I7" s="59">
        <f>H7/H55</f>
        <v>0.4074902515319021</v>
      </c>
      <c r="J7" s="19"/>
    </row>
    <row r="8" spans="1:10" ht="12">
      <c r="A8" s="2" t="s">
        <v>337</v>
      </c>
      <c r="B8" s="22">
        <v>1002</v>
      </c>
      <c r="C8" s="47">
        <v>1901</v>
      </c>
      <c r="D8" s="47">
        <v>761</v>
      </c>
      <c r="E8" s="47">
        <v>656</v>
      </c>
      <c r="F8" s="47">
        <v>0</v>
      </c>
      <c r="G8" s="47">
        <v>892</v>
      </c>
      <c r="H8" s="57">
        <f t="shared" si="0"/>
        <v>5212</v>
      </c>
      <c r="I8" s="59">
        <f>H8/H55</f>
        <v>0.022333633286197883</v>
      </c>
      <c r="J8" s="19"/>
    </row>
    <row r="9" spans="1:10" ht="12">
      <c r="A9" s="2" t="s">
        <v>338</v>
      </c>
      <c r="B9" s="22">
        <v>97</v>
      </c>
      <c r="C9" s="47">
        <v>279</v>
      </c>
      <c r="D9" s="47">
        <v>125</v>
      </c>
      <c r="E9" s="47">
        <v>92</v>
      </c>
      <c r="F9" s="47">
        <v>0</v>
      </c>
      <c r="G9" s="47">
        <v>72</v>
      </c>
      <c r="H9" s="57">
        <f t="shared" si="0"/>
        <v>665</v>
      </c>
      <c r="I9" s="59">
        <f>H9/H55</f>
        <v>0.0028495522132236362</v>
      </c>
      <c r="J9" s="19"/>
    </row>
    <row r="10" spans="1:10" ht="12">
      <c r="A10" s="2" t="s">
        <v>339</v>
      </c>
      <c r="B10" s="22">
        <v>22</v>
      </c>
      <c r="C10" s="47">
        <v>34</v>
      </c>
      <c r="D10" s="47">
        <v>21</v>
      </c>
      <c r="E10" s="47">
        <v>9</v>
      </c>
      <c r="F10" s="47">
        <v>2</v>
      </c>
      <c r="G10" s="47">
        <v>21</v>
      </c>
      <c r="H10" s="57">
        <f t="shared" si="0"/>
        <v>109</v>
      </c>
      <c r="I10" s="59">
        <f>H10/H55</f>
        <v>0.0004670694605133479</v>
      </c>
      <c r="J10" s="19"/>
    </row>
    <row r="11" spans="1:14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84"/>
      <c r="K11" s="37"/>
      <c r="L11" s="37"/>
      <c r="M11" s="37"/>
      <c r="N11" s="37"/>
    </row>
    <row r="12" spans="1:10" ht="12">
      <c r="A12" s="2" t="s">
        <v>206</v>
      </c>
      <c r="B12" s="22">
        <v>1822</v>
      </c>
      <c r="C12" s="47">
        <v>6132</v>
      </c>
      <c r="D12" s="47">
        <v>2755</v>
      </c>
      <c r="E12" s="47">
        <v>2735</v>
      </c>
      <c r="F12" s="47">
        <v>0</v>
      </c>
      <c r="G12" s="47">
        <v>955</v>
      </c>
      <c r="H12" s="57">
        <f aca="true" t="shared" si="1" ref="H12:H41">SUM(B12:G12)</f>
        <v>14399</v>
      </c>
      <c r="I12" s="59">
        <f>H12/H55</f>
        <v>0.06170030423790547</v>
      </c>
      <c r="J12" s="19"/>
    </row>
    <row r="13" spans="1:10" ht="12">
      <c r="A13" s="2" t="s">
        <v>341</v>
      </c>
      <c r="B13" s="22">
        <v>1091</v>
      </c>
      <c r="C13" s="47">
        <v>1414</v>
      </c>
      <c r="D13" s="47">
        <v>537</v>
      </c>
      <c r="E13" s="47">
        <v>341</v>
      </c>
      <c r="F13" s="47">
        <v>0</v>
      </c>
      <c r="G13" s="47">
        <v>2101</v>
      </c>
      <c r="H13" s="57">
        <f t="shared" si="1"/>
        <v>5484</v>
      </c>
      <c r="I13" s="59">
        <f>H13/H55</f>
        <v>0.023499164417020182</v>
      </c>
      <c r="J13" s="19"/>
    </row>
    <row r="14" spans="1:10" ht="12">
      <c r="A14" s="2" t="s">
        <v>342</v>
      </c>
      <c r="B14" s="22">
        <v>68</v>
      </c>
      <c r="C14" s="47">
        <v>83</v>
      </c>
      <c r="D14" s="47">
        <v>27</v>
      </c>
      <c r="E14" s="47">
        <v>60</v>
      </c>
      <c r="F14" s="47">
        <v>0</v>
      </c>
      <c r="G14" s="47">
        <v>2</v>
      </c>
      <c r="H14" s="57">
        <f t="shared" si="1"/>
        <v>240</v>
      </c>
      <c r="I14" s="59">
        <f>H14/H55</f>
        <v>0.0010284098213137935</v>
      </c>
      <c r="J14" s="19"/>
    </row>
    <row r="15" spans="1:10" ht="12">
      <c r="A15" s="2" t="s">
        <v>343</v>
      </c>
      <c r="B15" s="22">
        <v>257</v>
      </c>
      <c r="C15" s="47">
        <v>1232</v>
      </c>
      <c r="D15" s="47">
        <v>522</v>
      </c>
      <c r="E15" s="47">
        <v>432</v>
      </c>
      <c r="F15" s="47">
        <v>93</v>
      </c>
      <c r="G15" s="47">
        <v>290</v>
      </c>
      <c r="H15" s="57">
        <f t="shared" si="1"/>
        <v>2826</v>
      </c>
      <c r="I15" s="59">
        <f>H15/H55</f>
        <v>0.01210952564596992</v>
      </c>
      <c r="J15" s="19"/>
    </row>
    <row r="16" spans="1:10" ht="12">
      <c r="A16" s="2" t="s">
        <v>344</v>
      </c>
      <c r="B16" s="22">
        <v>115</v>
      </c>
      <c r="C16" s="47">
        <v>251</v>
      </c>
      <c r="D16" s="47">
        <v>88</v>
      </c>
      <c r="E16" s="47">
        <v>68</v>
      </c>
      <c r="F16" s="47">
        <v>0</v>
      </c>
      <c r="G16" s="47">
        <v>139</v>
      </c>
      <c r="H16" s="57">
        <f t="shared" si="1"/>
        <v>661</v>
      </c>
      <c r="I16" s="59">
        <f>H16/H55</f>
        <v>0.002832412049535073</v>
      </c>
      <c r="J16" s="19"/>
    </row>
    <row r="17" spans="1:10" ht="12">
      <c r="A17" s="2" t="s">
        <v>345</v>
      </c>
      <c r="B17" s="22">
        <v>601</v>
      </c>
      <c r="C17" s="47">
        <v>881</v>
      </c>
      <c r="D17" s="47">
        <v>433</v>
      </c>
      <c r="E17" s="47">
        <v>454</v>
      </c>
      <c r="F17" s="47">
        <v>0</v>
      </c>
      <c r="G17" s="47">
        <v>272</v>
      </c>
      <c r="H17" s="57">
        <f t="shared" si="1"/>
        <v>2641</v>
      </c>
      <c r="I17" s="59">
        <f>H17/H55</f>
        <v>0.01131679307537387</v>
      </c>
      <c r="J17" s="19"/>
    </row>
    <row r="18" spans="1:10" ht="12">
      <c r="A18" s="2" t="s">
        <v>346</v>
      </c>
      <c r="B18" s="22">
        <v>192</v>
      </c>
      <c r="C18" s="47">
        <v>687</v>
      </c>
      <c r="D18" s="47">
        <v>241</v>
      </c>
      <c r="E18" s="47">
        <v>236</v>
      </c>
      <c r="F18" s="47">
        <v>2</v>
      </c>
      <c r="G18" s="47">
        <v>76</v>
      </c>
      <c r="H18" s="57">
        <f t="shared" si="1"/>
        <v>1434</v>
      </c>
      <c r="I18" s="59">
        <f>H18/H55</f>
        <v>0.006144748682349916</v>
      </c>
      <c r="J18" s="19"/>
    </row>
    <row r="19" spans="1:10" ht="12">
      <c r="A19" s="2" t="s">
        <v>347</v>
      </c>
      <c r="B19" s="22">
        <v>406</v>
      </c>
      <c r="C19" s="47">
        <v>692</v>
      </c>
      <c r="D19" s="47">
        <v>260</v>
      </c>
      <c r="E19" s="47">
        <v>212</v>
      </c>
      <c r="F19" s="47">
        <v>7</v>
      </c>
      <c r="G19" s="47">
        <v>293</v>
      </c>
      <c r="H19" s="57">
        <f t="shared" si="1"/>
        <v>1870</v>
      </c>
      <c r="I19" s="59">
        <f>H19/H55</f>
        <v>0.008013026524403308</v>
      </c>
      <c r="J19" s="19"/>
    </row>
    <row r="20" spans="1:10" ht="12">
      <c r="A20" s="2" t="s">
        <v>348</v>
      </c>
      <c r="B20" s="22">
        <v>517</v>
      </c>
      <c r="C20" s="47">
        <v>1075</v>
      </c>
      <c r="D20" s="47">
        <v>418</v>
      </c>
      <c r="E20" s="47">
        <v>240</v>
      </c>
      <c r="F20" s="47">
        <v>61</v>
      </c>
      <c r="G20" s="47">
        <v>499</v>
      </c>
      <c r="H20" s="57">
        <f t="shared" si="1"/>
        <v>2810</v>
      </c>
      <c r="I20" s="59">
        <f>H20/H55</f>
        <v>0.012040964991215666</v>
      </c>
      <c r="J20" s="19"/>
    </row>
    <row r="21" spans="1:10" ht="12">
      <c r="A21" s="2" t="s">
        <v>349</v>
      </c>
      <c r="B21" s="22">
        <v>335</v>
      </c>
      <c r="C21" s="47">
        <v>625</v>
      </c>
      <c r="D21" s="47">
        <v>280</v>
      </c>
      <c r="E21" s="47">
        <v>165</v>
      </c>
      <c r="F21" s="47">
        <v>7</v>
      </c>
      <c r="G21" s="47">
        <v>128</v>
      </c>
      <c r="H21" s="57">
        <f t="shared" si="1"/>
        <v>1540</v>
      </c>
      <c r="I21" s="59">
        <f>H21/H55</f>
        <v>0.006598963020096842</v>
      </c>
      <c r="J21" s="19"/>
    </row>
    <row r="22" spans="1:10" ht="12">
      <c r="A22" s="2" t="s">
        <v>350</v>
      </c>
      <c r="B22" s="22">
        <v>34</v>
      </c>
      <c r="C22" s="47">
        <v>83</v>
      </c>
      <c r="D22" s="47">
        <v>27</v>
      </c>
      <c r="E22" s="47">
        <v>15</v>
      </c>
      <c r="F22" s="47">
        <v>0</v>
      </c>
      <c r="G22" s="47">
        <v>64</v>
      </c>
      <c r="H22" s="57">
        <f t="shared" si="1"/>
        <v>223</v>
      </c>
      <c r="I22" s="59">
        <f>H22/H55</f>
        <v>0.0009555641256373998</v>
      </c>
      <c r="J22" s="19"/>
    </row>
    <row r="23" spans="1:10" ht="12">
      <c r="A23" s="2" t="s">
        <v>96</v>
      </c>
      <c r="B23" s="22">
        <v>68</v>
      </c>
      <c r="C23" s="47">
        <v>44</v>
      </c>
      <c r="D23" s="47">
        <v>18</v>
      </c>
      <c r="E23" s="47">
        <v>3</v>
      </c>
      <c r="F23" s="47">
        <v>2</v>
      </c>
      <c r="G23" s="47">
        <v>241</v>
      </c>
      <c r="H23" s="57">
        <f t="shared" si="1"/>
        <v>376</v>
      </c>
      <c r="I23" s="59">
        <f>H23/H55</f>
        <v>0.0016111753867249431</v>
      </c>
      <c r="J23" s="19"/>
    </row>
    <row r="24" spans="1:10" ht="12">
      <c r="A24" s="2" t="s">
        <v>97</v>
      </c>
      <c r="B24" s="22">
        <v>32</v>
      </c>
      <c r="C24" s="47">
        <v>82</v>
      </c>
      <c r="D24" s="47">
        <v>32</v>
      </c>
      <c r="E24" s="47">
        <v>15</v>
      </c>
      <c r="F24" s="47">
        <v>5</v>
      </c>
      <c r="G24" s="47">
        <v>303</v>
      </c>
      <c r="H24" s="57">
        <f t="shared" si="1"/>
        <v>469</v>
      </c>
      <c r="I24" s="59">
        <f>H24/H55</f>
        <v>0.002009684192484038</v>
      </c>
      <c r="J24" s="19"/>
    </row>
    <row r="25" spans="1:10" ht="12">
      <c r="A25" s="2" t="s">
        <v>98</v>
      </c>
      <c r="B25" s="22">
        <v>369</v>
      </c>
      <c r="C25" s="47">
        <v>975</v>
      </c>
      <c r="D25" s="47">
        <v>439</v>
      </c>
      <c r="E25" s="47">
        <v>368</v>
      </c>
      <c r="F25" s="60">
        <v>0</v>
      </c>
      <c r="G25" s="47">
        <v>5</v>
      </c>
      <c r="H25" s="57">
        <f t="shared" si="1"/>
        <v>2156</v>
      </c>
      <c r="I25" s="59">
        <f>H25/H55</f>
        <v>0.009238548228135579</v>
      </c>
      <c r="J25" s="19"/>
    </row>
    <row r="26" spans="1:10" ht="12">
      <c r="A26" s="2" t="s">
        <v>99</v>
      </c>
      <c r="B26" s="22">
        <v>335</v>
      </c>
      <c r="C26" s="47">
        <v>524</v>
      </c>
      <c r="D26" s="47">
        <v>222</v>
      </c>
      <c r="E26" s="47">
        <v>165</v>
      </c>
      <c r="F26" s="47">
        <v>43</v>
      </c>
      <c r="G26" s="47">
        <v>5</v>
      </c>
      <c r="H26" s="57">
        <f t="shared" si="1"/>
        <v>1294</v>
      </c>
      <c r="I26" s="59">
        <f>H26/H55</f>
        <v>0.005544842953250204</v>
      </c>
      <c r="J26" s="19"/>
    </row>
    <row r="27" spans="1:10" ht="12">
      <c r="A27" s="2" t="s">
        <v>100</v>
      </c>
      <c r="B27" s="22">
        <v>125</v>
      </c>
      <c r="C27" s="47">
        <v>179</v>
      </c>
      <c r="D27" s="47">
        <v>60</v>
      </c>
      <c r="E27" s="47">
        <v>50</v>
      </c>
      <c r="F27" s="47">
        <v>164</v>
      </c>
      <c r="G27" s="47">
        <v>54</v>
      </c>
      <c r="H27" s="57">
        <f t="shared" si="1"/>
        <v>632</v>
      </c>
      <c r="I27" s="59">
        <f>H27/H55</f>
        <v>0.0027081458627929897</v>
      </c>
      <c r="J27" s="19"/>
    </row>
    <row r="28" spans="1:10" ht="12">
      <c r="A28" s="2" t="s">
        <v>101</v>
      </c>
      <c r="B28" s="22">
        <v>130</v>
      </c>
      <c r="C28" s="47">
        <v>229</v>
      </c>
      <c r="D28" s="47">
        <v>91</v>
      </c>
      <c r="E28" s="47">
        <v>95</v>
      </c>
      <c r="F28" s="47">
        <v>1</v>
      </c>
      <c r="G28" s="47">
        <v>36</v>
      </c>
      <c r="H28" s="57">
        <f t="shared" si="1"/>
        <v>582</v>
      </c>
      <c r="I28" s="59">
        <f>H28/H55</f>
        <v>0.0024938938166859494</v>
      </c>
      <c r="J28" s="19"/>
    </row>
    <row r="29" spans="1:10" ht="12">
      <c r="A29" s="2" t="s">
        <v>102</v>
      </c>
      <c r="B29" s="22">
        <v>12</v>
      </c>
      <c r="C29" s="47">
        <v>72</v>
      </c>
      <c r="D29" s="47">
        <v>38</v>
      </c>
      <c r="E29" s="47">
        <v>37</v>
      </c>
      <c r="F29" s="47">
        <v>0</v>
      </c>
      <c r="G29" s="47">
        <v>0</v>
      </c>
      <c r="H29" s="57">
        <f t="shared" si="1"/>
        <v>159</v>
      </c>
      <c r="I29" s="59">
        <f>H29/H55</f>
        <v>0.0006813215066203883</v>
      </c>
      <c r="J29" s="19"/>
    </row>
    <row r="30" spans="1:10" ht="12">
      <c r="A30" s="2" t="s">
        <v>103</v>
      </c>
      <c r="B30" s="22">
        <v>477</v>
      </c>
      <c r="C30" s="47">
        <v>813</v>
      </c>
      <c r="D30" s="47">
        <v>270</v>
      </c>
      <c r="E30" s="47">
        <v>260</v>
      </c>
      <c r="F30" s="47">
        <v>0</v>
      </c>
      <c r="G30" s="47">
        <v>230</v>
      </c>
      <c r="H30" s="57">
        <f t="shared" si="1"/>
        <v>2050</v>
      </c>
      <c r="I30" s="59">
        <f>H30/H55</f>
        <v>0.008784333890388654</v>
      </c>
      <c r="J30" s="19"/>
    </row>
    <row r="31" spans="1:10" ht="12">
      <c r="A31" s="2" t="s">
        <v>104</v>
      </c>
      <c r="B31" s="22">
        <v>24</v>
      </c>
      <c r="C31" s="47">
        <v>73</v>
      </c>
      <c r="D31" s="47">
        <v>31</v>
      </c>
      <c r="E31" s="47">
        <v>13</v>
      </c>
      <c r="F31" s="47">
        <v>0</v>
      </c>
      <c r="G31" s="47">
        <v>0</v>
      </c>
      <c r="H31" s="57">
        <f t="shared" si="1"/>
        <v>141</v>
      </c>
      <c r="I31" s="59">
        <f>H31/H55</f>
        <v>0.0006041907700218537</v>
      </c>
      <c r="J31" s="19"/>
    </row>
    <row r="32" spans="1:10" ht="12">
      <c r="A32" s="2" t="s">
        <v>105</v>
      </c>
      <c r="B32" s="22">
        <v>0</v>
      </c>
      <c r="C32" s="47">
        <v>5</v>
      </c>
      <c r="D32" s="47">
        <v>2</v>
      </c>
      <c r="E32" s="47">
        <v>0</v>
      </c>
      <c r="F32" s="47">
        <v>0</v>
      </c>
      <c r="G32" s="47">
        <v>0</v>
      </c>
      <c r="H32" s="57">
        <f t="shared" si="1"/>
        <v>7</v>
      </c>
      <c r="I32" s="59">
        <f>H32/H55</f>
        <v>2.9995286454985644E-05</v>
      </c>
      <c r="J32" s="19"/>
    </row>
    <row r="33" spans="1:10" ht="12">
      <c r="A33" s="2" t="s">
        <v>106</v>
      </c>
      <c r="B33" s="22">
        <v>59</v>
      </c>
      <c r="C33" s="47">
        <v>101</v>
      </c>
      <c r="D33" s="47">
        <v>34</v>
      </c>
      <c r="E33" s="47">
        <v>20</v>
      </c>
      <c r="F33" s="47">
        <v>0</v>
      </c>
      <c r="G33" s="47">
        <v>524</v>
      </c>
      <c r="H33" s="57">
        <f t="shared" si="1"/>
        <v>738</v>
      </c>
      <c r="I33" s="59">
        <f>H33/H55</f>
        <v>0.0031623602005399153</v>
      </c>
      <c r="J33" s="19"/>
    </row>
    <row r="34" spans="1:10" ht="12">
      <c r="A34" s="2" t="s">
        <v>367</v>
      </c>
      <c r="B34" s="22">
        <v>0</v>
      </c>
      <c r="C34" s="47">
        <v>335</v>
      </c>
      <c r="D34" s="47">
        <v>157</v>
      </c>
      <c r="E34" s="47">
        <v>137</v>
      </c>
      <c r="F34" s="47">
        <v>0</v>
      </c>
      <c r="G34" s="47">
        <v>0</v>
      </c>
      <c r="H34" s="57">
        <f t="shared" si="1"/>
        <v>629</v>
      </c>
      <c r="I34" s="59">
        <f>H34/H55</f>
        <v>0.0026952907400265673</v>
      </c>
      <c r="J34" s="19"/>
    </row>
    <row r="35" spans="1:10" ht="12">
      <c r="A35" s="2" t="s">
        <v>368</v>
      </c>
      <c r="B35" s="22">
        <v>525</v>
      </c>
      <c r="C35" s="47">
        <v>520</v>
      </c>
      <c r="D35" s="47">
        <v>197</v>
      </c>
      <c r="E35" s="47">
        <v>123</v>
      </c>
      <c r="F35" s="47">
        <v>1</v>
      </c>
      <c r="G35" s="47">
        <v>1788</v>
      </c>
      <c r="H35" s="57">
        <f t="shared" si="1"/>
        <v>3154</v>
      </c>
      <c r="I35" s="59">
        <f>H35/H55</f>
        <v>0.013515019068432103</v>
      </c>
      <c r="J35" s="19"/>
    </row>
    <row r="36" spans="1:10" ht="12">
      <c r="A36" s="2" t="s">
        <v>369</v>
      </c>
      <c r="B36" s="22">
        <v>138</v>
      </c>
      <c r="C36" s="47">
        <v>1233</v>
      </c>
      <c r="D36" s="47">
        <v>405</v>
      </c>
      <c r="E36" s="47">
        <v>286</v>
      </c>
      <c r="F36" s="47">
        <v>6</v>
      </c>
      <c r="G36" s="47">
        <v>1361</v>
      </c>
      <c r="H36" s="57">
        <f t="shared" si="1"/>
        <v>3429</v>
      </c>
      <c r="I36" s="59">
        <f>H36/H55</f>
        <v>0.014693405322020825</v>
      </c>
      <c r="J36" s="19"/>
    </row>
    <row r="37" spans="1:10" ht="12">
      <c r="A37" s="2" t="s">
        <v>370</v>
      </c>
      <c r="B37" s="22">
        <v>32</v>
      </c>
      <c r="C37" s="47">
        <v>40</v>
      </c>
      <c r="D37" s="47">
        <v>8</v>
      </c>
      <c r="E37" s="47">
        <v>3</v>
      </c>
      <c r="F37" s="47">
        <v>0</v>
      </c>
      <c r="G37" s="47">
        <v>0</v>
      </c>
      <c r="H37" s="57">
        <f t="shared" si="1"/>
        <v>83</v>
      </c>
      <c r="I37" s="59">
        <f>H37/H55</f>
        <v>0.0003556583965376869</v>
      </c>
      <c r="J37" s="19"/>
    </row>
    <row r="38" spans="1:10" ht="12">
      <c r="A38" s="2" t="s">
        <v>371</v>
      </c>
      <c r="B38" s="22">
        <v>181</v>
      </c>
      <c r="C38" s="47">
        <v>436</v>
      </c>
      <c r="D38" s="47">
        <v>134</v>
      </c>
      <c r="E38" s="47">
        <v>119</v>
      </c>
      <c r="F38" s="47">
        <v>5</v>
      </c>
      <c r="G38" s="47">
        <v>496</v>
      </c>
      <c r="H38" s="57">
        <f t="shared" si="1"/>
        <v>1371</v>
      </c>
      <c r="I38" s="59">
        <f>H38/H55</f>
        <v>0.0058747911042550454</v>
      </c>
      <c r="J38" s="19"/>
    </row>
    <row r="39" spans="1:10" ht="12">
      <c r="A39" s="2" t="s">
        <v>372</v>
      </c>
      <c r="B39" s="22">
        <v>217</v>
      </c>
      <c r="C39" s="47">
        <v>770</v>
      </c>
      <c r="D39" s="47">
        <v>391</v>
      </c>
      <c r="E39" s="47">
        <v>344</v>
      </c>
      <c r="F39" s="47">
        <v>0</v>
      </c>
      <c r="G39" s="47">
        <v>169</v>
      </c>
      <c r="H39" s="57">
        <f t="shared" si="1"/>
        <v>1891</v>
      </c>
      <c r="I39" s="59">
        <f>H39/H55</f>
        <v>0.008103012383768265</v>
      </c>
      <c r="J39" s="19"/>
    </row>
    <row r="40" spans="1:10" ht="12">
      <c r="A40" s="2" t="s">
        <v>373</v>
      </c>
      <c r="B40" s="22">
        <v>1604</v>
      </c>
      <c r="C40" s="47">
        <v>3219</v>
      </c>
      <c r="D40" s="47">
        <v>1401</v>
      </c>
      <c r="E40" s="47">
        <v>1363</v>
      </c>
      <c r="F40" s="47">
        <v>24</v>
      </c>
      <c r="G40" s="47">
        <v>310</v>
      </c>
      <c r="H40" s="57">
        <f t="shared" si="1"/>
        <v>7921</v>
      </c>
      <c r="I40" s="59">
        <f>H40/H55</f>
        <v>0.03394180914427733</v>
      </c>
      <c r="J40" s="19"/>
    </row>
    <row r="41" spans="1:10" ht="12">
      <c r="A41" s="2" t="s">
        <v>374</v>
      </c>
      <c r="B41" s="22">
        <v>1002</v>
      </c>
      <c r="C41" s="47">
        <v>1394</v>
      </c>
      <c r="D41" s="47">
        <v>563</v>
      </c>
      <c r="E41" s="47">
        <v>509</v>
      </c>
      <c r="F41" s="47">
        <v>8</v>
      </c>
      <c r="G41" s="47">
        <v>1181</v>
      </c>
      <c r="H41" s="57">
        <f t="shared" si="1"/>
        <v>4657</v>
      </c>
      <c r="I41" s="59">
        <f>H41/H55</f>
        <v>0.019955435574409736</v>
      </c>
      <c r="J41" s="19"/>
    </row>
    <row r="42" spans="1:14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84"/>
      <c r="K42" s="37"/>
      <c r="L42" s="37"/>
      <c r="M42" s="37"/>
      <c r="N42" s="37"/>
    </row>
    <row r="43" spans="1:14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84"/>
      <c r="K43" s="37"/>
      <c r="L43" s="37"/>
      <c r="M43" s="37"/>
      <c r="N43" s="37"/>
    </row>
    <row r="44" spans="1:10" ht="12">
      <c r="A44" s="2" t="s">
        <v>375</v>
      </c>
      <c r="B44" s="22">
        <v>43</v>
      </c>
      <c r="C44" s="47">
        <v>95</v>
      </c>
      <c r="D44" s="47">
        <v>26</v>
      </c>
      <c r="E44" s="47">
        <v>10</v>
      </c>
      <c r="F44" s="47">
        <v>0</v>
      </c>
      <c r="G44" s="47">
        <v>65</v>
      </c>
      <c r="H44" s="57">
        <f aca="true" t="shared" si="2" ref="H44:H54">SUM(B44:G44)</f>
        <v>239</v>
      </c>
      <c r="I44" s="59">
        <f>H44/H55</f>
        <v>0.0010241247803916527</v>
      </c>
      <c r="J44" s="19"/>
    </row>
    <row r="45" spans="1:10" ht="12">
      <c r="A45" s="2" t="s">
        <v>376</v>
      </c>
      <c r="B45" s="22">
        <v>57</v>
      </c>
      <c r="C45" s="47">
        <v>152</v>
      </c>
      <c r="D45" s="47">
        <v>52</v>
      </c>
      <c r="E45" s="47">
        <v>31</v>
      </c>
      <c r="F45" s="47">
        <v>21</v>
      </c>
      <c r="G45" s="47">
        <v>0</v>
      </c>
      <c r="H45" s="57">
        <f t="shared" si="2"/>
        <v>313</v>
      </c>
      <c r="I45" s="59">
        <f>H45/H55</f>
        <v>0.0013412178086300724</v>
      </c>
      <c r="J45" s="19"/>
    </row>
    <row r="46" spans="1:10" ht="12">
      <c r="A46" s="2" t="s">
        <v>377</v>
      </c>
      <c r="B46" s="22">
        <v>199</v>
      </c>
      <c r="C46" s="47">
        <v>339</v>
      </c>
      <c r="D46" s="47">
        <v>131</v>
      </c>
      <c r="E46" s="47">
        <v>82</v>
      </c>
      <c r="F46" s="47">
        <v>5</v>
      </c>
      <c r="G46" s="47">
        <v>735</v>
      </c>
      <c r="H46" s="57">
        <f t="shared" si="2"/>
        <v>1491</v>
      </c>
      <c r="I46" s="59">
        <f>H46/H55</f>
        <v>0.006388996014911942</v>
      </c>
      <c r="J46" s="19"/>
    </row>
    <row r="47" spans="1:10" ht="12">
      <c r="A47" s="2" t="s">
        <v>378</v>
      </c>
      <c r="B47" s="22">
        <v>4755</v>
      </c>
      <c r="C47" s="47">
        <v>11150</v>
      </c>
      <c r="D47" s="47">
        <v>5549</v>
      </c>
      <c r="E47" s="47">
        <v>7738</v>
      </c>
      <c r="F47" s="47">
        <v>33</v>
      </c>
      <c r="G47" s="47">
        <v>642</v>
      </c>
      <c r="H47" s="57">
        <f t="shared" si="2"/>
        <v>29867</v>
      </c>
      <c r="I47" s="59">
        <f>H47/H55</f>
        <v>0.12798131722157946</v>
      </c>
      <c r="J47" s="19"/>
    </row>
    <row r="48" spans="1:10" ht="12">
      <c r="A48" s="2" t="s">
        <v>379</v>
      </c>
      <c r="B48" s="22">
        <v>216</v>
      </c>
      <c r="C48" s="47">
        <v>717</v>
      </c>
      <c r="D48" s="47">
        <v>298</v>
      </c>
      <c r="E48" s="47">
        <v>328</v>
      </c>
      <c r="F48" s="47">
        <v>0</v>
      </c>
      <c r="G48" s="47">
        <v>17</v>
      </c>
      <c r="H48" s="57">
        <f t="shared" si="2"/>
        <v>1576</v>
      </c>
      <c r="I48" s="59">
        <f>H48/H55</f>
        <v>0.006753224493293911</v>
      </c>
      <c r="J48" s="19"/>
    </row>
    <row r="49" spans="1:10" ht="12">
      <c r="A49" s="2" t="s">
        <v>380</v>
      </c>
      <c r="B49" s="22">
        <v>45</v>
      </c>
      <c r="C49" s="47">
        <v>72</v>
      </c>
      <c r="D49" s="47">
        <v>12</v>
      </c>
      <c r="E49" s="47">
        <v>10</v>
      </c>
      <c r="F49" s="47">
        <v>0</v>
      </c>
      <c r="G49" s="47">
        <v>29</v>
      </c>
      <c r="H49" s="57">
        <f t="shared" si="2"/>
        <v>168</v>
      </c>
      <c r="I49" s="59">
        <f>H49/H55</f>
        <v>0.0007198868749196555</v>
      </c>
      <c r="J49" s="19"/>
    </row>
    <row r="50" spans="1:10" ht="12">
      <c r="A50" s="2" t="s">
        <v>381</v>
      </c>
      <c r="B50" s="22">
        <v>145</v>
      </c>
      <c r="C50" s="47">
        <v>194</v>
      </c>
      <c r="D50" s="47">
        <v>85</v>
      </c>
      <c r="E50" s="47">
        <v>67</v>
      </c>
      <c r="F50" s="47">
        <v>0</v>
      </c>
      <c r="G50" s="47">
        <v>280</v>
      </c>
      <c r="H50" s="57">
        <f t="shared" si="2"/>
        <v>771</v>
      </c>
      <c r="I50" s="59">
        <f>H50/H55</f>
        <v>0.003303766550970562</v>
      </c>
      <c r="J50" s="19"/>
    </row>
    <row r="51" spans="1:10" ht="12">
      <c r="A51" s="2" t="s">
        <v>382</v>
      </c>
      <c r="B51" s="22">
        <v>341</v>
      </c>
      <c r="C51" s="47">
        <v>5929</v>
      </c>
      <c r="D51" s="47">
        <v>2874</v>
      </c>
      <c r="E51" s="47">
        <v>3733</v>
      </c>
      <c r="F51" s="47">
        <v>19</v>
      </c>
      <c r="G51" s="47">
        <v>1839</v>
      </c>
      <c r="H51" s="57">
        <f t="shared" si="2"/>
        <v>14735</v>
      </c>
      <c r="I51" s="59">
        <f>H51/H55</f>
        <v>0.06314007798774478</v>
      </c>
      <c r="J51" s="19"/>
    </row>
    <row r="52" spans="1:10" ht="12">
      <c r="A52" s="2" t="s">
        <v>383</v>
      </c>
      <c r="B52" s="22">
        <v>0</v>
      </c>
      <c r="C52" s="47">
        <v>16</v>
      </c>
      <c r="D52" s="47">
        <v>5</v>
      </c>
      <c r="E52" s="47">
        <v>8</v>
      </c>
      <c r="F52" s="47">
        <v>0</v>
      </c>
      <c r="G52" s="47">
        <v>0</v>
      </c>
      <c r="H52" s="57">
        <f t="shared" si="2"/>
        <v>29</v>
      </c>
      <c r="I52" s="59">
        <f>H52/H55</f>
        <v>0.00012426618674208338</v>
      </c>
      <c r="J52" s="19"/>
    </row>
    <row r="53" spans="1:10" ht="12">
      <c r="A53" s="2" t="s">
        <v>384</v>
      </c>
      <c r="B53" s="22">
        <v>74</v>
      </c>
      <c r="C53" s="47">
        <v>151</v>
      </c>
      <c r="D53" s="47">
        <v>58</v>
      </c>
      <c r="E53" s="47">
        <v>119</v>
      </c>
      <c r="F53" s="47">
        <v>0</v>
      </c>
      <c r="G53" s="47">
        <v>7</v>
      </c>
      <c r="H53" s="57">
        <f t="shared" si="2"/>
        <v>409</v>
      </c>
      <c r="I53" s="59">
        <f>H53/H55</f>
        <v>0.0017525817371555898</v>
      </c>
      <c r="J53" s="19"/>
    </row>
    <row r="54" spans="1:10" ht="12">
      <c r="A54" s="2" t="s">
        <v>385</v>
      </c>
      <c r="B54" s="22">
        <v>16</v>
      </c>
      <c r="C54" s="47">
        <v>67</v>
      </c>
      <c r="D54" s="47">
        <v>19</v>
      </c>
      <c r="E54" s="47">
        <v>21</v>
      </c>
      <c r="F54" s="47">
        <v>1</v>
      </c>
      <c r="G54" s="47">
        <v>0</v>
      </c>
      <c r="H54" s="57">
        <f t="shared" si="2"/>
        <v>124</v>
      </c>
      <c r="I54" s="59">
        <f>H54/H55</f>
        <v>0.00053134507434546</v>
      </c>
      <c r="J54" s="19"/>
    </row>
    <row r="55" spans="1:9" ht="10.5">
      <c r="A55" s="3" t="s">
        <v>164</v>
      </c>
      <c r="B55" s="22">
        <f aca="true" t="shared" si="3" ref="B55:H55">SUM(B3:B54)</f>
        <v>35807</v>
      </c>
      <c r="C55" s="22">
        <f t="shared" si="3"/>
        <v>84286</v>
      </c>
      <c r="D55" s="22">
        <f t="shared" si="3"/>
        <v>39590</v>
      </c>
      <c r="E55" s="22">
        <f t="shared" si="3"/>
        <v>45202</v>
      </c>
      <c r="F55" s="22">
        <f t="shared" si="3"/>
        <v>1172</v>
      </c>
      <c r="G55" s="22">
        <f t="shared" si="3"/>
        <v>27313</v>
      </c>
      <c r="H55" s="22">
        <f t="shared" si="3"/>
        <v>233370</v>
      </c>
      <c r="I55" s="59">
        <f>H55/H55</f>
        <v>1</v>
      </c>
    </row>
    <row r="56" spans="1:9" ht="10.5">
      <c r="A56" s="9" t="s">
        <v>165</v>
      </c>
      <c r="B56" s="35">
        <f>B55/H55</f>
        <v>0.15343446029909585</v>
      </c>
      <c r="C56" s="35">
        <f>C55/H55</f>
        <v>0.36116895916356</v>
      </c>
      <c r="D56" s="35">
        <f>D55/H55</f>
        <v>0.16964477010755452</v>
      </c>
      <c r="E56" s="35">
        <f>E55/H55</f>
        <v>0.19369241976260873</v>
      </c>
      <c r="F56" s="35">
        <f>F55/H55</f>
        <v>0.005022067960749025</v>
      </c>
      <c r="G56" s="35">
        <f>G55/H55</f>
        <v>0.11703732270643184</v>
      </c>
      <c r="H56" s="35">
        <f>H55/H55</f>
        <v>1</v>
      </c>
      <c r="I56" s="23"/>
    </row>
    <row r="57" spans="1:11" ht="10.5">
      <c r="A57" s="4" t="s">
        <v>235</v>
      </c>
      <c r="D57" s="25"/>
      <c r="K57" s="21"/>
    </row>
    <row r="58" spans="1:11" ht="10.5">
      <c r="A58" s="4" t="s">
        <v>236</v>
      </c>
      <c r="D58" s="25"/>
      <c r="K58" s="21"/>
    </row>
    <row r="59" spans="1:14" ht="10.5">
      <c r="A59" s="4" t="s">
        <v>124</v>
      </c>
      <c r="F59" s="25"/>
      <c r="I59" s="25"/>
      <c r="J59" s="37"/>
      <c r="K59" s="37"/>
      <c r="L59" s="37"/>
      <c r="M59" s="37"/>
      <c r="N59" s="37"/>
    </row>
  </sheetData>
  <printOptions/>
  <pageMargins left="0.75" right="0.75" top="0.35" bottom="0.35" header="0.5" footer="0.5"/>
  <pageSetup horizontalDpi="600" verticalDpi="6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59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16.140625" style="4" customWidth="1"/>
    <col min="2" max="2" width="8.421875" style="4" customWidth="1"/>
    <col min="3" max="3" width="10.421875" style="4" customWidth="1"/>
    <col min="4" max="4" width="9.8515625" style="4" customWidth="1"/>
    <col min="5" max="5" width="12.00390625" style="4" customWidth="1"/>
    <col min="6" max="6" width="9.28125" style="4" customWidth="1"/>
    <col min="7" max="7" width="7.8515625" style="4" customWidth="1"/>
    <col min="8" max="8" width="7.00390625" style="4" customWidth="1"/>
    <col min="9" max="16384" width="9.140625" style="4" customWidth="1"/>
  </cols>
  <sheetData>
    <row r="1" ht="10.5">
      <c r="A1" s="1" t="s">
        <v>200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164</v>
      </c>
      <c r="I2" s="7" t="s">
        <v>165</v>
      </c>
    </row>
    <row r="3" spans="1:10" ht="10.5">
      <c r="A3" s="2" t="s">
        <v>332</v>
      </c>
      <c r="B3" s="5">
        <v>361</v>
      </c>
      <c r="C3" s="47">
        <v>943</v>
      </c>
      <c r="D3" s="47">
        <v>327</v>
      </c>
      <c r="E3" s="47">
        <v>207</v>
      </c>
      <c r="F3" s="47">
        <v>0</v>
      </c>
      <c r="G3" s="47">
        <v>205</v>
      </c>
      <c r="H3" s="47">
        <f aca="true" t="shared" si="0" ref="H3:H10">SUM(B3:G3)</f>
        <v>2043</v>
      </c>
      <c r="I3" s="61">
        <f>H3/H55</f>
        <v>0.009180578335992092</v>
      </c>
      <c r="J3" s="21"/>
    </row>
    <row r="4" spans="1:10" ht="10.5">
      <c r="A4" s="2" t="s">
        <v>333</v>
      </c>
      <c r="B4" s="5">
        <v>211</v>
      </c>
      <c r="C4" s="47">
        <v>790</v>
      </c>
      <c r="D4" s="47">
        <v>478</v>
      </c>
      <c r="E4" s="47">
        <v>631</v>
      </c>
      <c r="F4" s="47">
        <v>0</v>
      </c>
      <c r="G4" s="47">
        <v>112</v>
      </c>
      <c r="H4" s="47">
        <f t="shared" si="0"/>
        <v>2222</v>
      </c>
      <c r="I4" s="61">
        <f>H4/H55</f>
        <v>0.009984946188240052</v>
      </c>
      <c r="J4" s="21"/>
    </row>
    <row r="5" spans="1:10" ht="10.5">
      <c r="A5" s="2" t="s">
        <v>334</v>
      </c>
      <c r="B5" s="5">
        <v>523</v>
      </c>
      <c r="C5" s="47">
        <v>1470</v>
      </c>
      <c r="D5" s="47">
        <v>773</v>
      </c>
      <c r="E5" s="47">
        <v>965</v>
      </c>
      <c r="F5" s="47">
        <v>25</v>
      </c>
      <c r="G5" s="47">
        <v>58</v>
      </c>
      <c r="H5" s="47">
        <f t="shared" si="0"/>
        <v>3814</v>
      </c>
      <c r="I5" s="61">
        <f>H5/H55</f>
        <v>0.01713887703057946</v>
      </c>
      <c r="J5" s="21"/>
    </row>
    <row r="6" spans="1:10" ht="10.5">
      <c r="A6" s="2" t="s">
        <v>335</v>
      </c>
      <c r="B6" s="5">
        <v>630</v>
      </c>
      <c r="C6" s="47">
        <v>1747</v>
      </c>
      <c r="D6" s="47">
        <v>669</v>
      </c>
      <c r="E6" s="47">
        <v>531</v>
      </c>
      <c r="F6" s="47">
        <v>25</v>
      </c>
      <c r="G6" s="47">
        <v>191</v>
      </c>
      <c r="H6" s="47">
        <f t="shared" si="0"/>
        <v>3793</v>
      </c>
      <c r="I6" s="61">
        <f>H6/H55</f>
        <v>0.01704450985238277</v>
      </c>
      <c r="J6" s="21"/>
    </row>
    <row r="7" spans="1:10" ht="10.5">
      <c r="A7" s="2" t="s">
        <v>336</v>
      </c>
      <c r="B7" s="5">
        <v>12414</v>
      </c>
      <c r="C7" s="47">
        <v>33009</v>
      </c>
      <c r="D7" s="47">
        <v>16877</v>
      </c>
      <c r="E7" s="47">
        <v>21348</v>
      </c>
      <c r="F7" s="47">
        <v>729</v>
      </c>
      <c r="G7" s="47">
        <v>8196</v>
      </c>
      <c r="H7" s="47">
        <f t="shared" si="0"/>
        <v>92573</v>
      </c>
      <c r="I7" s="61">
        <f>H7/H55</f>
        <v>0.41599298986676253</v>
      </c>
      <c r="J7" s="21"/>
    </row>
    <row r="8" spans="1:10" ht="10.5">
      <c r="A8" s="2" t="s">
        <v>337</v>
      </c>
      <c r="B8" s="5">
        <v>835</v>
      </c>
      <c r="C8" s="47">
        <v>2140</v>
      </c>
      <c r="D8" s="47">
        <v>975</v>
      </c>
      <c r="E8" s="47">
        <v>965</v>
      </c>
      <c r="F8" s="47">
        <v>0</v>
      </c>
      <c r="G8" s="47">
        <v>877</v>
      </c>
      <c r="H8" s="47">
        <f t="shared" si="0"/>
        <v>5792</v>
      </c>
      <c r="I8" s="61">
        <f>H8/H55</f>
        <v>0.026027366481677038</v>
      </c>
      <c r="J8" s="21"/>
    </row>
    <row r="9" spans="1:10" ht="10.5">
      <c r="A9" s="2" t="s">
        <v>338</v>
      </c>
      <c r="B9" s="5">
        <v>115</v>
      </c>
      <c r="C9" s="47">
        <v>368</v>
      </c>
      <c r="D9" s="47">
        <v>131</v>
      </c>
      <c r="E9" s="47">
        <v>108</v>
      </c>
      <c r="F9" s="47">
        <v>0</v>
      </c>
      <c r="G9" s="47">
        <v>64</v>
      </c>
      <c r="H9" s="47">
        <f t="shared" si="0"/>
        <v>786</v>
      </c>
      <c r="I9" s="61">
        <f>H9/H55</f>
        <v>0.003532028669647471</v>
      </c>
      <c r="J9" s="21"/>
    </row>
    <row r="10" spans="1:10" ht="10.5">
      <c r="A10" s="2" t="s">
        <v>339</v>
      </c>
      <c r="B10" s="5">
        <v>15</v>
      </c>
      <c r="C10" s="47">
        <v>40</v>
      </c>
      <c r="D10" s="47">
        <v>14</v>
      </c>
      <c r="E10" s="47">
        <v>14</v>
      </c>
      <c r="F10" s="47">
        <v>5</v>
      </c>
      <c r="G10" s="47">
        <v>6</v>
      </c>
      <c r="H10" s="47">
        <f t="shared" si="0"/>
        <v>94</v>
      </c>
      <c r="I10" s="61">
        <f>H10/H55</f>
        <v>0.0004224054643089851</v>
      </c>
      <c r="J10" s="21"/>
    </row>
    <row r="11" spans="1:14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84"/>
      <c r="K11" s="37"/>
      <c r="L11" s="37"/>
      <c r="M11" s="37"/>
      <c r="N11" s="37"/>
    </row>
    <row r="12" spans="1:10" ht="10.5">
      <c r="A12" s="2" t="s">
        <v>206</v>
      </c>
      <c r="B12" s="5">
        <v>930</v>
      </c>
      <c r="C12" s="49">
        <v>3918</v>
      </c>
      <c r="D12" s="47">
        <v>1832</v>
      </c>
      <c r="E12" s="47">
        <v>1881</v>
      </c>
      <c r="F12" s="47">
        <v>0</v>
      </c>
      <c r="G12" s="47">
        <v>543</v>
      </c>
      <c r="H12" s="47">
        <f aca="true" t="shared" si="1" ref="H12:H41">SUM(B12:G12)</f>
        <v>9104</v>
      </c>
      <c r="I12" s="61">
        <f>H12/H55</f>
        <v>0.04091041858584043</v>
      </c>
      <c r="J12" s="21"/>
    </row>
    <row r="13" spans="1:10" ht="10.5">
      <c r="A13" s="2" t="s">
        <v>341</v>
      </c>
      <c r="B13" s="5">
        <v>629</v>
      </c>
      <c r="C13" s="47">
        <v>1394</v>
      </c>
      <c r="D13" s="47">
        <v>513</v>
      </c>
      <c r="E13" s="47">
        <v>326</v>
      </c>
      <c r="F13" s="47">
        <v>0</v>
      </c>
      <c r="G13" s="47">
        <v>1305</v>
      </c>
      <c r="H13" s="47">
        <f t="shared" si="1"/>
        <v>4167</v>
      </c>
      <c r="I13" s="61">
        <f>H13/H55</f>
        <v>0.018725144359314265</v>
      </c>
      <c r="J13" s="21"/>
    </row>
    <row r="14" spans="1:10" ht="10.5">
      <c r="A14" s="2" t="s">
        <v>342</v>
      </c>
      <c r="B14" s="5">
        <v>83</v>
      </c>
      <c r="C14" s="47">
        <v>234</v>
      </c>
      <c r="D14" s="47">
        <v>134</v>
      </c>
      <c r="E14" s="47">
        <v>195</v>
      </c>
      <c r="F14" s="47">
        <v>0</v>
      </c>
      <c r="G14" s="47">
        <v>17</v>
      </c>
      <c r="H14" s="47">
        <f t="shared" si="1"/>
        <v>663</v>
      </c>
      <c r="I14" s="61">
        <f>H14/H55</f>
        <v>0.002979306625924012</v>
      </c>
      <c r="J14" s="21"/>
    </row>
    <row r="15" spans="1:10" ht="10.5">
      <c r="A15" s="2" t="s">
        <v>343</v>
      </c>
      <c r="B15" s="5">
        <v>355</v>
      </c>
      <c r="C15" s="49">
        <v>1456</v>
      </c>
      <c r="D15" s="47">
        <v>583</v>
      </c>
      <c r="E15" s="47">
        <v>563</v>
      </c>
      <c r="F15" s="47">
        <v>159</v>
      </c>
      <c r="G15" s="47">
        <v>169</v>
      </c>
      <c r="H15" s="47">
        <f t="shared" si="1"/>
        <v>3285</v>
      </c>
      <c r="I15" s="61">
        <f>H15/H55</f>
        <v>0.014761722875053363</v>
      </c>
      <c r="J15" s="21"/>
    </row>
    <row r="16" spans="1:10" ht="10.5">
      <c r="A16" s="2" t="s">
        <v>344</v>
      </c>
      <c r="B16" s="5">
        <v>89</v>
      </c>
      <c r="C16" s="47">
        <v>267</v>
      </c>
      <c r="D16" s="47">
        <v>80</v>
      </c>
      <c r="E16" s="47">
        <v>65</v>
      </c>
      <c r="F16" s="47">
        <v>0</v>
      </c>
      <c r="G16" s="47">
        <v>215</v>
      </c>
      <c r="H16" s="47">
        <f t="shared" si="1"/>
        <v>716</v>
      </c>
      <c r="I16" s="61">
        <f>H16/H55</f>
        <v>0.003217471408991844</v>
      </c>
      <c r="J16" s="21"/>
    </row>
    <row r="17" spans="1:10" ht="10.5">
      <c r="A17" s="2" t="s">
        <v>345</v>
      </c>
      <c r="B17" s="5">
        <v>376</v>
      </c>
      <c r="C17" s="47">
        <v>488</v>
      </c>
      <c r="D17" s="47">
        <v>170</v>
      </c>
      <c r="E17" s="47">
        <v>111</v>
      </c>
      <c r="F17" s="47">
        <v>0</v>
      </c>
      <c r="G17" s="47">
        <v>94</v>
      </c>
      <c r="H17" s="47">
        <f t="shared" si="1"/>
        <v>1239</v>
      </c>
      <c r="I17" s="61">
        <f>H17/H55</f>
        <v>0.005567663513604601</v>
      </c>
      <c r="J17" s="21"/>
    </row>
    <row r="18" spans="1:10" ht="10.5">
      <c r="A18" s="2" t="s">
        <v>346</v>
      </c>
      <c r="B18" s="5">
        <v>178</v>
      </c>
      <c r="C18" s="47">
        <v>532</v>
      </c>
      <c r="D18" s="47">
        <v>225</v>
      </c>
      <c r="E18" s="47">
        <v>241</v>
      </c>
      <c r="F18" s="47">
        <v>0</v>
      </c>
      <c r="G18" s="47">
        <v>70</v>
      </c>
      <c r="H18" s="47">
        <f t="shared" si="1"/>
        <v>1246</v>
      </c>
      <c r="I18" s="61">
        <f>H18/H55</f>
        <v>0.005599119239670164</v>
      </c>
      <c r="J18" s="21"/>
    </row>
    <row r="19" spans="1:10" ht="10.5">
      <c r="A19" s="2" t="s">
        <v>347</v>
      </c>
      <c r="B19" s="5">
        <v>509</v>
      </c>
      <c r="C19" s="47">
        <v>958</v>
      </c>
      <c r="D19" s="47">
        <v>407</v>
      </c>
      <c r="E19" s="47">
        <v>355</v>
      </c>
      <c r="F19" s="47">
        <v>2</v>
      </c>
      <c r="G19" s="47">
        <v>732</v>
      </c>
      <c r="H19" s="47">
        <f t="shared" si="1"/>
        <v>2963</v>
      </c>
      <c r="I19" s="61">
        <f>H19/H55</f>
        <v>0.013314759476037477</v>
      </c>
      <c r="J19" s="21"/>
    </row>
    <row r="20" spans="1:10" ht="10.5">
      <c r="A20" s="2" t="s">
        <v>348</v>
      </c>
      <c r="B20" s="5">
        <v>436</v>
      </c>
      <c r="C20" s="47">
        <v>1173</v>
      </c>
      <c r="D20" s="47">
        <v>467</v>
      </c>
      <c r="E20" s="47">
        <v>331</v>
      </c>
      <c r="F20" s="47">
        <v>94</v>
      </c>
      <c r="G20" s="47">
        <v>271</v>
      </c>
      <c r="H20" s="47">
        <f t="shared" si="1"/>
        <v>2772</v>
      </c>
      <c r="I20" s="61">
        <f>H20/H55</f>
        <v>0.012456467521962838</v>
      </c>
      <c r="J20" s="21"/>
    </row>
    <row r="21" spans="1:10" ht="10.5">
      <c r="A21" s="2" t="s">
        <v>349</v>
      </c>
      <c r="B21" s="5">
        <v>226</v>
      </c>
      <c r="C21" s="47">
        <v>567</v>
      </c>
      <c r="D21" s="47">
        <v>317</v>
      </c>
      <c r="E21" s="47">
        <v>220</v>
      </c>
      <c r="F21" s="47">
        <v>7</v>
      </c>
      <c r="G21" s="47">
        <v>123</v>
      </c>
      <c r="H21" s="47">
        <f t="shared" si="1"/>
        <v>1460</v>
      </c>
      <c r="I21" s="61">
        <f>H21/H55</f>
        <v>0.006560765722245939</v>
      </c>
      <c r="J21" s="21"/>
    </row>
    <row r="22" spans="1:10" ht="10.5">
      <c r="A22" s="2" t="s">
        <v>350</v>
      </c>
      <c r="B22" s="5">
        <v>37</v>
      </c>
      <c r="C22" s="47">
        <v>111</v>
      </c>
      <c r="D22" s="47">
        <v>57</v>
      </c>
      <c r="E22" s="47">
        <v>54</v>
      </c>
      <c r="F22" s="47">
        <v>0</v>
      </c>
      <c r="G22" s="47">
        <v>13</v>
      </c>
      <c r="H22" s="47">
        <f t="shared" si="1"/>
        <v>272</v>
      </c>
      <c r="I22" s="61">
        <f>H22/H55</f>
        <v>0.001222279641404723</v>
      </c>
      <c r="J22" s="21"/>
    </row>
    <row r="23" spans="1:10" ht="10.5">
      <c r="A23" s="2" t="s">
        <v>96</v>
      </c>
      <c r="B23" s="5">
        <v>37</v>
      </c>
      <c r="C23" s="47">
        <v>67</v>
      </c>
      <c r="D23" s="47">
        <v>26</v>
      </c>
      <c r="E23" s="47">
        <v>8</v>
      </c>
      <c r="F23" s="47">
        <v>0</v>
      </c>
      <c r="G23" s="47">
        <v>11</v>
      </c>
      <c r="H23" s="47">
        <f t="shared" si="1"/>
        <v>149</v>
      </c>
      <c r="I23" s="61">
        <f>H23/H55</f>
        <v>0.0006695575976812636</v>
      </c>
      <c r="J23" s="21"/>
    </row>
    <row r="24" spans="1:10" ht="10.5">
      <c r="A24" s="2" t="s">
        <v>97</v>
      </c>
      <c r="B24" s="5">
        <v>54</v>
      </c>
      <c r="C24" s="47">
        <v>192</v>
      </c>
      <c r="D24" s="47">
        <v>67</v>
      </c>
      <c r="E24" s="47">
        <v>60</v>
      </c>
      <c r="F24" s="47">
        <v>1</v>
      </c>
      <c r="G24" s="47">
        <v>121</v>
      </c>
      <c r="H24" s="47">
        <f t="shared" si="1"/>
        <v>495</v>
      </c>
      <c r="I24" s="61">
        <f>H24/H55</f>
        <v>0.0022243692003505065</v>
      </c>
      <c r="J24" s="21"/>
    </row>
    <row r="25" spans="1:10" ht="10.5">
      <c r="A25" s="2" t="s">
        <v>98</v>
      </c>
      <c r="B25" s="5">
        <v>247</v>
      </c>
      <c r="C25" s="47">
        <v>544</v>
      </c>
      <c r="D25" s="47">
        <v>253</v>
      </c>
      <c r="E25" s="47">
        <v>245</v>
      </c>
      <c r="F25" s="47">
        <v>1</v>
      </c>
      <c r="G25" s="47">
        <v>4</v>
      </c>
      <c r="H25" s="47">
        <f t="shared" si="1"/>
        <v>1294</v>
      </c>
      <c r="I25" s="61">
        <f>H25/H55</f>
        <v>0.00581481564697688</v>
      </c>
      <c r="J25" s="21"/>
    </row>
    <row r="26" spans="1:10" ht="10.5">
      <c r="A26" s="2" t="s">
        <v>99</v>
      </c>
      <c r="B26" s="5">
        <v>154</v>
      </c>
      <c r="C26" s="47">
        <v>296</v>
      </c>
      <c r="D26" s="47">
        <v>95</v>
      </c>
      <c r="E26" s="47">
        <v>94</v>
      </c>
      <c r="F26" s="47">
        <v>19</v>
      </c>
      <c r="G26" s="47">
        <v>0</v>
      </c>
      <c r="H26" s="47">
        <f t="shared" si="1"/>
        <v>658</v>
      </c>
      <c r="I26" s="61">
        <f>H26/H55</f>
        <v>0.002956838250162896</v>
      </c>
      <c r="J26" s="21"/>
    </row>
    <row r="27" spans="1:10" ht="10.5">
      <c r="A27" s="2" t="s">
        <v>100</v>
      </c>
      <c r="B27" s="5">
        <v>87</v>
      </c>
      <c r="C27" s="47">
        <v>122</v>
      </c>
      <c r="D27" s="47">
        <v>78</v>
      </c>
      <c r="E27" s="47">
        <v>51</v>
      </c>
      <c r="F27" s="47">
        <v>356</v>
      </c>
      <c r="G27" s="47">
        <v>56</v>
      </c>
      <c r="H27" s="47">
        <f t="shared" si="1"/>
        <v>750</v>
      </c>
      <c r="I27" s="61">
        <f>H27/H55</f>
        <v>0.0033702563641674343</v>
      </c>
      <c r="J27" s="21"/>
    </row>
    <row r="28" spans="1:10" ht="10.5">
      <c r="A28" s="2" t="s">
        <v>101</v>
      </c>
      <c r="B28" s="5">
        <v>85</v>
      </c>
      <c r="C28" s="47">
        <v>189</v>
      </c>
      <c r="D28" s="47">
        <v>85</v>
      </c>
      <c r="E28" s="47">
        <v>87</v>
      </c>
      <c r="F28" s="47">
        <v>2</v>
      </c>
      <c r="G28" s="47">
        <v>38</v>
      </c>
      <c r="H28" s="47">
        <f t="shared" si="1"/>
        <v>486</v>
      </c>
      <c r="I28" s="61">
        <f>H28/H55</f>
        <v>0.0021839261239804974</v>
      </c>
      <c r="J28" s="21"/>
    </row>
    <row r="29" spans="1:10" ht="10.5">
      <c r="A29" s="2" t="s">
        <v>102</v>
      </c>
      <c r="B29" s="5">
        <v>10</v>
      </c>
      <c r="C29" s="47">
        <v>74</v>
      </c>
      <c r="D29" s="47">
        <v>36</v>
      </c>
      <c r="E29" s="47">
        <v>50</v>
      </c>
      <c r="F29" s="47">
        <v>0</v>
      </c>
      <c r="G29" s="47">
        <v>3</v>
      </c>
      <c r="H29" s="47">
        <f t="shared" si="1"/>
        <v>173</v>
      </c>
      <c r="I29" s="61">
        <f>H29/H55</f>
        <v>0.0007774058013346215</v>
      </c>
      <c r="J29" s="21"/>
    </row>
    <row r="30" spans="1:10" ht="10.5">
      <c r="A30" s="2" t="s">
        <v>103</v>
      </c>
      <c r="B30" s="5">
        <v>399</v>
      </c>
      <c r="C30" s="47">
        <v>980</v>
      </c>
      <c r="D30" s="47">
        <v>385</v>
      </c>
      <c r="E30" s="47">
        <v>366</v>
      </c>
      <c r="F30" s="47">
        <v>0</v>
      </c>
      <c r="G30" s="47">
        <v>257</v>
      </c>
      <c r="H30" s="47">
        <f t="shared" si="1"/>
        <v>2387</v>
      </c>
      <c r="I30" s="61">
        <f>H30/H55</f>
        <v>0.010726402588356887</v>
      </c>
      <c r="J30" s="21"/>
    </row>
    <row r="31" spans="1:10" ht="10.5">
      <c r="A31" s="2" t="s">
        <v>104</v>
      </c>
      <c r="B31" s="5">
        <v>8</v>
      </c>
      <c r="C31" s="47">
        <v>37</v>
      </c>
      <c r="D31" s="47">
        <v>11</v>
      </c>
      <c r="E31" s="47">
        <v>8</v>
      </c>
      <c r="F31" s="47">
        <v>0</v>
      </c>
      <c r="G31" s="47">
        <v>0</v>
      </c>
      <c r="H31" s="47">
        <f t="shared" si="1"/>
        <v>64</v>
      </c>
      <c r="I31" s="61">
        <f>H31/H55</f>
        <v>0.00028759520974228775</v>
      </c>
      <c r="J31" s="21"/>
    </row>
    <row r="32" spans="1:10" ht="10.5">
      <c r="A32" s="2" t="s">
        <v>105</v>
      </c>
      <c r="B32" s="5">
        <v>11</v>
      </c>
      <c r="C32" s="47">
        <v>16</v>
      </c>
      <c r="D32" s="47">
        <v>6</v>
      </c>
      <c r="E32" s="47">
        <v>8</v>
      </c>
      <c r="F32" s="47">
        <v>0</v>
      </c>
      <c r="G32" s="47">
        <v>5</v>
      </c>
      <c r="H32" s="47">
        <f t="shared" si="1"/>
        <v>46</v>
      </c>
      <c r="I32" s="61">
        <f>H32/H55</f>
        <v>0.0002067090570022693</v>
      </c>
      <c r="J32" s="21"/>
    </row>
    <row r="33" spans="1:10" ht="10.5">
      <c r="A33" s="2" t="s">
        <v>106</v>
      </c>
      <c r="B33" s="5">
        <v>53</v>
      </c>
      <c r="C33" s="47">
        <v>132</v>
      </c>
      <c r="D33" s="47">
        <v>43</v>
      </c>
      <c r="E33" s="47">
        <v>33</v>
      </c>
      <c r="F33" s="47">
        <v>1</v>
      </c>
      <c r="G33" s="47">
        <v>238</v>
      </c>
      <c r="H33" s="47">
        <f t="shared" si="1"/>
        <v>500</v>
      </c>
      <c r="I33" s="61">
        <f>H33/H55</f>
        <v>0.002246837576111623</v>
      </c>
      <c r="J33" s="21"/>
    </row>
    <row r="34" spans="1:10" ht="10.5">
      <c r="A34" s="2" t="s">
        <v>367</v>
      </c>
      <c r="B34" s="5">
        <v>0</v>
      </c>
      <c r="C34" s="47">
        <v>315</v>
      </c>
      <c r="D34" s="47">
        <v>128</v>
      </c>
      <c r="E34" s="47">
        <v>111</v>
      </c>
      <c r="F34" s="47">
        <v>0</v>
      </c>
      <c r="G34" s="47">
        <v>0</v>
      </c>
      <c r="H34" s="47">
        <f t="shared" si="1"/>
        <v>554</v>
      </c>
      <c r="I34" s="61">
        <f>H34/H55</f>
        <v>0.002489496034331678</v>
      </c>
      <c r="J34" s="21"/>
    </row>
    <row r="35" spans="1:10" ht="10.5">
      <c r="A35" s="2" t="s">
        <v>368</v>
      </c>
      <c r="B35" s="5">
        <v>392</v>
      </c>
      <c r="C35" s="47">
        <v>596</v>
      </c>
      <c r="D35" s="47">
        <v>244</v>
      </c>
      <c r="E35" s="47">
        <v>142</v>
      </c>
      <c r="F35" s="47">
        <v>0</v>
      </c>
      <c r="G35" s="47">
        <v>522</v>
      </c>
      <c r="H35" s="47">
        <f t="shared" si="1"/>
        <v>1896</v>
      </c>
      <c r="I35" s="61">
        <f>H35/H55</f>
        <v>0.008520008088615274</v>
      </c>
      <c r="J35" s="21"/>
    </row>
    <row r="36" spans="1:10" ht="10.5">
      <c r="A36" s="2" t="s">
        <v>369</v>
      </c>
      <c r="B36" s="5">
        <v>89</v>
      </c>
      <c r="C36" s="47">
        <v>1268</v>
      </c>
      <c r="D36" s="47">
        <v>482</v>
      </c>
      <c r="E36" s="47">
        <v>333</v>
      </c>
      <c r="F36" s="47">
        <v>2</v>
      </c>
      <c r="G36" s="47">
        <v>726</v>
      </c>
      <c r="H36" s="47">
        <f t="shared" si="1"/>
        <v>2900</v>
      </c>
      <c r="I36" s="61">
        <f>H36/H55</f>
        <v>0.013031657941447413</v>
      </c>
      <c r="J36" s="21"/>
    </row>
    <row r="37" spans="1:10" ht="10.5">
      <c r="A37" s="2" t="s">
        <v>370</v>
      </c>
      <c r="B37" s="5">
        <v>1</v>
      </c>
      <c r="C37" s="47">
        <v>11</v>
      </c>
      <c r="D37" s="47">
        <v>3</v>
      </c>
      <c r="E37" s="47">
        <v>0</v>
      </c>
      <c r="F37" s="47">
        <v>0</v>
      </c>
      <c r="G37" s="47">
        <v>0</v>
      </c>
      <c r="H37" s="47">
        <f t="shared" si="1"/>
        <v>15</v>
      </c>
      <c r="I37" s="61">
        <f>H37/H55</f>
        <v>6.740512728334869E-05</v>
      </c>
      <c r="J37" s="21"/>
    </row>
    <row r="38" spans="1:10" ht="10.5">
      <c r="A38" s="2" t="s">
        <v>371</v>
      </c>
      <c r="B38" s="5">
        <v>115</v>
      </c>
      <c r="C38" s="47">
        <v>276</v>
      </c>
      <c r="D38" s="47">
        <v>111</v>
      </c>
      <c r="E38" s="47">
        <v>72</v>
      </c>
      <c r="F38" s="47">
        <v>0</v>
      </c>
      <c r="G38" s="47">
        <v>166</v>
      </c>
      <c r="H38" s="47">
        <f t="shared" si="1"/>
        <v>740</v>
      </c>
      <c r="I38" s="61">
        <f>H38/H55</f>
        <v>0.0033253196126452017</v>
      </c>
      <c r="J38" s="21"/>
    </row>
    <row r="39" spans="1:10" ht="10.5">
      <c r="A39" s="2" t="s">
        <v>372</v>
      </c>
      <c r="B39" s="5">
        <v>80</v>
      </c>
      <c r="C39" s="47">
        <v>505</v>
      </c>
      <c r="D39" s="47">
        <v>326</v>
      </c>
      <c r="E39" s="47">
        <v>272</v>
      </c>
      <c r="F39" s="47">
        <v>0</v>
      </c>
      <c r="G39" s="47">
        <v>252</v>
      </c>
      <c r="H39" s="47">
        <f t="shared" si="1"/>
        <v>1435</v>
      </c>
      <c r="I39" s="61">
        <f>H39/H55</f>
        <v>0.0064484238434403575</v>
      </c>
      <c r="J39" s="21"/>
    </row>
    <row r="40" spans="1:10" ht="10.5">
      <c r="A40" s="2" t="s">
        <v>373</v>
      </c>
      <c r="B40" s="5">
        <v>1257</v>
      </c>
      <c r="C40" s="47">
        <v>3702</v>
      </c>
      <c r="D40" s="47">
        <v>1707</v>
      </c>
      <c r="E40" s="47">
        <v>1771</v>
      </c>
      <c r="F40" s="47">
        <v>26</v>
      </c>
      <c r="G40" s="47">
        <v>385</v>
      </c>
      <c r="H40" s="47">
        <f t="shared" si="1"/>
        <v>8848</v>
      </c>
      <c r="I40" s="61">
        <f>H40/H55</f>
        <v>0.03976003774687128</v>
      </c>
      <c r="J40" s="21"/>
    </row>
    <row r="41" spans="1:10" ht="10.5">
      <c r="A41" s="2" t="s">
        <v>374</v>
      </c>
      <c r="B41" s="5">
        <v>796</v>
      </c>
      <c r="C41" s="47">
        <v>1627</v>
      </c>
      <c r="D41" s="47">
        <v>788</v>
      </c>
      <c r="E41" s="47">
        <v>735</v>
      </c>
      <c r="F41" s="47">
        <v>5</v>
      </c>
      <c r="G41" s="47">
        <v>794</v>
      </c>
      <c r="H41" s="47">
        <f t="shared" si="1"/>
        <v>4745</v>
      </c>
      <c r="I41" s="61">
        <f>H41/H55</f>
        <v>0.0213224885972993</v>
      </c>
      <c r="J41" s="21"/>
    </row>
    <row r="42" spans="1:14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84"/>
      <c r="K42" s="37"/>
      <c r="L42" s="37"/>
      <c r="M42" s="37"/>
      <c r="N42" s="37"/>
    </row>
    <row r="43" spans="1:14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84"/>
      <c r="K43" s="37"/>
      <c r="L43" s="37"/>
      <c r="M43" s="37"/>
      <c r="N43" s="37"/>
    </row>
    <row r="44" spans="1:10" ht="10.5">
      <c r="A44" s="2" t="s">
        <v>375</v>
      </c>
      <c r="B44" s="5">
        <v>26</v>
      </c>
      <c r="C44" s="47">
        <v>76</v>
      </c>
      <c r="D44" s="47">
        <v>36</v>
      </c>
      <c r="E44" s="47">
        <v>23</v>
      </c>
      <c r="F44" s="47">
        <v>0</v>
      </c>
      <c r="G44" s="47">
        <v>40</v>
      </c>
      <c r="H44" s="47">
        <f aca="true" t="shared" si="2" ref="H44:H54">SUM(B44:G44)</f>
        <v>201</v>
      </c>
      <c r="I44" s="61">
        <f>H44/H55</f>
        <v>0.0009032287055968724</v>
      </c>
      <c r="J44" s="21"/>
    </row>
    <row r="45" spans="1:10" ht="10.5">
      <c r="A45" s="2" t="s">
        <v>376</v>
      </c>
      <c r="B45" s="5">
        <v>22</v>
      </c>
      <c r="C45" s="47">
        <v>127</v>
      </c>
      <c r="D45" s="47">
        <v>45</v>
      </c>
      <c r="E45" s="47">
        <v>46</v>
      </c>
      <c r="F45" s="47">
        <v>13</v>
      </c>
      <c r="G45" s="47">
        <v>0</v>
      </c>
      <c r="H45" s="47">
        <f t="shared" si="2"/>
        <v>253</v>
      </c>
      <c r="I45" s="61">
        <f>H45/H55</f>
        <v>0.0011368998135124811</v>
      </c>
      <c r="J45" s="21"/>
    </row>
    <row r="46" spans="1:10" ht="10.5">
      <c r="A46" s="2" t="s">
        <v>377</v>
      </c>
      <c r="B46" s="5">
        <v>155</v>
      </c>
      <c r="C46" s="47">
        <v>252</v>
      </c>
      <c r="D46" s="47">
        <v>97</v>
      </c>
      <c r="E46" s="47">
        <v>73</v>
      </c>
      <c r="F46" s="47">
        <v>2</v>
      </c>
      <c r="G46" s="47">
        <v>453</v>
      </c>
      <c r="H46" s="47">
        <f t="shared" si="2"/>
        <v>1032</v>
      </c>
      <c r="I46" s="61">
        <f>H46/H55</f>
        <v>0.00463747275709439</v>
      </c>
      <c r="J46" s="21"/>
    </row>
    <row r="47" spans="1:10" ht="10.5">
      <c r="A47" s="2" t="s">
        <v>378</v>
      </c>
      <c r="B47" s="5">
        <v>3559</v>
      </c>
      <c r="C47" s="47">
        <v>13137</v>
      </c>
      <c r="D47" s="47">
        <v>6472</v>
      </c>
      <c r="E47" s="47">
        <v>9083</v>
      </c>
      <c r="F47" s="47">
        <v>24</v>
      </c>
      <c r="G47" s="47">
        <v>734</v>
      </c>
      <c r="H47" s="47">
        <f t="shared" si="2"/>
        <v>33009</v>
      </c>
      <c r="I47" s="61">
        <f>H47/H55</f>
        <v>0.14833172309973713</v>
      </c>
      <c r="J47" s="21"/>
    </row>
    <row r="48" spans="1:10" ht="10.5">
      <c r="A48" s="2" t="s">
        <v>379</v>
      </c>
      <c r="B48" s="5">
        <v>135</v>
      </c>
      <c r="C48" s="47">
        <v>500</v>
      </c>
      <c r="D48" s="47">
        <v>215</v>
      </c>
      <c r="E48" s="47">
        <v>216</v>
      </c>
      <c r="F48" s="47">
        <v>1</v>
      </c>
      <c r="G48" s="47">
        <v>11</v>
      </c>
      <c r="H48" s="47">
        <f t="shared" si="2"/>
        <v>1078</v>
      </c>
      <c r="I48" s="61">
        <f>H48/H55</f>
        <v>0.004844181814096659</v>
      </c>
      <c r="J48" s="21"/>
    </row>
    <row r="49" spans="1:10" ht="10.5">
      <c r="A49" s="2" t="s">
        <v>380</v>
      </c>
      <c r="B49" s="5">
        <v>42</v>
      </c>
      <c r="C49" s="47">
        <v>97</v>
      </c>
      <c r="D49" s="47">
        <v>37</v>
      </c>
      <c r="E49" s="47">
        <v>27</v>
      </c>
      <c r="F49" s="47">
        <v>0</v>
      </c>
      <c r="G49" s="47">
        <v>13</v>
      </c>
      <c r="H49" s="47">
        <f t="shared" si="2"/>
        <v>216</v>
      </c>
      <c r="I49" s="61">
        <f>H49/H55</f>
        <v>0.0009706338328802211</v>
      </c>
      <c r="J49" s="21"/>
    </row>
    <row r="50" spans="1:10" ht="10.5">
      <c r="A50" s="2" t="s">
        <v>381</v>
      </c>
      <c r="B50" s="5">
        <v>172</v>
      </c>
      <c r="C50" s="47">
        <v>132</v>
      </c>
      <c r="D50" s="47">
        <v>65</v>
      </c>
      <c r="E50" s="47">
        <v>60</v>
      </c>
      <c r="F50" s="47">
        <v>0</v>
      </c>
      <c r="G50" s="47">
        <v>40</v>
      </c>
      <c r="H50" s="47">
        <f t="shared" si="2"/>
        <v>469</v>
      </c>
      <c r="I50" s="61">
        <f>H50/H55</f>
        <v>0.0021075336463927024</v>
      </c>
      <c r="J50" s="21"/>
    </row>
    <row r="51" spans="1:10" ht="10.5">
      <c r="A51" s="2" t="s">
        <v>382</v>
      </c>
      <c r="B51" s="5">
        <v>311</v>
      </c>
      <c r="C51" s="47">
        <v>7163</v>
      </c>
      <c r="D51" s="47">
        <v>3690</v>
      </c>
      <c r="E51" s="47">
        <v>5449</v>
      </c>
      <c r="F51" s="47">
        <v>15</v>
      </c>
      <c r="G51" s="47">
        <v>2264</v>
      </c>
      <c r="H51" s="47">
        <f t="shared" si="2"/>
        <v>18892</v>
      </c>
      <c r="I51" s="61">
        <f>H51/H55</f>
        <v>0.08489451097580156</v>
      </c>
      <c r="J51" s="21"/>
    </row>
    <row r="52" spans="1:10" ht="10.5">
      <c r="A52" s="2" t="s">
        <v>383</v>
      </c>
      <c r="B52" s="5">
        <v>0</v>
      </c>
      <c r="C52" s="47">
        <v>3</v>
      </c>
      <c r="D52" s="47">
        <v>1</v>
      </c>
      <c r="E52" s="47">
        <v>3</v>
      </c>
      <c r="F52" s="47">
        <v>0</v>
      </c>
      <c r="G52" s="47">
        <v>0</v>
      </c>
      <c r="H52" s="47">
        <f t="shared" si="2"/>
        <v>7</v>
      </c>
      <c r="I52" s="61">
        <f>H52/H55</f>
        <v>3.145572606556272E-05</v>
      </c>
      <c r="J52" s="21"/>
    </row>
    <row r="53" spans="1:10" ht="10.5">
      <c r="A53" s="2" t="s">
        <v>384</v>
      </c>
      <c r="B53" s="5">
        <v>31</v>
      </c>
      <c r="C53" s="47">
        <v>68</v>
      </c>
      <c r="D53" s="47">
        <v>30</v>
      </c>
      <c r="E53" s="47">
        <v>37</v>
      </c>
      <c r="F53" s="47">
        <v>0</v>
      </c>
      <c r="G53" s="47">
        <v>5</v>
      </c>
      <c r="H53" s="47">
        <f t="shared" si="2"/>
        <v>171</v>
      </c>
      <c r="I53" s="61">
        <f>H53/H55</f>
        <v>0.000768418451030175</v>
      </c>
      <c r="J53" s="21"/>
    </row>
    <row r="54" spans="1:10" ht="10.5">
      <c r="A54" s="2" t="s">
        <v>385</v>
      </c>
      <c r="B54" s="5">
        <v>4</v>
      </c>
      <c r="C54" s="47">
        <v>43</v>
      </c>
      <c r="D54" s="47">
        <v>18</v>
      </c>
      <c r="E54" s="47">
        <v>3</v>
      </c>
      <c r="F54" s="47">
        <v>0</v>
      </c>
      <c r="G54" s="47">
        <v>0</v>
      </c>
      <c r="H54" s="47">
        <f t="shared" si="2"/>
        <v>68</v>
      </c>
      <c r="I54" s="61">
        <f>H54/H55</f>
        <v>0.0003055699103511807</v>
      </c>
      <c r="J54" s="21"/>
    </row>
    <row r="55" spans="1:9" ht="10.5">
      <c r="A55" s="3" t="s">
        <v>164</v>
      </c>
      <c r="B55" s="20">
        <f aca="true" t="shared" si="3" ref="B55:H55">SUM(B3:B54)</f>
        <v>27284</v>
      </c>
      <c r="C55" s="20">
        <f t="shared" si="3"/>
        <v>84152</v>
      </c>
      <c r="D55" s="20">
        <f t="shared" si="3"/>
        <v>40609</v>
      </c>
      <c r="E55" s="20">
        <f t="shared" si="3"/>
        <v>48577</v>
      </c>
      <c r="F55" s="20">
        <f t="shared" si="3"/>
        <v>1514</v>
      </c>
      <c r="G55" s="20">
        <f t="shared" si="3"/>
        <v>20399</v>
      </c>
      <c r="H55" s="20">
        <f t="shared" si="3"/>
        <v>222535</v>
      </c>
      <c r="I55" s="61">
        <f>H55/H55</f>
        <v>1</v>
      </c>
    </row>
    <row r="56" spans="1:9" ht="10.5">
      <c r="A56" s="9" t="s">
        <v>165</v>
      </c>
      <c r="B56" s="35">
        <f>B55/H55</f>
        <v>0.12260543285325903</v>
      </c>
      <c r="C56" s="35">
        <f>C55/H55</f>
        <v>0.3781517514098906</v>
      </c>
      <c r="D56" s="35">
        <f>D55/H55</f>
        <v>0.1824836542566338</v>
      </c>
      <c r="E56" s="35">
        <f>E55/H55</f>
        <v>0.21828925786954861</v>
      </c>
      <c r="F56" s="35">
        <f>F55/H55</f>
        <v>0.006803424180465994</v>
      </c>
      <c r="G56" s="35">
        <f>G55/H55</f>
        <v>0.091666479430202</v>
      </c>
      <c r="H56" s="35">
        <f>H55/H55</f>
        <v>1</v>
      </c>
      <c r="I56" s="8"/>
    </row>
    <row r="57" spans="1:11" ht="10.5">
      <c r="A57" s="4" t="s">
        <v>310</v>
      </c>
      <c r="D57" s="25"/>
      <c r="K57" s="21"/>
    </row>
    <row r="58" spans="1:11" ht="10.5">
      <c r="A58" s="4" t="s">
        <v>132</v>
      </c>
      <c r="D58" s="25"/>
      <c r="K58" s="21"/>
    </row>
    <row r="59" spans="1:14" ht="10.5">
      <c r="A59" s="4" t="s">
        <v>124</v>
      </c>
      <c r="F59" s="25"/>
      <c r="I59" s="25"/>
      <c r="J59" s="37"/>
      <c r="K59" s="37"/>
      <c r="L59" s="37"/>
      <c r="M59" s="37"/>
      <c r="N59" s="37"/>
    </row>
  </sheetData>
  <printOptions/>
  <pageMargins left="0.75" right="0.75" top="0.5" bottom="0.5" header="0.5" footer="0.5"/>
  <pageSetup horizontalDpi="600" verticalDpi="6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Q77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16.140625" style="4" customWidth="1"/>
    <col min="2" max="2" width="8.421875" style="4" customWidth="1"/>
    <col min="3" max="3" width="10.421875" style="4" customWidth="1"/>
    <col min="4" max="4" width="9.8515625" style="4" customWidth="1"/>
    <col min="5" max="5" width="12.00390625" style="4" customWidth="1"/>
    <col min="6" max="6" width="9.28125" style="4" customWidth="1"/>
    <col min="7" max="7" width="7.8515625" style="4" customWidth="1"/>
    <col min="8" max="8" width="7.00390625" style="4" customWidth="1"/>
    <col min="9" max="10" width="9.140625" style="4" customWidth="1"/>
    <col min="11" max="147" width="9.140625" style="37" customWidth="1"/>
    <col min="148" max="16384" width="9.140625" style="4" customWidth="1"/>
  </cols>
  <sheetData>
    <row r="1" ht="10.5">
      <c r="A1" s="1" t="s">
        <v>201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164</v>
      </c>
      <c r="I2" s="7" t="s">
        <v>165</v>
      </c>
    </row>
    <row r="3" spans="1:10" ht="10.5">
      <c r="A3" s="2" t="s">
        <v>332</v>
      </c>
      <c r="B3" s="20">
        <v>553</v>
      </c>
      <c r="C3" s="47">
        <v>838</v>
      </c>
      <c r="D3" s="47">
        <v>264</v>
      </c>
      <c r="E3" s="47">
        <v>88</v>
      </c>
      <c r="F3" s="47">
        <v>0</v>
      </c>
      <c r="G3" s="47">
        <v>129</v>
      </c>
      <c r="H3" s="47">
        <f aca="true" t="shared" si="0" ref="H3:H9">SUM(B3:G3)</f>
        <v>1872</v>
      </c>
      <c r="I3" s="61">
        <f>H3/H55</f>
        <v>0.004251907339309928</v>
      </c>
      <c r="J3" s="21"/>
    </row>
    <row r="4" spans="1:10" ht="10.5">
      <c r="A4" s="2" t="s">
        <v>333</v>
      </c>
      <c r="B4" s="20">
        <v>549</v>
      </c>
      <c r="C4" s="47">
        <v>2091</v>
      </c>
      <c r="D4" s="47">
        <v>1249</v>
      </c>
      <c r="E4" s="47">
        <v>1529</v>
      </c>
      <c r="F4" s="47">
        <v>0</v>
      </c>
      <c r="G4" s="47">
        <v>199</v>
      </c>
      <c r="H4" s="47">
        <f t="shared" si="0"/>
        <v>5617</v>
      </c>
      <c r="I4" s="61">
        <f>H4/H55</f>
        <v>0.01275799333595292</v>
      </c>
      <c r="J4" s="21"/>
    </row>
    <row r="5" spans="1:10" ht="10.5">
      <c r="A5" s="2" t="s">
        <v>334</v>
      </c>
      <c r="B5" s="20">
        <v>1174</v>
      </c>
      <c r="C5" s="47">
        <v>2342</v>
      </c>
      <c r="D5" s="47">
        <v>1081</v>
      </c>
      <c r="E5" s="47">
        <v>1008</v>
      </c>
      <c r="F5" s="47">
        <v>35</v>
      </c>
      <c r="G5" s="47">
        <v>16</v>
      </c>
      <c r="H5" s="47">
        <f t="shared" si="0"/>
        <v>5656</v>
      </c>
      <c r="I5" s="61">
        <f>H5/H55</f>
        <v>0.012846574738855211</v>
      </c>
      <c r="J5" s="21"/>
    </row>
    <row r="6" spans="1:10" ht="10.5">
      <c r="A6" s="2" t="s">
        <v>335</v>
      </c>
      <c r="B6" s="20">
        <v>538</v>
      </c>
      <c r="C6" s="47">
        <v>4190</v>
      </c>
      <c r="D6" s="47">
        <v>1604</v>
      </c>
      <c r="E6" s="47">
        <v>1189</v>
      </c>
      <c r="F6" s="47">
        <v>18</v>
      </c>
      <c r="G6" s="47">
        <v>1084</v>
      </c>
      <c r="H6" s="47">
        <f t="shared" si="0"/>
        <v>8623</v>
      </c>
      <c r="I6" s="61">
        <f>H6/H55</f>
        <v>0.01958557531349867</v>
      </c>
      <c r="J6" s="21"/>
    </row>
    <row r="7" spans="1:10" ht="10.5">
      <c r="A7" s="2" t="s">
        <v>336</v>
      </c>
      <c r="B7" s="20">
        <v>28964</v>
      </c>
      <c r="C7" s="47">
        <v>64978</v>
      </c>
      <c r="D7" s="47">
        <v>32030</v>
      </c>
      <c r="E7" s="47">
        <v>38727</v>
      </c>
      <c r="F7" s="47">
        <v>1200</v>
      </c>
      <c r="G7" s="47">
        <v>20882</v>
      </c>
      <c r="H7" s="47">
        <f t="shared" si="0"/>
        <v>186781</v>
      </c>
      <c r="I7" s="61">
        <f>H7/H55</f>
        <v>0.424239051679299</v>
      </c>
      <c r="J7" s="21"/>
    </row>
    <row r="8" spans="1:10" ht="10.5">
      <c r="A8" s="2" t="s">
        <v>337</v>
      </c>
      <c r="B8" s="20">
        <v>1963</v>
      </c>
      <c r="C8" s="47">
        <v>3784</v>
      </c>
      <c r="D8" s="47">
        <v>1510</v>
      </c>
      <c r="E8" s="47">
        <v>1441</v>
      </c>
      <c r="F8" s="47">
        <v>0</v>
      </c>
      <c r="G8" s="47">
        <v>1772</v>
      </c>
      <c r="H8" s="47">
        <f t="shared" si="0"/>
        <v>10470</v>
      </c>
      <c r="I8" s="61">
        <f>H8/H55</f>
        <v>0.023780699702230207</v>
      </c>
      <c r="J8" s="21"/>
    </row>
    <row r="9" spans="1:10" ht="10.5">
      <c r="A9" s="2" t="s">
        <v>311</v>
      </c>
      <c r="B9" s="20">
        <v>158</v>
      </c>
      <c r="C9" s="47">
        <v>457</v>
      </c>
      <c r="D9" s="47">
        <v>169</v>
      </c>
      <c r="E9" s="47">
        <v>151</v>
      </c>
      <c r="F9" s="47">
        <v>0</v>
      </c>
      <c r="G9" s="47">
        <v>113</v>
      </c>
      <c r="H9" s="47">
        <f t="shared" si="0"/>
        <v>1048</v>
      </c>
      <c r="I9" s="61">
        <f>H9/H55</f>
        <v>0.0023803412882461563</v>
      </c>
      <c r="J9" s="21"/>
    </row>
    <row r="10" spans="1:147" ht="12" customHeight="1">
      <c r="A10" s="2" t="s">
        <v>118</v>
      </c>
      <c r="B10" s="158" t="s">
        <v>171</v>
      </c>
      <c r="C10" s="158" t="s">
        <v>171</v>
      </c>
      <c r="D10" s="158" t="s">
        <v>171</v>
      </c>
      <c r="E10" s="158" t="s">
        <v>171</v>
      </c>
      <c r="F10" s="158" t="s">
        <v>171</v>
      </c>
      <c r="G10" s="158" t="s">
        <v>171</v>
      </c>
      <c r="H10" s="158" t="s">
        <v>171</v>
      </c>
      <c r="I10" s="158" t="s">
        <v>171</v>
      </c>
      <c r="J10" s="8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</row>
    <row r="11" spans="1:10" ht="10.5">
      <c r="A11" s="2" t="s">
        <v>339</v>
      </c>
      <c r="B11" s="20">
        <v>25</v>
      </c>
      <c r="C11" s="47">
        <v>71</v>
      </c>
      <c r="D11" s="47">
        <v>34</v>
      </c>
      <c r="E11" s="47">
        <v>18</v>
      </c>
      <c r="F11" s="47">
        <v>16</v>
      </c>
      <c r="G11" s="47">
        <v>18</v>
      </c>
      <c r="H11" s="47">
        <f aca="true" t="shared" si="1" ref="H11:H41">SUM(B11:G11)</f>
        <v>182</v>
      </c>
      <c r="I11" s="61">
        <f>H11/H55</f>
        <v>0.00041337988021068745</v>
      </c>
      <c r="J11" s="21"/>
    </row>
    <row r="12" spans="1:10" ht="10.5">
      <c r="A12" s="2" t="s">
        <v>206</v>
      </c>
      <c r="B12" s="20">
        <v>4294</v>
      </c>
      <c r="C12" s="47">
        <v>15794</v>
      </c>
      <c r="D12" s="47">
        <v>7065</v>
      </c>
      <c r="E12" s="47">
        <v>7036</v>
      </c>
      <c r="F12" s="47">
        <v>0</v>
      </c>
      <c r="G12" s="47">
        <v>2360</v>
      </c>
      <c r="H12" s="47">
        <f t="shared" si="1"/>
        <v>36549</v>
      </c>
      <c r="I12" s="61">
        <f>H12/H55</f>
        <v>0.0830144024275847</v>
      </c>
      <c r="J12" s="21"/>
    </row>
    <row r="13" spans="1:10" ht="10.5">
      <c r="A13" s="2" t="s">
        <v>341</v>
      </c>
      <c r="B13" s="20">
        <v>1865</v>
      </c>
      <c r="C13" s="47">
        <v>2805</v>
      </c>
      <c r="D13" s="47">
        <v>973</v>
      </c>
      <c r="E13" s="47">
        <v>561</v>
      </c>
      <c r="F13" s="47">
        <v>0</v>
      </c>
      <c r="G13" s="47">
        <v>4607</v>
      </c>
      <c r="H13" s="47">
        <f t="shared" si="1"/>
        <v>10811</v>
      </c>
      <c r="I13" s="61">
        <f>H13/H55</f>
        <v>0.02455521914811946</v>
      </c>
      <c r="J13" s="21"/>
    </row>
    <row r="14" spans="1:10" ht="10.5">
      <c r="A14" s="2" t="s">
        <v>342</v>
      </c>
      <c r="B14" s="20">
        <v>25</v>
      </c>
      <c r="C14" s="47">
        <v>112</v>
      </c>
      <c r="D14" s="47">
        <v>48</v>
      </c>
      <c r="E14" s="47">
        <v>80</v>
      </c>
      <c r="F14" s="47">
        <v>0</v>
      </c>
      <c r="G14" s="47">
        <v>4</v>
      </c>
      <c r="H14" s="47">
        <f t="shared" si="1"/>
        <v>269</v>
      </c>
      <c r="I14" s="61">
        <f>H14/H55</f>
        <v>0.0006109845482234886</v>
      </c>
      <c r="J14" s="21"/>
    </row>
    <row r="15" spans="1:10" ht="10.5">
      <c r="A15" s="2" t="s">
        <v>343</v>
      </c>
      <c r="B15" s="20">
        <v>657</v>
      </c>
      <c r="C15" s="47">
        <v>3170</v>
      </c>
      <c r="D15" s="47">
        <v>1299</v>
      </c>
      <c r="E15" s="47">
        <v>1137</v>
      </c>
      <c r="F15" s="47">
        <v>258</v>
      </c>
      <c r="G15" s="47">
        <v>660</v>
      </c>
      <c r="H15" s="47">
        <f t="shared" si="1"/>
        <v>7181</v>
      </c>
      <c r="I15" s="61">
        <f>H15/H55</f>
        <v>0.01631033472413707</v>
      </c>
      <c r="J15" s="21"/>
    </row>
    <row r="16" spans="1:10" ht="10.5">
      <c r="A16" s="2" t="s">
        <v>344</v>
      </c>
      <c r="B16" s="20">
        <v>213</v>
      </c>
      <c r="C16" s="47">
        <v>489</v>
      </c>
      <c r="D16" s="47">
        <v>178</v>
      </c>
      <c r="E16" s="47">
        <v>156</v>
      </c>
      <c r="F16" s="47">
        <v>0</v>
      </c>
      <c r="G16" s="47">
        <v>296</v>
      </c>
      <c r="H16" s="47">
        <f t="shared" si="1"/>
        <v>1332</v>
      </c>
      <c r="I16" s="61">
        <f>H16/H55</f>
        <v>0.0030253956068166795</v>
      </c>
      <c r="J16" s="21"/>
    </row>
    <row r="17" spans="1:10" ht="10.5">
      <c r="A17" s="2" t="s">
        <v>345</v>
      </c>
      <c r="B17" s="20">
        <v>0</v>
      </c>
      <c r="C17" s="47">
        <v>2353</v>
      </c>
      <c r="D17" s="47">
        <v>1122</v>
      </c>
      <c r="E17" s="47">
        <v>1099</v>
      </c>
      <c r="F17" s="47">
        <v>45</v>
      </c>
      <c r="G17" s="47">
        <v>0</v>
      </c>
      <c r="H17" s="47">
        <f t="shared" si="1"/>
        <v>4619</v>
      </c>
      <c r="I17" s="61">
        <f>H17/H55</f>
        <v>0.010491217948863546</v>
      </c>
      <c r="J17" s="21"/>
    </row>
    <row r="18" spans="1:10" ht="10.5">
      <c r="A18" s="2" t="s">
        <v>346</v>
      </c>
      <c r="B18" s="20">
        <v>301</v>
      </c>
      <c r="C18" s="47">
        <v>1053</v>
      </c>
      <c r="D18" s="47">
        <v>370</v>
      </c>
      <c r="E18" s="47">
        <v>349</v>
      </c>
      <c r="F18" s="47">
        <v>2</v>
      </c>
      <c r="G18" s="47">
        <v>122</v>
      </c>
      <c r="H18" s="47">
        <f t="shared" si="1"/>
        <v>2197</v>
      </c>
      <c r="I18" s="61">
        <f>H18/H55</f>
        <v>0.004990085696829013</v>
      </c>
      <c r="J18" s="21"/>
    </row>
    <row r="19" spans="1:10" ht="10.5">
      <c r="A19" s="2" t="s">
        <v>347</v>
      </c>
      <c r="B19" s="20">
        <v>808</v>
      </c>
      <c r="C19" s="47">
        <v>1381</v>
      </c>
      <c r="D19" s="47">
        <v>518</v>
      </c>
      <c r="E19" s="47">
        <v>440</v>
      </c>
      <c r="F19" s="47">
        <v>3</v>
      </c>
      <c r="G19" s="47">
        <v>415</v>
      </c>
      <c r="H19" s="47">
        <f t="shared" si="1"/>
        <v>3565</v>
      </c>
      <c r="I19" s="61">
        <f>H19/H55</f>
        <v>0.008097248752478576</v>
      </c>
      <c r="J19" s="21"/>
    </row>
    <row r="20" spans="1:10" ht="10.5">
      <c r="A20" s="2" t="s">
        <v>348</v>
      </c>
      <c r="B20" s="20">
        <v>394</v>
      </c>
      <c r="C20" s="47">
        <v>1797</v>
      </c>
      <c r="D20" s="47">
        <v>684</v>
      </c>
      <c r="E20" s="47">
        <v>417</v>
      </c>
      <c r="F20" s="47">
        <v>38</v>
      </c>
      <c r="G20" s="47">
        <v>52</v>
      </c>
      <c r="H20" s="47">
        <f t="shared" si="1"/>
        <v>3382</v>
      </c>
      <c r="I20" s="61">
        <f>H20/H55</f>
        <v>0.007681597554244753</v>
      </c>
      <c r="J20" s="21"/>
    </row>
    <row r="21" spans="1:10" ht="10.5">
      <c r="A21" s="2" t="s">
        <v>349</v>
      </c>
      <c r="B21" s="20">
        <v>374</v>
      </c>
      <c r="C21" s="47">
        <v>647</v>
      </c>
      <c r="D21" s="47">
        <v>273</v>
      </c>
      <c r="E21" s="47">
        <v>116</v>
      </c>
      <c r="F21" s="47">
        <v>6</v>
      </c>
      <c r="G21" s="47">
        <v>152</v>
      </c>
      <c r="H21" s="47">
        <f t="shared" si="1"/>
        <v>1568</v>
      </c>
      <c r="I21" s="61">
        <f>H21/H55</f>
        <v>0.003561426660276692</v>
      </c>
      <c r="J21" s="21"/>
    </row>
    <row r="22" spans="1:10" ht="10.5">
      <c r="A22" s="2" t="s">
        <v>350</v>
      </c>
      <c r="B22" s="20">
        <v>5</v>
      </c>
      <c r="C22" s="47">
        <v>106</v>
      </c>
      <c r="D22" s="47">
        <v>50</v>
      </c>
      <c r="E22" s="47">
        <v>46</v>
      </c>
      <c r="F22" s="47">
        <v>1</v>
      </c>
      <c r="G22" s="47">
        <v>13</v>
      </c>
      <c r="H22" s="47">
        <f t="shared" si="1"/>
        <v>221</v>
      </c>
      <c r="I22" s="61">
        <f>H22/H55</f>
        <v>0.0005019612831129776</v>
      </c>
      <c r="J22" s="21"/>
    </row>
    <row r="23" spans="1:10" ht="10.5">
      <c r="A23" s="2" t="s">
        <v>96</v>
      </c>
      <c r="B23" s="20">
        <v>11</v>
      </c>
      <c r="C23" s="47">
        <v>81</v>
      </c>
      <c r="D23" s="47">
        <v>32</v>
      </c>
      <c r="E23" s="47">
        <v>13</v>
      </c>
      <c r="F23" s="47">
        <v>0</v>
      </c>
      <c r="G23" s="47">
        <v>0</v>
      </c>
      <c r="H23" s="47">
        <f t="shared" si="1"/>
        <v>137</v>
      </c>
      <c r="I23" s="61">
        <f>H23/H55</f>
        <v>0.0003111705691695834</v>
      </c>
      <c r="J23" s="21"/>
    </row>
    <row r="24" spans="1:10" ht="10.5">
      <c r="A24" s="2" t="s">
        <v>97</v>
      </c>
      <c r="B24" s="20">
        <v>90</v>
      </c>
      <c r="C24" s="47">
        <v>247</v>
      </c>
      <c r="D24" s="47">
        <v>85</v>
      </c>
      <c r="E24" s="47">
        <v>63</v>
      </c>
      <c r="F24" s="47">
        <v>10</v>
      </c>
      <c r="G24" s="47">
        <v>545</v>
      </c>
      <c r="H24" s="47">
        <f t="shared" si="1"/>
        <v>1040</v>
      </c>
      <c r="I24" s="61">
        <f>H24/H55</f>
        <v>0.0023621707440610712</v>
      </c>
      <c r="J24" s="21"/>
    </row>
    <row r="25" spans="1:10" ht="10.5">
      <c r="A25" s="2" t="s">
        <v>98</v>
      </c>
      <c r="B25" s="20">
        <v>739</v>
      </c>
      <c r="C25" s="47">
        <v>3521</v>
      </c>
      <c r="D25" s="47">
        <v>1473</v>
      </c>
      <c r="E25" s="47">
        <v>1181</v>
      </c>
      <c r="F25" s="47">
        <v>2</v>
      </c>
      <c r="G25" s="47">
        <v>3</v>
      </c>
      <c r="H25" s="47">
        <f t="shared" si="1"/>
        <v>6919</v>
      </c>
      <c r="I25" s="61">
        <f>H25/H55</f>
        <v>0.01571524940207553</v>
      </c>
      <c r="J25" s="21"/>
    </row>
    <row r="26" spans="1:10" ht="10.5">
      <c r="A26" s="2" t="s">
        <v>99</v>
      </c>
      <c r="B26" s="20">
        <v>31</v>
      </c>
      <c r="C26" s="47">
        <v>636</v>
      </c>
      <c r="D26" s="47">
        <v>251</v>
      </c>
      <c r="E26" s="47">
        <v>187</v>
      </c>
      <c r="F26" s="47">
        <v>4</v>
      </c>
      <c r="G26" s="47">
        <v>1</v>
      </c>
      <c r="H26" s="47">
        <f t="shared" si="1"/>
        <v>1110</v>
      </c>
      <c r="I26" s="61">
        <f>H26/H55</f>
        <v>0.0025211630056805666</v>
      </c>
      <c r="J26" s="21"/>
    </row>
    <row r="27" spans="1:10" ht="10.5">
      <c r="A27" s="2" t="s">
        <v>100</v>
      </c>
      <c r="B27" s="20">
        <v>131</v>
      </c>
      <c r="C27" s="47">
        <v>135</v>
      </c>
      <c r="D27" s="47">
        <v>57</v>
      </c>
      <c r="E27" s="47">
        <v>19</v>
      </c>
      <c r="F27" s="47">
        <v>238</v>
      </c>
      <c r="G27" s="47">
        <v>70</v>
      </c>
      <c r="H27" s="47">
        <f t="shared" si="1"/>
        <v>650</v>
      </c>
      <c r="I27" s="61">
        <f>H27/H55</f>
        <v>0.0014763567150381696</v>
      </c>
      <c r="J27" s="21"/>
    </row>
    <row r="28" spans="1:10" ht="10.5">
      <c r="A28" s="2" t="s">
        <v>101</v>
      </c>
      <c r="B28" s="20">
        <v>87</v>
      </c>
      <c r="C28" s="47">
        <v>178</v>
      </c>
      <c r="D28" s="47">
        <v>80</v>
      </c>
      <c r="E28" s="47">
        <v>71</v>
      </c>
      <c r="F28" s="47">
        <v>20</v>
      </c>
      <c r="G28" s="47">
        <v>56</v>
      </c>
      <c r="H28" s="47">
        <f t="shared" si="1"/>
        <v>492</v>
      </c>
      <c r="I28" s="61">
        <f>H28/H55</f>
        <v>0.0011174884673827376</v>
      </c>
      <c r="J28" s="21"/>
    </row>
    <row r="29" spans="1:10" ht="10.5">
      <c r="A29" s="2" t="s">
        <v>102</v>
      </c>
      <c r="B29" s="20">
        <v>34</v>
      </c>
      <c r="C29" s="47">
        <v>133</v>
      </c>
      <c r="D29" s="47">
        <v>71</v>
      </c>
      <c r="E29" s="47">
        <v>42</v>
      </c>
      <c r="F29" s="47">
        <v>0</v>
      </c>
      <c r="G29" s="47">
        <v>2</v>
      </c>
      <c r="H29" s="47">
        <f t="shared" si="1"/>
        <v>282</v>
      </c>
      <c r="I29" s="61">
        <f>H29/H55</f>
        <v>0.000640511682524252</v>
      </c>
      <c r="J29" s="21"/>
    </row>
    <row r="30" spans="1:10" ht="10.5">
      <c r="A30" s="2" t="s">
        <v>103</v>
      </c>
      <c r="B30" s="20">
        <v>1115</v>
      </c>
      <c r="C30" s="47">
        <v>2249</v>
      </c>
      <c r="D30" s="47">
        <v>881</v>
      </c>
      <c r="E30" s="47">
        <v>747</v>
      </c>
      <c r="F30" s="47">
        <v>0</v>
      </c>
      <c r="G30" s="47">
        <v>740</v>
      </c>
      <c r="H30" s="47">
        <f t="shared" si="1"/>
        <v>5732</v>
      </c>
      <c r="I30" s="61">
        <f>H30/H55</f>
        <v>0.013019194908613519</v>
      </c>
      <c r="J30" s="21"/>
    </row>
    <row r="31" spans="1:10" ht="10.5">
      <c r="A31" s="2" t="s">
        <v>104</v>
      </c>
      <c r="B31" s="20">
        <v>53</v>
      </c>
      <c r="C31" s="47">
        <v>114</v>
      </c>
      <c r="D31" s="47">
        <v>57</v>
      </c>
      <c r="E31" s="47">
        <v>33</v>
      </c>
      <c r="F31" s="47">
        <v>0</v>
      </c>
      <c r="G31" s="47">
        <v>0</v>
      </c>
      <c r="H31" s="47">
        <f t="shared" si="1"/>
        <v>257</v>
      </c>
      <c r="I31" s="61">
        <f>H31/H55</f>
        <v>0.0005837287319458608</v>
      </c>
      <c r="J31" s="21"/>
    </row>
    <row r="32" spans="1:10" ht="10.5">
      <c r="A32" s="2" t="s">
        <v>105</v>
      </c>
      <c r="B32" s="20">
        <v>8</v>
      </c>
      <c r="C32" s="47">
        <v>20</v>
      </c>
      <c r="D32" s="47">
        <v>7</v>
      </c>
      <c r="E32" s="47">
        <v>7</v>
      </c>
      <c r="F32" s="47">
        <v>0</v>
      </c>
      <c r="G32" s="47">
        <v>6</v>
      </c>
      <c r="H32" s="47">
        <f t="shared" si="1"/>
        <v>48</v>
      </c>
      <c r="I32" s="61">
        <f>H32/H55</f>
        <v>0.00010902326511051098</v>
      </c>
      <c r="J32" s="21"/>
    </row>
    <row r="33" spans="1:10" ht="10.5">
      <c r="A33" s="2" t="s">
        <v>106</v>
      </c>
      <c r="B33" s="20">
        <v>128</v>
      </c>
      <c r="C33" s="47">
        <v>257</v>
      </c>
      <c r="D33" s="47">
        <v>82</v>
      </c>
      <c r="E33" s="47">
        <v>55</v>
      </c>
      <c r="F33" s="47">
        <v>1</v>
      </c>
      <c r="G33" s="47">
        <v>863</v>
      </c>
      <c r="H33" s="47">
        <f t="shared" si="1"/>
        <v>1386</v>
      </c>
      <c r="I33" s="61">
        <f>H33/H55</f>
        <v>0.0031480467800660047</v>
      </c>
      <c r="J33" s="21"/>
    </row>
    <row r="34" spans="1:10" ht="10.5">
      <c r="A34" s="2" t="s">
        <v>367</v>
      </c>
      <c r="B34" s="20">
        <v>0</v>
      </c>
      <c r="C34" s="47">
        <v>1017</v>
      </c>
      <c r="D34" s="47">
        <v>456</v>
      </c>
      <c r="E34" s="47">
        <v>395</v>
      </c>
      <c r="F34" s="47">
        <v>0</v>
      </c>
      <c r="G34" s="47">
        <v>0</v>
      </c>
      <c r="H34" s="47">
        <f t="shared" si="1"/>
        <v>1868</v>
      </c>
      <c r="I34" s="61">
        <f>H34/H55</f>
        <v>0.0042428220672173856</v>
      </c>
      <c r="J34" s="21"/>
    </row>
    <row r="35" spans="1:10" ht="10.5">
      <c r="A35" s="2" t="s">
        <v>368</v>
      </c>
      <c r="B35" s="20">
        <v>574</v>
      </c>
      <c r="C35" s="47">
        <v>959</v>
      </c>
      <c r="D35" s="47">
        <v>344</v>
      </c>
      <c r="E35" s="47">
        <v>229</v>
      </c>
      <c r="F35" s="47">
        <v>0</v>
      </c>
      <c r="G35" s="47">
        <v>1664</v>
      </c>
      <c r="H35" s="47">
        <f t="shared" si="1"/>
        <v>3770</v>
      </c>
      <c r="I35" s="61">
        <f>H35/H55</f>
        <v>0.008562868947221382</v>
      </c>
      <c r="J35" s="21"/>
    </row>
    <row r="36" spans="1:10" ht="10.5">
      <c r="A36" s="2" t="s">
        <v>369</v>
      </c>
      <c r="B36" s="20">
        <v>295</v>
      </c>
      <c r="C36" s="47">
        <v>3133</v>
      </c>
      <c r="D36" s="47">
        <v>1103</v>
      </c>
      <c r="E36" s="47">
        <v>722</v>
      </c>
      <c r="F36" s="47">
        <v>12</v>
      </c>
      <c r="G36" s="47">
        <v>3820</v>
      </c>
      <c r="H36" s="47">
        <f t="shared" si="1"/>
        <v>9085</v>
      </c>
      <c r="I36" s="61">
        <f>H36/H55</f>
        <v>0.020634924240187338</v>
      </c>
      <c r="J36" s="21"/>
    </row>
    <row r="37" spans="1:10" ht="10.5">
      <c r="A37" s="2" t="s">
        <v>370</v>
      </c>
      <c r="B37" s="20">
        <v>0</v>
      </c>
      <c r="C37" s="47">
        <v>2</v>
      </c>
      <c r="D37" s="47">
        <v>1</v>
      </c>
      <c r="E37" s="47">
        <v>0</v>
      </c>
      <c r="F37" s="47">
        <v>0</v>
      </c>
      <c r="G37" s="47">
        <v>0</v>
      </c>
      <c r="H37" s="47">
        <f t="shared" si="1"/>
        <v>3</v>
      </c>
      <c r="I37" s="61">
        <f>H37/H55</f>
        <v>6.813954069406936E-06</v>
      </c>
      <c r="J37" s="21"/>
    </row>
    <row r="38" spans="1:10" ht="10.5">
      <c r="A38" s="2" t="s">
        <v>371</v>
      </c>
      <c r="B38" s="20">
        <v>115</v>
      </c>
      <c r="C38" s="47">
        <v>373</v>
      </c>
      <c r="D38" s="47">
        <v>139</v>
      </c>
      <c r="E38" s="47">
        <v>147</v>
      </c>
      <c r="F38" s="47">
        <v>6</v>
      </c>
      <c r="G38" s="47">
        <v>95</v>
      </c>
      <c r="H38" s="47">
        <f t="shared" si="1"/>
        <v>875</v>
      </c>
      <c r="I38" s="61">
        <f>H38/H55</f>
        <v>0.00198740327024369</v>
      </c>
      <c r="J38" s="21"/>
    </row>
    <row r="39" spans="1:10" ht="10.5">
      <c r="A39" s="2" t="s">
        <v>372</v>
      </c>
      <c r="B39" s="20">
        <v>223</v>
      </c>
      <c r="C39" s="47">
        <v>912</v>
      </c>
      <c r="D39" s="47">
        <v>467</v>
      </c>
      <c r="E39" s="47">
        <v>375</v>
      </c>
      <c r="F39" s="47">
        <v>0</v>
      </c>
      <c r="G39" s="47">
        <v>173</v>
      </c>
      <c r="H39" s="47">
        <f t="shared" si="1"/>
        <v>2150</v>
      </c>
      <c r="I39" s="61">
        <f>H39/H55</f>
        <v>0.004883333749741638</v>
      </c>
      <c r="J39" s="21"/>
    </row>
    <row r="40" spans="1:10" ht="10.5">
      <c r="A40" s="2" t="s">
        <v>373</v>
      </c>
      <c r="B40" s="20">
        <v>3626</v>
      </c>
      <c r="C40" s="47">
        <v>8202</v>
      </c>
      <c r="D40" s="47">
        <v>3633</v>
      </c>
      <c r="E40" s="47">
        <v>3507</v>
      </c>
      <c r="F40" s="47">
        <v>86</v>
      </c>
      <c r="G40" s="47">
        <v>1117</v>
      </c>
      <c r="H40" s="47">
        <f t="shared" si="1"/>
        <v>20171</v>
      </c>
      <c r="I40" s="61">
        <f>H40/H55</f>
        <v>0.045814755844669104</v>
      </c>
      <c r="J40" s="21"/>
    </row>
    <row r="41" spans="1:10" ht="10.5">
      <c r="A41" s="2" t="s">
        <v>374</v>
      </c>
      <c r="B41" s="20">
        <v>1702</v>
      </c>
      <c r="C41" s="47">
        <v>2704</v>
      </c>
      <c r="D41" s="47">
        <v>1167</v>
      </c>
      <c r="E41" s="47">
        <v>1023</v>
      </c>
      <c r="F41" s="47">
        <v>12</v>
      </c>
      <c r="G41" s="47">
        <v>1905</v>
      </c>
      <c r="H41" s="47">
        <f t="shared" si="1"/>
        <v>8513</v>
      </c>
      <c r="I41" s="61">
        <f>H41/H55</f>
        <v>0.01933573033095375</v>
      </c>
      <c r="J41" s="21"/>
    </row>
    <row r="42" spans="1:147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8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</row>
    <row r="43" spans="1:147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8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</row>
    <row r="44" spans="1:10" ht="10.5">
      <c r="A44" s="2" t="s">
        <v>375</v>
      </c>
      <c r="B44" s="20">
        <v>120</v>
      </c>
      <c r="C44" s="47">
        <v>217</v>
      </c>
      <c r="D44" s="47">
        <v>65</v>
      </c>
      <c r="E44" s="47">
        <v>37</v>
      </c>
      <c r="F44" s="47">
        <v>0</v>
      </c>
      <c r="G44" s="47">
        <v>150</v>
      </c>
      <c r="H44" s="47">
        <f aca="true" t="shared" si="2" ref="H44:H54">SUM(B44:G44)</f>
        <v>589</v>
      </c>
      <c r="I44" s="61">
        <f>H44/H55</f>
        <v>0.001337806315626895</v>
      </c>
      <c r="J44" s="21"/>
    </row>
    <row r="45" spans="1:10" ht="10.5">
      <c r="A45" s="2" t="s">
        <v>82</v>
      </c>
      <c r="B45" s="20">
        <v>141</v>
      </c>
      <c r="C45" s="47">
        <v>374</v>
      </c>
      <c r="D45" s="47">
        <v>142</v>
      </c>
      <c r="E45" s="47">
        <v>108</v>
      </c>
      <c r="F45" s="47">
        <v>454</v>
      </c>
      <c r="G45" s="47">
        <v>0</v>
      </c>
      <c r="H45" s="47">
        <f t="shared" si="2"/>
        <v>1219</v>
      </c>
      <c r="I45" s="61">
        <f>H45/H55</f>
        <v>0.002768736670202352</v>
      </c>
      <c r="J45" s="21"/>
    </row>
    <row r="46" spans="1:10" ht="10.5">
      <c r="A46" s="2" t="s">
        <v>377</v>
      </c>
      <c r="B46" s="20">
        <v>505</v>
      </c>
      <c r="C46" s="47">
        <v>747</v>
      </c>
      <c r="D46" s="47">
        <v>289</v>
      </c>
      <c r="E46" s="47">
        <v>195</v>
      </c>
      <c r="F46" s="47">
        <v>9</v>
      </c>
      <c r="G46" s="47">
        <v>1753</v>
      </c>
      <c r="H46" s="47">
        <f t="shared" si="2"/>
        <v>3498</v>
      </c>
      <c r="I46" s="61">
        <f>H46/H55</f>
        <v>0.007945070444928488</v>
      </c>
      <c r="J46" s="21"/>
    </row>
    <row r="47" spans="1:10" ht="10.5">
      <c r="A47" s="2" t="s">
        <v>378</v>
      </c>
      <c r="B47" s="20">
        <v>4845</v>
      </c>
      <c r="C47" s="47">
        <v>13039</v>
      </c>
      <c r="D47" s="47">
        <v>5739</v>
      </c>
      <c r="E47" s="47">
        <v>6798</v>
      </c>
      <c r="F47" s="47">
        <v>34</v>
      </c>
      <c r="G47" s="47">
        <v>695</v>
      </c>
      <c r="H47" s="47">
        <f t="shared" si="2"/>
        <v>31150</v>
      </c>
      <c r="I47" s="61">
        <f>H47/H55</f>
        <v>0.07075155642067535</v>
      </c>
      <c r="J47" s="21"/>
    </row>
    <row r="48" spans="1:10" ht="10.5">
      <c r="A48" s="2" t="s">
        <v>379</v>
      </c>
      <c r="B48" s="20">
        <v>625</v>
      </c>
      <c r="C48" s="47">
        <v>1974</v>
      </c>
      <c r="D48" s="47">
        <v>792</v>
      </c>
      <c r="E48" s="47">
        <v>780</v>
      </c>
      <c r="F48" s="47">
        <v>1</v>
      </c>
      <c r="G48" s="47">
        <v>41</v>
      </c>
      <c r="H48" s="47">
        <f t="shared" si="2"/>
        <v>4213</v>
      </c>
      <c r="I48" s="61">
        <f>H48/H55</f>
        <v>0.009569062831470474</v>
      </c>
      <c r="J48" s="21"/>
    </row>
    <row r="49" spans="1:10" ht="10.5">
      <c r="A49" s="54" t="s">
        <v>380</v>
      </c>
      <c r="B49" s="23">
        <v>111</v>
      </c>
      <c r="C49" s="23">
        <v>150</v>
      </c>
      <c r="D49" s="23">
        <v>48</v>
      </c>
      <c r="E49" s="23">
        <v>35</v>
      </c>
      <c r="F49" s="23">
        <v>1</v>
      </c>
      <c r="G49" s="23">
        <v>92</v>
      </c>
      <c r="H49" s="23">
        <f t="shared" si="2"/>
        <v>437</v>
      </c>
      <c r="I49" s="61">
        <f>H49/H55</f>
        <v>0.000992565976110277</v>
      </c>
      <c r="J49" s="21"/>
    </row>
    <row r="50" spans="1:10" ht="10.5">
      <c r="A50" s="2" t="s">
        <v>381</v>
      </c>
      <c r="B50" s="20">
        <v>136</v>
      </c>
      <c r="C50" s="94">
        <v>289</v>
      </c>
      <c r="D50" s="94">
        <v>109</v>
      </c>
      <c r="E50" s="94">
        <v>96</v>
      </c>
      <c r="F50" s="94">
        <v>0</v>
      </c>
      <c r="G50" s="94">
        <v>127</v>
      </c>
      <c r="H50" s="94">
        <f t="shared" si="2"/>
        <v>757</v>
      </c>
      <c r="I50" s="61">
        <f>H50/H55</f>
        <v>0.0017193877435136835</v>
      </c>
      <c r="J50" s="21"/>
    </row>
    <row r="51" spans="1:10" ht="10.5">
      <c r="A51" s="2" t="s">
        <v>382</v>
      </c>
      <c r="B51" s="20">
        <v>806</v>
      </c>
      <c r="C51" s="47">
        <v>16493</v>
      </c>
      <c r="D51" s="47">
        <v>8188</v>
      </c>
      <c r="E51" s="47">
        <v>10232</v>
      </c>
      <c r="F51" s="47">
        <v>60</v>
      </c>
      <c r="G51" s="47">
        <v>5244</v>
      </c>
      <c r="H51" s="47">
        <f t="shared" si="2"/>
        <v>41023</v>
      </c>
      <c r="I51" s="61">
        <f>H51/H55</f>
        <v>0.09317627926309358</v>
      </c>
      <c r="J51" s="21"/>
    </row>
    <row r="52" spans="1:10" ht="10.5">
      <c r="A52" s="2" t="s">
        <v>383</v>
      </c>
      <c r="B52" s="20">
        <v>0</v>
      </c>
      <c r="C52" s="47">
        <v>0</v>
      </c>
      <c r="D52" s="47">
        <v>0</v>
      </c>
      <c r="E52" s="47">
        <v>1</v>
      </c>
      <c r="F52" s="47">
        <v>0</v>
      </c>
      <c r="G52" s="47">
        <v>0</v>
      </c>
      <c r="H52" s="47">
        <f t="shared" si="2"/>
        <v>1</v>
      </c>
      <c r="I52" s="61">
        <f>H52/H55</f>
        <v>2.2713180231356456E-06</v>
      </c>
      <c r="J52" s="21"/>
    </row>
    <row r="53" spans="1:10" ht="10.5">
      <c r="A53" s="2" t="s">
        <v>384</v>
      </c>
      <c r="B53" s="20">
        <v>142</v>
      </c>
      <c r="C53" s="47">
        <v>235</v>
      </c>
      <c r="D53" s="47">
        <v>102</v>
      </c>
      <c r="E53" s="47">
        <v>151</v>
      </c>
      <c r="F53" s="47">
        <v>0</v>
      </c>
      <c r="G53" s="47">
        <v>14</v>
      </c>
      <c r="H53" s="47">
        <f t="shared" si="2"/>
        <v>644</v>
      </c>
      <c r="I53" s="61">
        <f>H53/H55</f>
        <v>0.0014627288068993557</v>
      </c>
      <c r="J53" s="21"/>
    </row>
    <row r="54" spans="1:10" ht="10.5">
      <c r="A54" s="2" t="s">
        <v>385</v>
      </c>
      <c r="B54" s="20">
        <v>32</v>
      </c>
      <c r="C54" s="47">
        <v>153</v>
      </c>
      <c r="D54" s="47">
        <v>66</v>
      </c>
      <c r="E54" s="47">
        <v>52</v>
      </c>
      <c r="F54" s="47">
        <v>8</v>
      </c>
      <c r="G54" s="47">
        <v>0</v>
      </c>
      <c r="H54" s="47">
        <f t="shared" si="2"/>
        <v>311</v>
      </c>
      <c r="I54" s="61">
        <f>H54/H55</f>
        <v>0.0007063799051951857</v>
      </c>
      <c r="J54" s="21"/>
    </row>
    <row r="55" spans="1:9" ht="10.5">
      <c r="A55" s="3" t="s">
        <v>164</v>
      </c>
      <c r="B55" s="20">
        <f aca="true" t="shared" si="3" ref="B55:H55">SUM(B3:B54)</f>
        <v>59285</v>
      </c>
      <c r="C55" s="20">
        <f t="shared" si="3"/>
        <v>167002</v>
      </c>
      <c r="D55" s="20">
        <f t="shared" si="3"/>
        <v>76447</v>
      </c>
      <c r="E55" s="20">
        <f t="shared" si="3"/>
        <v>82889</v>
      </c>
      <c r="F55" s="20">
        <f t="shared" si="3"/>
        <v>2580</v>
      </c>
      <c r="G55" s="20">
        <f t="shared" si="3"/>
        <v>52070</v>
      </c>
      <c r="H55" s="22">
        <f t="shared" si="3"/>
        <v>440273</v>
      </c>
      <c r="I55" s="61">
        <f>H55/H55</f>
        <v>1</v>
      </c>
    </row>
    <row r="56" spans="1:9" ht="10.5">
      <c r="A56" s="9" t="s">
        <v>165</v>
      </c>
      <c r="B56" s="35">
        <f>B55/H55</f>
        <v>0.13465508900159673</v>
      </c>
      <c r="C56" s="35">
        <f>C55/H55</f>
        <v>0.37931465249969903</v>
      </c>
      <c r="D56" s="35">
        <f>D55/H55</f>
        <v>0.1736354489146507</v>
      </c>
      <c r="E56" s="35">
        <f>E55/H55</f>
        <v>0.1882672796196905</v>
      </c>
      <c r="F56" s="35">
        <f>F55/H55</f>
        <v>0.005860000499689965</v>
      </c>
      <c r="G56" s="35">
        <f>G55/H55</f>
        <v>0.11826752946467306</v>
      </c>
      <c r="H56" s="35">
        <f>H55/H55</f>
        <v>1</v>
      </c>
      <c r="I56" s="8"/>
    </row>
    <row r="57" spans="1:10" ht="10.5">
      <c r="A57" s="4" t="s">
        <v>313</v>
      </c>
      <c r="D57" s="25"/>
      <c r="J57" s="21"/>
    </row>
    <row r="58" spans="1:10" ht="10.5">
      <c r="A58" s="4" t="s">
        <v>312</v>
      </c>
      <c r="D58" s="25"/>
      <c r="J58" s="21"/>
    </row>
    <row r="59" spans="1:147" ht="10.5">
      <c r="A59" s="4" t="s">
        <v>124</v>
      </c>
      <c r="F59" s="25"/>
      <c r="I59" s="25"/>
      <c r="J59" s="37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</row>
    <row r="60" spans="1:10" ht="10.5">
      <c r="A60" s="37"/>
      <c r="B60" s="37"/>
      <c r="C60" s="37"/>
      <c r="D60" s="37"/>
      <c r="E60" s="37"/>
      <c r="F60" s="37"/>
      <c r="G60" s="37"/>
      <c r="H60" s="37"/>
      <c r="I60" s="37"/>
      <c r="J60" s="37"/>
    </row>
    <row r="61" spans="1:10" ht="10.5">
      <c r="A61" s="37"/>
      <c r="B61" s="84"/>
      <c r="C61" s="84"/>
      <c r="D61" s="84"/>
      <c r="E61" s="84"/>
      <c r="F61" s="84"/>
      <c r="G61" s="84"/>
      <c r="H61" s="84"/>
      <c r="I61" s="37"/>
      <c r="J61" s="37"/>
    </row>
    <row r="62" spans="1:10" ht="12.75">
      <c r="A62" s="125"/>
      <c r="B62" s="125"/>
      <c r="C62" s="125"/>
      <c r="D62" s="125"/>
      <c r="E62" s="125"/>
      <c r="F62" s="125"/>
      <c r="G62" s="84"/>
      <c r="H62" s="37"/>
      <c r="I62" s="125"/>
      <c r="J62" s="125"/>
    </row>
    <row r="63" spans="1:10" ht="12.75">
      <c r="A63" s="125"/>
      <c r="B63" s="125"/>
      <c r="C63" s="125"/>
      <c r="D63" s="125"/>
      <c r="E63" s="125"/>
      <c r="F63" s="125"/>
      <c r="G63" s="84"/>
      <c r="H63" s="37"/>
      <c r="I63" s="37"/>
      <c r="J63" s="37"/>
    </row>
    <row r="64" spans="1:10" ht="12.75">
      <c r="A64" s="125"/>
      <c r="B64" s="125"/>
      <c r="C64" s="125"/>
      <c r="D64" s="84"/>
      <c r="E64" s="37"/>
      <c r="F64" s="37"/>
      <c r="G64" s="37"/>
      <c r="H64" s="37"/>
      <c r="I64" s="37"/>
      <c r="J64" s="37"/>
    </row>
    <row r="65" spans="1:10" ht="12.75">
      <c r="A65" s="125"/>
      <c r="B65" s="125"/>
      <c r="C65" s="125"/>
      <c r="D65" s="125"/>
      <c r="E65" s="84"/>
      <c r="F65" s="37"/>
      <c r="G65" s="37"/>
      <c r="H65" s="37"/>
      <c r="I65" s="37"/>
      <c r="J65" s="37"/>
    </row>
    <row r="66" spans="1:10" ht="10.5">
      <c r="A66" s="37"/>
      <c r="B66" s="37"/>
      <c r="C66" s="37"/>
      <c r="D66" s="37"/>
      <c r="E66" s="37"/>
      <c r="F66" s="37"/>
      <c r="G66" s="37"/>
      <c r="H66" s="37"/>
      <c r="I66" s="37"/>
      <c r="J66" s="37"/>
    </row>
    <row r="67" spans="1:10" ht="10.5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ht="10.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0.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0.5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ht="10.5">
      <c r="A71" s="37"/>
      <c r="B71" s="37"/>
      <c r="C71" s="37"/>
      <c r="D71" s="37"/>
      <c r="E71" s="37"/>
      <c r="F71" s="37"/>
      <c r="G71" s="37"/>
      <c r="H71" s="37"/>
      <c r="I71" s="37"/>
      <c r="J71" s="37"/>
    </row>
    <row r="72" spans="1:10" ht="10.5">
      <c r="A72" s="37"/>
      <c r="B72" s="37"/>
      <c r="C72" s="37"/>
      <c r="D72" s="37"/>
      <c r="E72" s="37"/>
      <c r="F72" s="37"/>
      <c r="G72" s="37"/>
      <c r="H72" s="37"/>
      <c r="I72" s="37"/>
      <c r="J72" s="37"/>
    </row>
    <row r="73" spans="1:10" ht="10.5">
      <c r="A73" s="37"/>
      <c r="B73" s="37"/>
      <c r="C73" s="37"/>
      <c r="D73" s="37"/>
      <c r="E73" s="37"/>
      <c r="F73" s="37"/>
      <c r="G73" s="37"/>
      <c r="H73" s="37"/>
      <c r="I73" s="37"/>
      <c r="J73" s="37"/>
    </row>
    <row r="74" spans="1:10" ht="10.5">
      <c r="A74" s="37"/>
      <c r="B74" s="37"/>
      <c r="C74" s="37"/>
      <c r="D74" s="37"/>
      <c r="E74" s="37"/>
      <c r="F74" s="37"/>
      <c r="G74" s="37"/>
      <c r="H74" s="37"/>
      <c r="I74" s="37"/>
      <c r="J74" s="37"/>
    </row>
    <row r="75" spans="1:10" ht="10.5">
      <c r="A75" s="37"/>
      <c r="B75" s="37"/>
      <c r="C75" s="37"/>
      <c r="D75" s="37"/>
      <c r="E75" s="37"/>
      <c r="F75" s="37"/>
      <c r="G75" s="37"/>
      <c r="H75" s="37"/>
      <c r="I75" s="37"/>
      <c r="J75" s="37"/>
    </row>
    <row r="76" spans="1:10" ht="10.5">
      <c r="A76" s="37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10.5">
      <c r="A77" s="37"/>
      <c r="B77" s="37"/>
      <c r="C77" s="37"/>
      <c r="D77" s="37"/>
      <c r="E77" s="37"/>
      <c r="F77" s="37"/>
      <c r="G77" s="37"/>
      <c r="H77" s="37"/>
      <c r="I77" s="37"/>
      <c r="J77" s="37"/>
    </row>
  </sheetData>
  <printOptions/>
  <pageMargins left="0.75" right="0.75" top="0.5" bottom="0.5" header="0.5" footer="0.5"/>
  <pageSetup horizontalDpi="600" verticalDpi="6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69"/>
  <sheetViews>
    <sheetView zoomScale="125" zoomScaleNormal="125" workbookViewId="0" topLeftCell="A1">
      <selection activeCell="B62" sqref="B62"/>
    </sheetView>
  </sheetViews>
  <sheetFormatPr defaultColWidth="11.421875" defaultRowHeight="12.75"/>
  <cols>
    <col min="1" max="1" width="17.28125" style="4" customWidth="1"/>
    <col min="2" max="2" width="7.28125" style="4" customWidth="1"/>
    <col min="3" max="3" width="8.421875" style="4" customWidth="1"/>
    <col min="4" max="4" width="8.00390625" style="4" customWidth="1"/>
    <col min="5" max="5" width="8.28125" style="4" customWidth="1"/>
    <col min="6" max="6" width="7.8515625" style="4" customWidth="1"/>
    <col min="7" max="7" width="8.57421875" style="4" customWidth="1"/>
    <col min="8" max="8" width="9.00390625" style="4" customWidth="1"/>
    <col min="9" max="9" width="7.421875" style="4" customWidth="1"/>
    <col min="10" max="16384" width="9.140625" style="4" customWidth="1"/>
  </cols>
  <sheetData>
    <row r="1" ht="10.5">
      <c r="A1" s="1" t="s">
        <v>202</v>
      </c>
    </row>
    <row r="2" spans="1:10" ht="25.5" customHeight="1">
      <c r="A2" s="7" t="s">
        <v>290</v>
      </c>
      <c r="B2" s="7" t="s">
        <v>262</v>
      </c>
      <c r="C2" s="7" t="s">
        <v>270</v>
      </c>
      <c r="D2" s="7" t="s">
        <v>271</v>
      </c>
      <c r="E2" s="7" t="s">
        <v>265</v>
      </c>
      <c r="F2" s="7" t="s">
        <v>263</v>
      </c>
      <c r="G2" s="7" t="s">
        <v>264</v>
      </c>
      <c r="H2" s="7" t="s">
        <v>167</v>
      </c>
      <c r="I2" s="7" t="s">
        <v>137</v>
      </c>
      <c r="J2" s="7" t="s">
        <v>165</v>
      </c>
    </row>
    <row r="3" spans="1:10" ht="10.5">
      <c r="A3" s="2" t="s">
        <v>332</v>
      </c>
      <c r="B3" s="47">
        <v>1</v>
      </c>
      <c r="C3" s="47">
        <v>0</v>
      </c>
      <c r="D3" s="47">
        <v>1</v>
      </c>
      <c r="E3" s="47">
        <v>2</v>
      </c>
      <c r="F3" s="47">
        <v>2</v>
      </c>
      <c r="G3" s="47">
        <v>2</v>
      </c>
      <c r="H3" s="62">
        <v>0</v>
      </c>
      <c r="I3" s="22">
        <f>SUM(B3:H3)</f>
        <v>8</v>
      </c>
      <c r="J3" s="81">
        <f>I3/I55</f>
        <v>0.0022818026240730175</v>
      </c>
    </row>
    <row r="4" spans="1:10" ht="10.5">
      <c r="A4" s="2" t="s">
        <v>333</v>
      </c>
      <c r="B4" s="47">
        <v>2</v>
      </c>
      <c r="C4" s="47">
        <v>11</v>
      </c>
      <c r="D4" s="47">
        <v>24</v>
      </c>
      <c r="E4" s="47">
        <v>17</v>
      </c>
      <c r="F4" s="47">
        <v>19</v>
      </c>
      <c r="G4" s="47">
        <v>11</v>
      </c>
      <c r="H4" s="47">
        <v>0</v>
      </c>
      <c r="I4" s="22">
        <f>SUM(B4:H4)</f>
        <v>84</v>
      </c>
      <c r="J4" s="81">
        <f>I4/I55</f>
        <v>0.023958927552766685</v>
      </c>
    </row>
    <row r="5" spans="1:10" ht="10.5">
      <c r="A5" s="2" t="s">
        <v>334</v>
      </c>
      <c r="B5" s="47">
        <v>6</v>
      </c>
      <c r="C5" s="47">
        <v>24</v>
      </c>
      <c r="D5" s="47">
        <v>22</v>
      </c>
      <c r="E5" s="47">
        <v>38</v>
      </c>
      <c r="F5" s="47">
        <v>41</v>
      </c>
      <c r="G5" s="47">
        <v>76</v>
      </c>
      <c r="H5" s="47">
        <v>1</v>
      </c>
      <c r="I5" s="22">
        <f>SUM(B5:H5)</f>
        <v>208</v>
      </c>
      <c r="J5" s="81">
        <f>I5/I55</f>
        <v>0.05932686822589846</v>
      </c>
    </row>
    <row r="6" spans="1:10" ht="10.5">
      <c r="A6" s="2" t="s">
        <v>387</v>
      </c>
      <c r="B6" s="47"/>
      <c r="C6" s="47"/>
      <c r="D6" s="47"/>
      <c r="E6" s="47"/>
      <c r="F6" s="47"/>
      <c r="G6" s="47"/>
      <c r="H6" s="47"/>
      <c r="I6" s="22"/>
      <c r="J6" s="81"/>
    </row>
    <row r="7" spans="1:10" ht="10.5">
      <c r="A7" s="2" t="s">
        <v>336</v>
      </c>
      <c r="B7" s="47">
        <v>9</v>
      </c>
      <c r="C7" s="47">
        <v>22</v>
      </c>
      <c r="D7" s="47">
        <v>161</v>
      </c>
      <c r="E7" s="47">
        <v>187</v>
      </c>
      <c r="F7" s="47">
        <v>275</v>
      </c>
      <c r="G7" s="47">
        <v>708</v>
      </c>
      <c r="H7" s="47">
        <v>24</v>
      </c>
      <c r="I7" s="22">
        <f>SUM(B7:H7)</f>
        <v>1386</v>
      </c>
      <c r="J7" s="81">
        <f>I7/I55</f>
        <v>0.3953223046206503</v>
      </c>
    </row>
    <row r="8" spans="1:10" ht="10.5">
      <c r="A8" s="54" t="s">
        <v>337</v>
      </c>
      <c r="B8" s="60">
        <v>0</v>
      </c>
      <c r="C8" s="60">
        <v>0</v>
      </c>
      <c r="D8" s="60">
        <v>4</v>
      </c>
      <c r="E8" s="60">
        <v>8</v>
      </c>
      <c r="F8" s="60">
        <v>8</v>
      </c>
      <c r="G8" s="60">
        <v>8</v>
      </c>
      <c r="H8" s="60">
        <v>0</v>
      </c>
      <c r="I8" s="91">
        <f>SUM(B8:H8)</f>
        <v>28</v>
      </c>
      <c r="J8" s="81">
        <f>I8/I55</f>
        <v>0.007986309184255563</v>
      </c>
    </row>
    <row r="9" spans="1:10" ht="10.5">
      <c r="A9" s="2" t="s">
        <v>338</v>
      </c>
      <c r="B9" s="47">
        <v>0</v>
      </c>
      <c r="C9" s="47">
        <v>2</v>
      </c>
      <c r="D9" s="47">
        <v>10</v>
      </c>
      <c r="E9" s="47">
        <v>6</v>
      </c>
      <c r="F9" s="47">
        <v>3</v>
      </c>
      <c r="G9" s="47">
        <v>6</v>
      </c>
      <c r="H9" s="47">
        <v>0</v>
      </c>
      <c r="I9" s="22">
        <f>SUM(B9:H9)</f>
        <v>27</v>
      </c>
      <c r="J9" s="81">
        <f>I9/I55</f>
        <v>0.007701083856246435</v>
      </c>
    </row>
    <row r="10" spans="1:10" ht="10.5">
      <c r="A10" s="2" t="s">
        <v>339</v>
      </c>
      <c r="B10" s="47">
        <v>0</v>
      </c>
      <c r="C10" s="47">
        <v>0</v>
      </c>
      <c r="D10" s="47">
        <v>2</v>
      </c>
      <c r="E10" s="47">
        <v>1</v>
      </c>
      <c r="F10" s="47">
        <v>0</v>
      </c>
      <c r="G10" s="47">
        <v>0</v>
      </c>
      <c r="H10" s="47">
        <v>0</v>
      </c>
      <c r="I10" s="22">
        <f>SUM(B10:H10)</f>
        <v>3</v>
      </c>
      <c r="J10" s="81">
        <f>I10/I55</f>
        <v>0.0008556759840273817</v>
      </c>
    </row>
    <row r="11" spans="1:14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7" t="s">
        <v>171</v>
      </c>
      <c r="K11" s="37"/>
      <c r="L11" s="37"/>
      <c r="M11" s="37"/>
      <c r="N11" s="37"/>
    </row>
    <row r="12" spans="1:10" ht="10.5">
      <c r="A12" s="2" t="s">
        <v>340</v>
      </c>
      <c r="B12" s="47">
        <v>49</v>
      </c>
      <c r="C12" s="47">
        <v>54</v>
      </c>
      <c r="D12" s="47">
        <v>186</v>
      </c>
      <c r="E12" s="47">
        <v>126</v>
      </c>
      <c r="F12" s="47">
        <v>96</v>
      </c>
      <c r="G12" s="47">
        <v>56</v>
      </c>
      <c r="H12" s="47">
        <v>0</v>
      </c>
      <c r="I12" s="22">
        <f>SUM(B12:H12)</f>
        <v>567</v>
      </c>
      <c r="J12" s="81">
        <f>I12/I55</f>
        <v>0.16172276098117513</v>
      </c>
    </row>
    <row r="13" spans="1:10" ht="10.5">
      <c r="A13" s="2" t="s">
        <v>341</v>
      </c>
      <c r="B13" s="47">
        <v>7</v>
      </c>
      <c r="C13" s="47">
        <v>9</v>
      </c>
      <c r="D13" s="47">
        <v>57</v>
      </c>
      <c r="E13" s="47">
        <v>36</v>
      </c>
      <c r="F13" s="47">
        <v>22</v>
      </c>
      <c r="G13" s="47">
        <v>10</v>
      </c>
      <c r="H13" s="47">
        <v>0</v>
      </c>
      <c r="I13" s="22">
        <f>SUM(B13:H13)</f>
        <v>141</v>
      </c>
      <c r="J13" s="81">
        <f>I13/I55</f>
        <v>0.04021677124928694</v>
      </c>
    </row>
    <row r="14" spans="1:10" ht="10.5">
      <c r="A14" s="2" t="s">
        <v>342</v>
      </c>
      <c r="B14" s="49" t="s">
        <v>192</v>
      </c>
      <c r="C14" s="49" t="s">
        <v>192</v>
      </c>
      <c r="D14" s="47">
        <v>3</v>
      </c>
      <c r="E14" s="49" t="s">
        <v>192</v>
      </c>
      <c r="F14" s="47">
        <v>1</v>
      </c>
      <c r="G14" s="47">
        <v>1</v>
      </c>
      <c r="H14" s="62">
        <v>0</v>
      </c>
      <c r="I14" s="22">
        <f>SUM(B14:H14)</f>
        <v>5</v>
      </c>
      <c r="J14" s="81">
        <f>I14/I55</f>
        <v>0.001426126640045636</v>
      </c>
    </row>
    <row r="15" spans="1:10" ht="10.5">
      <c r="A15" s="2" t="s">
        <v>343</v>
      </c>
      <c r="B15" s="47">
        <v>1</v>
      </c>
      <c r="C15" s="47">
        <v>3</v>
      </c>
      <c r="D15" s="47">
        <v>56</v>
      </c>
      <c r="E15" s="47">
        <v>57</v>
      </c>
      <c r="F15" s="47">
        <v>51</v>
      </c>
      <c r="G15" s="47">
        <v>48</v>
      </c>
      <c r="H15" s="62">
        <v>0</v>
      </c>
      <c r="I15" s="22">
        <f>SUM(B15:H15)</f>
        <v>216</v>
      </c>
      <c r="J15" s="81">
        <f>I15/I55</f>
        <v>0.06160867084997148</v>
      </c>
    </row>
    <row r="16" spans="1:10" ht="10.5">
      <c r="A16" s="2" t="s">
        <v>388</v>
      </c>
      <c r="B16" s="90"/>
      <c r="C16" s="90"/>
      <c r="D16" s="90"/>
      <c r="E16" s="90"/>
      <c r="F16" s="90"/>
      <c r="G16" s="90"/>
      <c r="H16" s="90"/>
      <c r="I16" s="91"/>
      <c r="J16" s="81"/>
    </row>
    <row r="17" spans="1:10" ht="10.5">
      <c r="A17" s="2" t="s">
        <v>389</v>
      </c>
      <c r="B17" s="49"/>
      <c r="C17" s="49"/>
      <c r="D17" s="49"/>
      <c r="E17" s="49"/>
      <c r="F17" s="49"/>
      <c r="G17" s="49"/>
      <c r="H17" s="49"/>
      <c r="I17" s="22"/>
      <c r="J17" s="81"/>
    </row>
    <row r="18" spans="1:10" ht="10.5">
      <c r="A18" s="2" t="s">
        <v>346</v>
      </c>
      <c r="B18" s="47">
        <v>1</v>
      </c>
      <c r="C18" s="47">
        <v>1</v>
      </c>
      <c r="D18" s="47">
        <v>8</v>
      </c>
      <c r="E18" s="47">
        <v>17</v>
      </c>
      <c r="F18" s="47">
        <v>10</v>
      </c>
      <c r="G18" s="47">
        <v>11</v>
      </c>
      <c r="H18" s="47">
        <v>0</v>
      </c>
      <c r="I18" s="22">
        <f>SUM(B18:H18)</f>
        <v>48</v>
      </c>
      <c r="J18" s="81">
        <f>I18/I55</f>
        <v>0.013690815744438107</v>
      </c>
    </row>
    <row r="19" spans="1:10" ht="10.5">
      <c r="A19" s="2" t="s">
        <v>347</v>
      </c>
      <c r="B19" s="47">
        <v>0</v>
      </c>
      <c r="C19" s="47">
        <v>1</v>
      </c>
      <c r="D19" s="47">
        <v>9</v>
      </c>
      <c r="E19" s="47">
        <v>9</v>
      </c>
      <c r="F19" s="47">
        <v>21</v>
      </c>
      <c r="G19" s="47">
        <v>11</v>
      </c>
      <c r="H19" s="47">
        <v>0</v>
      </c>
      <c r="I19" s="22">
        <f>SUM(B19:H19)</f>
        <v>51</v>
      </c>
      <c r="J19" s="81">
        <f>I19/I55</f>
        <v>0.014546491728465488</v>
      </c>
    </row>
    <row r="20" spans="1:10" ht="10.5">
      <c r="A20" s="2" t="s">
        <v>348</v>
      </c>
      <c r="B20" s="47">
        <v>0</v>
      </c>
      <c r="C20" s="47">
        <v>1</v>
      </c>
      <c r="D20" s="47">
        <v>14</v>
      </c>
      <c r="E20" s="47">
        <v>21</v>
      </c>
      <c r="F20" s="47">
        <v>11</v>
      </c>
      <c r="G20" s="47">
        <v>6</v>
      </c>
      <c r="H20" s="47">
        <v>0</v>
      </c>
      <c r="I20" s="22">
        <f>SUM(B20:H20)</f>
        <v>53</v>
      </c>
      <c r="J20" s="81">
        <f>I20/I55</f>
        <v>0.015116942384483743</v>
      </c>
    </row>
    <row r="21" spans="1:10" ht="10.5">
      <c r="A21" s="2" t="s">
        <v>349</v>
      </c>
      <c r="B21" s="47">
        <v>0</v>
      </c>
      <c r="C21" s="47">
        <v>0</v>
      </c>
      <c r="D21" s="47">
        <v>0</v>
      </c>
      <c r="E21" s="47">
        <v>6</v>
      </c>
      <c r="F21" s="47">
        <v>1</v>
      </c>
      <c r="G21" s="47">
        <v>0</v>
      </c>
      <c r="H21" s="47">
        <v>1</v>
      </c>
      <c r="I21" s="22">
        <f>SUM(B21:H21)</f>
        <v>8</v>
      </c>
      <c r="J21" s="81">
        <f>I21/I55</f>
        <v>0.0022818026240730175</v>
      </c>
    </row>
    <row r="22" spans="1:10" ht="10.5">
      <c r="A22" s="2" t="s">
        <v>390</v>
      </c>
      <c r="B22" s="48"/>
      <c r="C22" s="48"/>
      <c r="D22" s="48"/>
      <c r="E22" s="48"/>
      <c r="F22" s="48"/>
      <c r="G22" s="48"/>
      <c r="H22" s="48"/>
      <c r="I22" s="22"/>
      <c r="J22" s="81"/>
    </row>
    <row r="23" spans="1:10" ht="10.5">
      <c r="A23" s="2" t="s">
        <v>391</v>
      </c>
      <c r="B23" s="47"/>
      <c r="C23" s="47"/>
      <c r="D23" s="47"/>
      <c r="E23" s="47"/>
      <c r="F23" s="47"/>
      <c r="G23" s="47"/>
      <c r="H23" s="47"/>
      <c r="I23" s="22"/>
      <c r="J23" s="81"/>
    </row>
    <row r="24" spans="1:10" ht="10.5">
      <c r="A24" s="2" t="s">
        <v>97</v>
      </c>
      <c r="B24" s="47">
        <v>0</v>
      </c>
      <c r="C24" s="47">
        <v>1</v>
      </c>
      <c r="D24" s="47">
        <v>2</v>
      </c>
      <c r="E24" s="47">
        <v>0</v>
      </c>
      <c r="F24" s="47">
        <v>0</v>
      </c>
      <c r="G24" s="47">
        <v>2</v>
      </c>
      <c r="H24" s="47">
        <v>7</v>
      </c>
      <c r="I24" s="22">
        <f>SUM(B24:H24)</f>
        <v>12</v>
      </c>
      <c r="J24" s="81">
        <f>I24/I55</f>
        <v>0.0034227039361095267</v>
      </c>
    </row>
    <row r="25" spans="1:10" ht="10.5">
      <c r="A25" s="2" t="s">
        <v>386</v>
      </c>
      <c r="B25" s="47">
        <v>1</v>
      </c>
      <c r="C25" s="47">
        <v>1</v>
      </c>
      <c r="D25" s="47">
        <v>10</v>
      </c>
      <c r="E25" s="47">
        <v>10</v>
      </c>
      <c r="F25" s="47">
        <v>4</v>
      </c>
      <c r="G25" s="47">
        <v>7</v>
      </c>
      <c r="H25" s="47">
        <v>1</v>
      </c>
      <c r="I25" s="22">
        <f>SUM(B25:H25)</f>
        <v>34</v>
      </c>
      <c r="J25" s="81">
        <f>I25/I55</f>
        <v>0.009697661152310326</v>
      </c>
    </row>
    <row r="26" spans="1:10" ht="10.5">
      <c r="A26" s="2" t="s">
        <v>208</v>
      </c>
      <c r="B26" s="49"/>
      <c r="C26" s="49"/>
      <c r="D26" s="49"/>
      <c r="E26" s="49"/>
      <c r="F26" s="49"/>
      <c r="G26" s="49"/>
      <c r="H26" s="49"/>
      <c r="I26" s="22"/>
      <c r="J26" s="81"/>
    </row>
    <row r="27" spans="1:10" ht="10.5">
      <c r="A27" s="2" t="s">
        <v>205</v>
      </c>
      <c r="B27" s="47"/>
      <c r="C27" s="47"/>
      <c r="D27" s="47"/>
      <c r="E27" s="47"/>
      <c r="F27" s="47"/>
      <c r="G27" s="47"/>
      <c r="H27" s="47"/>
      <c r="I27" s="22"/>
      <c r="J27" s="81"/>
    </row>
    <row r="28" spans="1:10" ht="10.5">
      <c r="A28" s="2" t="s">
        <v>210</v>
      </c>
      <c r="B28" s="47"/>
      <c r="C28" s="47"/>
      <c r="D28" s="47"/>
      <c r="E28" s="47"/>
      <c r="F28" s="47"/>
      <c r="G28" s="47"/>
      <c r="H28" s="47"/>
      <c r="I28" s="22"/>
      <c r="J28" s="81"/>
    </row>
    <row r="29" spans="1:10" ht="10.5">
      <c r="A29" s="54" t="s">
        <v>102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22">
        <f>SUM(B29:H29)</f>
        <v>0</v>
      </c>
      <c r="J29" s="81">
        <v>0</v>
      </c>
    </row>
    <row r="30" spans="1:10" ht="10.5">
      <c r="A30" s="2" t="s">
        <v>103</v>
      </c>
      <c r="B30" s="47">
        <v>0</v>
      </c>
      <c r="C30" s="47">
        <v>0</v>
      </c>
      <c r="D30" s="47">
        <v>3</v>
      </c>
      <c r="E30" s="47">
        <v>2</v>
      </c>
      <c r="F30" s="47">
        <v>2</v>
      </c>
      <c r="G30" s="47">
        <v>0</v>
      </c>
      <c r="H30" s="47">
        <v>0</v>
      </c>
      <c r="I30" s="22">
        <f>SUM(B30:H30)</f>
        <v>7</v>
      </c>
      <c r="J30" s="81">
        <f>I30/I55</f>
        <v>0.0019965772960638907</v>
      </c>
    </row>
    <row r="31" spans="1:10" ht="10.5">
      <c r="A31" s="2" t="s">
        <v>104</v>
      </c>
      <c r="B31" s="47">
        <v>0</v>
      </c>
      <c r="C31" s="47">
        <v>0</v>
      </c>
      <c r="D31" s="47">
        <v>1</v>
      </c>
      <c r="E31" s="47">
        <v>0</v>
      </c>
      <c r="F31" s="47">
        <v>0</v>
      </c>
      <c r="G31" s="47">
        <v>1</v>
      </c>
      <c r="H31" s="47">
        <v>0</v>
      </c>
      <c r="I31" s="22">
        <f>SUM(B31:H31)</f>
        <v>2</v>
      </c>
      <c r="J31" s="81">
        <f>I31/I55</f>
        <v>0.0005704506560182544</v>
      </c>
    </row>
    <row r="32" spans="1:10" ht="10.5">
      <c r="A32" s="2" t="s">
        <v>105</v>
      </c>
      <c r="B32" s="47">
        <v>0</v>
      </c>
      <c r="C32" s="47">
        <v>0</v>
      </c>
      <c r="D32" s="47">
        <v>0</v>
      </c>
      <c r="E32" s="47">
        <v>1</v>
      </c>
      <c r="F32" s="47">
        <v>0</v>
      </c>
      <c r="G32" s="47">
        <v>0</v>
      </c>
      <c r="H32" s="47">
        <v>0</v>
      </c>
      <c r="I32" s="22">
        <f>SUM(B32:H32)</f>
        <v>1</v>
      </c>
      <c r="J32" s="81">
        <f>I32/I55</f>
        <v>0.0002852253280091272</v>
      </c>
    </row>
    <row r="33" spans="1:10" ht="10.5">
      <c r="A33" s="2" t="s">
        <v>106</v>
      </c>
      <c r="B33" s="47">
        <v>0</v>
      </c>
      <c r="C33" s="47">
        <v>0</v>
      </c>
      <c r="D33" s="47">
        <v>1</v>
      </c>
      <c r="E33" s="47">
        <v>1</v>
      </c>
      <c r="F33" s="47">
        <v>2</v>
      </c>
      <c r="G33" s="47">
        <v>0</v>
      </c>
      <c r="H33" s="47">
        <v>0</v>
      </c>
      <c r="I33" s="22">
        <f>SUM(B33:H33)</f>
        <v>4</v>
      </c>
      <c r="J33" s="81">
        <f>I33/I55</f>
        <v>0.0011409013120365088</v>
      </c>
    </row>
    <row r="34" spans="1:10" ht="10.5">
      <c r="A34" s="2" t="s">
        <v>396</v>
      </c>
      <c r="B34" s="47"/>
      <c r="C34" s="47"/>
      <c r="D34" s="47"/>
      <c r="E34" s="47"/>
      <c r="F34" s="47"/>
      <c r="G34" s="47"/>
      <c r="H34" s="47"/>
      <c r="I34" s="22"/>
      <c r="J34" s="81"/>
    </row>
    <row r="35" spans="1:10" ht="10.5">
      <c r="A35" s="2" t="s">
        <v>368</v>
      </c>
      <c r="B35" s="47">
        <v>1</v>
      </c>
      <c r="C35" s="47">
        <v>2</v>
      </c>
      <c r="D35" s="47">
        <v>16</v>
      </c>
      <c r="E35" s="47">
        <v>22</v>
      </c>
      <c r="F35" s="47">
        <v>6</v>
      </c>
      <c r="G35" s="47">
        <v>10</v>
      </c>
      <c r="H35" s="47">
        <v>0</v>
      </c>
      <c r="I35" s="22">
        <f>SUM(B35:H35)</f>
        <v>57</v>
      </c>
      <c r="J35" s="81">
        <f>I35/I55</f>
        <v>0.016257843696520252</v>
      </c>
    </row>
    <row r="36" spans="1:10" ht="10.5">
      <c r="A36" s="2" t="s">
        <v>369</v>
      </c>
      <c r="B36" s="47">
        <v>3</v>
      </c>
      <c r="C36" s="47">
        <v>10</v>
      </c>
      <c r="D36" s="47">
        <v>86</v>
      </c>
      <c r="E36" s="47">
        <v>49</v>
      </c>
      <c r="F36" s="47">
        <v>21</v>
      </c>
      <c r="G36" s="47">
        <v>10</v>
      </c>
      <c r="H36" s="47">
        <v>0</v>
      </c>
      <c r="I36" s="22">
        <f>SUM(B36:H36)</f>
        <v>179</v>
      </c>
      <c r="J36" s="81">
        <f>I36/I55</f>
        <v>0.05105533371363377</v>
      </c>
    </row>
    <row r="37" spans="1:10" ht="10.5">
      <c r="A37" s="54" t="s">
        <v>370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22">
        <f>SUM(B37:H37)</f>
        <v>0</v>
      </c>
      <c r="J37" s="81">
        <v>0</v>
      </c>
    </row>
    <row r="38" spans="1:10" ht="10.5">
      <c r="A38" s="2" t="s">
        <v>392</v>
      </c>
      <c r="B38" s="48"/>
      <c r="C38" s="48"/>
      <c r="D38" s="48"/>
      <c r="E38" s="48"/>
      <c r="F38" s="48"/>
      <c r="G38" s="48"/>
      <c r="H38" s="48"/>
      <c r="I38" s="22"/>
      <c r="J38" s="81"/>
    </row>
    <row r="39" spans="1:10" ht="10.5">
      <c r="A39" s="2" t="s">
        <v>212</v>
      </c>
      <c r="B39" s="49"/>
      <c r="C39" s="49"/>
      <c r="D39" s="49"/>
      <c r="E39" s="49"/>
      <c r="F39" s="49"/>
      <c r="G39" s="49"/>
      <c r="H39" s="49"/>
      <c r="I39" s="22"/>
      <c r="J39" s="81"/>
    </row>
    <row r="40" spans="1:10" ht="10.5">
      <c r="A40" s="2" t="s">
        <v>373</v>
      </c>
      <c r="B40" s="47">
        <v>3</v>
      </c>
      <c r="C40" s="47">
        <v>3</v>
      </c>
      <c r="D40" s="47">
        <v>10</v>
      </c>
      <c r="E40" s="47">
        <v>21</v>
      </c>
      <c r="F40" s="47">
        <v>23</v>
      </c>
      <c r="G40" s="47">
        <v>22</v>
      </c>
      <c r="H40" s="47">
        <v>0</v>
      </c>
      <c r="I40" s="22">
        <f>SUM(B40:H40)</f>
        <v>82</v>
      </c>
      <c r="J40" s="81">
        <f>I40/I55</f>
        <v>0.02338847689674843</v>
      </c>
    </row>
    <row r="41" spans="1:10" ht="10.5">
      <c r="A41" s="2" t="s">
        <v>374</v>
      </c>
      <c r="B41" s="47">
        <v>0</v>
      </c>
      <c r="C41" s="47">
        <v>1</v>
      </c>
      <c r="D41" s="47">
        <v>9</v>
      </c>
      <c r="E41" s="47">
        <v>17</v>
      </c>
      <c r="F41" s="47">
        <v>22</v>
      </c>
      <c r="G41" s="47">
        <v>12</v>
      </c>
      <c r="H41" s="47">
        <v>0</v>
      </c>
      <c r="I41" s="22">
        <f>SUM(B41:H41)</f>
        <v>61</v>
      </c>
      <c r="J41" s="81">
        <f>I41/I55</f>
        <v>0.01739874500855676</v>
      </c>
    </row>
    <row r="42" spans="1:14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158" t="s">
        <v>171</v>
      </c>
      <c r="K42" s="37"/>
      <c r="L42" s="37"/>
      <c r="M42" s="37"/>
      <c r="N42" s="37"/>
    </row>
    <row r="43" spans="1:14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158" t="s">
        <v>171</v>
      </c>
      <c r="K43" s="37"/>
      <c r="L43" s="37"/>
      <c r="M43" s="37"/>
      <c r="N43" s="37"/>
    </row>
    <row r="44" spans="1:10" ht="10.5">
      <c r="A44" s="2" t="s">
        <v>375</v>
      </c>
      <c r="B44" s="47">
        <v>0</v>
      </c>
      <c r="C44" s="47">
        <v>0</v>
      </c>
      <c r="D44" s="47">
        <v>2</v>
      </c>
      <c r="E44" s="47">
        <v>1</v>
      </c>
      <c r="F44" s="47">
        <v>0</v>
      </c>
      <c r="G44" s="47">
        <v>0</v>
      </c>
      <c r="H44" s="47">
        <v>0</v>
      </c>
      <c r="I44" s="22">
        <f aca="true" t="shared" si="0" ref="I44:I50">SUM(B44:H44)</f>
        <v>3</v>
      </c>
      <c r="J44" s="81">
        <f>I44/I55</f>
        <v>0.0008556759840273817</v>
      </c>
    </row>
    <row r="45" spans="1:10" ht="10.5">
      <c r="A45" s="2" t="s">
        <v>376</v>
      </c>
      <c r="B45" s="47">
        <v>0</v>
      </c>
      <c r="C45" s="47">
        <v>0</v>
      </c>
      <c r="D45" s="47">
        <v>0</v>
      </c>
      <c r="E45" s="47">
        <v>2</v>
      </c>
      <c r="F45" s="47">
        <v>1</v>
      </c>
      <c r="G45" s="47">
        <v>6</v>
      </c>
      <c r="H45" s="47">
        <v>0</v>
      </c>
      <c r="I45" s="22">
        <f t="shared" si="0"/>
        <v>9</v>
      </c>
      <c r="J45" s="81">
        <f>I45/I55</f>
        <v>0.002567027952082145</v>
      </c>
    </row>
    <row r="46" spans="1:10" ht="10.5">
      <c r="A46" s="2" t="s">
        <v>377</v>
      </c>
      <c r="B46" s="47">
        <v>0</v>
      </c>
      <c r="C46" s="47">
        <v>0</v>
      </c>
      <c r="D46" s="47">
        <v>2</v>
      </c>
      <c r="E46" s="47">
        <v>1</v>
      </c>
      <c r="F46" s="47">
        <v>4</v>
      </c>
      <c r="G46" s="47">
        <v>1</v>
      </c>
      <c r="H46" s="47">
        <v>0</v>
      </c>
      <c r="I46" s="22">
        <f t="shared" si="0"/>
        <v>8</v>
      </c>
      <c r="J46" s="81">
        <f>I46/I55</f>
        <v>0.0022818026240730175</v>
      </c>
    </row>
    <row r="47" spans="1:10" ht="10.5">
      <c r="A47" s="2" t="s">
        <v>378</v>
      </c>
      <c r="B47" s="47">
        <v>12</v>
      </c>
      <c r="C47" s="47">
        <v>14</v>
      </c>
      <c r="D47" s="47">
        <v>31</v>
      </c>
      <c r="E47" s="47">
        <v>36</v>
      </c>
      <c r="F47" s="47">
        <v>22</v>
      </c>
      <c r="G47" s="47">
        <v>49</v>
      </c>
      <c r="H47" s="47">
        <v>5</v>
      </c>
      <c r="I47" s="22">
        <f t="shared" si="0"/>
        <v>169</v>
      </c>
      <c r="J47" s="81">
        <f>I47/I55</f>
        <v>0.048203080433542496</v>
      </c>
    </row>
    <row r="48" spans="1:10" ht="10.5">
      <c r="A48" s="2" t="s">
        <v>379</v>
      </c>
      <c r="B48" s="47">
        <v>0</v>
      </c>
      <c r="C48" s="47">
        <v>0</v>
      </c>
      <c r="D48" s="47">
        <v>5</v>
      </c>
      <c r="E48" s="47">
        <v>6</v>
      </c>
      <c r="F48" s="47">
        <v>8</v>
      </c>
      <c r="G48" s="47">
        <v>7</v>
      </c>
      <c r="H48" s="47">
        <v>0</v>
      </c>
      <c r="I48" s="22">
        <f t="shared" si="0"/>
        <v>26</v>
      </c>
      <c r="J48" s="81">
        <f>I48/I55</f>
        <v>0.007415858528237307</v>
      </c>
    </row>
    <row r="49" spans="1:10" ht="10.5">
      <c r="A49" s="2" t="s">
        <v>380</v>
      </c>
      <c r="B49" s="47">
        <v>0</v>
      </c>
      <c r="C49" s="47">
        <v>0</v>
      </c>
      <c r="D49" s="47">
        <v>1</v>
      </c>
      <c r="E49" s="47">
        <v>0</v>
      </c>
      <c r="F49" s="47">
        <v>0</v>
      </c>
      <c r="G49" s="47">
        <v>1</v>
      </c>
      <c r="H49" s="47">
        <v>0</v>
      </c>
      <c r="I49" s="22">
        <f t="shared" si="0"/>
        <v>2</v>
      </c>
      <c r="J49" s="81">
        <f>I49/I55</f>
        <v>0.0005704506560182544</v>
      </c>
    </row>
    <row r="50" spans="1:10" ht="10.5">
      <c r="A50" s="2" t="s">
        <v>381</v>
      </c>
      <c r="B50" s="47">
        <v>0</v>
      </c>
      <c r="C50" s="47">
        <v>2</v>
      </c>
      <c r="D50" s="47">
        <v>3</v>
      </c>
      <c r="E50" s="47">
        <v>4</v>
      </c>
      <c r="F50" s="47">
        <v>2</v>
      </c>
      <c r="G50" s="47">
        <v>6</v>
      </c>
      <c r="H50" s="62">
        <v>0</v>
      </c>
      <c r="I50" s="22">
        <f t="shared" si="0"/>
        <v>17</v>
      </c>
      <c r="J50" s="81">
        <f>I50/I55</f>
        <v>0.004848830576155163</v>
      </c>
    </row>
    <row r="51" spans="1:10" ht="10.5">
      <c r="A51" s="2" t="s">
        <v>393</v>
      </c>
      <c r="B51" s="47"/>
      <c r="C51" s="47"/>
      <c r="D51" s="47"/>
      <c r="E51" s="47"/>
      <c r="F51" s="47"/>
      <c r="G51" s="47"/>
      <c r="H51" s="47"/>
      <c r="I51" s="22"/>
      <c r="J51" s="81"/>
    </row>
    <row r="52" spans="1:10" ht="10.5">
      <c r="A52" s="2" t="s">
        <v>394</v>
      </c>
      <c r="B52" s="47"/>
      <c r="C52" s="47"/>
      <c r="D52" s="47"/>
      <c r="E52" s="47"/>
      <c r="F52" s="47"/>
      <c r="G52" s="47"/>
      <c r="H52" s="47"/>
      <c r="I52" s="22"/>
      <c r="J52" s="81"/>
    </row>
    <row r="53" spans="1:10" ht="10.5">
      <c r="A53" s="2" t="s">
        <v>395</v>
      </c>
      <c r="B53" s="47"/>
      <c r="C53" s="47"/>
      <c r="D53" s="47"/>
      <c r="E53" s="47"/>
      <c r="F53" s="47"/>
      <c r="G53" s="47"/>
      <c r="H53" s="47"/>
      <c r="I53" s="22"/>
      <c r="J53" s="81"/>
    </row>
    <row r="54" spans="1:10" ht="10.5">
      <c r="A54" s="54" t="s">
        <v>385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22">
        <f>SUM(B54:H54)</f>
        <v>0</v>
      </c>
      <c r="J54" s="81">
        <v>0</v>
      </c>
    </row>
    <row r="55" spans="1:10" ht="10.5">
      <c r="A55" s="3" t="s">
        <v>137</v>
      </c>
      <c r="B55" s="80">
        <f aca="true" t="shared" si="1" ref="B55:J55">SUM(B3:B54)</f>
        <v>96</v>
      </c>
      <c r="C55" s="80">
        <f t="shared" si="1"/>
        <v>162</v>
      </c>
      <c r="D55" s="80">
        <f t="shared" si="1"/>
        <v>739</v>
      </c>
      <c r="E55" s="80">
        <f t="shared" si="1"/>
        <v>704</v>
      </c>
      <c r="F55" s="80">
        <f t="shared" si="1"/>
        <v>678</v>
      </c>
      <c r="G55" s="80">
        <f t="shared" si="1"/>
        <v>1088</v>
      </c>
      <c r="H55" s="80">
        <f t="shared" si="1"/>
        <v>39</v>
      </c>
      <c r="I55" s="91">
        <f t="shared" si="1"/>
        <v>3506</v>
      </c>
      <c r="J55" s="81">
        <f t="shared" si="1"/>
        <v>0.9999999999999999</v>
      </c>
    </row>
    <row r="56" spans="1:10" ht="10.5">
      <c r="A56" s="9" t="s">
        <v>165</v>
      </c>
      <c r="B56" s="88">
        <f>B55/I55</f>
        <v>0.027381631488876214</v>
      </c>
      <c r="C56" s="88">
        <f>C55/I55</f>
        <v>0.04620650313747861</v>
      </c>
      <c r="D56" s="88">
        <f>D55/I55</f>
        <v>0.210781517398745</v>
      </c>
      <c r="E56" s="88">
        <f>E55/I55</f>
        <v>0.20079863091842556</v>
      </c>
      <c r="F56" s="88">
        <f>F55/I55</f>
        <v>0.19338277239018825</v>
      </c>
      <c r="G56" s="88">
        <f>G55/I55</f>
        <v>0.3103251568739304</v>
      </c>
      <c r="H56" s="88">
        <f>H55/I55</f>
        <v>0.011123787792355962</v>
      </c>
      <c r="I56" s="88">
        <f>I55/I55</f>
        <v>1</v>
      </c>
      <c r="J56" s="92"/>
    </row>
    <row r="57" spans="1:11" ht="10.5">
      <c r="A57" s="4" t="s">
        <v>74</v>
      </c>
      <c r="D57" s="25"/>
      <c r="K57" s="21"/>
    </row>
    <row r="58" spans="1:11" ht="10.5">
      <c r="A58" s="4" t="s">
        <v>35</v>
      </c>
      <c r="D58" s="25"/>
      <c r="K58" s="21"/>
    </row>
    <row r="59" spans="1:11" ht="10.5">
      <c r="A59" s="4" t="s">
        <v>36</v>
      </c>
      <c r="F59" s="25"/>
      <c r="I59" s="44"/>
      <c r="K59" s="37"/>
    </row>
    <row r="60" spans="1:11" ht="10.5">
      <c r="A60" s="4" t="s">
        <v>37</v>
      </c>
      <c r="F60" s="25"/>
      <c r="I60" s="44"/>
      <c r="K60" s="37"/>
    </row>
    <row r="61" spans="1:14" ht="10.5">
      <c r="A61" s="4" t="s">
        <v>125</v>
      </c>
      <c r="F61" s="25"/>
      <c r="I61" s="25"/>
      <c r="J61" s="37"/>
      <c r="K61" s="37"/>
      <c r="L61" s="37"/>
      <c r="M61" s="37"/>
      <c r="N61" s="37"/>
    </row>
    <row r="66" spans="1:8" ht="10.5">
      <c r="A66" s="37"/>
      <c r="B66" s="37"/>
      <c r="C66" s="37"/>
      <c r="D66" s="37"/>
      <c r="E66" s="37"/>
      <c r="F66" s="37"/>
      <c r="G66" s="37"/>
      <c r="H66" s="37"/>
    </row>
    <row r="67" spans="1:8" ht="10.5">
      <c r="A67" s="83"/>
      <c r="B67" s="83"/>
      <c r="C67" s="83"/>
      <c r="D67" s="83"/>
      <c r="E67" s="83"/>
      <c r="F67" s="83"/>
      <c r="G67" s="83"/>
      <c r="H67" s="84"/>
    </row>
    <row r="68" spans="1:8" ht="10.5">
      <c r="A68" s="37"/>
      <c r="B68" s="37"/>
      <c r="C68" s="37"/>
      <c r="D68" s="37"/>
      <c r="E68" s="37"/>
      <c r="F68" s="37"/>
      <c r="G68" s="37"/>
      <c r="H68" s="37"/>
    </row>
    <row r="69" spans="1:8" ht="10.5">
      <c r="A69" s="83"/>
      <c r="B69" s="83"/>
      <c r="C69" s="83"/>
      <c r="D69" s="83"/>
      <c r="E69" s="83"/>
      <c r="F69" s="83"/>
      <c r="G69" s="83"/>
      <c r="H69" s="84"/>
    </row>
  </sheetData>
  <printOptions/>
  <pageMargins left="0.5" right="0.5" top="0.35" bottom="0.35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="115" zoomScaleNormal="115" workbookViewId="0" topLeftCell="A1">
      <selection activeCell="C60" sqref="C60"/>
    </sheetView>
  </sheetViews>
  <sheetFormatPr defaultColWidth="11.421875" defaultRowHeight="12.75"/>
  <cols>
    <col min="1" max="1" width="18.140625" style="4" customWidth="1"/>
    <col min="2" max="2" width="16.28125" style="4" customWidth="1"/>
    <col min="3" max="3" width="16.421875" style="4" customWidth="1"/>
    <col min="4" max="4" width="16.57421875" style="4" customWidth="1"/>
    <col min="5" max="5" width="15.421875" style="4" customWidth="1"/>
    <col min="6" max="6" width="17.140625" style="4" customWidth="1"/>
    <col min="7" max="16384" width="9.140625" style="4" customWidth="1"/>
  </cols>
  <sheetData>
    <row r="1" ht="10.5">
      <c r="A1" s="1" t="s">
        <v>429</v>
      </c>
    </row>
    <row r="2" spans="1:6" ht="42.75" customHeight="1">
      <c r="A2" s="7" t="s">
        <v>290</v>
      </c>
      <c r="B2" s="7" t="s">
        <v>430</v>
      </c>
      <c r="C2" s="7" t="s">
        <v>431</v>
      </c>
      <c r="D2" s="7" t="s">
        <v>432</v>
      </c>
      <c r="E2" s="7" t="s">
        <v>433</v>
      </c>
      <c r="F2" s="7" t="s">
        <v>434</v>
      </c>
    </row>
    <row r="3" spans="1:6" ht="10.5">
      <c r="A3" s="2" t="s">
        <v>332</v>
      </c>
      <c r="B3" s="146">
        <f>0.686*100</f>
        <v>68.60000000000001</v>
      </c>
      <c r="C3" s="148">
        <v>81</v>
      </c>
      <c r="D3" s="148">
        <v>66.7</v>
      </c>
      <c r="E3" s="148">
        <v>60.5</v>
      </c>
      <c r="F3" s="148">
        <v>73.1</v>
      </c>
    </row>
    <row r="4" spans="1:6" ht="10.5">
      <c r="A4" s="2" t="s">
        <v>333</v>
      </c>
      <c r="B4" s="146">
        <f>0.567*100</f>
        <v>56.699999999999996</v>
      </c>
      <c r="C4" s="148">
        <v>76.3</v>
      </c>
      <c r="D4" s="148">
        <v>73.8</v>
      </c>
      <c r="E4" s="148">
        <v>52.1</v>
      </c>
      <c r="F4" s="148">
        <v>64</v>
      </c>
    </row>
    <row r="5" spans="1:6" ht="10.5">
      <c r="A5" s="2" t="s">
        <v>334</v>
      </c>
      <c r="B5" s="146">
        <v>35</v>
      </c>
      <c r="C5" s="148">
        <v>63.8</v>
      </c>
      <c r="D5" s="148">
        <v>48.9</v>
      </c>
      <c r="E5" s="148">
        <v>25.9</v>
      </c>
      <c r="F5" s="148">
        <v>49.4</v>
      </c>
    </row>
    <row r="6" spans="1:6" ht="10.5">
      <c r="A6" s="2" t="s">
        <v>335</v>
      </c>
      <c r="B6" s="146">
        <v>38</v>
      </c>
      <c r="C6" s="148">
        <v>50</v>
      </c>
      <c r="D6" s="148">
        <v>36</v>
      </c>
      <c r="E6" s="148">
        <v>32</v>
      </c>
      <c r="F6" s="148">
        <v>38</v>
      </c>
    </row>
    <row r="7" spans="1:6" ht="10.5">
      <c r="A7" s="2" t="s">
        <v>336</v>
      </c>
      <c r="B7" s="146">
        <v>10.9</v>
      </c>
      <c r="C7" s="148">
        <v>32.3</v>
      </c>
      <c r="D7" s="148">
        <v>18.1</v>
      </c>
      <c r="E7" s="148">
        <v>16.1</v>
      </c>
      <c r="F7" s="148">
        <v>18.4</v>
      </c>
    </row>
    <row r="8" spans="1:6" ht="10.5">
      <c r="A8" s="2" t="s">
        <v>337</v>
      </c>
      <c r="B8" s="146">
        <v>84.2</v>
      </c>
      <c r="C8" s="148">
        <v>92.2</v>
      </c>
      <c r="D8" s="148">
        <v>87.8</v>
      </c>
      <c r="E8" s="148">
        <v>88.4</v>
      </c>
      <c r="F8" s="148">
        <v>86.4</v>
      </c>
    </row>
    <row r="9" spans="1:6" ht="10.5">
      <c r="A9" s="2" t="s">
        <v>311</v>
      </c>
      <c r="B9" s="146"/>
      <c r="C9" s="148"/>
      <c r="D9" s="148"/>
      <c r="E9" s="148"/>
      <c r="F9" s="148"/>
    </row>
    <row r="10" spans="1:6" ht="10.5">
      <c r="A10" s="2" t="s">
        <v>339</v>
      </c>
      <c r="B10" s="146">
        <v>83.3</v>
      </c>
      <c r="C10" s="148">
        <v>81.9</v>
      </c>
      <c r="D10" s="148">
        <v>73.5</v>
      </c>
      <c r="E10" s="148">
        <v>59.8</v>
      </c>
      <c r="F10" s="148">
        <v>73.9</v>
      </c>
    </row>
    <row r="11" spans="1:8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62"/>
      <c r="H11" s="162"/>
    </row>
    <row r="12" spans="1:6" ht="10.5">
      <c r="A12" s="2" t="s">
        <v>340</v>
      </c>
      <c r="B12" s="146">
        <v>45</v>
      </c>
      <c r="C12" s="148">
        <v>68</v>
      </c>
      <c r="D12" s="148">
        <v>61</v>
      </c>
      <c r="E12" s="148">
        <v>50</v>
      </c>
      <c r="F12" s="148">
        <v>57</v>
      </c>
    </row>
    <row r="13" spans="1:6" ht="10.5">
      <c r="A13" s="2" t="s">
        <v>341</v>
      </c>
      <c r="B13" s="146">
        <v>82.8</v>
      </c>
      <c r="C13" s="148">
        <v>89.3</v>
      </c>
      <c r="D13" s="148">
        <v>84.9</v>
      </c>
      <c r="E13" s="148">
        <v>77</v>
      </c>
      <c r="F13" s="148">
        <v>87.8</v>
      </c>
    </row>
    <row r="14" spans="1:6" ht="10.5">
      <c r="A14" s="2" t="s">
        <v>342</v>
      </c>
      <c r="B14" s="146">
        <v>32.4</v>
      </c>
      <c r="C14" s="148">
        <v>51.8</v>
      </c>
      <c r="D14" s="148">
        <v>46</v>
      </c>
      <c r="E14" s="148">
        <v>21.2</v>
      </c>
      <c r="F14" s="148">
        <v>39.4</v>
      </c>
    </row>
    <row r="15" spans="1:6" ht="10.5">
      <c r="A15" s="2" t="s">
        <v>343</v>
      </c>
      <c r="B15" s="146">
        <v>61.5</v>
      </c>
      <c r="C15" s="148">
        <v>84.8</v>
      </c>
      <c r="D15" s="148">
        <v>68</v>
      </c>
      <c r="E15" s="148">
        <v>58</v>
      </c>
      <c r="F15" s="148">
        <v>77.6</v>
      </c>
    </row>
    <row r="16" spans="1:6" ht="10.5">
      <c r="A16" s="2" t="s">
        <v>344</v>
      </c>
      <c r="B16" s="146">
        <v>47.4</v>
      </c>
      <c r="C16" s="148">
        <v>65.7</v>
      </c>
      <c r="D16" s="148">
        <v>55.5</v>
      </c>
      <c r="E16" s="148">
        <v>57.9</v>
      </c>
      <c r="F16" s="148">
        <v>49.8</v>
      </c>
    </row>
    <row r="17" spans="1:6" ht="10.5">
      <c r="A17" s="2" t="s">
        <v>345</v>
      </c>
      <c r="B17" s="146">
        <v>51</v>
      </c>
      <c r="C17" s="148">
        <v>75</v>
      </c>
      <c r="D17" s="148">
        <v>59</v>
      </c>
      <c r="E17" s="148">
        <v>52</v>
      </c>
      <c r="F17" s="148">
        <v>63</v>
      </c>
    </row>
    <row r="18" spans="1:6" ht="10.5">
      <c r="A18" s="2" t="s">
        <v>316</v>
      </c>
      <c r="B18" s="146"/>
      <c r="C18" s="148"/>
      <c r="D18" s="148"/>
      <c r="E18" s="148"/>
      <c r="F18" s="148"/>
    </row>
    <row r="19" spans="1:6" ht="10.5">
      <c r="A19" s="2" t="s">
        <v>435</v>
      </c>
      <c r="B19" s="146"/>
      <c r="C19" s="148"/>
      <c r="D19" s="148"/>
      <c r="E19" s="148"/>
      <c r="F19" s="148"/>
    </row>
    <row r="20" spans="1:6" ht="10.5">
      <c r="A20" s="2" t="s">
        <v>133</v>
      </c>
      <c r="B20" s="146"/>
      <c r="C20" s="148"/>
      <c r="D20" s="148"/>
      <c r="E20" s="148"/>
      <c r="F20" s="148"/>
    </row>
    <row r="21" spans="1:6" ht="10.5">
      <c r="A21" s="2" t="s">
        <v>138</v>
      </c>
      <c r="B21" s="146"/>
      <c r="C21" s="148"/>
      <c r="D21" s="148"/>
      <c r="E21" s="148"/>
      <c r="F21" s="148"/>
    </row>
    <row r="22" spans="1:6" ht="10.5">
      <c r="A22" s="2" t="s">
        <v>281</v>
      </c>
      <c r="B22" s="146"/>
      <c r="C22" s="148"/>
      <c r="D22" s="148"/>
      <c r="E22" s="148"/>
      <c r="F22" s="148"/>
    </row>
    <row r="23" spans="1:6" ht="10.5">
      <c r="A23" s="2" t="s">
        <v>96</v>
      </c>
      <c r="B23" s="146">
        <v>44.4</v>
      </c>
      <c r="C23" s="148">
        <v>75.8</v>
      </c>
      <c r="D23" s="148">
        <v>63.4</v>
      </c>
      <c r="E23" s="148">
        <v>47.4</v>
      </c>
      <c r="F23" s="148">
        <v>61.2</v>
      </c>
    </row>
    <row r="24" spans="1:6" ht="10.5">
      <c r="A24" s="2" t="s">
        <v>97</v>
      </c>
      <c r="B24" s="146">
        <v>38</v>
      </c>
      <c r="C24" s="148">
        <v>62</v>
      </c>
      <c r="D24" s="148">
        <v>31</v>
      </c>
      <c r="E24" s="148">
        <v>26</v>
      </c>
      <c r="F24" s="148">
        <v>38</v>
      </c>
    </row>
    <row r="25" spans="1:6" ht="10.5">
      <c r="A25" s="2" t="s">
        <v>386</v>
      </c>
      <c r="B25" s="146"/>
      <c r="C25" s="148"/>
      <c r="D25" s="148"/>
      <c r="E25" s="148"/>
      <c r="F25" s="148"/>
    </row>
    <row r="26" spans="1:6" ht="10.5">
      <c r="A26" s="2" t="s">
        <v>99</v>
      </c>
      <c r="B26" s="146">
        <v>51.5</v>
      </c>
      <c r="C26" s="148">
        <v>78.3</v>
      </c>
      <c r="D26" s="148">
        <v>54</v>
      </c>
      <c r="E26" s="148">
        <v>48.6</v>
      </c>
      <c r="F26" s="148">
        <v>61.7</v>
      </c>
    </row>
    <row r="27" spans="1:6" ht="10.5">
      <c r="A27" s="2" t="s">
        <v>100</v>
      </c>
      <c r="B27" s="146">
        <v>74</v>
      </c>
      <c r="C27" s="148">
        <v>84</v>
      </c>
      <c r="D27" s="148">
        <v>80</v>
      </c>
      <c r="E27" s="148">
        <v>75</v>
      </c>
      <c r="F27" s="148">
        <v>79</v>
      </c>
    </row>
    <row r="28" spans="1:6" ht="10.5">
      <c r="A28" s="2" t="s">
        <v>101</v>
      </c>
      <c r="B28" s="146">
        <v>16.4</v>
      </c>
      <c r="C28" s="148">
        <v>35.1</v>
      </c>
      <c r="D28" s="148">
        <v>23.1</v>
      </c>
      <c r="E28" s="148">
        <v>15.5</v>
      </c>
      <c r="F28" s="148">
        <v>24</v>
      </c>
    </row>
    <row r="29" spans="1:6" ht="10.5">
      <c r="A29" s="2" t="s">
        <v>134</v>
      </c>
      <c r="B29" s="146"/>
      <c r="C29" s="148"/>
      <c r="D29" s="148"/>
      <c r="E29" s="148"/>
      <c r="F29" s="148"/>
    </row>
    <row r="30" spans="1:6" ht="10.5">
      <c r="A30" s="2" t="s">
        <v>300</v>
      </c>
      <c r="B30" s="146"/>
      <c r="C30" s="148"/>
      <c r="D30" s="148"/>
      <c r="E30" s="148"/>
      <c r="F30" s="148"/>
    </row>
    <row r="31" spans="1:6" ht="10.5">
      <c r="A31" s="2" t="s">
        <v>104</v>
      </c>
      <c r="B31" s="146">
        <v>11.2</v>
      </c>
      <c r="C31" s="148">
        <v>44.5</v>
      </c>
      <c r="D31" s="148">
        <v>27.4</v>
      </c>
      <c r="E31" s="148">
        <v>17.4</v>
      </c>
      <c r="F31" s="148">
        <v>29.6</v>
      </c>
    </row>
    <row r="32" spans="1:6" ht="10.5">
      <c r="A32" s="2" t="s">
        <v>436</v>
      </c>
      <c r="B32" s="146"/>
      <c r="C32" s="146"/>
      <c r="D32" s="146"/>
      <c r="E32" s="146"/>
      <c r="F32" s="146"/>
    </row>
    <row r="33" spans="1:6" ht="10.5">
      <c r="A33" s="2" t="s">
        <v>106</v>
      </c>
      <c r="B33" s="146">
        <v>39.7</v>
      </c>
      <c r="C33" s="148">
        <v>83.3</v>
      </c>
      <c r="D33" s="148">
        <v>70.3</v>
      </c>
      <c r="E33" s="148">
        <v>50.1</v>
      </c>
      <c r="F33" s="148">
        <v>67.5</v>
      </c>
    </row>
    <row r="34" spans="1:6" ht="10.5">
      <c r="A34" s="2" t="s">
        <v>367</v>
      </c>
      <c r="B34" s="146">
        <v>42</v>
      </c>
      <c r="C34" s="148">
        <v>54.9</v>
      </c>
      <c r="D34" s="148">
        <v>49.3</v>
      </c>
      <c r="E34" s="148">
        <v>37.6</v>
      </c>
      <c r="F34" s="148">
        <v>47</v>
      </c>
    </row>
    <row r="35" spans="1:6" ht="10.5">
      <c r="A35" s="2" t="s">
        <v>283</v>
      </c>
      <c r="B35" s="146"/>
      <c r="C35" s="148"/>
      <c r="D35" s="148"/>
      <c r="E35" s="148"/>
      <c r="F35" s="148"/>
    </row>
    <row r="36" spans="1:6" ht="10.5">
      <c r="A36" s="2" t="s">
        <v>369</v>
      </c>
      <c r="B36" s="146">
        <v>63.9</v>
      </c>
      <c r="C36" s="148">
        <v>82.3</v>
      </c>
      <c r="D36" s="148">
        <v>71</v>
      </c>
      <c r="E36" s="148">
        <v>56.7</v>
      </c>
      <c r="F36" s="148">
        <v>72.8</v>
      </c>
    </row>
    <row r="37" spans="1:6" ht="10.5">
      <c r="A37" s="2" t="s">
        <v>370</v>
      </c>
      <c r="B37" s="146">
        <v>54.6</v>
      </c>
      <c r="C37" s="148">
        <v>77.7</v>
      </c>
      <c r="D37" s="148">
        <v>62.9</v>
      </c>
      <c r="E37" s="148">
        <v>45.1</v>
      </c>
      <c r="F37" s="148">
        <v>68.9</v>
      </c>
    </row>
    <row r="38" spans="1:6" ht="10.5">
      <c r="A38" s="2" t="s">
        <v>371</v>
      </c>
      <c r="B38" s="146">
        <v>58.8</v>
      </c>
      <c r="C38" s="148">
        <v>77.3</v>
      </c>
      <c r="D38" s="148">
        <v>62.6</v>
      </c>
      <c r="E38" s="148">
        <v>59.7</v>
      </c>
      <c r="F38" s="148">
        <v>64.5</v>
      </c>
    </row>
    <row r="39" spans="1:6" ht="10.5">
      <c r="A39" s="2" t="s">
        <v>372</v>
      </c>
      <c r="B39" s="146">
        <v>68</v>
      </c>
      <c r="C39" s="148">
        <v>78</v>
      </c>
      <c r="D39" s="148">
        <v>66</v>
      </c>
      <c r="E39" s="148">
        <v>58</v>
      </c>
      <c r="F39" s="148">
        <v>71</v>
      </c>
    </row>
    <row r="40" spans="1:6" ht="10.5">
      <c r="A40" s="2" t="s">
        <v>373</v>
      </c>
      <c r="B40" s="146">
        <v>63.2</v>
      </c>
      <c r="C40" s="148">
        <v>85.6</v>
      </c>
      <c r="D40" s="148">
        <v>71.4</v>
      </c>
      <c r="E40" s="148">
        <v>67.4</v>
      </c>
      <c r="F40" s="148">
        <v>78.4</v>
      </c>
    </row>
    <row r="41" spans="1:6" ht="10.5">
      <c r="A41" s="2" t="s">
        <v>374</v>
      </c>
      <c r="B41" s="146">
        <v>32.4</v>
      </c>
      <c r="C41" s="148">
        <v>67.8</v>
      </c>
      <c r="D41" s="148">
        <v>38.8</v>
      </c>
      <c r="E41" s="148">
        <v>30.7</v>
      </c>
      <c r="F41" s="148">
        <v>48.5</v>
      </c>
    </row>
    <row r="42" spans="1:8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62"/>
      <c r="H42" s="162"/>
    </row>
    <row r="43" spans="1:8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62"/>
      <c r="H43" s="162"/>
    </row>
    <row r="44" spans="1:6" ht="10.5">
      <c r="A44" s="2" t="s">
        <v>375</v>
      </c>
      <c r="B44" s="146">
        <v>33.3</v>
      </c>
      <c r="C44" s="148">
        <v>55.1</v>
      </c>
      <c r="D44" s="148">
        <v>41.3</v>
      </c>
      <c r="E44" s="148">
        <v>30.9</v>
      </c>
      <c r="F44" s="148">
        <v>41.4</v>
      </c>
    </row>
    <row r="45" spans="1:6" ht="10.5">
      <c r="A45" s="2" t="s">
        <v>376</v>
      </c>
      <c r="B45" s="146">
        <v>66.2</v>
      </c>
      <c r="C45" s="148">
        <v>85.4</v>
      </c>
      <c r="D45" s="148">
        <v>69.9</v>
      </c>
      <c r="E45" s="148">
        <v>30.4</v>
      </c>
      <c r="F45" s="148">
        <v>75.2</v>
      </c>
    </row>
    <row r="46" spans="1:6" ht="10.5">
      <c r="A46" s="2" t="s">
        <v>377</v>
      </c>
      <c r="B46" s="146">
        <v>33.3</v>
      </c>
      <c r="C46" s="148">
        <v>90.3</v>
      </c>
      <c r="D46" s="148">
        <v>68.9</v>
      </c>
      <c r="E46" s="148">
        <v>40.9</v>
      </c>
      <c r="F46" s="148">
        <v>85.2</v>
      </c>
    </row>
    <row r="47" spans="1:6" ht="10.5">
      <c r="A47" s="2" t="s">
        <v>378</v>
      </c>
      <c r="B47" s="146">
        <v>84</v>
      </c>
      <c r="C47" s="148">
        <v>91</v>
      </c>
      <c r="D47" s="148">
        <v>88</v>
      </c>
      <c r="E47" s="148">
        <v>86</v>
      </c>
      <c r="F47" s="148">
        <v>87</v>
      </c>
    </row>
    <row r="48" spans="1:6" ht="10.5">
      <c r="A48" s="2" t="s">
        <v>379</v>
      </c>
      <c r="B48" s="146">
        <v>44</v>
      </c>
      <c r="C48" s="148">
        <v>74</v>
      </c>
      <c r="D48" s="148">
        <v>49</v>
      </c>
      <c r="E48" s="148">
        <v>44</v>
      </c>
      <c r="F48" s="148">
        <v>62</v>
      </c>
    </row>
    <row r="49" spans="1:6" ht="10.5">
      <c r="A49" s="2" t="s">
        <v>295</v>
      </c>
      <c r="B49" s="146"/>
      <c r="C49" s="148"/>
      <c r="D49" s="148"/>
      <c r="E49" s="148"/>
      <c r="F49" s="148"/>
    </row>
    <row r="50" spans="1:6" ht="10.5">
      <c r="A50" s="2" t="s">
        <v>381</v>
      </c>
      <c r="B50" s="146">
        <v>64.6</v>
      </c>
      <c r="C50" s="148">
        <v>76.8</v>
      </c>
      <c r="D50" s="148">
        <v>67.8</v>
      </c>
      <c r="E50" s="148">
        <v>64.6</v>
      </c>
      <c r="F50" s="148">
        <v>65.2</v>
      </c>
    </row>
    <row r="51" spans="1:6" ht="10.5">
      <c r="A51" s="2" t="s">
        <v>142</v>
      </c>
      <c r="B51" s="146"/>
      <c r="C51" s="146"/>
      <c r="D51" s="146"/>
      <c r="E51" s="146"/>
      <c r="F51" s="146"/>
    </row>
    <row r="52" spans="1:6" ht="10.5">
      <c r="A52" s="2" t="s">
        <v>383</v>
      </c>
      <c r="B52" s="146">
        <v>62.5</v>
      </c>
      <c r="C52" s="148">
        <v>77.6</v>
      </c>
      <c r="D52" s="148">
        <v>68.2</v>
      </c>
      <c r="E52" s="148">
        <v>69.3</v>
      </c>
      <c r="F52" s="148">
        <v>69.9</v>
      </c>
    </row>
    <row r="53" spans="1:6" ht="10.5">
      <c r="A53" s="2" t="s">
        <v>113</v>
      </c>
      <c r="B53" s="146"/>
      <c r="C53" s="148"/>
      <c r="D53" s="148"/>
      <c r="E53" s="148"/>
      <c r="F53" s="148"/>
    </row>
    <row r="54" spans="1:6" ht="10.5">
      <c r="A54" s="2" t="s">
        <v>139</v>
      </c>
      <c r="B54" s="146"/>
      <c r="C54" s="148"/>
      <c r="D54" s="148"/>
      <c r="E54" s="148"/>
      <c r="F54" s="148"/>
    </row>
    <row r="55" ht="10.5">
      <c r="A55" s="4" t="s">
        <v>437</v>
      </c>
    </row>
    <row r="56" spans="1:14" ht="10.5">
      <c r="A56" s="4" t="s">
        <v>124</v>
      </c>
      <c r="F56" s="25"/>
      <c r="I56" s="25"/>
      <c r="J56" s="37"/>
      <c r="K56" s="37"/>
      <c r="L56" s="37"/>
      <c r="M56" s="37"/>
      <c r="N56" s="37"/>
    </row>
  </sheetData>
  <printOptions/>
  <pageMargins left="0.4" right="0.4" top="0.75" bottom="0.75" header="0.5" footer="0.5"/>
  <pageSetup horizontalDpi="600" verticalDpi="6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58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31.421875" style="4" customWidth="1"/>
    <col min="2" max="2" width="25.28125" style="4" customWidth="1"/>
    <col min="3" max="3" width="23.421875" style="25" customWidth="1"/>
    <col min="4" max="16384" width="9.140625" style="4" customWidth="1"/>
  </cols>
  <sheetData>
    <row r="1" ht="10.5">
      <c r="A1" s="1" t="s">
        <v>203</v>
      </c>
    </row>
    <row r="2" spans="1:3" ht="25.5" customHeight="1">
      <c r="A2" s="7" t="s">
        <v>290</v>
      </c>
      <c r="B2" s="7" t="s">
        <v>287</v>
      </c>
      <c r="C2" s="7" t="s">
        <v>165</v>
      </c>
    </row>
    <row r="3" spans="1:3" ht="10.5">
      <c r="A3" s="2" t="s">
        <v>397</v>
      </c>
      <c r="B3" s="48"/>
      <c r="C3" s="87"/>
    </row>
    <row r="4" spans="1:3" ht="10.5">
      <c r="A4" s="2" t="s">
        <v>333</v>
      </c>
      <c r="B4" s="47">
        <v>7</v>
      </c>
      <c r="C4" s="88">
        <f>B4/B55</f>
        <v>0.025830258302583026</v>
      </c>
    </row>
    <row r="5" spans="1:3" ht="10.5">
      <c r="A5" s="2" t="s">
        <v>334</v>
      </c>
      <c r="B5" s="47">
        <v>2</v>
      </c>
      <c r="C5" s="88">
        <f>B5/B55</f>
        <v>0.007380073800738007</v>
      </c>
    </row>
    <row r="6" spans="1:3" ht="10.5">
      <c r="A6" s="2" t="s">
        <v>335</v>
      </c>
      <c r="B6" s="47">
        <v>5</v>
      </c>
      <c r="C6" s="88">
        <f>B6/B55</f>
        <v>0.01845018450184502</v>
      </c>
    </row>
    <row r="7" spans="1:3" ht="10.5">
      <c r="A7" s="2" t="s">
        <v>336</v>
      </c>
      <c r="B7" s="47">
        <v>90</v>
      </c>
      <c r="C7" s="88">
        <f>B7/B55</f>
        <v>0.33210332103321033</v>
      </c>
    </row>
    <row r="8" spans="1:4" ht="10.5">
      <c r="A8" s="54" t="s">
        <v>337</v>
      </c>
      <c r="B8" s="47">
        <v>8</v>
      </c>
      <c r="C8" s="88">
        <f>B8/B55</f>
        <v>0.02952029520295203</v>
      </c>
      <c r="D8" s="21"/>
    </row>
    <row r="9" spans="1:3" ht="10.5">
      <c r="A9" s="2" t="s">
        <v>338</v>
      </c>
      <c r="B9" s="47">
        <v>0</v>
      </c>
      <c r="C9" s="88">
        <f>B9/B55</f>
        <v>0</v>
      </c>
    </row>
    <row r="10" spans="1:3" ht="10.5">
      <c r="A10" s="2" t="s">
        <v>339</v>
      </c>
      <c r="B10" s="47">
        <v>0</v>
      </c>
      <c r="C10" s="88">
        <f>B10/B55</f>
        <v>0</v>
      </c>
    </row>
    <row r="11" spans="1:3" ht="10.5">
      <c r="A11" s="2" t="s">
        <v>129</v>
      </c>
      <c r="B11" s="168" t="s">
        <v>171</v>
      </c>
      <c r="C11" s="169" t="s">
        <v>171</v>
      </c>
    </row>
    <row r="12" spans="1:3" ht="10.5">
      <c r="A12" s="2" t="s">
        <v>340</v>
      </c>
      <c r="B12" s="47">
        <v>0</v>
      </c>
      <c r="C12" s="88">
        <f>B12/B55</f>
        <v>0</v>
      </c>
    </row>
    <row r="13" spans="1:3" ht="10.5">
      <c r="A13" s="2" t="s">
        <v>398</v>
      </c>
      <c r="B13" s="49"/>
      <c r="C13" s="88"/>
    </row>
    <row r="14" spans="1:3" ht="10.5">
      <c r="A14" s="2" t="s">
        <v>342</v>
      </c>
      <c r="B14" s="47">
        <v>0</v>
      </c>
      <c r="C14" s="88">
        <f>B14/B55</f>
        <v>0</v>
      </c>
    </row>
    <row r="15" spans="1:3" ht="10.5">
      <c r="A15" s="2" t="s">
        <v>399</v>
      </c>
      <c r="B15" s="49"/>
      <c r="C15" s="88"/>
    </row>
    <row r="16" spans="1:3" ht="10.5">
      <c r="A16" s="2" t="s">
        <v>344</v>
      </c>
      <c r="B16" s="47">
        <v>0</v>
      </c>
      <c r="C16" s="88">
        <f>B16/B55</f>
        <v>0</v>
      </c>
    </row>
    <row r="17" spans="1:3" ht="10.5">
      <c r="A17" s="2" t="s">
        <v>400</v>
      </c>
      <c r="B17" s="49"/>
      <c r="C17" s="88"/>
    </row>
    <row r="18" spans="1:3" ht="10.5">
      <c r="A18" s="2" t="s">
        <v>346</v>
      </c>
      <c r="B18" s="47">
        <v>0</v>
      </c>
      <c r="C18" s="88">
        <f>B18/B55</f>
        <v>0</v>
      </c>
    </row>
    <row r="19" spans="1:3" ht="10.5">
      <c r="A19" s="2" t="s">
        <v>347</v>
      </c>
      <c r="B19" s="47">
        <v>17</v>
      </c>
      <c r="C19" s="88">
        <f>B19/B55</f>
        <v>0.06273062730627306</v>
      </c>
    </row>
    <row r="20" spans="1:3" ht="10.5">
      <c r="A20" s="2" t="s">
        <v>348</v>
      </c>
      <c r="B20" s="47">
        <v>10</v>
      </c>
      <c r="C20" s="88">
        <f>B20/B55</f>
        <v>0.03690036900369004</v>
      </c>
    </row>
    <row r="21" spans="1:3" ht="10.5">
      <c r="A21" s="2" t="s">
        <v>349</v>
      </c>
      <c r="B21" s="47">
        <v>8</v>
      </c>
      <c r="C21" s="88">
        <f>B21/B55</f>
        <v>0.02952029520295203</v>
      </c>
    </row>
    <row r="22" spans="1:3" ht="10.5">
      <c r="A22" s="2" t="s">
        <v>281</v>
      </c>
      <c r="B22" s="48"/>
      <c r="C22" s="88"/>
    </row>
    <row r="23" spans="1:3" ht="10.5">
      <c r="A23" s="2" t="s">
        <v>96</v>
      </c>
      <c r="B23" s="47">
        <v>0</v>
      </c>
      <c r="C23" s="88">
        <f>B23/B55</f>
        <v>0</v>
      </c>
    </row>
    <row r="24" spans="1:3" ht="10.5">
      <c r="A24" s="2" t="s">
        <v>97</v>
      </c>
      <c r="B24" s="47">
        <v>0</v>
      </c>
      <c r="C24" s="88">
        <f>B24/B55</f>
        <v>0</v>
      </c>
    </row>
    <row r="25" spans="1:3" ht="10.5">
      <c r="A25" s="2" t="s">
        <v>386</v>
      </c>
      <c r="B25" s="49"/>
      <c r="C25" s="88"/>
    </row>
    <row r="26" spans="1:3" ht="10.5">
      <c r="A26" s="2" t="s">
        <v>204</v>
      </c>
      <c r="B26" s="49"/>
      <c r="C26" s="88"/>
    </row>
    <row r="27" spans="1:3" ht="10.5">
      <c r="A27" s="2" t="s">
        <v>100</v>
      </c>
      <c r="B27" s="47">
        <v>10</v>
      </c>
      <c r="C27" s="88">
        <f>B27/B55</f>
        <v>0.03690036900369004</v>
      </c>
    </row>
    <row r="28" spans="1:3" ht="10.5">
      <c r="A28" s="2" t="s">
        <v>282</v>
      </c>
      <c r="B28" s="47"/>
      <c r="C28" s="88"/>
    </row>
    <row r="29" spans="1:3" ht="10.5">
      <c r="A29" s="2" t="s">
        <v>134</v>
      </c>
      <c r="B29" s="49"/>
      <c r="C29" s="88"/>
    </row>
    <row r="30" spans="1:3" ht="10.5">
      <c r="A30" s="2" t="s">
        <v>103</v>
      </c>
      <c r="B30" s="47">
        <v>0</v>
      </c>
      <c r="C30" s="88">
        <f>B30/B55</f>
        <v>0</v>
      </c>
    </row>
    <row r="31" spans="1:3" ht="10.5">
      <c r="A31" s="2" t="s">
        <v>104</v>
      </c>
      <c r="B31" s="47">
        <v>0</v>
      </c>
      <c r="C31" s="88">
        <f>B31/B55</f>
        <v>0</v>
      </c>
    </row>
    <row r="32" spans="1:3" ht="10.5">
      <c r="A32" s="2" t="s">
        <v>105</v>
      </c>
      <c r="B32" s="47">
        <v>0</v>
      </c>
      <c r="C32" s="88">
        <f>B32/B55</f>
        <v>0</v>
      </c>
    </row>
    <row r="33" spans="1:3" ht="10.5">
      <c r="A33" s="2" t="s">
        <v>106</v>
      </c>
      <c r="B33" s="47">
        <v>0</v>
      </c>
      <c r="C33" s="88">
        <f>B33/B55</f>
        <v>0</v>
      </c>
    </row>
    <row r="34" spans="1:3" ht="10.5">
      <c r="A34" s="54" t="s">
        <v>135</v>
      </c>
      <c r="B34" s="47"/>
      <c r="C34" s="88"/>
    </row>
    <row r="35" spans="1:3" ht="10.5">
      <c r="A35" s="2" t="s">
        <v>283</v>
      </c>
      <c r="B35" s="49"/>
      <c r="C35" s="88"/>
    </row>
    <row r="36" spans="1:3" ht="10.5">
      <c r="A36" s="2" t="s">
        <v>369</v>
      </c>
      <c r="B36" s="47">
        <v>7</v>
      </c>
      <c r="C36" s="88">
        <f>B36/B55</f>
        <v>0.025830258302583026</v>
      </c>
    </row>
    <row r="37" spans="1:3" ht="10.5">
      <c r="A37" s="2" t="s">
        <v>370</v>
      </c>
      <c r="B37" s="47">
        <v>0</v>
      </c>
      <c r="C37" s="88">
        <f>B37/B55</f>
        <v>0</v>
      </c>
    </row>
    <row r="38" spans="1:3" ht="10.5">
      <c r="A38" s="2" t="s">
        <v>284</v>
      </c>
      <c r="B38" s="48"/>
      <c r="C38" s="88"/>
    </row>
    <row r="39" spans="1:3" ht="10.5">
      <c r="A39" s="2" t="s">
        <v>285</v>
      </c>
      <c r="B39" s="49"/>
      <c r="C39" s="88"/>
    </row>
    <row r="40" spans="1:3" ht="10.5">
      <c r="A40" s="2" t="s">
        <v>373</v>
      </c>
      <c r="B40" s="47">
        <v>2</v>
      </c>
      <c r="C40" s="88">
        <f>B40/B55</f>
        <v>0.007380073800738007</v>
      </c>
    </row>
    <row r="41" spans="1:3" ht="10.5">
      <c r="A41" s="2" t="s">
        <v>374</v>
      </c>
      <c r="B41" s="47">
        <v>3</v>
      </c>
      <c r="C41" s="88">
        <f>B41/B55</f>
        <v>0.01107011070110701</v>
      </c>
    </row>
    <row r="42" spans="1:3" ht="10.5">
      <c r="A42" s="2" t="s">
        <v>130</v>
      </c>
      <c r="B42" s="158" t="s">
        <v>171</v>
      </c>
      <c r="C42" s="158" t="s">
        <v>171</v>
      </c>
    </row>
    <row r="43" spans="1:3" ht="10.5">
      <c r="A43" s="2" t="s">
        <v>117</v>
      </c>
      <c r="B43" s="158" t="s">
        <v>171</v>
      </c>
      <c r="C43" s="158" t="s">
        <v>171</v>
      </c>
    </row>
    <row r="44" spans="1:3" ht="10.5">
      <c r="A44" s="2" t="s">
        <v>375</v>
      </c>
      <c r="B44" s="47">
        <v>0</v>
      </c>
      <c r="C44" s="88">
        <f>B44/B55</f>
        <v>0</v>
      </c>
    </row>
    <row r="45" spans="1:3" ht="10.5">
      <c r="A45" s="2" t="s">
        <v>376</v>
      </c>
      <c r="B45" s="47">
        <v>0</v>
      </c>
      <c r="C45" s="88">
        <f>B45/B55</f>
        <v>0</v>
      </c>
    </row>
    <row r="46" spans="1:3" ht="10.5">
      <c r="A46" s="2" t="s">
        <v>377</v>
      </c>
      <c r="B46" s="47">
        <v>1</v>
      </c>
      <c r="C46" s="88">
        <f>B46/B55</f>
        <v>0.0036900369003690036</v>
      </c>
    </row>
    <row r="47" spans="1:3" ht="10.5">
      <c r="A47" s="2" t="s">
        <v>378</v>
      </c>
      <c r="B47" s="47">
        <v>92</v>
      </c>
      <c r="C47" s="88">
        <f>B47/B55</f>
        <v>0.33948339483394835</v>
      </c>
    </row>
    <row r="48" spans="1:3" ht="10.5">
      <c r="A48" s="2" t="s">
        <v>379</v>
      </c>
      <c r="B48" s="47">
        <v>0</v>
      </c>
      <c r="C48" s="88">
        <f>B48/B55</f>
        <v>0</v>
      </c>
    </row>
    <row r="49" spans="1:3" ht="10.5">
      <c r="A49" s="2" t="s">
        <v>380</v>
      </c>
      <c r="B49" s="47">
        <v>1</v>
      </c>
      <c r="C49" s="88">
        <f>B49/B55</f>
        <v>0.0036900369003690036</v>
      </c>
    </row>
    <row r="50" spans="1:3" ht="10.5">
      <c r="A50" s="2" t="s">
        <v>286</v>
      </c>
      <c r="B50" s="49"/>
      <c r="C50" s="88"/>
    </row>
    <row r="51" spans="1:3" ht="10.5">
      <c r="A51" s="2" t="s">
        <v>382</v>
      </c>
      <c r="B51" s="47">
        <v>8</v>
      </c>
      <c r="C51" s="88">
        <f>B51/B55</f>
        <v>0.02952029520295203</v>
      </c>
    </row>
    <row r="52" spans="1:3" ht="10.5">
      <c r="A52" s="2" t="s">
        <v>383</v>
      </c>
      <c r="B52" s="47">
        <v>0</v>
      </c>
      <c r="C52" s="88">
        <f>B52/B55</f>
        <v>0</v>
      </c>
    </row>
    <row r="53" spans="1:3" ht="10.5">
      <c r="A53" s="2" t="s">
        <v>384</v>
      </c>
      <c r="B53" s="47">
        <v>0</v>
      </c>
      <c r="C53" s="88">
        <f>B53/B55</f>
        <v>0</v>
      </c>
    </row>
    <row r="54" spans="1:3" ht="10.5">
      <c r="A54" s="2" t="s">
        <v>385</v>
      </c>
      <c r="B54" s="47">
        <v>0</v>
      </c>
      <c r="C54" s="88">
        <f>B54/B55</f>
        <v>0</v>
      </c>
    </row>
    <row r="55" spans="1:3" ht="10.5">
      <c r="A55" s="3" t="s">
        <v>287</v>
      </c>
      <c r="B55" s="89">
        <f>SUM(B3:B54)</f>
        <v>271</v>
      </c>
      <c r="C55" s="88">
        <f>SUM(C4:C54)</f>
        <v>0.9999999999999998</v>
      </c>
    </row>
    <row r="56" spans="1:11" ht="10.5">
      <c r="A56" s="4" t="s">
        <v>193</v>
      </c>
      <c r="F56" s="25"/>
      <c r="I56" s="44"/>
      <c r="K56" s="37"/>
    </row>
    <row r="57" spans="1:11" ht="10.5">
      <c r="A57" s="39" t="s">
        <v>194</v>
      </c>
      <c r="B57" s="39"/>
      <c r="C57" s="82"/>
      <c r="F57" s="25"/>
      <c r="I57" s="44"/>
      <c r="K57" s="37"/>
    </row>
    <row r="58" spans="1:14" ht="10.5">
      <c r="A58" s="4" t="s">
        <v>52</v>
      </c>
      <c r="C58" s="4"/>
      <c r="F58" s="25"/>
      <c r="I58" s="25"/>
      <c r="J58" s="37"/>
      <c r="K58" s="37"/>
      <c r="L58" s="37"/>
      <c r="M58" s="37"/>
      <c r="N58" s="37"/>
    </row>
  </sheetData>
  <printOptions/>
  <pageMargins left="0.75" right="0.75" top="0.65" bottom="0.65" header="0.5" footer="0.5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61"/>
  <sheetViews>
    <sheetView zoomScale="125" zoomScaleNormal="125" workbookViewId="0" topLeftCell="A1">
      <selection activeCell="C64" sqref="C64"/>
    </sheetView>
  </sheetViews>
  <sheetFormatPr defaultColWidth="11.421875" defaultRowHeight="12.75"/>
  <cols>
    <col min="1" max="1" width="16.140625" style="12" customWidth="1"/>
    <col min="2" max="6" width="5.7109375" style="12" customWidth="1"/>
    <col min="7" max="7" width="5.57421875" style="12" customWidth="1"/>
    <col min="8" max="8" width="5.7109375" style="12" customWidth="1"/>
    <col min="9" max="10" width="6.57421875" style="12" customWidth="1"/>
    <col min="11" max="11" width="6.421875" style="12" customWidth="1"/>
    <col min="12" max="12" width="7.28125" style="12" customWidth="1"/>
    <col min="13" max="13" width="6.421875" style="12" customWidth="1"/>
    <col min="14" max="14" width="7.7109375" style="12" customWidth="1"/>
    <col min="15" max="16384" width="9.140625" style="12" customWidth="1"/>
  </cols>
  <sheetData>
    <row r="1" spans="1:5" ht="9.75">
      <c r="A1" s="11" t="s">
        <v>239</v>
      </c>
      <c r="B1" s="11"/>
      <c r="C1" s="11"/>
      <c r="D1" s="11"/>
      <c r="E1" s="11"/>
    </row>
    <row r="2" spans="1:14" ht="25.5" customHeight="1">
      <c r="A2" s="13" t="s">
        <v>290</v>
      </c>
      <c r="B2" s="13" t="s">
        <v>266</v>
      </c>
      <c r="C2" s="13" t="s">
        <v>267</v>
      </c>
      <c r="D2" s="13" t="s">
        <v>268</v>
      </c>
      <c r="E2" s="13" t="s">
        <v>269</v>
      </c>
      <c r="F2" s="13" t="s">
        <v>262</v>
      </c>
      <c r="G2" s="13" t="s">
        <v>270</v>
      </c>
      <c r="H2" s="13" t="s">
        <v>271</v>
      </c>
      <c r="I2" s="13" t="s">
        <v>265</v>
      </c>
      <c r="J2" s="13" t="s">
        <v>263</v>
      </c>
      <c r="K2" s="13" t="s">
        <v>264</v>
      </c>
      <c r="L2" s="13" t="s">
        <v>167</v>
      </c>
      <c r="M2" s="13" t="s">
        <v>137</v>
      </c>
      <c r="N2" s="13" t="s">
        <v>165</v>
      </c>
    </row>
    <row r="3" spans="1:14" ht="9.75">
      <c r="A3" s="14" t="s">
        <v>418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5"/>
      <c r="N3" s="66"/>
    </row>
    <row r="4" spans="1:14" ht="9.75">
      <c r="A4" s="14" t="s">
        <v>333</v>
      </c>
      <c r="B4" s="68">
        <v>631</v>
      </c>
      <c r="C4" s="68">
        <v>655</v>
      </c>
      <c r="D4" s="68">
        <v>719</v>
      </c>
      <c r="E4" s="68">
        <v>804</v>
      </c>
      <c r="F4" s="68">
        <v>870</v>
      </c>
      <c r="G4" s="68">
        <v>830</v>
      </c>
      <c r="H4" s="68">
        <v>872</v>
      </c>
      <c r="I4" s="68">
        <v>721</v>
      </c>
      <c r="J4" s="68">
        <v>82</v>
      </c>
      <c r="K4" s="68">
        <v>5</v>
      </c>
      <c r="L4" s="68">
        <v>0</v>
      </c>
      <c r="M4" s="63">
        <f aca="true" t="shared" si="0" ref="M4:M10">SUM(B4:L4)</f>
        <v>6189</v>
      </c>
      <c r="N4" s="67">
        <f>M4/M55</f>
        <v>0.02222054673531376</v>
      </c>
    </row>
    <row r="5" spans="1:14" ht="9.75">
      <c r="A5" s="14" t="s">
        <v>227</v>
      </c>
      <c r="B5" s="68">
        <v>752</v>
      </c>
      <c r="C5" s="68">
        <v>765</v>
      </c>
      <c r="D5" s="68">
        <v>797</v>
      </c>
      <c r="E5" s="68">
        <v>807</v>
      </c>
      <c r="F5" s="68">
        <v>814</v>
      </c>
      <c r="G5" s="68">
        <v>850</v>
      </c>
      <c r="H5" s="68">
        <v>1004</v>
      </c>
      <c r="I5" s="68">
        <v>742</v>
      </c>
      <c r="J5" s="68">
        <v>708</v>
      </c>
      <c r="K5" s="68">
        <v>723</v>
      </c>
      <c r="L5" s="68">
        <v>0</v>
      </c>
      <c r="M5" s="63">
        <f t="shared" si="0"/>
        <v>7962</v>
      </c>
      <c r="N5" s="67">
        <f>M5/M55</f>
        <v>0.02858620021111135</v>
      </c>
    </row>
    <row r="6" spans="1:14" ht="9.75">
      <c r="A6" s="14" t="s">
        <v>335</v>
      </c>
      <c r="B6" s="68">
        <v>783</v>
      </c>
      <c r="C6" s="68">
        <v>813</v>
      </c>
      <c r="D6" s="68">
        <v>756</v>
      </c>
      <c r="E6" s="68">
        <v>715</v>
      </c>
      <c r="F6" s="68">
        <v>673</v>
      </c>
      <c r="G6" s="68">
        <v>626</v>
      </c>
      <c r="H6" s="68">
        <v>538</v>
      </c>
      <c r="I6" s="68">
        <v>500</v>
      </c>
      <c r="J6" s="68">
        <v>331</v>
      </c>
      <c r="K6" s="68">
        <v>245</v>
      </c>
      <c r="L6" s="68">
        <v>4</v>
      </c>
      <c r="M6" s="63">
        <f t="shared" si="0"/>
        <v>5984</v>
      </c>
      <c r="N6" s="67">
        <f>M6/M55</f>
        <v>0.021484529271953066</v>
      </c>
    </row>
    <row r="7" spans="1:14" ht="9.75">
      <c r="A7" s="14" t="s">
        <v>336</v>
      </c>
      <c r="B7" s="68">
        <v>14318</v>
      </c>
      <c r="C7" s="68">
        <v>14777</v>
      </c>
      <c r="D7" s="68">
        <v>14829</v>
      </c>
      <c r="E7" s="68">
        <v>14675</v>
      </c>
      <c r="F7" s="68">
        <v>14550</v>
      </c>
      <c r="G7" s="68">
        <v>13742</v>
      </c>
      <c r="H7" s="69">
        <v>0</v>
      </c>
      <c r="I7" s="68">
        <v>11880</v>
      </c>
      <c r="J7" s="68">
        <v>10861</v>
      </c>
      <c r="K7" s="68">
        <v>0</v>
      </c>
      <c r="L7" s="68">
        <v>0</v>
      </c>
      <c r="M7" s="63">
        <f t="shared" si="0"/>
        <v>109632</v>
      </c>
      <c r="N7" s="67">
        <f>M7/M55</f>
        <v>0.39361495874711877</v>
      </c>
    </row>
    <row r="8" spans="1:14" ht="9.75">
      <c r="A8" s="14" t="s">
        <v>337</v>
      </c>
      <c r="B8" s="68">
        <v>1015</v>
      </c>
      <c r="C8" s="68">
        <v>1015</v>
      </c>
      <c r="D8" s="68">
        <v>907</v>
      </c>
      <c r="E8" s="68">
        <v>916</v>
      </c>
      <c r="F8" s="68">
        <v>876</v>
      </c>
      <c r="G8" s="68">
        <v>790</v>
      </c>
      <c r="H8" s="68">
        <v>710</v>
      </c>
      <c r="I8" s="68">
        <v>541</v>
      </c>
      <c r="J8" s="68">
        <v>361</v>
      </c>
      <c r="K8" s="68">
        <v>283</v>
      </c>
      <c r="L8" s="68">
        <v>0</v>
      </c>
      <c r="M8" s="63">
        <f t="shared" si="0"/>
        <v>7414</v>
      </c>
      <c r="N8" s="67">
        <f>M8/M55</f>
        <v>0.026618699870030085</v>
      </c>
    </row>
    <row r="9" spans="1:14" ht="9.75">
      <c r="A9" s="14" t="s">
        <v>338</v>
      </c>
      <c r="B9" s="69">
        <v>0</v>
      </c>
      <c r="C9" s="68">
        <v>137</v>
      </c>
      <c r="D9" s="69">
        <v>0</v>
      </c>
      <c r="E9" s="68">
        <v>117</v>
      </c>
      <c r="F9" s="69">
        <v>0</v>
      </c>
      <c r="G9" s="68">
        <v>111</v>
      </c>
      <c r="H9" s="69">
        <v>0</v>
      </c>
      <c r="I9" s="68">
        <v>68</v>
      </c>
      <c r="J9" s="69">
        <v>0</v>
      </c>
      <c r="K9" s="69">
        <v>0</v>
      </c>
      <c r="L9" s="69">
        <v>0</v>
      </c>
      <c r="M9" s="63">
        <f t="shared" si="0"/>
        <v>433</v>
      </c>
      <c r="N9" s="67">
        <f>M9/M55</f>
        <v>0.0015546124957813634</v>
      </c>
    </row>
    <row r="10" spans="1:14" ht="9.75">
      <c r="A10" s="14" t="s">
        <v>339</v>
      </c>
      <c r="B10" s="68">
        <v>7</v>
      </c>
      <c r="C10" s="68">
        <v>0</v>
      </c>
      <c r="D10" s="68">
        <v>11</v>
      </c>
      <c r="E10" s="68">
        <v>0</v>
      </c>
      <c r="F10" s="68">
        <v>0</v>
      </c>
      <c r="G10" s="68">
        <v>14</v>
      </c>
      <c r="H10" s="68">
        <v>0</v>
      </c>
      <c r="I10" s="68">
        <v>10</v>
      </c>
      <c r="J10" s="68">
        <v>0</v>
      </c>
      <c r="K10" s="68">
        <v>0</v>
      </c>
      <c r="L10" s="68">
        <v>0</v>
      </c>
      <c r="M10" s="63">
        <f t="shared" si="0"/>
        <v>42</v>
      </c>
      <c r="N10" s="67">
        <f>M10/M55</f>
        <v>0.0001507938217617027</v>
      </c>
    </row>
    <row r="11" spans="1:14" ht="12" customHeight="1">
      <c r="A11" s="14" t="s">
        <v>126</v>
      </c>
      <c r="B11" s="170" t="s">
        <v>171</v>
      </c>
      <c r="C11" s="170" t="s">
        <v>171</v>
      </c>
      <c r="D11" s="170" t="s">
        <v>171</v>
      </c>
      <c r="E11" s="170" t="s">
        <v>171</v>
      </c>
      <c r="F11" s="170" t="s">
        <v>171</v>
      </c>
      <c r="G11" s="170" t="s">
        <v>171</v>
      </c>
      <c r="H11" s="170" t="s">
        <v>171</v>
      </c>
      <c r="I11" s="170" t="s">
        <v>171</v>
      </c>
      <c r="J11" s="170" t="s">
        <v>171</v>
      </c>
      <c r="K11" s="170" t="s">
        <v>171</v>
      </c>
      <c r="L11" s="170" t="s">
        <v>171</v>
      </c>
      <c r="M11" s="170" t="s">
        <v>171</v>
      </c>
      <c r="N11" s="170" t="s">
        <v>171</v>
      </c>
    </row>
    <row r="12" spans="1:14" ht="9.75">
      <c r="A12" s="14" t="s">
        <v>340</v>
      </c>
      <c r="B12" s="68">
        <v>3307</v>
      </c>
      <c r="C12" s="68">
        <v>2908</v>
      </c>
      <c r="D12" s="68">
        <v>2416</v>
      </c>
      <c r="E12" s="68">
        <v>2855</v>
      </c>
      <c r="F12" s="68">
        <v>2806</v>
      </c>
      <c r="G12" s="68">
        <v>2679</v>
      </c>
      <c r="H12" s="68">
        <v>2849</v>
      </c>
      <c r="I12" s="68">
        <v>2030</v>
      </c>
      <c r="J12" s="68">
        <v>1641</v>
      </c>
      <c r="K12" s="68">
        <v>1530</v>
      </c>
      <c r="L12" s="68">
        <v>0</v>
      </c>
      <c r="M12" s="63">
        <f aca="true" t="shared" si="1" ref="M12:M21">SUM(B12:L12)</f>
        <v>25021</v>
      </c>
      <c r="N12" s="67">
        <f>M12/M55</f>
        <v>0.08983362414998959</v>
      </c>
    </row>
    <row r="13" spans="1:14" ht="9.75">
      <c r="A13" s="14" t="s">
        <v>341</v>
      </c>
      <c r="B13" s="68">
        <v>664</v>
      </c>
      <c r="C13" s="68">
        <v>599</v>
      </c>
      <c r="D13" s="68">
        <v>551</v>
      </c>
      <c r="E13" s="68">
        <v>580</v>
      </c>
      <c r="F13" s="68">
        <v>516</v>
      </c>
      <c r="G13" s="68">
        <v>478</v>
      </c>
      <c r="H13" s="68">
        <v>429</v>
      </c>
      <c r="I13" s="68">
        <v>293</v>
      </c>
      <c r="J13" s="68">
        <v>167</v>
      </c>
      <c r="K13" s="68">
        <v>99</v>
      </c>
      <c r="L13" s="68">
        <v>0</v>
      </c>
      <c r="M13" s="63">
        <f t="shared" si="1"/>
        <v>4376</v>
      </c>
      <c r="N13" s="67">
        <f>M13/M55</f>
        <v>0.015711280095933592</v>
      </c>
    </row>
    <row r="14" spans="1:14" ht="9.75">
      <c r="A14" s="14" t="s">
        <v>342</v>
      </c>
      <c r="B14" s="68">
        <v>75</v>
      </c>
      <c r="C14" s="68">
        <v>83</v>
      </c>
      <c r="D14" s="68">
        <v>82</v>
      </c>
      <c r="E14" s="68">
        <v>80</v>
      </c>
      <c r="F14" s="68">
        <v>80</v>
      </c>
      <c r="G14" s="68">
        <v>97</v>
      </c>
      <c r="H14" s="69">
        <v>0</v>
      </c>
      <c r="I14" s="68">
        <v>78</v>
      </c>
      <c r="J14" s="69">
        <v>0</v>
      </c>
      <c r="K14" s="69">
        <v>0</v>
      </c>
      <c r="L14" s="69">
        <v>0</v>
      </c>
      <c r="M14" s="63">
        <f t="shared" si="1"/>
        <v>575</v>
      </c>
      <c r="N14" s="67">
        <f>M14/M55</f>
        <v>0.002064439226499501</v>
      </c>
    </row>
    <row r="15" spans="1:14" ht="9.75">
      <c r="A15" s="14" t="s">
        <v>343</v>
      </c>
      <c r="B15" s="68">
        <v>501</v>
      </c>
      <c r="C15" s="68">
        <v>474</v>
      </c>
      <c r="D15" s="68">
        <v>476</v>
      </c>
      <c r="E15" s="68">
        <v>476</v>
      </c>
      <c r="F15" s="68">
        <v>487</v>
      </c>
      <c r="G15" s="68">
        <v>422</v>
      </c>
      <c r="H15" s="69">
        <v>0</v>
      </c>
      <c r="I15" s="68">
        <v>345</v>
      </c>
      <c r="J15" s="69">
        <v>0</v>
      </c>
      <c r="K15" s="69">
        <v>0</v>
      </c>
      <c r="L15" s="69">
        <v>0</v>
      </c>
      <c r="M15" s="63">
        <f t="shared" si="1"/>
        <v>3181</v>
      </c>
      <c r="N15" s="67">
        <f>M15/M55</f>
        <v>0.011420836833904196</v>
      </c>
    </row>
    <row r="16" spans="1:14" ht="9.75">
      <c r="A16" s="14" t="s">
        <v>344</v>
      </c>
      <c r="B16" s="68">
        <v>21</v>
      </c>
      <c r="C16" s="68">
        <v>0</v>
      </c>
      <c r="D16" s="68">
        <v>21</v>
      </c>
      <c r="E16" s="68">
        <v>0</v>
      </c>
      <c r="F16" s="68">
        <v>0</v>
      </c>
      <c r="G16" s="68">
        <v>22</v>
      </c>
      <c r="H16" s="68">
        <v>0</v>
      </c>
      <c r="I16" s="68">
        <v>0</v>
      </c>
      <c r="J16" s="68">
        <v>12</v>
      </c>
      <c r="K16" s="68">
        <v>0</v>
      </c>
      <c r="L16" s="68">
        <v>0</v>
      </c>
      <c r="M16" s="63">
        <f t="shared" si="1"/>
        <v>76</v>
      </c>
      <c r="N16" s="67">
        <f>M16/M55</f>
        <v>0.00027286501080689055</v>
      </c>
    </row>
    <row r="17" spans="1:14" ht="9.75">
      <c r="A17" s="14" t="s">
        <v>345</v>
      </c>
      <c r="B17" s="68">
        <v>178</v>
      </c>
      <c r="C17" s="68">
        <v>173</v>
      </c>
      <c r="D17" s="68">
        <v>186</v>
      </c>
      <c r="E17" s="68">
        <v>178</v>
      </c>
      <c r="F17" s="68">
        <v>169</v>
      </c>
      <c r="G17" s="68">
        <v>139</v>
      </c>
      <c r="H17" s="68">
        <v>161</v>
      </c>
      <c r="I17" s="68">
        <v>132</v>
      </c>
      <c r="J17" s="68">
        <v>88</v>
      </c>
      <c r="K17" s="68">
        <v>65</v>
      </c>
      <c r="L17" s="68">
        <v>45</v>
      </c>
      <c r="M17" s="63">
        <f t="shared" si="1"/>
        <v>1514</v>
      </c>
      <c r="N17" s="67">
        <f>M17/M55</f>
        <v>0.005435758241600425</v>
      </c>
    </row>
    <row r="18" spans="1:14" ht="9.75">
      <c r="A18" s="14" t="s">
        <v>346</v>
      </c>
      <c r="B18" s="68">
        <v>254</v>
      </c>
      <c r="C18" s="68">
        <v>241</v>
      </c>
      <c r="D18" s="68">
        <v>246</v>
      </c>
      <c r="E18" s="68">
        <v>190</v>
      </c>
      <c r="F18" s="68">
        <v>217</v>
      </c>
      <c r="G18" s="68">
        <v>152</v>
      </c>
      <c r="H18" s="68">
        <v>150</v>
      </c>
      <c r="I18" s="68">
        <v>134</v>
      </c>
      <c r="J18" s="68">
        <v>110</v>
      </c>
      <c r="K18" s="68">
        <v>52</v>
      </c>
      <c r="L18" s="68">
        <v>1</v>
      </c>
      <c r="M18" s="63">
        <f t="shared" si="1"/>
        <v>1747</v>
      </c>
      <c r="N18" s="67">
        <f>M18/M55</f>
        <v>0.006272304919468919</v>
      </c>
    </row>
    <row r="19" spans="1:14" ht="9.75">
      <c r="A19" s="14" t="s">
        <v>347</v>
      </c>
      <c r="B19" s="69">
        <v>0</v>
      </c>
      <c r="C19" s="69">
        <v>0</v>
      </c>
      <c r="D19" s="68">
        <v>439</v>
      </c>
      <c r="E19" s="69">
        <v>0</v>
      </c>
      <c r="F19" s="69">
        <v>0</v>
      </c>
      <c r="G19" s="68">
        <v>362</v>
      </c>
      <c r="H19" s="69">
        <v>0</v>
      </c>
      <c r="I19" s="69">
        <v>0</v>
      </c>
      <c r="J19" s="68">
        <v>179</v>
      </c>
      <c r="K19" s="69">
        <v>0</v>
      </c>
      <c r="L19" s="69">
        <v>0</v>
      </c>
      <c r="M19" s="63">
        <f t="shared" si="1"/>
        <v>980</v>
      </c>
      <c r="N19" s="67">
        <f>M19/M55</f>
        <v>0.0035185225077730624</v>
      </c>
    </row>
    <row r="20" spans="1:14" ht="9.75">
      <c r="A20" s="14" t="s">
        <v>348</v>
      </c>
      <c r="B20" s="68">
        <v>467</v>
      </c>
      <c r="C20" s="68">
        <v>367</v>
      </c>
      <c r="D20" s="68">
        <v>382</v>
      </c>
      <c r="E20" s="68">
        <v>400</v>
      </c>
      <c r="F20" s="68">
        <v>335</v>
      </c>
      <c r="G20" s="68">
        <v>292</v>
      </c>
      <c r="H20" s="68">
        <v>282</v>
      </c>
      <c r="I20" s="68">
        <v>169</v>
      </c>
      <c r="J20" s="68">
        <v>87</v>
      </c>
      <c r="K20" s="68">
        <v>55</v>
      </c>
      <c r="L20" s="68">
        <v>147</v>
      </c>
      <c r="M20" s="63">
        <f t="shared" si="1"/>
        <v>2983</v>
      </c>
      <c r="N20" s="67">
        <f>M20/M55</f>
        <v>0.010709951674170454</v>
      </c>
    </row>
    <row r="21" spans="1:14" ht="9.75">
      <c r="A21" s="14" t="s">
        <v>349</v>
      </c>
      <c r="B21" s="69">
        <v>0</v>
      </c>
      <c r="C21" s="68">
        <v>280</v>
      </c>
      <c r="D21" s="69">
        <v>0</v>
      </c>
      <c r="E21" s="69">
        <v>0</v>
      </c>
      <c r="F21" s="69">
        <v>0</v>
      </c>
      <c r="G21" s="68">
        <v>251</v>
      </c>
      <c r="H21" s="69">
        <v>0</v>
      </c>
      <c r="I21" s="68">
        <v>146</v>
      </c>
      <c r="J21" s="69">
        <v>0</v>
      </c>
      <c r="K21" s="69">
        <v>0</v>
      </c>
      <c r="L21" s="69">
        <v>0</v>
      </c>
      <c r="M21" s="63">
        <f t="shared" si="1"/>
        <v>677</v>
      </c>
      <c r="N21" s="67">
        <f>M21/M55</f>
        <v>0.0024306527936350645</v>
      </c>
    </row>
    <row r="22" spans="1:14" ht="9.75">
      <c r="A22" s="14" t="s">
        <v>390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3"/>
      <c r="N22" s="67"/>
    </row>
    <row r="23" spans="1:14" ht="9.75">
      <c r="A23" s="14" t="s">
        <v>96</v>
      </c>
      <c r="B23" s="68">
        <v>26</v>
      </c>
      <c r="C23" s="68">
        <v>16</v>
      </c>
      <c r="D23" s="68">
        <v>20</v>
      </c>
      <c r="E23" s="68">
        <v>15</v>
      </c>
      <c r="F23" s="68">
        <v>12</v>
      </c>
      <c r="G23" s="68">
        <v>7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3">
        <f>SUM(B23:L23)</f>
        <v>96</v>
      </c>
      <c r="N23" s="67">
        <f>M23/M55</f>
        <v>0.00034467159259817757</v>
      </c>
    </row>
    <row r="24" spans="1:14" ht="9.75">
      <c r="A24" s="14" t="s">
        <v>97</v>
      </c>
      <c r="B24" s="68">
        <v>57</v>
      </c>
      <c r="C24" s="68">
        <v>57</v>
      </c>
      <c r="D24" s="68">
        <v>0</v>
      </c>
      <c r="E24" s="68">
        <v>0</v>
      </c>
      <c r="F24" s="68">
        <v>51</v>
      </c>
      <c r="G24" s="68">
        <v>0</v>
      </c>
      <c r="H24" s="68">
        <v>0</v>
      </c>
      <c r="I24" s="68">
        <v>26</v>
      </c>
      <c r="J24" s="68">
        <v>0</v>
      </c>
      <c r="K24" s="68">
        <v>0</v>
      </c>
      <c r="L24" s="68">
        <v>0</v>
      </c>
      <c r="M24" s="63">
        <f>SUM(B24:L24)</f>
        <v>191</v>
      </c>
      <c r="N24" s="67">
        <f>M24/M55</f>
        <v>0.0006857528561067908</v>
      </c>
    </row>
    <row r="25" spans="1:14" ht="9.75">
      <c r="A25" s="14" t="s">
        <v>98</v>
      </c>
      <c r="B25" s="68">
        <v>195</v>
      </c>
      <c r="C25" s="68">
        <v>272</v>
      </c>
      <c r="D25" s="68">
        <v>199</v>
      </c>
      <c r="E25" s="68">
        <v>218</v>
      </c>
      <c r="F25" s="68">
        <v>264</v>
      </c>
      <c r="G25" s="68">
        <v>152</v>
      </c>
      <c r="H25" s="69">
        <v>0</v>
      </c>
      <c r="I25" s="68">
        <v>105</v>
      </c>
      <c r="J25" s="68">
        <v>132</v>
      </c>
      <c r="K25" s="68">
        <v>59</v>
      </c>
      <c r="L25" s="69">
        <v>0</v>
      </c>
      <c r="M25" s="63">
        <f>SUM(B25:L25)</f>
        <v>1596</v>
      </c>
      <c r="N25" s="67">
        <f>M25/M55</f>
        <v>0.0057301652269447015</v>
      </c>
    </row>
    <row r="26" spans="1:14" ht="9.75">
      <c r="A26" s="14" t="s">
        <v>99</v>
      </c>
      <c r="B26" s="68">
        <v>198</v>
      </c>
      <c r="C26" s="69">
        <v>0</v>
      </c>
      <c r="D26" s="68">
        <v>170</v>
      </c>
      <c r="E26" s="69">
        <v>0</v>
      </c>
      <c r="F26" s="68">
        <v>154</v>
      </c>
      <c r="G26" s="69">
        <v>0</v>
      </c>
      <c r="H26" s="69">
        <v>0</v>
      </c>
      <c r="I26" s="68">
        <v>86</v>
      </c>
      <c r="J26" s="69">
        <v>0</v>
      </c>
      <c r="K26" s="69">
        <v>0</v>
      </c>
      <c r="L26" s="69">
        <v>0</v>
      </c>
      <c r="M26" s="63">
        <f>SUM(B26:L26)</f>
        <v>608</v>
      </c>
      <c r="N26" s="67">
        <f>M26/M55</f>
        <v>0.0021829200864551244</v>
      </c>
    </row>
    <row r="27" spans="1:14" ht="9.75">
      <c r="A27" s="14" t="s">
        <v>209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3"/>
      <c r="N27" s="67"/>
    </row>
    <row r="28" spans="1:14" ht="9.75">
      <c r="A28" s="14" t="s">
        <v>210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3"/>
      <c r="N28" s="67"/>
    </row>
    <row r="29" spans="1:14" ht="9.75">
      <c r="A29" s="14" t="s">
        <v>102</v>
      </c>
      <c r="B29" s="68">
        <v>3</v>
      </c>
      <c r="C29" s="68">
        <v>23</v>
      </c>
      <c r="D29" s="68">
        <v>3</v>
      </c>
      <c r="E29" s="68">
        <v>2</v>
      </c>
      <c r="F29" s="68">
        <v>3</v>
      </c>
      <c r="G29" s="68">
        <v>24</v>
      </c>
      <c r="H29" s="68">
        <v>0</v>
      </c>
      <c r="I29" s="68">
        <v>20</v>
      </c>
      <c r="J29" s="68">
        <v>4</v>
      </c>
      <c r="K29" s="68">
        <v>0</v>
      </c>
      <c r="L29" s="68">
        <v>0</v>
      </c>
      <c r="M29" s="63">
        <f>SUM(B29:L29)</f>
        <v>82</v>
      </c>
      <c r="N29" s="67">
        <f>M29/M55</f>
        <v>0.00029440698534427664</v>
      </c>
    </row>
    <row r="30" spans="1:14" ht="9.75">
      <c r="A30" s="14" t="s">
        <v>103</v>
      </c>
      <c r="B30" s="69">
        <v>0</v>
      </c>
      <c r="C30" s="68">
        <v>475</v>
      </c>
      <c r="D30" s="69">
        <v>0</v>
      </c>
      <c r="E30" s="69">
        <v>0</v>
      </c>
      <c r="F30" s="69">
        <v>0</v>
      </c>
      <c r="G30" s="68">
        <v>391</v>
      </c>
      <c r="H30" s="69">
        <v>0</v>
      </c>
      <c r="I30" s="69">
        <v>0</v>
      </c>
      <c r="J30" s="68">
        <v>232</v>
      </c>
      <c r="K30" s="69">
        <v>0</v>
      </c>
      <c r="L30" s="69">
        <v>0</v>
      </c>
      <c r="M30" s="63">
        <f>SUM(B30:L30)</f>
        <v>1098</v>
      </c>
      <c r="N30" s="67">
        <f>M30/M55</f>
        <v>0.003942181340341655</v>
      </c>
    </row>
    <row r="31" spans="1:14" ht="9.75">
      <c r="A31" s="14" t="s">
        <v>104</v>
      </c>
      <c r="B31" s="68">
        <v>24</v>
      </c>
      <c r="C31" s="68">
        <v>0</v>
      </c>
      <c r="D31" s="68">
        <v>19</v>
      </c>
      <c r="E31" s="68">
        <v>0</v>
      </c>
      <c r="F31" s="68">
        <v>0</v>
      </c>
      <c r="G31" s="68">
        <v>20</v>
      </c>
      <c r="H31" s="68">
        <v>0</v>
      </c>
      <c r="I31" s="68">
        <v>6</v>
      </c>
      <c r="J31" s="68">
        <v>4</v>
      </c>
      <c r="K31" s="68">
        <v>0</v>
      </c>
      <c r="L31" s="68">
        <v>1</v>
      </c>
      <c r="M31" s="63">
        <f>SUM(B31:L31)</f>
        <v>74</v>
      </c>
      <c r="N31" s="67">
        <f>M31/M55</f>
        <v>0.00026568435262776187</v>
      </c>
    </row>
    <row r="32" spans="1:14" ht="9.75">
      <c r="A32" s="14" t="s">
        <v>105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6</v>
      </c>
      <c r="J32" s="68">
        <v>0</v>
      </c>
      <c r="K32" s="68">
        <v>0</v>
      </c>
      <c r="L32" s="68">
        <v>0</v>
      </c>
      <c r="M32" s="63">
        <f>SUM(B32:L32)</f>
        <v>6</v>
      </c>
      <c r="N32" s="67">
        <f>M32/M55</f>
        <v>2.1541974537386098E-05</v>
      </c>
    </row>
    <row r="33" spans="1:14" ht="9.75">
      <c r="A33" s="14" t="s">
        <v>106</v>
      </c>
      <c r="B33" s="68">
        <v>66</v>
      </c>
      <c r="C33" s="68">
        <v>58</v>
      </c>
      <c r="D33" s="68">
        <v>42</v>
      </c>
      <c r="E33" s="68">
        <v>40</v>
      </c>
      <c r="F33" s="68">
        <v>38</v>
      </c>
      <c r="G33" s="68">
        <v>53</v>
      </c>
      <c r="H33" s="68">
        <v>32</v>
      </c>
      <c r="I33" s="68">
        <v>23</v>
      </c>
      <c r="J33" s="68">
        <v>13</v>
      </c>
      <c r="K33" s="68">
        <v>11</v>
      </c>
      <c r="L33" s="68">
        <v>1</v>
      </c>
      <c r="M33" s="63">
        <f>SUM(B33:L33)</f>
        <v>377</v>
      </c>
      <c r="N33" s="67">
        <f>M33/M55</f>
        <v>0.0013535540667657597</v>
      </c>
    </row>
    <row r="34" spans="1:14" ht="9.75">
      <c r="A34" s="14" t="s">
        <v>396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63"/>
      <c r="N34" s="67"/>
    </row>
    <row r="35" spans="1:14" ht="9.75">
      <c r="A35" s="14" t="s">
        <v>368</v>
      </c>
      <c r="B35" s="69">
        <v>0</v>
      </c>
      <c r="C35" s="68">
        <v>269</v>
      </c>
      <c r="D35" s="69">
        <v>0</v>
      </c>
      <c r="E35" s="69">
        <v>0</v>
      </c>
      <c r="F35" s="69">
        <v>0</v>
      </c>
      <c r="G35" s="68">
        <v>210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3">
        <f>SUM(B35:L35)</f>
        <v>479</v>
      </c>
      <c r="N35" s="67">
        <f>M35/M55</f>
        <v>0.0017197676339013234</v>
      </c>
    </row>
    <row r="36" spans="1:14" ht="9.75">
      <c r="A36" s="14" t="s">
        <v>369</v>
      </c>
      <c r="B36" s="68">
        <v>394</v>
      </c>
      <c r="C36" s="68">
        <v>322</v>
      </c>
      <c r="D36" s="68">
        <v>299</v>
      </c>
      <c r="E36" s="68">
        <v>333</v>
      </c>
      <c r="F36" s="68">
        <v>326</v>
      </c>
      <c r="G36" s="68">
        <v>238</v>
      </c>
      <c r="H36" s="68">
        <v>298</v>
      </c>
      <c r="I36" s="68">
        <v>167</v>
      </c>
      <c r="J36" s="68">
        <v>84</v>
      </c>
      <c r="K36" s="68">
        <v>60</v>
      </c>
      <c r="L36" s="68">
        <v>0</v>
      </c>
      <c r="M36" s="63">
        <f>SUM(B36:L36)</f>
        <v>2521</v>
      </c>
      <c r="N36" s="67">
        <f>M36/M55</f>
        <v>0.009051219634791725</v>
      </c>
    </row>
    <row r="37" spans="1:14" ht="9.75">
      <c r="A37" s="14" t="s">
        <v>370</v>
      </c>
      <c r="B37" s="68">
        <v>13</v>
      </c>
      <c r="C37" s="68">
        <v>14</v>
      </c>
      <c r="D37" s="68">
        <v>15</v>
      </c>
      <c r="E37" s="68">
        <v>17</v>
      </c>
      <c r="F37" s="68">
        <v>16</v>
      </c>
      <c r="G37" s="68">
        <v>15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3">
        <f>SUM(B37:L37)</f>
        <v>90</v>
      </c>
      <c r="N37" s="67">
        <f>M37/M55</f>
        <v>0.0003231296180607915</v>
      </c>
    </row>
    <row r="38" spans="1:14" ht="9.75">
      <c r="A38" s="14" t="s">
        <v>392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3"/>
      <c r="N38" s="67"/>
    </row>
    <row r="39" spans="1:14" ht="9.75">
      <c r="A39" s="14" t="s">
        <v>372</v>
      </c>
      <c r="B39" s="68">
        <v>196</v>
      </c>
      <c r="C39" s="68">
        <v>146</v>
      </c>
      <c r="D39" s="68">
        <v>168</v>
      </c>
      <c r="E39" s="69">
        <v>0</v>
      </c>
      <c r="F39" s="69">
        <v>0</v>
      </c>
      <c r="G39" s="68">
        <v>118</v>
      </c>
      <c r="H39" s="69">
        <v>0</v>
      </c>
      <c r="I39" s="68">
        <v>69</v>
      </c>
      <c r="J39" s="69">
        <v>0</v>
      </c>
      <c r="K39" s="69">
        <v>0</v>
      </c>
      <c r="L39" s="69">
        <v>0</v>
      </c>
      <c r="M39" s="63">
        <f>SUM(B39:L39)</f>
        <v>697</v>
      </c>
      <c r="N39" s="67">
        <f>M39/M55</f>
        <v>0.0025024593754263517</v>
      </c>
    </row>
    <row r="40" spans="1:14" ht="9.75">
      <c r="A40" s="14" t="s">
        <v>228</v>
      </c>
      <c r="B40" s="68">
        <v>1493</v>
      </c>
      <c r="C40" s="68">
        <v>1404</v>
      </c>
      <c r="D40" s="68">
        <v>1381</v>
      </c>
      <c r="E40" s="68">
        <v>1342</v>
      </c>
      <c r="F40" s="68">
        <v>1358</v>
      </c>
      <c r="G40" s="68">
        <v>1335</v>
      </c>
      <c r="H40" s="68">
        <v>1205</v>
      </c>
      <c r="I40" s="68">
        <v>998</v>
      </c>
      <c r="J40" s="68">
        <v>859</v>
      </c>
      <c r="K40" s="68">
        <v>716</v>
      </c>
      <c r="L40" s="68">
        <v>14</v>
      </c>
      <c r="M40" s="63">
        <f>SUM(B40:L40)</f>
        <v>12105</v>
      </c>
      <c r="N40" s="67">
        <f>M40/M55</f>
        <v>0.04346093362917645</v>
      </c>
    </row>
    <row r="41" spans="1:14" ht="9.75">
      <c r="A41" s="14" t="s">
        <v>374</v>
      </c>
      <c r="B41" s="68">
        <v>615</v>
      </c>
      <c r="C41" s="69">
        <v>0</v>
      </c>
      <c r="D41" s="68">
        <v>611</v>
      </c>
      <c r="E41" s="69">
        <v>0</v>
      </c>
      <c r="F41" s="69">
        <v>0</v>
      </c>
      <c r="G41" s="68">
        <v>508</v>
      </c>
      <c r="H41" s="69">
        <v>0</v>
      </c>
      <c r="I41" s="69">
        <v>0</v>
      </c>
      <c r="J41" s="68">
        <v>325</v>
      </c>
      <c r="K41" s="69">
        <v>0</v>
      </c>
      <c r="L41" s="69">
        <v>0</v>
      </c>
      <c r="M41" s="63">
        <f>SUM(B41:L41)</f>
        <v>2059</v>
      </c>
      <c r="N41" s="67">
        <f>M41/M55</f>
        <v>0.0073924875954129955</v>
      </c>
    </row>
    <row r="42" spans="1:14" ht="9.75">
      <c r="A42" s="14" t="s">
        <v>127</v>
      </c>
      <c r="B42" s="170" t="s">
        <v>171</v>
      </c>
      <c r="C42" s="170" t="s">
        <v>171</v>
      </c>
      <c r="D42" s="170" t="s">
        <v>171</v>
      </c>
      <c r="E42" s="170" t="s">
        <v>171</v>
      </c>
      <c r="F42" s="170" t="s">
        <v>171</v>
      </c>
      <c r="G42" s="170" t="s">
        <v>171</v>
      </c>
      <c r="H42" s="170" t="s">
        <v>171</v>
      </c>
      <c r="I42" s="170" t="s">
        <v>171</v>
      </c>
      <c r="J42" s="170" t="s">
        <v>171</v>
      </c>
      <c r="K42" s="170" t="s">
        <v>171</v>
      </c>
      <c r="L42" s="170" t="s">
        <v>171</v>
      </c>
      <c r="M42" s="170" t="s">
        <v>171</v>
      </c>
      <c r="N42" s="170" t="s">
        <v>171</v>
      </c>
    </row>
    <row r="43" spans="1:14" ht="9.75">
      <c r="A43" s="14" t="s">
        <v>128</v>
      </c>
      <c r="B43" s="170" t="s">
        <v>171</v>
      </c>
      <c r="C43" s="170" t="s">
        <v>171</v>
      </c>
      <c r="D43" s="170" t="s">
        <v>171</v>
      </c>
      <c r="E43" s="170" t="s">
        <v>171</v>
      </c>
      <c r="F43" s="170" t="s">
        <v>171</v>
      </c>
      <c r="G43" s="170" t="s">
        <v>171</v>
      </c>
      <c r="H43" s="170" t="s">
        <v>171</v>
      </c>
      <c r="I43" s="170" t="s">
        <v>171</v>
      </c>
      <c r="J43" s="170" t="s">
        <v>171</v>
      </c>
      <c r="K43" s="170" t="s">
        <v>171</v>
      </c>
      <c r="L43" s="170" t="s">
        <v>171</v>
      </c>
      <c r="M43" s="170" t="s">
        <v>171</v>
      </c>
      <c r="N43" s="170" t="s">
        <v>171</v>
      </c>
    </row>
    <row r="44" spans="1:14" ht="9.75">
      <c r="A44" s="14" t="s">
        <v>375</v>
      </c>
      <c r="B44" s="68">
        <v>35</v>
      </c>
      <c r="C44" s="68">
        <v>37</v>
      </c>
      <c r="D44" s="68">
        <v>39</v>
      </c>
      <c r="E44" s="68">
        <v>29</v>
      </c>
      <c r="F44" s="68">
        <v>35</v>
      </c>
      <c r="G44" s="68">
        <v>30</v>
      </c>
      <c r="H44" s="68">
        <v>12</v>
      </c>
      <c r="I44" s="68">
        <v>16</v>
      </c>
      <c r="J44" s="68">
        <v>3</v>
      </c>
      <c r="K44" s="68">
        <v>2</v>
      </c>
      <c r="L44" s="68">
        <v>0</v>
      </c>
      <c r="M44" s="63">
        <f>SUM(B44:L44)</f>
        <v>238</v>
      </c>
      <c r="N44" s="67">
        <f>M44/M55</f>
        <v>0.0008544983233163152</v>
      </c>
    </row>
    <row r="45" spans="1:14" ht="9.75">
      <c r="A45" s="14" t="s">
        <v>82</v>
      </c>
      <c r="B45" s="68"/>
      <c r="C45" s="68"/>
      <c r="D45" s="68"/>
      <c r="E45" s="68"/>
      <c r="F45" s="68"/>
      <c r="G45" s="68"/>
      <c r="H45" s="70"/>
      <c r="I45" s="68"/>
      <c r="J45" s="68"/>
      <c r="K45" s="68"/>
      <c r="L45" s="68"/>
      <c r="M45" s="63"/>
      <c r="N45" s="67"/>
    </row>
    <row r="46" spans="1:14" ht="9.75">
      <c r="A46" s="14" t="s">
        <v>377</v>
      </c>
      <c r="B46" s="68">
        <v>85</v>
      </c>
      <c r="C46" s="68">
        <v>91</v>
      </c>
      <c r="D46" s="68">
        <v>56</v>
      </c>
      <c r="E46" s="68">
        <v>88</v>
      </c>
      <c r="F46" s="68">
        <v>85</v>
      </c>
      <c r="G46" s="68">
        <v>65</v>
      </c>
      <c r="H46" s="68">
        <v>36</v>
      </c>
      <c r="I46" s="68">
        <v>54</v>
      </c>
      <c r="J46" s="68">
        <v>28</v>
      </c>
      <c r="K46" s="68">
        <v>28</v>
      </c>
      <c r="L46" s="68">
        <v>0</v>
      </c>
      <c r="M46" s="63">
        <f aca="true" t="shared" si="2" ref="M46:M54">SUM(B46:L46)</f>
        <v>616</v>
      </c>
      <c r="N46" s="67">
        <f>M46/M55</f>
        <v>0.002211642719171639</v>
      </c>
    </row>
    <row r="47" spans="1:14" ht="9.75">
      <c r="A47" s="14" t="s">
        <v>378</v>
      </c>
      <c r="B47" s="68">
        <v>6309</v>
      </c>
      <c r="C47" s="68">
        <v>6108</v>
      </c>
      <c r="D47" s="68">
        <v>6200</v>
      </c>
      <c r="E47" s="68">
        <v>6120</v>
      </c>
      <c r="F47" s="68">
        <v>6210</v>
      </c>
      <c r="G47" s="68">
        <v>5811</v>
      </c>
      <c r="H47" s="68">
        <v>6981</v>
      </c>
      <c r="I47" s="68">
        <v>5078</v>
      </c>
      <c r="J47" s="68">
        <v>4026</v>
      </c>
      <c r="K47" s="68">
        <v>3500</v>
      </c>
      <c r="L47" s="68">
        <v>0</v>
      </c>
      <c r="M47" s="63">
        <f t="shared" si="2"/>
        <v>56343</v>
      </c>
      <c r="N47" s="67">
        <f>M47/M55</f>
        <v>0.20228991189332415</v>
      </c>
    </row>
    <row r="48" spans="1:14" ht="9.75">
      <c r="A48" s="14" t="s">
        <v>379</v>
      </c>
      <c r="B48" s="68">
        <v>337</v>
      </c>
      <c r="C48" s="68">
        <v>316</v>
      </c>
      <c r="D48" s="68">
        <v>338</v>
      </c>
      <c r="E48" s="68">
        <v>300</v>
      </c>
      <c r="F48" s="68">
        <v>268</v>
      </c>
      <c r="G48" s="68">
        <v>263</v>
      </c>
      <c r="H48" s="69">
        <v>0</v>
      </c>
      <c r="I48" s="68">
        <v>197</v>
      </c>
      <c r="J48" s="68">
        <v>202</v>
      </c>
      <c r="K48" s="68">
        <v>135</v>
      </c>
      <c r="L48" s="68">
        <v>0</v>
      </c>
      <c r="M48" s="63">
        <f t="shared" si="2"/>
        <v>2356</v>
      </c>
      <c r="N48" s="67">
        <f>M48/M55</f>
        <v>0.008458815335013607</v>
      </c>
    </row>
    <row r="49" spans="1:14" ht="9.75">
      <c r="A49" s="14" t="s">
        <v>380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13</v>
      </c>
      <c r="J49" s="68">
        <v>0</v>
      </c>
      <c r="K49" s="68">
        <v>0</v>
      </c>
      <c r="L49" s="68">
        <v>0</v>
      </c>
      <c r="M49" s="63">
        <f t="shared" si="2"/>
        <v>13</v>
      </c>
      <c r="N49" s="67">
        <f>M49/M55</f>
        <v>4.667427816433654E-05</v>
      </c>
    </row>
    <row r="50" spans="1:14" ht="9.75">
      <c r="A50" s="14" t="s">
        <v>381</v>
      </c>
      <c r="B50" s="68">
        <v>57</v>
      </c>
      <c r="C50" s="69">
        <v>0</v>
      </c>
      <c r="D50" s="68">
        <v>47</v>
      </c>
      <c r="E50" s="69">
        <v>0</v>
      </c>
      <c r="F50" s="69">
        <v>0</v>
      </c>
      <c r="G50" s="68">
        <v>46</v>
      </c>
      <c r="H50" s="69">
        <v>0</v>
      </c>
      <c r="I50" s="69">
        <v>0</v>
      </c>
      <c r="J50" s="68">
        <v>40</v>
      </c>
      <c r="K50" s="69">
        <v>0</v>
      </c>
      <c r="L50" s="69">
        <v>0</v>
      </c>
      <c r="M50" s="63">
        <f t="shared" si="2"/>
        <v>190</v>
      </c>
      <c r="N50" s="67">
        <f>M50/M55</f>
        <v>0.0006821625270172263</v>
      </c>
    </row>
    <row r="51" spans="1:14" ht="9.75">
      <c r="A51" s="14" t="s">
        <v>382</v>
      </c>
      <c r="B51" s="68">
        <v>2608</v>
      </c>
      <c r="C51" s="68">
        <v>2681</v>
      </c>
      <c r="D51" s="68">
        <v>2633</v>
      </c>
      <c r="E51" s="68">
        <v>2579</v>
      </c>
      <c r="F51" s="68">
        <v>2537</v>
      </c>
      <c r="G51" s="68">
        <v>2351</v>
      </c>
      <c r="H51" s="68">
        <v>0</v>
      </c>
      <c r="I51" s="68">
        <v>2256</v>
      </c>
      <c r="J51" s="68">
        <v>0</v>
      </c>
      <c r="K51" s="68">
        <v>0</v>
      </c>
      <c r="L51" s="68">
        <v>0</v>
      </c>
      <c r="M51" s="63">
        <f t="shared" si="2"/>
        <v>17645</v>
      </c>
      <c r="N51" s="67">
        <f>M51/M55</f>
        <v>0.06335135678536295</v>
      </c>
    </row>
    <row r="52" spans="1:14" ht="9.75">
      <c r="A52" s="14" t="s">
        <v>383</v>
      </c>
      <c r="B52" s="68">
        <v>0</v>
      </c>
      <c r="C52" s="68">
        <v>1</v>
      </c>
      <c r="D52" s="68">
        <v>2</v>
      </c>
      <c r="E52" s="68">
        <v>0</v>
      </c>
      <c r="F52" s="68">
        <v>1</v>
      </c>
      <c r="G52" s="68">
        <v>4</v>
      </c>
      <c r="H52" s="68">
        <v>0</v>
      </c>
      <c r="I52" s="68">
        <v>1</v>
      </c>
      <c r="J52" s="68">
        <v>0</v>
      </c>
      <c r="K52" s="68">
        <v>0</v>
      </c>
      <c r="L52" s="68">
        <v>0</v>
      </c>
      <c r="M52" s="63">
        <f t="shared" si="2"/>
        <v>9</v>
      </c>
      <c r="N52" s="67">
        <f>M52/M55</f>
        <v>3.231296180607914E-05</v>
      </c>
    </row>
    <row r="53" spans="1:14" ht="9.75">
      <c r="A53" s="14" t="s">
        <v>384</v>
      </c>
      <c r="B53" s="68">
        <v>0</v>
      </c>
      <c r="C53" s="68">
        <v>99</v>
      </c>
      <c r="D53" s="68">
        <v>0</v>
      </c>
      <c r="E53" s="68">
        <v>0</v>
      </c>
      <c r="F53" s="68">
        <v>0</v>
      </c>
      <c r="G53" s="68">
        <v>69</v>
      </c>
      <c r="H53" s="68">
        <v>0</v>
      </c>
      <c r="I53" s="68">
        <v>65</v>
      </c>
      <c r="J53" s="68">
        <v>0</v>
      </c>
      <c r="K53" s="68">
        <v>0</v>
      </c>
      <c r="L53" s="68">
        <v>0</v>
      </c>
      <c r="M53" s="63">
        <f t="shared" si="2"/>
        <v>233</v>
      </c>
      <c r="N53" s="67">
        <f>M53/M55</f>
        <v>0.0008365466778684934</v>
      </c>
    </row>
    <row r="54" spans="1:14" ht="9.75">
      <c r="A54" s="14" t="s">
        <v>385</v>
      </c>
      <c r="B54" s="69">
        <v>0</v>
      </c>
      <c r="C54" s="68">
        <v>15</v>
      </c>
      <c r="D54" s="69">
        <v>0</v>
      </c>
      <c r="E54" s="69">
        <v>0</v>
      </c>
      <c r="F54" s="69">
        <v>0</v>
      </c>
      <c r="G54" s="68">
        <v>1</v>
      </c>
      <c r="H54" s="69">
        <v>0</v>
      </c>
      <c r="I54" s="69">
        <v>0</v>
      </c>
      <c r="J54" s="68">
        <v>2</v>
      </c>
      <c r="K54" s="69">
        <v>0</v>
      </c>
      <c r="L54" s="69">
        <v>0</v>
      </c>
      <c r="M54" s="63">
        <f t="shared" si="2"/>
        <v>18</v>
      </c>
      <c r="N54" s="67">
        <f>M54/M55</f>
        <v>6.462592361215828E-05</v>
      </c>
    </row>
    <row r="55" spans="1:14" ht="9.75">
      <c r="A55" s="17" t="s">
        <v>137</v>
      </c>
      <c r="B55" s="64">
        <f aca="true" t="shared" si="3" ref="B55:L55">SUM(B3:B54)</f>
        <v>35684</v>
      </c>
      <c r="C55" s="65">
        <f t="shared" si="3"/>
        <v>35691</v>
      </c>
      <c r="D55" s="65">
        <f t="shared" si="3"/>
        <v>35060</v>
      </c>
      <c r="E55" s="65">
        <f t="shared" si="3"/>
        <v>33876</v>
      </c>
      <c r="F55" s="65">
        <f t="shared" si="3"/>
        <v>33751</v>
      </c>
      <c r="G55" s="65">
        <f t="shared" si="3"/>
        <v>33568</v>
      </c>
      <c r="H55" s="65">
        <f t="shared" si="3"/>
        <v>15559</v>
      </c>
      <c r="I55" s="65">
        <f t="shared" si="3"/>
        <v>26975</v>
      </c>
      <c r="J55" s="65">
        <f t="shared" si="3"/>
        <v>20581</v>
      </c>
      <c r="K55" s="65">
        <f t="shared" si="3"/>
        <v>7568</v>
      </c>
      <c r="L55" s="65">
        <f t="shared" si="3"/>
        <v>213</v>
      </c>
      <c r="M55" s="63">
        <f>SUM(M4:M54)</f>
        <v>278526</v>
      </c>
      <c r="N55" s="67">
        <f>M55/M55</f>
        <v>1</v>
      </c>
    </row>
    <row r="56" spans="1:14" ht="9.75">
      <c r="A56" s="18" t="s">
        <v>165</v>
      </c>
      <c r="B56" s="71">
        <f>B55/M55</f>
        <v>0.12811730323201426</v>
      </c>
      <c r="C56" s="71">
        <f>C55/M55</f>
        <v>0.1281424355356412</v>
      </c>
      <c r="D56" s="71">
        <f>D55/M55</f>
        <v>0.1258769378801261</v>
      </c>
      <c r="E56" s="71">
        <f>E55/M55</f>
        <v>0.1216259882380819</v>
      </c>
      <c r="F56" s="71">
        <f>F55/M55</f>
        <v>0.12117719710188636</v>
      </c>
      <c r="G56" s="71">
        <f>G55/M55</f>
        <v>0.12052016687849608</v>
      </c>
      <c r="H56" s="71">
        <f>H55/M55</f>
        <v>0.055861930304531716</v>
      </c>
      <c r="I56" s="71">
        <f>I55/M55</f>
        <v>0.09684912719099832</v>
      </c>
      <c r="J56" s="71">
        <f>J55/M55</f>
        <v>0.07389256299232387</v>
      </c>
      <c r="K56" s="71">
        <f>K55/M55</f>
        <v>0.027171610549823</v>
      </c>
      <c r="L56" s="71">
        <f>L55/M55</f>
        <v>0.0007647400960772064</v>
      </c>
      <c r="M56" s="71">
        <f>M55/M55</f>
        <v>1</v>
      </c>
      <c r="N56" s="16"/>
    </row>
    <row r="57" spans="1:11" ht="9.75">
      <c r="A57" s="12" t="s">
        <v>38</v>
      </c>
      <c r="D57" s="72"/>
      <c r="K57" s="73"/>
    </row>
    <row r="58" spans="1:11" ht="9.75">
      <c r="A58" s="12" t="s">
        <v>39</v>
      </c>
      <c r="D58" s="72"/>
      <c r="K58" s="73"/>
    </row>
    <row r="59" spans="1:11" ht="9.75">
      <c r="A59" s="12" t="s">
        <v>40</v>
      </c>
      <c r="F59" s="72"/>
      <c r="I59" s="74"/>
      <c r="K59" s="75"/>
    </row>
    <row r="60" spans="1:11" ht="9.75">
      <c r="A60" s="76" t="s">
        <v>41</v>
      </c>
      <c r="F60" s="72"/>
      <c r="I60" s="74"/>
      <c r="K60" s="75"/>
    </row>
    <row r="61" spans="1:14" ht="9.75">
      <c r="A61" s="12" t="s">
        <v>125</v>
      </c>
      <c r="F61" s="72"/>
      <c r="I61" s="72"/>
      <c r="J61" s="75"/>
      <c r="K61" s="75"/>
      <c r="L61" s="75"/>
      <c r="M61" s="75"/>
      <c r="N61" s="75"/>
    </row>
  </sheetData>
  <printOptions/>
  <pageMargins left="0.5" right="0.5" top="0.75" bottom="0.75" header="0.5" footer="0.5"/>
  <pageSetup horizontalDpi="600" verticalDpi="6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61"/>
  <sheetViews>
    <sheetView zoomScale="125" zoomScaleNormal="125" workbookViewId="0" topLeftCell="A1">
      <selection activeCell="A63" sqref="A63"/>
    </sheetView>
  </sheetViews>
  <sheetFormatPr defaultColWidth="11.421875" defaultRowHeight="12.75"/>
  <cols>
    <col min="1" max="1" width="16.140625" style="12" customWidth="1"/>
    <col min="2" max="4" width="5.7109375" style="12" customWidth="1"/>
    <col min="5" max="5" width="5.8515625" style="12" customWidth="1"/>
    <col min="6" max="7" width="5.7109375" style="12" customWidth="1"/>
    <col min="8" max="8" width="5.57421875" style="12" customWidth="1"/>
    <col min="9" max="9" width="6.421875" style="12" customWidth="1"/>
    <col min="10" max="11" width="6.28125" style="12" customWidth="1"/>
    <col min="12" max="12" width="7.28125" style="12" customWidth="1"/>
    <col min="13" max="13" width="6.140625" style="12" customWidth="1"/>
    <col min="14" max="14" width="6.57421875" style="12" customWidth="1"/>
    <col min="15" max="16384" width="9.140625" style="12" customWidth="1"/>
  </cols>
  <sheetData>
    <row r="1" spans="1:5" ht="9.75">
      <c r="A1" s="11" t="s">
        <v>240</v>
      </c>
      <c r="B1" s="11"/>
      <c r="C1" s="11"/>
      <c r="D1" s="11"/>
      <c r="E1" s="11"/>
    </row>
    <row r="2" spans="1:14" ht="25.5" customHeight="1">
      <c r="A2" s="13" t="s">
        <v>290</v>
      </c>
      <c r="B2" s="13" t="s">
        <v>266</v>
      </c>
      <c r="C2" s="13" t="s">
        <v>267</v>
      </c>
      <c r="D2" s="13" t="s">
        <v>268</v>
      </c>
      <c r="E2" s="13" t="s">
        <v>269</v>
      </c>
      <c r="F2" s="13" t="s">
        <v>262</v>
      </c>
      <c r="G2" s="13" t="s">
        <v>270</v>
      </c>
      <c r="H2" s="13" t="s">
        <v>271</v>
      </c>
      <c r="I2" s="13" t="s">
        <v>265</v>
      </c>
      <c r="J2" s="13" t="s">
        <v>263</v>
      </c>
      <c r="K2" s="13" t="s">
        <v>264</v>
      </c>
      <c r="L2" s="13" t="s">
        <v>167</v>
      </c>
      <c r="M2" s="13" t="s">
        <v>137</v>
      </c>
      <c r="N2" s="13" t="s">
        <v>165</v>
      </c>
    </row>
    <row r="3" spans="1:14" ht="9.75">
      <c r="A3" s="14" t="s">
        <v>332</v>
      </c>
      <c r="B3" s="68">
        <v>186</v>
      </c>
      <c r="C3" s="68">
        <v>186</v>
      </c>
      <c r="D3" s="68">
        <v>143</v>
      </c>
      <c r="E3" s="68">
        <v>116</v>
      </c>
      <c r="F3" s="68">
        <v>153</v>
      </c>
      <c r="G3" s="68">
        <v>171</v>
      </c>
      <c r="H3" s="68">
        <v>95</v>
      </c>
      <c r="I3" s="68">
        <v>50</v>
      </c>
      <c r="J3" s="68">
        <v>56</v>
      </c>
      <c r="K3" s="68">
        <v>18</v>
      </c>
      <c r="L3" s="69">
        <v>0</v>
      </c>
      <c r="M3" s="63">
        <f aca="true" t="shared" si="0" ref="M3:M10">SUM(B3:L3)</f>
        <v>1174</v>
      </c>
      <c r="N3" s="67">
        <f>M3/M55</f>
        <v>0.005047834032032678</v>
      </c>
    </row>
    <row r="4" spans="1:14" ht="9.75">
      <c r="A4" s="14" t="s">
        <v>419</v>
      </c>
      <c r="B4" s="68">
        <v>609</v>
      </c>
      <c r="C4" s="68">
        <v>641</v>
      </c>
      <c r="D4" s="68">
        <v>708</v>
      </c>
      <c r="E4" s="68">
        <v>788</v>
      </c>
      <c r="F4" s="68">
        <v>856</v>
      </c>
      <c r="G4" s="68">
        <v>799</v>
      </c>
      <c r="H4" s="68">
        <v>864</v>
      </c>
      <c r="I4" s="68">
        <v>690</v>
      </c>
      <c r="J4" s="68">
        <v>78</v>
      </c>
      <c r="K4" s="68">
        <v>4</v>
      </c>
      <c r="L4" s="68">
        <v>0</v>
      </c>
      <c r="M4" s="63">
        <f t="shared" si="0"/>
        <v>6037</v>
      </c>
      <c r="N4" s="67">
        <f>M4/M55</f>
        <v>0.025957218101687628</v>
      </c>
    </row>
    <row r="5" spans="1:14" ht="9.75">
      <c r="A5" s="14" t="s">
        <v>227</v>
      </c>
      <c r="B5" s="68">
        <v>631</v>
      </c>
      <c r="C5" s="68">
        <v>641</v>
      </c>
      <c r="D5" s="68">
        <v>682</v>
      </c>
      <c r="E5" s="68">
        <v>660</v>
      </c>
      <c r="F5" s="68">
        <v>728</v>
      </c>
      <c r="G5" s="68">
        <v>691</v>
      </c>
      <c r="H5" s="85">
        <v>0</v>
      </c>
      <c r="I5" s="68">
        <v>651</v>
      </c>
      <c r="J5" s="85">
        <v>0</v>
      </c>
      <c r="K5" s="85">
        <v>0</v>
      </c>
      <c r="L5" s="85">
        <v>0</v>
      </c>
      <c r="M5" s="63">
        <f t="shared" si="0"/>
        <v>4684</v>
      </c>
      <c r="N5" s="67">
        <f>M5/M55</f>
        <v>0.02013973986885951</v>
      </c>
    </row>
    <row r="6" spans="1:14" ht="9.75">
      <c r="A6" s="14" t="s">
        <v>335</v>
      </c>
      <c r="B6" s="68">
        <v>96</v>
      </c>
      <c r="C6" s="68">
        <v>108</v>
      </c>
      <c r="D6" s="68">
        <v>115</v>
      </c>
      <c r="E6" s="68">
        <v>88</v>
      </c>
      <c r="F6" s="68">
        <v>58</v>
      </c>
      <c r="G6" s="68">
        <v>52</v>
      </c>
      <c r="H6" s="68">
        <v>39</v>
      </c>
      <c r="I6" s="68">
        <v>5</v>
      </c>
      <c r="J6" s="68">
        <v>13</v>
      </c>
      <c r="K6" s="68">
        <v>1</v>
      </c>
      <c r="L6" s="68">
        <v>0</v>
      </c>
      <c r="M6" s="63">
        <f t="shared" si="0"/>
        <v>575</v>
      </c>
      <c r="N6" s="67">
        <f>M6/M55</f>
        <v>0.002472320756745136</v>
      </c>
    </row>
    <row r="7" spans="1:14" ht="9.75">
      <c r="A7" s="14" t="s">
        <v>336</v>
      </c>
      <c r="B7" s="68">
        <v>14255</v>
      </c>
      <c r="C7" s="68">
        <v>14337</v>
      </c>
      <c r="D7" s="68">
        <v>14771</v>
      </c>
      <c r="E7" s="68">
        <v>14638</v>
      </c>
      <c r="F7" s="68">
        <v>14118</v>
      </c>
      <c r="G7" s="68">
        <v>13682</v>
      </c>
      <c r="H7" s="69">
        <v>0</v>
      </c>
      <c r="I7" s="68">
        <v>11651</v>
      </c>
      <c r="J7" s="68">
        <v>10573</v>
      </c>
      <c r="K7" s="68">
        <v>0</v>
      </c>
      <c r="L7" s="68">
        <v>0</v>
      </c>
      <c r="M7" s="63">
        <f t="shared" si="0"/>
        <v>108025</v>
      </c>
      <c r="N7" s="67">
        <f>M7/M55</f>
        <v>0.46447382564764056</v>
      </c>
    </row>
    <row r="8" spans="1:14" ht="9.75">
      <c r="A8" s="14" t="s">
        <v>337</v>
      </c>
      <c r="B8" s="68">
        <v>72</v>
      </c>
      <c r="C8" s="68">
        <v>235</v>
      </c>
      <c r="D8" s="68">
        <v>235</v>
      </c>
      <c r="E8" s="68">
        <v>246</v>
      </c>
      <c r="F8" s="68">
        <v>222</v>
      </c>
      <c r="G8" s="68">
        <v>176</v>
      </c>
      <c r="H8" s="68">
        <v>174</v>
      </c>
      <c r="I8" s="68">
        <v>125</v>
      </c>
      <c r="J8" s="68">
        <v>63</v>
      </c>
      <c r="K8" s="68">
        <v>7</v>
      </c>
      <c r="L8" s="68">
        <v>0</v>
      </c>
      <c r="M8" s="63">
        <f t="shared" si="0"/>
        <v>1555</v>
      </c>
      <c r="N8" s="67">
        <f>M8/M55</f>
        <v>0.006686015263893368</v>
      </c>
    </row>
    <row r="9" spans="1:14" ht="9.75">
      <c r="A9" s="14" t="s">
        <v>338</v>
      </c>
      <c r="B9" s="69">
        <v>0</v>
      </c>
      <c r="C9" s="68">
        <v>103</v>
      </c>
      <c r="D9" s="69">
        <v>0</v>
      </c>
      <c r="E9" s="68">
        <v>83</v>
      </c>
      <c r="F9" s="69">
        <v>0</v>
      </c>
      <c r="G9" s="68">
        <v>69</v>
      </c>
      <c r="H9" s="69">
        <v>0</v>
      </c>
      <c r="I9" s="68">
        <v>34</v>
      </c>
      <c r="J9" s="69">
        <v>0</v>
      </c>
      <c r="K9" s="69">
        <v>0</v>
      </c>
      <c r="L9" s="69">
        <v>0</v>
      </c>
      <c r="M9" s="63">
        <f t="shared" si="0"/>
        <v>289</v>
      </c>
      <c r="N9" s="67">
        <f>M9/M55</f>
        <v>0.0012426099107814682</v>
      </c>
    </row>
    <row r="10" spans="1:14" ht="9.75">
      <c r="A10" s="14" t="s">
        <v>339</v>
      </c>
      <c r="B10" s="68">
        <v>6</v>
      </c>
      <c r="C10" s="68">
        <v>0</v>
      </c>
      <c r="D10" s="68">
        <v>9</v>
      </c>
      <c r="E10" s="68">
        <v>0</v>
      </c>
      <c r="F10" s="68">
        <v>0</v>
      </c>
      <c r="G10" s="68">
        <v>13</v>
      </c>
      <c r="H10" s="68">
        <v>0</v>
      </c>
      <c r="I10" s="68">
        <v>10</v>
      </c>
      <c r="J10" s="68">
        <v>0</v>
      </c>
      <c r="K10" s="68">
        <v>0</v>
      </c>
      <c r="L10" s="68">
        <v>0</v>
      </c>
      <c r="M10" s="63">
        <f t="shared" si="0"/>
        <v>38</v>
      </c>
      <c r="N10" s="67">
        <f>M10/M55</f>
        <v>0.00016338815435880898</v>
      </c>
    </row>
    <row r="11" spans="1:14" ht="12" customHeight="1">
      <c r="A11" s="14" t="s">
        <v>126</v>
      </c>
      <c r="B11" s="170" t="s">
        <v>171</v>
      </c>
      <c r="C11" s="170" t="s">
        <v>171</v>
      </c>
      <c r="D11" s="170" t="s">
        <v>171</v>
      </c>
      <c r="E11" s="170" t="s">
        <v>171</v>
      </c>
      <c r="F11" s="170" t="s">
        <v>171</v>
      </c>
      <c r="G11" s="170" t="s">
        <v>171</v>
      </c>
      <c r="H11" s="170" t="s">
        <v>171</v>
      </c>
      <c r="I11" s="170" t="s">
        <v>171</v>
      </c>
      <c r="J11" s="170" t="s">
        <v>171</v>
      </c>
      <c r="K11" s="170" t="s">
        <v>171</v>
      </c>
      <c r="L11" s="170" t="s">
        <v>171</v>
      </c>
      <c r="M11" s="170" t="s">
        <v>171</v>
      </c>
      <c r="N11" s="170" t="s">
        <v>171</v>
      </c>
    </row>
    <row r="12" spans="1:14" ht="9.75">
      <c r="A12" s="14" t="s">
        <v>340</v>
      </c>
      <c r="B12" s="68">
        <v>3011</v>
      </c>
      <c r="C12" s="68">
        <v>2690</v>
      </c>
      <c r="D12" s="68">
        <v>2221</v>
      </c>
      <c r="E12" s="68">
        <v>2596</v>
      </c>
      <c r="F12" s="68">
        <v>2501</v>
      </c>
      <c r="G12" s="68">
        <v>2374</v>
      </c>
      <c r="H12" s="68">
        <v>2152</v>
      </c>
      <c r="I12" s="68">
        <v>1534</v>
      </c>
      <c r="J12" s="68">
        <v>788</v>
      </c>
      <c r="K12" s="68">
        <v>416</v>
      </c>
      <c r="L12" s="68">
        <v>0</v>
      </c>
      <c r="M12" s="63">
        <f aca="true" t="shared" si="1" ref="M12:M21">SUM(B12:L12)</f>
        <v>20283</v>
      </c>
      <c r="N12" s="67">
        <f>M12/M55</f>
        <v>0.0872105772331506</v>
      </c>
    </row>
    <row r="13" spans="1:14" ht="9.75">
      <c r="A13" s="14" t="s">
        <v>341</v>
      </c>
      <c r="B13" s="68">
        <v>947</v>
      </c>
      <c r="C13" s="68">
        <v>841</v>
      </c>
      <c r="D13" s="68">
        <v>813</v>
      </c>
      <c r="E13" s="68">
        <v>809</v>
      </c>
      <c r="F13" s="68">
        <v>716</v>
      </c>
      <c r="G13" s="68">
        <v>667</v>
      </c>
      <c r="H13" s="68">
        <v>0</v>
      </c>
      <c r="I13" s="68">
        <v>0</v>
      </c>
      <c r="J13" s="68">
        <v>212</v>
      </c>
      <c r="K13" s="68">
        <v>0</v>
      </c>
      <c r="L13" s="68">
        <v>0</v>
      </c>
      <c r="M13" s="63">
        <f t="shared" si="1"/>
        <v>5005</v>
      </c>
      <c r="N13" s="67">
        <f>M13/M55</f>
        <v>0.021519939804364185</v>
      </c>
    </row>
    <row r="14" spans="1:14" ht="9.75">
      <c r="A14" s="14" t="s">
        <v>342</v>
      </c>
      <c r="B14" s="68">
        <v>74</v>
      </c>
      <c r="C14" s="68">
        <v>83</v>
      </c>
      <c r="D14" s="68">
        <v>81</v>
      </c>
      <c r="E14" s="68">
        <v>79</v>
      </c>
      <c r="F14" s="68">
        <v>78</v>
      </c>
      <c r="G14" s="68">
        <v>97</v>
      </c>
      <c r="H14" s="69">
        <v>0</v>
      </c>
      <c r="I14" s="68">
        <v>74</v>
      </c>
      <c r="J14" s="69">
        <v>0</v>
      </c>
      <c r="K14" s="69">
        <v>0</v>
      </c>
      <c r="L14" s="69">
        <v>0</v>
      </c>
      <c r="M14" s="63">
        <f t="shared" si="1"/>
        <v>566</v>
      </c>
      <c r="N14" s="67">
        <f>M14/M55</f>
        <v>0.002433623562291734</v>
      </c>
    </row>
    <row r="15" spans="1:14" ht="9.75">
      <c r="A15" s="14" t="s">
        <v>343</v>
      </c>
      <c r="B15" s="68">
        <v>483</v>
      </c>
      <c r="C15" s="68">
        <v>454</v>
      </c>
      <c r="D15" s="68">
        <v>451</v>
      </c>
      <c r="E15" s="68">
        <v>458</v>
      </c>
      <c r="F15" s="68">
        <v>457</v>
      </c>
      <c r="G15" s="68">
        <v>408</v>
      </c>
      <c r="H15" s="69">
        <v>0</v>
      </c>
      <c r="I15" s="68">
        <v>319</v>
      </c>
      <c r="J15" s="69">
        <v>0</v>
      </c>
      <c r="K15" s="69">
        <v>0</v>
      </c>
      <c r="L15" s="69">
        <v>0</v>
      </c>
      <c r="M15" s="63">
        <f t="shared" si="1"/>
        <v>3030</v>
      </c>
      <c r="N15" s="67">
        <f>M15/M55</f>
        <v>0.013028055465978716</v>
      </c>
    </row>
    <row r="16" spans="1:14" ht="9.75">
      <c r="A16" s="14" t="s">
        <v>344</v>
      </c>
      <c r="B16" s="68">
        <v>23</v>
      </c>
      <c r="C16" s="68">
        <v>0</v>
      </c>
      <c r="D16" s="68">
        <v>26</v>
      </c>
      <c r="E16" s="68">
        <v>0</v>
      </c>
      <c r="F16" s="68">
        <v>0</v>
      </c>
      <c r="G16" s="68">
        <v>25</v>
      </c>
      <c r="H16" s="68">
        <v>0</v>
      </c>
      <c r="I16" s="68">
        <v>0</v>
      </c>
      <c r="J16" s="68">
        <v>14</v>
      </c>
      <c r="K16" s="68">
        <v>0</v>
      </c>
      <c r="L16" s="68">
        <v>0</v>
      </c>
      <c r="M16" s="63">
        <f t="shared" si="1"/>
        <v>88</v>
      </c>
      <c r="N16" s="67">
        <f>M16/M55</f>
        <v>0.00037837256798882083</v>
      </c>
    </row>
    <row r="17" spans="1:14" ht="9.75">
      <c r="A17" s="14" t="s">
        <v>345</v>
      </c>
      <c r="B17" s="68">
        <v>109</v>
      </c>
      <c r="C17" s="68">
        <v>128</v>
      </c>
      <c r="D17" s="68">
        <v>136</v>
      </c>
      <c r="E17" s="68">
        <v>108</v>
      </c>
      <c r="F17" s="68">
        <v>128</v>
      </c>
      <c r="G17" s="68">
        <v>102</v>
      </c>
      <c r="H17" s="68">
        <v>99</v>
      </c>
      <c r="I17" s="68">
        <v>83</v>
      </c>
      <c r="J17" s="68">
        <v>0</v>
      </c>
      <c r="K17" s="68">
        <v>0</v>
      </c>
      <c r="L17" s="68">
        <v>0</v>
      </c>
      <c r="M17" s="63">
        <f t="shared" si="1"/>
        <v>893</v>
      </c>
      <c r="N17" s="67">
        <f>M17/M55</f>
        <v>0.0038396216274320114</v>
      </c>
    </row>
    <row r="18" spans="1:14" ht="9.75">
      <c r="A18" s="14" t="s">
        <v>346</v>
      </c>
      <c r="B18" s="68">
        <v>230</v>
      </c>
      <c r="C18" s="68">
        <v>216</v>
      </c>
      <c r="D18" s="68">
        <v>233</v>
      </c>
      <c r="E18" s="68">
        <v>176</v>
      </c>
      <c r="F18" s="68">
        <v>206</v>
      </c>
      <c r="G18" s="68">
        <v>139</v>
      </c>
      <c r="H18" s="68">
        <v>141</v>
      </c>
      <c r="I18" s="68">
        <v>101</v>
      </c>
      <c r="J18" s="68">
        <v>108</v>
      </c>
      <c r="K18" s="68">
        <v>25</v>
      </c>
      <c r="L18" s="68">
        <v>0</v>
      </c>
      <c r="M18" s="63">
        <f t="shared" si="1"/>
        <v>1575</v>
      </c>
      <c r="N18" s="67">
        <f>M18/M55</f>
        <v>0.006772009029345372</v>
      </c>
    </row>
    <row r="19" spans="1:14" ht="9.75">
      <c r="A19" s="14" t="s">
        <v>347</v>
      </c>
      <c r="B19" s="69">
        <v>0</v>
      </c>
      <c r="C19" s="69">
        <v>0</v>
      </c>
      <c r="D19" s="68">
        <v>410</v>
      </c>
      <c r="E19" s="69">
        <v>0</v>
      </c>
      <c r="F19" s="69">
        <v>0</v>
      </c>
      <c r="G19" s="68">
        <v>340</v>
      </c>
      <c r="H19" s="69">
        <v>0</v>
      </c>
      <c r="I19" s="69">
        <v>0</v>
      </c>
      <c r="J19" s="68">
        <v>165</v>
      </c>
      <c r="K19" s="69">
        <v>0</v>
      </c>
      <c r="L19" s="69">
        <v>0</v>
      </c>
      <c r="M19" s="63">
        <f t="shared" si="1"/>
        <v>915</v>
      </c>
      <c r="N19" s="67">
        <f>M19/M55</f>
        <v>0.003934214769429217</v>
      </c>
    </row>
    <row r="20" spans="1:14" ht="9.75">
      <c r="A20" s="14" t="s">
        <v>348</v>
      </c>
      <c r="B20" s="68">
        <v>328</v>
      </c>
      <c r="C20" s="68">
        <v>250</v>
      </c>
      <c r="D20" s="68">
        <v>21</v>
      </c>
      <c r="E20" s="68">
        <v>279</v>
      </c>
      <c r="F20" s="68">
        <v>218</v>
      </c>
      <c r="G20" s="68">
        <v>18</v>
      </c>
      <c r="H20" s="68">
        <v>156</v>
      </c>
      <c r="I20" s="68">
        <v>111</v>
      </c>
      <c r="J20" s="68">
        <v>6</v>
      </c>
      <c r="K20" s="68">
        <v>4</v>
      </c>
      <c r="L20" s="68">
        <v>3</v>
      </c>
      <c r="M20" s="63">
        <f t="shared" si="1"/>
        <v>1394</v>
      </c>
      <c r="N20" s="67">
        <f>M20/M55</f>
        <v>0.0059937654520047295</v>
      </c>
    </row>
    <row r="21" spans="1:14" ht="9.75">
      <c r="A21" s="14" t="s">
        <v>138</v>
      </c>
      <c r="B21" s="85">
        <v>0</v>
      </c>
      <c r="C21" s="86">
        <v>253</v>
      </c>
      <c r="D21" s="85">
        <v>0</v>
      </c>
      <c r="E21" s="85">
        <v>0</v>
      </c>
      <c r="F21" s="85">
        <v>0</v>
      </c>
      <c r="G21" s="86">
        <v>201</v>
      </c>
      <c r="H21" s="85">
        <v>0</v>
      </c>
      <c r="I21" s="86">
        <v>127</v>
      </c>
      <c r="J21" s="85">
        <v>0</v>
      </c>
      <c r="K21" s="85">
        <v>0</v>
      </c>
      <c r="L21" s="85">
        <v>0</v>
      </c>
      <c r="M21" s="63">
        <f t="shared" si="1"/>
        <v>581</v>
      </c>
      <c r="N21" s="67">
        <f>M21/M55</f>
        <v>0.0024981188863807376</v>
      </c>
    </row>
    <row r="22" spans="1:14" ht="9.75">
      <c r="A22" s="14" t="s">
        <v>390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3"/>
      <c r="N22" s="67"/>
    </row>
    <row r="23" spans="1:14" ht="9.75">
      <c r="A23" s="14" t="s">
        <v>96</v>
      </c>
      <c r="B23" s="68">
        <v>26</v>
      </c>
      <c r="C23" s="68">
        <v>16</v>
      </c>
      <c r="D23" s="68">
        <v>20</v>
      </c>
      <c r="E23" s="68">
        <v>15</v>
      </c>
      <c r="F23" s="68">
        <v>12</v>
      </c>
      <c r="G23" s="68">
        <v>7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3">
        <f>SUM(B23:L23)</f>
        <v>96</v>
      </c>
      <c r="N23" s="67">
        <f>M23/M55</f>
        <v>0.0004127700741696227</v>
      </c>
    </row>
    <row r="24" spans="1:14" ht="9.75">
      <c r="A24" s="14" t="s">
        <v>97</v>
      </c>
      <c r="B24" s="68">
        <v>53</v>
      </c>
      <c r="C24" s="68">
        <v>54</v>
      </c>
      <c r="D24" s="68">
        <v>0</v>
      </c>
      <c r="E24" s="68">
        <v>0</v>
      </c>
      <c r="F24" s="68">
        <v>46</v>
      </c>
      <c r="G24" s="68">
        <v>0</v>
      </c>
      <c r="H24" s="68">
        <v>0</v>
      </c>
      <c r="I24" s="68">
        <v>25</v>
      </c>
      <c r="J24" s="68">
        <v>0</v>
      </c>
      <c r="K24" s="68">
        <v>0</v>
      </c>
      <c r="L24" s="68">
        <v>0</v>
      </c>
      <c r="M24" s="63">
        <f>SUM(B24:L24)</f>
        <v>178</v>
      </c>
      <c r="N24" s="67">
        <f>M24/M55</f>
        <v>0.0007653445125228421</v>
      </c>
    </row>
    <row r="25" spans="1:14" ht="9.75">
      <c r="A25" s="14" t="s">
        <v>98</v>
      </c>
      <c r="B25" s="68">
        <v>105</v>
      </c>
      <c r="C25" s="68">
        <v>246</v>
      </c>
      <c r="D25" s="68">
        <v>136</v>
      </c>
      <c r="E25" s="68">
        <v>107</v>
      </c>
      <c r="F25" s="68">
        <v>241</v>
      </c>
      <c r="G25" s="68">
        <v>111</v>
      </c>
      <c r="H25" s="69">
        <v>0</v>
      </c>
      <c r="I25" s="68">
        <v>50</v>
      </c>
      <c r="J25" s="68">
        <v>119</v>
      </c>
      <c r="K25" s="68">
        <v>29</v>
      </c>
      <c r="L25" s="69">
        <v>0</v>
      </c>
      <c r="M25" s="63">
        <f>SUM(B25:L25)</f>
        <v>1144</v>
      </c>
      <c r="N25" s="67">
        <f>M25/M55</f>
        <v>0.00491884338385467</v>
      </c>
    </row>
    <row r="26" spans="1:14" ht="9.75">
      <c r="A26" s="14" t="s">
        <v>204</v>
      </c>
      <c r="B26" s="68">
        <v>187</v>
      </c>
      <c r="C26" s="69">
        <v>0</v>
      </c>
      <c r="D26" s="68">
        <v>186</v>
      </c>
      <c r="E26" s="69">
        <v>0</v>
      </c>
      <c r="F26" s="68">
        <v>150</v>
      </c>
      <c r="G26" s="69">
        <v>0</v>
      </c>
      <c r="H26" s="69">
        <v>0</v>
      </c>
      <c r="I26" s="68">
        <v>84</v>
      </c>
      <c r="J26" s="69">
        <v>0</v>
      </c>
      <c r="K26" s="69">
        <v>0</v>
      </c>
      <c r="L26" s="69">
        <v>0</v>
      </c>
      <c r="M26" s="63">
        <f>SUM(B26:L26)</f>
        <v>607</v>
      </c>
      <c r="N26" s="67">
        <f>M26/M55</f>
        <v>0.0026099107814683436</v>
      </c>
    </row>
    <row r="27" spans="1:14" ht="9.75">
      <c r="A27" s="14" t="s">
        <v>209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3"/>
      <c r="N27" s="67"/>
    </row>
    <row r="28" spans="1:14" ht="9.75">
      <c r="A28" s="14" t="s">
        <v>210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3"/>
      <c r="N28" s="67"/>
    </row>
    <row r="29" spans="1:14" ht="9.75">
      <c r="A29" s="14" t="s">
        <v>102</v>
      </c>
      <c r="B29" s="68">
        <v>0</v>
      </c>
      <c r="C29" s="68">
        <v>23</v>
      </c>
      <c r="D29" s="68">
        <v>0</v>
      </c>
      <c r="E29" s="68">
        <v>0</v>
      </c>
      <c r="F29" s="68">
        <v>0</v>
      </c>
      <c r="G29" s="68">
        <v>20</v>
      </c>
      <c r="H29" s="68">
        <v>0</v>
      </c>
      <c r="I29" s="68">
        <v>15</v>
      </c>
      <c r="J29" s="68">
        <v>4</v>
      </c>
      <c r="K29" s="68">
        <v>0</v>
      </c>
      <c r="L29" s="68">
        <v>0</v>
      </c>
      <c r="M29" s="63">
        <f>SUM(B29:L29)</f>
        <v>62</v>
      </c>
      <c r="N29" s="67">
        <f>M29/M55</f>
        <v>0.00026658067290121466</v>
      </c>
    </row>
    <row r="30" spans="1:14" ht="9.75">
      <c r="A30" s="14" t="s">
        <v>103</v>
      </c>
      <c r="B30" s="69">
        <v>0</v>
      </c>
      <c r="C30" s="68">
        <v>362</v>
      </c>
      <c r="D30" s="69">
        <v>0</v>
      </c>
      <c r="E30" s="69">
        <v>0</v>
      </c>
      <c r="F30" s="69">
        <v>0</v>
      </c>
      <c r="G30" s="68">
        <v>293</v>
      </c>
      <c r="H30" s="69">
        <v>0</v>
      </c>
      <c r="I30" s="69">
        <v>0</v>
      </c>
      <c r="J30" s="68">
        <v>122</v>
      </c>
      <c r="K30" s="69">
        <v>0</v>
      </c>
      <c r="L30" s="69">
        <v>0</v>
      </c>
      <c r="M30" s="63">
        <f>SUM(B30:L30)</f>
        <v>777</v>
      </c>
      <c r="N30" s="67">
        <f>M30/M55</f>
        <v>0.003340857787810384</v>
      </c>
    </row>
    <row r="31" spans="1:14" ht="9.75">
      <c r="A31" s="14" t="s">
        <v>104</v>
      </c>
      <c r="B31" s="68">
        <v>24</v>
      </c>
      <c r="C31" s="68">
        <v>0</v>
      </c>
      <c r="D31" s="68">
        <v>18</v>
      </c>
      <c r="E31" s="68">
        <v>0</v>
      </c>
      <c r="F31" s="68">
        <v>0</v>
      </c>
      <c r="G31" s="68">
        <v>20</v>
      </c>
      <c r="H31" s="68">
        <v>0</v>
      </c>
      <c r="I31" s="68">
        <v>6</v>
      </c>
      <c r="J31" s="68">
        <v>2</v>
      </c>
      <c r="K31" s="68">
        <v>0</v>
      </c>
      <c r="L31" s="68">
        <v>1</v>
      </c>
      <c r="M31" s="63">
        <f>SUM(B31:L31)</f>
        <v>71</v>
      </c>
      <c r="N31" s="67">
        <f>M31/M55</f>
        <v>0.0003052778673546168</v>
      </c>
    </row>
    <row r="32" spans="1:14" ht="9.75">
      <c r="A32" s="14" t="s">
        <v>105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6</v>
      </c>
      <c r="J32" s="68">
        <v>0</v>
      </c>
      <c r="K32" s="68">
        <v>0</v>
      </c>
      <c r="L32" s="68">
        <v>0</v>
      </c>
      <c r="M32" s="63">
        <f>SUM(B32:L32)</f>
        <v>6</v>
      </c>
      <c r="N32" s="67">
        <f>M32/M55</f>
        <v>2.579812963560142E-05</v>
      </c>
    </row>
    <row r="33" spans="1:14" ht="9.75">
      <c r="A33" s="14" t="s">
        <v>106</v>
      </c>
      <c r="B33" s="68">
        <v>64</v>
      </c>
      <c r="C33" s="68">
        <v>53</v>
      </c>
      <c r="D33" s="69">
        <v>0</v>
      </c>
      <c r="E33" s="69">
        <v>0</v>
      </c>
      <c r="F33" s="69">
        <v>0</v>
      </c>
      <c r="G33" s="68">
        <v>53</v>
      </c>
      <c r="H33" s="69">
        <v>0</v>
      </c>
      <c r="I33" s="69">
        <v>0</v>
      </c>
      <c r="J33" s="68">
        <v>13</v>
      </c>
      <c r="K33" s="69">
        <v>0</v>
      </c>
      <c r="L33" s="69">
        <v>0</v>
      </c>
      <c r="M33" s="63">
        <f>SUM(B33:L33)</f>
        <v>183</v>
      </c>
      <c r="N33" s="67">
        <f>M33/M55</f>
        <v>0.0007868429538858433</v>
      </c>
    </row>
    <row r="34" spans="1:14" ht="9.75">
      <c r="A34" s="14" t="s">
        <v>396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63"/>
      <c r="N34" s="67"/>
    </row>
    <row r="35" spans="1:14" ht="9.75">
      <c r="A35" s="14" t="s">
        <v>368</v>
      </c>
      <c r="B35" s="69">
        <v>0</v>
      </c>
      <c r="C35" s="68">
        <v>196</v>
      </c>
      <c r="D35" s="69">
        <v>0</v>
      </c>
      <c r="E35" s="69">
        <v>0</v>
      </c>
      <c r="F35" s="69">
        <v>0</v>
      </c>
      <c r="G35" s="68">
        <v>137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3">
        <f>SUM(B35:L35)</f>
        <v>333</v>
      </c>
      <c r="N35" s="67">
        <f>M35/M55</f>
        <v>0.0014317961947758787</v>
      </c>
    </row>
    <row r="36" spans="1:14" ht="9.75">
      <c r="A36" s="14" t="s">
        <v>369</v>
      </c>
      <c r="B36" s="68">
        <v>433</v>
      </c>
      <c r="C36" s="68">
        <v>372</v>
      </c>
      <c r="D36" s="68">
        <v>376</v>
      </c>
      <c r="E36" s="68">
        <v>377</v>
      </c>
      <c r="F36" s="68">
        <v>405</v>
      </c>
      <c r="G36" s="68">
        <v>311</v>
      </c>
      <c r="H36" s="68">
        <v>0</v>
      </c>
      <c r="I36" s="68">
        <v>168</v>
      </c>
      <c r="J36" s="68">
        <v>0</v>
      </c>
      <c r="K36" s="68">
        <v>0</v>
      </c>
      <c r="L36" s="68">
        <v>0</v>
      </c>
      <c r="M36" s="63">
        <f>SUM(B36:L36)</f>
        <v>2442</v>
      </c>
      <c r="N36" s="67">
        <f>M36/M55</f>
        <v>0.010499838761689778</v>
      </c>
    </row>
    <row r="37" spans="1:14" ht="9.75">
      <c r="A37" s="14" t="s">
        <v>370</v>
      </c>
      <c r="B37" s="68">
        <v>11</v>
      </c>
      <c r="C37" s="68">
        <v>13</v>
      </c>
      <c r="D37" s="68">
        <v>12</v>
      </c>
      <c r="E37" s="68">
        <v>13</v>
      </c>
      <c r="F37" s="68">
        <v>14</v>
      </c>
      <c r="G37" s="68">
        <v>14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3">
        <f>SUM(B37:L37)</f>
        <v>77</v>
      </c>
      <c r="N37" s="67">
        <f>M37/M55</f>
        <v>0.0003310759969902182</v>
      </c>
    </row>
    <row r="38" spans="1:14" ht="9.75">
      <c r="A38" s="14" t="s">
        <v>392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3"/>
      <c r="N38" s="67"/>
    </row>
    <row r="39" spans="1:14" ht="9.75">
      <c r="A39" s="14" t="s">
        <v>372</v>
      </c>
      <c r="B39" s="68">
        <v>184</v>
      </c>
      <c r="C39" s="68">
        <v>137</v>
      </c>
      <c r="D39" s="68">
        <v>158</v>
      </c>
      <c r="E39" s="69">
        <v>0</v>
      </c>
      <c r="F39" s="69">
        <v>0</v>
      </c>
      <c r="G39" s="68">
        <v>112</v>
      </c>
      <c r="H39" s="69">
        <v>0</v>
      </c>
      <c r="I39" s="68">
        <v>66</v>
      </c>
      <c r="J39" s="69">
        <v>0</v>
      </c>
      <c r="K39" s="69">
        <v>0</v>
      </c>
      <c r="L39" s="69">
        <v>0</v>
      </c>
      <c r="M39" s="63">
        <f>SUM(B39:L39)</f>
        <v>657</v>
      </c>
      <c r="N39" s="67">
        <f>M39/M55</f>
        <v>0.0028248951950983554</v>
      </c>
    </row>
    <row r="40" spans="1:14" ht="9.75">
      <c r="A40" s="14" t="s">
        <v>373</v>
      </c>
      <c r="B40" s="68">
        <v>1284</v>
      </c>
      <c r="C40" s="68">
        <v>1204</v>
      </c>
      <c r="D40" s="68">
        <v>1196</v>
      </c>
      <c r="E40" s="68">
        <v>1123</v>
      </c>
      <c r="F40" s="68">
        <v>1153</v>
      </c>
      <c r="G40" s="68">
        <v>1128</v>
      </c>
      <c r="H40" s="68">
        <v>240</v>
      </c>
      <c r="I40" s="68">
        <v>783</v>
      </c>
      <c r="J40" s="68">
        <v>243</v>
      </c>
      <c r="K40" s="68">
        <v>164</v>
      </c>
      <c r="L40" s="68">
        <v>3</v>
      </c>
      <c r="M40" s="63">
        <f>SUM(B40:L40)</f>
        <v>8521</v>
      </c>
      <c r="N40" s="67">
        <f>M40/M55</f>
        <v>0.036637643770826615</v>
      </c>
    </row>
    <row r="41" spans="1:14" ht="9.75">
      <c r="A41" s="14" t="s">
        <v>374</v>
      </c>
      <c r="B41" s="68">
        <v>528</v>
      </c>
      <c r="C41" s="69">
        <v>0</v>
      </c>
      <c r="D41" s="68">
        <v>502</v>
      </c>
      <c r="E41" s="69">
        <v>0</v>
      </c>
      <c r="F41" s="69">
        <v>0</v>
      </c>
      <c r="G41" s="68">
        <v>415</v>
      </c>
      <c r="H41" s="69">
        <v>0</v>
      </c>
      <c r="I41" s="69">
        <v>0</v>
      </c>
      <c r="J41" s="68">
        <v>246</v>
      </c>
      <c r="K41" s="69">
        <v>0</v>
      </c>
      <c r="L41" s="69">
        <v>0</v>
      </c>
      <c r="M41" s="63">
        <f>SUM(B41:L41)</f>
        <v>1691</v>
      </c>
      <c r="N41" s="67">
        <f>M41/M55</f>
        <v>0.007270772868967</v>
      </c>
    </row>
    <row r="42" spans="1:14" ht="9.75">
      <c r="A42" s="14" t="s">
        <v>127</v>
      </c>
      <c r="B42" s="170" t="s">
        <v>171</v>
      </c>
      <c r="C42" s="170" t="s">
        <v>171</v>
      </c>
      <c r="D42" s="170" t="s">
        <v>171</v>
      </c>
      <c r="E42" s="170" t="s">
        <v>171</v>
      </c>
      <c r="F42" s="170" t="s">
        <v>171</v>
      </c>
      <c r="G42" s="170" t="s">
        <v>171</v>
      </c>
      <c r="H42" s="170" t="s">
        <v>171</v>
      </c>
      <c r="I42" s="170" t="s">
        <v>171</v>
      </c>
      <c r="J42" s="170" t="s">
        <v>171</v>
      </c>
      <c r="K42" s="170" t="s">
        <v>171</v>
      </c>
      <c r="L42" s="170" t="s">
        <v>171</v>
      </c>
      <c r="M42" s="170" t="s">
        <v>171</v>
      </c>
      <c r="N42" s="170" t="s">
        <v>171</v>
      </c>
    </row>
    <row r="43" spans="1:14" ht="9.75">
      <c r="A43" s="14" t="s">
        <v>128</v>
      </c>
      <c r="B43" s="170" t="s">
        <v>171</v>
      </c>
      <c r="C43" s="170" t="s">
        <v>171</v>
      </c>
      <c r="D43" s="170" t="s">
        <v>171</v>
      </c>
      <c r="E43" s="170" t="s">
        <v>171</v>
      </c>
      <c r="F43" s="170" t="s">
        <v>171</v>
      </c>
      <c r="G43" s="170" t="s">
        <v>171</v>
      </c>
      <c r="H43" s="170" t="s">
        <v>171</v>
      </c>
      <c r="I43" s="170" t="s">
        <v>171</v>
      </c>
      <c r="J43" s="170" t="s">
        <v>171</v>
      </c>
      <c r="K43" s="170" t="s">
        <v>171</v>
      </c>
      <c r="L43" s="170" t="s">
        <v>171</v>
      </c>
      <c r="M43" s="170" t="s">
        <v>171</v>
      </c>
      <c r="N43" s="170" t="s">
        <v>171</v>
      </c>
    </row>
    <row r="44" spans="1:14" ht="9.75">
      <c r="A44" s="14" t="s">
        <v>375</v>
      </c>
      <c r="B44" s="68">
        <v>34</v>
      </c>
      <c r="C44" s="68">
        <v>35</v>
      </c>
      <c r="D44" s="68">
        <v>37</v>
      </c>
      <c r="E44" s="68">
        <v>27</v>
      </c>
      <c r="F44" s="68">
        <v>33</v>
      </c>
      <c r="G44" s="68">
        <v>29</v>
      </c>
      <c r="H44" s="68">
        <v>6</v>
      </c>
      <c r="I44" s="68">
        <v>15</v>
      </c>
      <c r="J44" s="68">
        <v>2</v>
      </c>
      <c r="K44" s="68">
        <v>2</v>
      </c>
      <c r="L44" s="68">
        <v>0</v>
      </c>
      <c r="M44" s="63">
        <f aca="true" t="shared" si="2" ref="M44:M54">SUM(B44:L44)</f>
        <v>220</v>
      </c>
      <c r="N44" s="67">
        <f>M44/M55</f>
        <v>0.000945931419972052</v>
      </c>
    </row>
    <row r="45" spans="1:14" ht="9.75">
      <c r="A45" s="14" t="s">
        <v>376</v>
      </c>
      <c r="B45" s="68">
        <v>78</v>
      </c>
      <c r="C45" s="68">
        <v>65</v>
      </c>
      <c r="D45" s="68">
        <v>76</v>
      </c>
      <c r="E45" s="68">
        <v>70</v>
      </c>
      <c r="F45" s="68">
        <v>56</v>
      </c>
      <c r="G45" s="68">
        <v>52</v>
      </c>
      <c r="H45" s="69">
        <v>0</v>
      </c>
      <c r="I45" s="68">
        <v>0</v>
      </c>
      <c r="J45" s="68">
        <v>35</v>
      </c>
      <c r="K45" s="68">
        <v>1</v>
      </c>
      <c r="L45" s="69">
        <v>0</v>
      </c>
      <c r="M45" s="63">
        <f t="shared" si="2"/>
        <v>433</v>
      </c>
      <c r="N45" s="67">
        <f>M45/M55</f>
        <v>0.0018617650220359024</v>
      </c>
    </row>
    <row r="46" spans="1:14" ht="9.75">
      <c r="A46" s="14" t="s">
        <v>377</v>
      </c>
      <c r="B46" s="68">
        <v>68</v>
      </c>
      <c r="C46" s="68">
        <v>77</v>
      </c>
      <c r="D46" s="68">
        <v>46</v>
      </c>
      <c r="E46" s="68">
        <v>64</v>
      </c>
      <c r="F46" s="68">
        <v>69</v>
      </c>
      <c r="G46" s="68">
        <v>57</v>
      </c>
      <c r="H46" s="68">
        <v>24</v>
      </c>
      <c r="I46" s="68">
        <v>42</v>
      </c>
      <c r="J46" s="68">
        <v>20</v>
      </c>
      <c r="K46" s="68">
        <v>20</v>
      </c>
      <c r="L46" s="68">
        <v>0</v>
      </c>
      <c r="M46" s="63">
        <f t="shared" si="2"/>
        <v>487</v>
      </c>
      <c r="N46" s="67">
        <f>M46/M55</f>
        <v>0.0020939481887563153</v>
      </c>
    </row>
    <row r="47" spans="1:14" ht="9.75">
      <c r="A47" s="14" t="s">
        <v>378</v>
      </c>
      <c r="B47" s="68">
        <v>2715</v>
      </c>
      <c r="C47" s="68">
        <v>5814</v>
      </c>
      <c r="D47" s="68">
        <v>5909</v>
      </c>
      <c r="E47" s="68">
        <v>5500</v>
      </c>
      <c r="F47" s="68">
        <v>5612</v>
      </c>
      <c r="G47" s="68">
        <v>5472</v>
      </c>
      <c r="H47" s="68">
        <v>6465</v>
      </c>
      <c r="I47" s="68">
        <v>4817</v>
      </c>
      <c r="J47" s="68">
        <v>4088</v>
      </c>
      <c r="K47" s="68">
        <v>2838</v>
      </c>
      <c r="L47" s="68">
        <v>7</v>
      </c>
      <c r="M47" s="63">
        <f t="shared" si="2"/>
        <v>49237</v>
      </c>
      <c r="N47" s="67">
        <f>M47/M55</f>
        <v>0.21170375147801784</v>
      </c>
    </row>
    <row r="48" spans="1:14" ht="9.75">
      <c r="A48" s="14" t="s">
        <v>379</v>
      </c>
      <c r="B48" s="68">
        <v>320</v>
      </c>
      <c r="C48" s="68">
        <v>299</v>
      </c>
      <c r="D48" s="68">
        <v>321</v>
      </c>
      <c r="E48" s="68">
        <v>286</v>
      </c>
      <c r="F48" s="68">
        <v>249</v>
      </c>
      <c r="G48" s="68">
        <v>245</v>
      </c>
      <c r="H48" s="69">
        <v>0</v>
      </c>
      <c r="I48" s="68">
        <v>166</v>
      </c>
      <c r="J48" s="68">
        <v>163</v>
      </c>
      <c r="K48" s="68">
        <v>10</v>
      </c>
      <c r="L48" s="68">
        <v>0</v>
      </c>
      <c r="M48" s="63">
        <f t="shared" si="2"/>
        <v>2059</v>
      </c>
      <c r="N48" s="67">
        <f>M48/M55</f>
        <v>0.008853058153283888</v>
      </c>
    </row>
    <row r="49" spans="1:14" ht="9.75">
      <c r="A49" s="14" t="s">
        <v>380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13</v>
      </c>
      <c r="J49" s="68">
        <v>0</v>
      </c>
      <c r="K49" s="68">
        <v>0</v>
      </c>
      <c r="L49" s="68">
        <v>0</v>
      </c>
      <c r="M49" s="63">
        <f t="shared" si="2"/>
        <v>13</v>
      </c>
      <c r="N49" s="67">
        <f>M49/M55</f>
        <v>5.589594754380308E-05</v>
      </c>
    </row>
    <row r="50" spans="1:14" ht="9.75">
      <c r="A50" s="14" t="s">
        <v>381</v>
      </c>
      <c r="B50" s="68">
        <v>77</v>
      </c>
      <c r="C50" s="69">
        <v>0</v>
      </c>
      <c r="D50" s="68">
        <v>62</v>
      </c>
      <c r="E50" s="69">
        <v>0</v>
      </c>
      <c r="F50" s="69">
        <v>0</v>
      </c>
      <c r="G50" s="68">
        <v>68</v>
      </c>
      <c r="H50" s="69">
        <v>0</v>
      </c>
      <c r="I50" s="69">
        <v>0</v>
      </c>
      <c r="J50" s="68">
        <v>40</v>
      </c>
      <c r="K50" s="69">
        <v>0</v>
      </c>
      <c r="L50" s="69">
        <v>0</v>
      </c>
      <c r="M50" s="63">
        <f t="shared" si="2"/>
        <v>247</v>
      </c>
      <c r="N50" s="67">
        <f>M50/M55</f>
        <v>0.0010620230033322583</v>
      </c>
    </row>
    <row r="51" spans="1:14" ht="9.75">
      <c r="A51" s="14" t="s">
        <v>142</v>
      </c>
      <c r="B51" s="68">
        <v>618</v>
      </c>
      <c r="C51" s="68">
        <v>145</v>
      </c>
      <c r="D51" s="68">
        <v>1355</v>
      </c>
      <c r="E51" s="68">
        <v>1295</v>
      </c>
      <c r="F51" s="68">
        <v>876</v>
      </c>
      <c r="G51" s="68">
        <v>1055</v>
      </c>
      <c r="H51" s="68">
        <v>0</v>
      </c>
      <c r="I51" s="68">
        <v>747</v>
      </c>
      <c r="J51" s="68">
        <v>0</v>
      </c>
      <c r="K51" s="68">
        <v>0</v>
      </c>
      <c r="L51" s="68">
        <v>0</v>
      </c>
      <c r="M51" s="63">
        <f t="shared" si="2"/>
        <v>6091</v>
      </c>
      <c r="N51" s="67">
        <f>M51/M55</f>
        <v>0.02618940126840804</v>
      </c>
    </row>
    <row r="52" spans="1:14" ht="9.75">
      <c r="A52" s="14" t="s">
        <v>383</v>
      </c>
      <c r="B52" s="68">
        <v>0</v>
      </c>
      <c r="C52" s="68">
        <v>1</v>
      </c>
      <c r="D52" s="68">
        <v>2</v>
      </c>
      <c r="E52" s="68">
        <v>0</v>
      </c>
      <c r="F52" s="68">
        <v>1</v>
      </c>
      <c r="G52" s="68">
        <v>4</v>
      </c>
      <c r="H52" s="68">
        <v>0</v>
      </c>
      <c r="I52" s="68">
        <v>1</v>
      </c>
      <c r="J52" s="68">
        <v>0</v>
      </c>
      <c r="K52" s="68">
        <v>0</v>
      </c>
      <c r="L52" s="68">
        <v>0</v>
      </c>
      <c r="M52" s="63">
        <f t="shared" si="2"/>
        <v>9</v>
      </c>
      <c r="N52" s="67">
        <f>M52/M55</f>
        <v>3.869719445340213E-05</v>
      </c>
    </row>
    <row r="53" spans="1:14" ht="9.75">
      <c r="A53" s="14" t="s">
        <v>384</v>
      </c>
      <c r="B53" s="68">
        <v>0</v>
      </c>
      <c r="C53" s="68">
        <v>92</v>
      </c>
      <c r="D53" s="68">
        <v>0</v>
      </c>
      <c r="E53" s="68">
        <v>0</v>
      </c>
      <c r="F53" s="68">
        <v>0</v>
      </c>
      <c r="G53" s="68">
        <v>62</v>
      </c>
      <c r="H53" s="68">
        <v>0</v>
      </c>
      <c r="I53" s="68">
        <v>56</v>
      </c>
      <c r="J53" s="68">
        <v>0</v>
      </c>
      <c r="K53" s="68">
        <v>0</v>
      </c>
      <c r="L53" s="68">
        <v>0</v>
      </c>
      <c r="M53" s="63">
        <f t="shared" si="2"/>
        <v>210</v>
      </c>
      <c r="N53" s="67">
        <f>M53/M55</f>
        <v>0.0009029345372460496</v>
      </c>
    </row>
    <row r="54" spans="1:14" ht="9.75">
      <c r="A54" s="14" t="s">
        <v>385</v>
      </c>
      <c r="B54" s="69">
        <v>0</v>
      </c>
      <c r="C54" s="68">
        <v>14</v>
      </c>
      <c r="D54" s="69">
        <v>0</v>
      </c>
      <c r="E54" s="69">
        <v>0</v>
      </c>
      <c r="F54" s="69">
        <v>0</v>
      </c>
      <c r="G54" s="68">
        <v>1</v>
      </c>
      <c r="H54" s="69">
        <v>0</v>
      </c>
      <c r="I54" s="69">
        <v>0</v>
      </c>
      <c r="J54" s="68">
        <v>2</v>
      </c>
      <c r="K54" s="69">
        <v>0</v>
      </c>
      <c r="L54" s="69">
        <v>0</v>
      </c>
      <c r="M54" s="63">
        <f t="shared" si="2"/>
        <v>17</v>
      </c>
      <c r="N54" s="67">
        <f>M54/M55</f>
        <v>7.309470063420402E-05</v>
      </c>
    </row>
    <row r="55" spans="1:14" ht="9.75">
      <c r="A55" s="17" t="s">
        <v>137</v>
      </c>
      <c r="B55" s="77">
        <f aca="true" t="shared" si="3" ref="B55:M55">SUM(B3:B54)</f>
        <v>27869</v>
      </c>
      <c r="C55" s="77">
        <f t="shared" si="3"/>
        <v>30384</v>
      </c>
      <c r="D55" s="77">
        <f t="shared" si="3"/>
        <v>31467</v>
      </c>
      <c r="E55" s="77">
        <f t="shared" si="3"/>
        <v>30001</v>
      </c>
      <c r="F55" s="77">
        <f t="shared" si="3"/>
        <v>29356</v>
      </c>
      <c r="G55" s="77">
        <f t="shared" si="3"/>
        <v>29690</v>
      </c>
      <c r="H55" s="77">
        <f t="shared" si="3"/>
        <v>10455</v>
      </c>
      <c r="I55" s="77">
        <f t="shared" si="3"/>
        <v>22625</v>
      </c>
      <c r="J55" s="77">
        <f t="shared" si="3"/>
        <v>17175</v>
      </c>
      <c r="K55" s="77">
        <f t="shared" si="3"/>
        <v>3539</v>
      </c>
      <c r="L55" s="77">
        <f t="shared" si="3"/>
        <v>14</v>
      </c>
      <c r="M55" s="63">
        <f t="shared" si="3"/>
        <v>232575</v>
      </c>
      <c r="N55" s="67">
        <f>M55/M55</f>
        <v>1</v>
      </c>
    </row>
    <row r="56" spans="1:14" ht="9.75">
      <c r="A56" s="18" t="s">
        <v>165</v>
      </c>
      <c r="B56" s="71">
        <f>B55/M55</f>
        <v>0.119828012469096</v>
      </c>
      <c r="C56" s="71">
        <f>C55/M55</f>
        <v>0.13064172847468558</v>
      </c>
      <c r="D56" s="71">
        <f>D55/M55</f>
        <v>0.13529829087391165</v>
      </c>
      <c r="E56" s="71">
        <f>E55/M55</f>
        <v>0.12899494786627969</v>
      </c>
      <c r="F56" s="71">
        <f>F55/M55</f>
        <v>0.12622164893045254</v>
      </c>
      <c r="G56" s="71">
        <f>G55/M55</f>
        <v>0.12765774481350103</v>
      </c>
      <c r="H56" s="71">
        <f>H55/M55</f>
        <v>0.044953240890035474</v>
      </c>
      <c r="I56" s="71">
        <f>I55/M55</f>
        <v>0.09728044716758034</v>
      </c>
      <c r="J56" s="71">
        <f>J55/M55</f>
        <v>0.07384714608190907</v>
      </c>
      <c r="K56" s="71">
        <f>K55/M55</f>
        <v>0.015216596796732236</v>
      </c>
      <c r="L56" s="71">
        <f>L55/M55</f>
        <v>6.0195635816403313E-05</v>
      </c>
      <c r="M56" s="71">
        <f>M55/M55</f>
        <v>1</v>
      </c>
      <c r="N56" s="16"/>
    </row>
    <row r="57" spans="1:11" ht="9.75">
      <c r="A57" s="12" t="s">
        <v>43</v>
      </c>
      <c r="D57" s="72"/>
      <c r="K57" s="73"/>
    </row>
    <row r="58" spans="1:11" ht="9.75">
      <c r="A58" s="12" t="s">
        <v>42</v>
      </c>
      <c r="D58" s="72"/>
      <c r="K58" s="73"/>
    </row>
    <row r="59" spans="1:11" ht="9.75">
      <c r="A59" s="12" t="s">
        <v>420</v>
      </c>
      <c r="F59" s="72"/>
      <c r="I59" s="74"/>
      <c r="K59" s="75"/>
    </row>
    <row r="60" spans="1:11" ht="9.75">
      <c r="A60" s="76" t="s">
        <v>421</v>
      </c>
      <c r="F60" s="72"/>
      <c r="I60" s="74"/>
      <c r="K60" s="75"/>
    </row>
    <row r="61" spans="1:14" ht="9.75">
      <c r="A61" s="12" t="s">
        <v>125</v>
      </c>
      <c r="F61" s="72"/>
      <c r="I61" s="72"/>
      <c r="J61" s="75"/>
      <c r="K61" s="75"/>
      <c r="L61" s="75"/>
      <c r="M61" s="75"/>
      <c r="N61" s="75"/>
    </row>
  </sheetData>
  <printOptions/>
  <pageMargins left="0.5" right="0.5" top="0.75" bottom="0.75" header="0.5" footer="0.5"/>
  <pageSetup horizontalDpi="600" verticalDpi="6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61"/>
  <sheetViews>
    <sheetView zoomScale="125" zoomScaleNormal="125" workbookViewId="0" topLeftCell="A1">
      <selection activeCell="C64" sqref="C64"/>
    </sheetView>
  </sheetViews>
  <sheetFormatPr defaultColWidth="11.421875" defaultRowHeight="12.75"/>
  <cols>
    <col min="1" max="1" width="16.140625" style="12" customWidth="1"/>
    <col min="2" max="6" width="5.7109375" style="12" customWidth="1"/>
    <col min="7" max="7" width="5.8515625" style="12" customWidth="1"/>
    <col min="8" max="8" width="5.7109375" style="12" customWidth="1"/>
    <col min="9" max="11" width="6.28125" style="12" customWidth="1"/>
    <col min="12" max="12" width="6.7109375" style="12" customWidth="1"/>
    <col min="13" max="13" width="6.421875" style="12" customWidth="1"/>
    <col min="14" max="14" width="6.57421875" style="12" customWidth="1"/>
    <col min="15" max="16384" width="9.140625" style="12" customWidth="1"/>
  </cols>
  <sheetData>
    <row r="1" spans="1:5" ht="9.75">
      <c r="A1" s="11" t="s">
        <v>241</v>
      </c>
      <c r="B1" s="11"/>
      <c r="C1" s="11"/>
      <c r="D1" s="11"/>
      <c r="E1" s="11"/>
    </row>
    <row r="2" spans="1:14" ht="25.5" customHeight="1">
      <c r="A2" s="13" t="s">
        <v>290</v>
      </c>
      <c r="B2" s="13" t="s">
        <v>266</v>
      </c>
      <c r="C2" s="13" t="s">
        <v>267</v>
      </c>
      <c r="D2" s="13" t="s">
        <v>268</v>
      </c>
      <c r="E2" s="13" t="s">
        <v>269</v>
      </c>
      <c r="F2" s="13" t="s">
        <v>262</v>
      </c>
      <c r="G2" s="13" t="s">
        <v>270</v>
      </c>
      <c r="H2" s="13" t="s">
        <v>271</v>
      </c>
      <c r="I2" s="13" t="s">
        <v>265</v>
      </c>
      <c r="J2" s="13" t="s">
        <v>263</v>
      </c>
      <c r="K2" s="13" t="s">
        <v>264</v>
      </c>
      <c r="L2" s="13" t="s">
        <v>167</v>
      </c>
      <c r="M2" s="13" t="s">
        <v>245</v>
      </c>
      <c r="N2" s="13" t="s">
        <v>165</v>
      </c>
    </row>
    <row r="3" spans="1:14" ht="9.75">
      <c r="A3" s="14" t="s">
        <v>418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5"/>
      <c r="N3" s="66"/>
    </row>
    <row r="4" spans="1:14" ht="9.75">
      <c r="A4" s="14" t="s">
        <v>419</v>
      </c>
      <c r="B4" s="68">
        <v>964</v>
      </c>
      <c r="C4" s="68">
        <v>655</v>
      </c>
      <c r="D4" s="68">
        <v>719</v>
      </c>
      <c r="E4" s="68">
        <v>804</v>
      </c>
      <c r="F4" s="68">
        <v>870</v>
      </c>
      <c r="G4" s="68">
        <v>830</v>
      </c>
      <c r="H4" s="68">
        <v>872</v>
      </c>
      <c r="I4" s="68">
        <v>721</v>
      </c>
      <c r="J4" s="68">
        <v>82</v>
      </c>
      <c r="K4" s="68">
        <v>5</v>
      </c>
      <c r="L4" s="68">
        <v>0</v>
      </c>
      <c r="M4" s="63">
        <f aca="true" t="shared" si="0" ref="M4:M10">SUM(B4:L4)</f>
        <v>6522</v>
      </c>
      <c r="N4" s="67">
        <f>M4/M55</f>
        <v>0.023709638720653778</v>
      </c>
    </row>
    <row r="5" spans="1:14" ht="9.75">
      <c r="A5" s="14" t="s">
        <v>227</v>
      </c>
      <c r="B5" s="68">
        <v>752</v>
      </c>
      <c r="C5" s="68">
        <v>765</v>
      </c>
      <c r="D5" s="68">
        <v>797</v>
      </c>
      <c r="E5" s="68">
        <v>807</v>
      </c>
      <c r="F5" s="68">
        <v>814</v>
      </c>
      <c r="G5" s="68">
        <v>850</v>
      </c>
      <c r="H5" s="68">
        <v>1004</v>
      </c>
      <c r="I5" s="68">
        <v>742</v>
      </c>
      <c r="J5" s="68">
        <v>708</v>
      </c>
      <c r="K5" s="68">
        <v>723</v>
      </c>
      <c r="L5" s="68">
        <v>0</v>
      </c>
      <c r="M5" s="63">
        <f t="shared" si="0"/>
        <v>7962</v>
      </c>
      <c r="N5" s="67">
        <f>M5/M55</f>
        <v>0.028944517555020758</v>
      </c>
    </row>
    <row r="6" spans="1:14" ht="9.75">
      <c r="A6" s="14" t="s">
        <v>335</v>
      </c>
      <c r="B6" s="68">
        <v>783</v>
      </c>
      <c r="C6" s="68">
        <v>813</v>
      </c>
      <c r="D6" s="68">
        <v>756</v>
      </c>
      <c r="E6" s="68">
        <v>715</v>
      </c>
      <c r="F6" s="68">
        <v>673</v>
      </c>
      <c r="G6" s="68">
        <v>626</v>
      </c>
      <c r="H6" s="68">
        <v>538</v>
      </c>
      <c r="I6" s="68">
        <v>500</v>
      </c>
      <c r="J6" s="68">
        <v>331</v>
      </c>
      <c r="K6" s="68">
        <v>245</v>
      </c>
      <c r="L6" s="68">
        <v>4</v>
      </c>
      <c r="M6" s="63">
        <f t="shared" si="0"/>
        <v>5984</v>
      </c>
      <c r="N6" s="67">
        <f>M6/M55</f>
        <v>0.021753829822813892</v>
      </c>
    </row>
    <row r="7" spans="1:14" ht="9.75">
      <c r="A7" s="14" t="s">
        <v>336</v>
      </c>
      <c r="B7" s="68">
        <v>14318</v>
      </c>
      <c r="C7" s="68">
        <v>14777</v>
      </c>
      <c r="D7" s="68">
        <v>14829</v>
      </c>
      <c r="E7" s="68">
        <v>14675</v>
      </c>
      <c r="F7" s="68">
        <v>14550</v>
      </c>
      <c r="G7" s="68">
        <v>13742</v>
      </c>
      <c r="H7" s="69">
        <v>0</v>
      </c>
      <c r="I7" s="68">
        <v>11880</v>
      </c>
      <c r="J7" s="68">
        <v>10861</v>
      </c>
      <c r="K7" s="68">
        <v>0</v>
      </c>
      <c r="L7" s="68">
        <v>0</v>
      </c>
      <c r="M7" s="63">
        <f t="shared" si="0"/>
        <v>109632</v>
      </c>
      <c r="N7" s="67">
        <f>M7/M55</f>
        <v>0.3985487752564727</v>
      </c>
    </row>
    <row r="8" spans="1:14" ht="9.75">
      <c r="A8" s="14" t="s">
        <v>337</v>
      </c>
      <c r="B8" s="68">
        <v>1034</v>
      </c>
      <c r="C8" s="68">
        <v>1015</v>
      </c>
      <c r="D8" s="68">
        <v>907</v>
      </c>
      <c r="E8" s="68">
        <v>916</v>
      </c>
      <c r="F8" s="68">
        <v>876</v>
      </c>
      <c r="G8" s="68">
        <v>790</v>
      </c>
      <c r="H8" s="68">
        <v>710</v>
      </c>
      <c r="I8" s="68">
        <v>541</v>
      </c>
      <c r="J8" s="68">
        <v>361</v>
      </c>
      <c r="K8" s="68">
        <v>283</v>
      </c>
      <c r="L8" s="68">
        <v>0</v>
      </c>
      <c r="M8" s="63">
        <f t="shared" si="0"/>
        <v>7433</v>
      </c>
      <c r="N8" s="67">
        <f>M8/M55</f>
        <v>0.027021426649895666</v>
      </c>
    </row>
    <row r="9" spans="1:14" ht="9.75">
      <c r="A9" s="14" t="s">
        <v>338</v>
      </c>
      <c r="B9" s="69">
        <v>0</v>
      </c>
      <c r="C9" s="68">
        <v>137</v>
      </c>
      <c r="D9" s="69">
        <v>0</v>
      </c>
      <c r="E9" s="68">
        <v>117</v>
      </c>
      <c r="F9" s="69">
        <v>0</v>
      </c>
      <c r="G9" s="68">
        <v>111</v>
      </c>
      <c r="H9" s="69">
        <v>0</v>
      </c>
      <c r="I9" s="68">
        <v>68</v>
      </c>
      <c r="J9" s="69">
        <v>0</v>
      </c>
      <c r="K9" s="69">
        <v>0</v>
      </c>
      <c r="L9" s="69">
        <v>0</v>
      </c>
      <c r="M9" s="63">
        <f t="shared" si="0"/>
        <v>433</v>
      </c>
      <c r="N9" s="67">
        <f>M9/M55</f>
        <v>0.0015740989828339597</v>
      </c>
    </row>
    <row r="10" spans="1:14" ht="9.75">
      <c r="A10" s="14" t="s">
        <v>339</v>
      </c>
      <c r="B10" s="68">
        <v>7</v>
      </c>
      <c r="C10" s="68">
        <v>0</v>
      </c>
      <c r="D10" s="68">
        <v>11</v>
      </c>
      <c r="E10" s="68">
        <v>0</v>
      </c>
      <c r="F10" s="68">
        <v>0</v>
      </c>
      <c r="G10" s="68">
        <v>14</v>
      </c>
      <c r="H10" s="68">
        <v>0</v>
      </c>
      <c r="I10" s="68">
        <v>10</v>
      </c>
      <c r="J10" s="68">
        <v>0</v>
      </c>
      <c r="K10" s="68">
        <v>0</v>
      </c>
      <c r="L10" s="68">
        <v>0</v>
      </c>
      <c r="M10" s="63">
        <f t="shared" si="0"/>
        <v>42</v>
      </c>
      <c r="N10" s="67">
        <f>M10/M55</f>
        <v>0.00015268396600237025</v>
      </c>
    </row>
    <row r="11" spans="1:14" ht="12" customHeight="1">
      <c r="A11" s="14" t="s">
        <v>126</v>
      </c>
      <c r="B11" s="170" t="s">
        <v>171</v>
      </c>
      <c r="C11" s="170" t="s">
        <v>171</v>
      </c>
      <c r="D11" s="170" t="s">
        <v>171</v>
      </c>
      <c r="E11" s="170" t="s">
        <v>171</v>
      </c>
      <c r="F11" s="170" t="s">
        <v>171</v>
      </c>
      <c r="G11" s="170" t="s">
        <v>171</v>
      </c>
      <c r="H11" s="170" t="s">
        <v>171</v>
      </c>
      <c r="I11" s="170" t="s">
        <v>171</v>
      </c>
      <c r="J11" s="170" t="s">
        <v>171</v>
      </c>
      <c r="K11" s="170" t="s">
        <v>171</v>
      </c>
      <c r="L11" s="170" t="s">
        <v>171</v>
      </c>
      <c r="M11" s="170" t="s">
        <v>171</v>
      </c>
      <c r="N11" s="170" t="s">
        <v>171</v>
      </c>
    </row>
    <row r="12" spans="1:14" ht="9.75">
      <c r="A12" s="14" t="s">
        <v>340</v>
      </c>
      <c r="B12" s="68">
        <v>3307</v>
      </c>
      <c r="C12" s="68">
        <v>2908</v>
      </c>
      <c r="D12" s="68">
        <v>2416</v>
      </c>
      <c r="E12" s="68">
        <v>2855</v>
      </c>
      <c r="F12" s="68">
        <v>2806</v>
      </c>
      <c r="G12" s="68">
        <v>2679</v>
      </c>
      <c r="H12" s="68">
        <v>2849</v>
      </c>
      <c r="I12" s="68">
        <v>2030</v>
      </c>
      <c r="J12" s="68">
        <v>1641</v>
      </c>
      <c r="K12" s="68">
        <v>1530</v>
      </c>
      <c r="L12" s="68">
        <v>0</v>
      </c>
      <c r="M12" s="63">
        <f aca="true" t="shared" si="1" ref="M12:M21">SUM(B12:L12)</f>
        <v>25021</v>
      </c>
      <c r="N12" s="67">
        <f>M12/M55</f>
        <v>0.09095965507965013</v>
      </c>
    </row>
    <row r="13" spans="1:14" ht="9.75">
      <c r="A13" s="14" t="s">
        <v>341</v>
      </c>
      <c r="B13" s="68">
        <v>664</v>
      </c>
      <c r="C13" s="68">
        <v>599</v>
      </c>
      <c r="D13" s="68">
        <v>551</v>
      </c>
      <c r="E13" s="68">
        <v>580</v>
      </c>
      <c r="F13" s="68">
        <v>516</v>
      </c>
      <c r="G13" s="68">
        <v>478</v>
      </c>
      <c r="H13" s="68">
        <v>429</v>
      </c>
      <c r="I13" s="68">
        <v>293</v>
      </c>
      <c r="J13" s="68">
        <v>167</v>
      </c>
      <c r="K13" s="68">
        <v>99</v>
      </c>
      <c r="L13" s="68">
        <v>0</v>
      </c>
      <c r="M13" s="63">
        <f t="shared" si="1"/>
        <v>4376</v>
      </c>
      <c r="N13" s="67">
        <f>M13/M55</f>
        <v>0.015908215124437432</v>
      </c>
    </row>
    <row r="14" spans="1:14" ht="9.75">
      <c r="A14" s="14" t="s">
        <v>342</v>
      </c>
      <c r="B14" s="68">
        <v>75</v>
      </c>
      <c r="C14" s="68">
        <v>83</v>
      </c>
      <c r="D14" s="68">
        <v>82</v>
      </c>
      <c r="E14" s="68">
        <v>80</v>
      </c>
      <c r="F14" s="68">
        <v>80</v>
      </c>
      <c r="G14" s="68">
        <v>97</v>
      </c>
      <c r="H14" s="69">
        <v>0</v>
      </c>
      <c r="I14" s="68">
        <v>78</v>
      </c>
      <c r="J14" s="69">
        <v>0</v>
      </c>
      <c r="K14" s="69">
        <v>0</v>
      </c>
      <c r="L14" s="69">
        <v>0</v>
      </c>
      <c r="M14" s="63">
        <f t="shared" si="1"/>
        <v>575</v>
      </c>
      <c r="N14" s="67">
        <f>M14/M55</f>
        <v>0.002090316201222926</v>
      </c>
    </row>
    <row r="15" spans="1:14" ht="9.75">
      <c r="A15" s="14" t="s">
        <v>343</v>
      </c>
      <c r="B15" s="68">
        <v>501</v>
      </c>
      <c r="C15" s="68">
        <v>474</v>
      </c>
      <c r="D15" s="68">
        <v>476</v>
      </c>
      <c r="E15" s="68">
        <v>476</v>
      </c>
      <c r="F15" s="68">
        <v>487</v>
      </c>
      <c r="G15" s="68">
        <v>422</v>
      </c>
      <c r="H15" s="69">
        <v>0</v>
      </c>
      <c r="I15" s="68">
        <v>345</v>
      </c>
      <c r="J15" s="69">
        <v>0</v>
      </c>
      <c r="K15" s="69">
        <v>0</v>
      </c>
      <c r="L15" s="69">
        <v>0</v>
      </c>
      <c r="M15" s="63">
        <f t="shared" si="1"/>
        <v>3181</v>
      </c>
      <c r="N15" s="67">
        <f>M15/M55</f>
        <v>0.011563992758417612</v>
      </c>
    </row>
    <row r="16" spans="1:14" ht="9.75">
      <c r="A16" s="14" t="s">
        <v>344</v>
      </c>
      <c r="B16" s="68">
        <v>21</v>
      </c>
      <c r="C16" s="68">
        <v>0</v>
      </c>
      <c r="D16" s="68">
        <v>21</v>
      </c>
      <c r="E16" s="68">
        <v>0</v>
      </c>
      <c r="F16" s="68">
        <v>0</v>
      </c>
      <c r="G16" s="68">
        <v>22</v>
      </c>
      <c r="H16" s="68">
        <v>0</v>
      </c>
      <c r="I16" s="68">
        <v>0</v>
      </c>
      <c r="J16" s="68">
        <v>12</v>
      </c>
      <c r="K16" s="68">
        <v>0</v>
      </c>
      <c r="L16" s="68">
        <v>0</v>
      </c>
      <c r="M16" s="63">
        <f t="shared" si="1"/>
        <v>76</v>
      </c>
      <c r="N16" s="67">
        <f>M16/M55</f>
        <v>0.0002762852718138128</v>
      </c>
    </row>
    <row r="17" spans="1:14" ht="9.75">
      <c r="A17" s="14" t="s">
        <v>345</v>
      </c>
      <c r="B17" s="68">
        <v>178</v>
      </c>
      <c r="C17" s="68">
        <v>173</v>
      </c>
      <c r="D17" s="68">
        <v>186</v>
      </c>
      <c r="E17" s="68">
        <v>178</v>
      </c>
      <c r="F17" s="68">
        <v>169</v>
      </c>
      <c r="G17" s="68">
        <v>139</v>
      </c>
      <c r="H17" s="68">
        <v>161</v>
      </c>
      <c r="I17" s="68">
        <v>132</v>
      </c>
      <c r="J17" s="68">
        <v>88</v>
      </c>
      <c r="K17" s="68">
        <v>65</v>
      </c>
      <c r="L17" s="68">
        <v>45</v>
      </c>
      <c r="M17" s="63">
        <f t="shared" si="1"/>
        <v>1514</v>
      </c>
      <c r="N17" s="67">
        <f>M17/M55</f>
        <v>0.005503893441133061</v>
      </c>
    </row>
    <row r="18" spans="1:14" ht="9.75">
      <c r="A18" s="14" t="s">
        <v>346</v>
      </c>
      <c r="B18" s="68">
        <v>254</v>
      </c>
      <c r="C18" s="68">
        <v>241</v>
      </c>
      <c r="D18" s="68">
        <v>246</v>
      </c>
      <c r="E18" s="68">
        <v>190</v>
      </c>
      <c r="F18" s="68">
        <v>217</v>
      </c>
      <c r="G18" s="68">
        <v>152</v>
      </c>
      <c r="H18" s="68">
        <v>150</v>
      </c>
      <c r="I18" s="68">
        <v>134</v>
      </c>
      <c r="J18" s="68">
        <v>111</v>
      </c>
      <c r="K18" s="68">
        <v>52</v>
      </c>
      <c r="L18" s="68">
        <v>1</v>
      </c>
      <c r="M18" s="63">
        <f t="shared" si="1"/>
        <v>1748</v>
      </c>
      <c r="N18" s="67">
        <f>M18/M55</f>
        <v>0.006354561251717694</v>
      </c>
    </row>
    <row r="19" spans="1:14" ht="9.75">
      <c r="A19" s="14" t="s">
        <v>347</v>
      </c>
      <c r="B19" s="69">
        <v>0</v>
      </c>
      <c r="C19" s="68">
        <v>431</v>
      </c>
      <c r="D19" s="69">
        <v>0</v>
      </c>
      <c r="E19" s="69">
        <v>0</v>
      </c>
      <c r="F19" s="68">
        <v>376</v>
      </c>
      <c r="G19" s="69">
        <v>0</v>
      </c>
      <c r="H19" s="69">
        <v>0</v>
      </c>
      <c r="I19" s="68">
        <v>249</v>
      </c>
      <c r="J19" s="69">
        <v>0</v>
      </c>
      <c r="K19" s="69">
        <v>0</v>
      </c>
      <c r="L19" s="69">
        <v>0</v>
      </c>
      <c r="M19" s="63">
        <f t="shared" si="1"/>
        <v>1056</v>
      </c>
      <c r="N19" s="67">
        <f>M19/M55</f>
        <v>0.0038389111452024516</v>
      </c>
    </row>
    <row r="20" spans="1:14" ht="9.75">
      <c r="A20" s="14" t="s">
        <v>348</v>
      </c>
      <c r="B20" s="68">
        <v>467</v>
      </c>
      <c r="C20" s="68">
        <v>367</v>
      </c>
      <c r="D20" s="68">
        <v>382</v>
      </c>
      <c r="E20" s="68">
        <v>400</v>
      </c>
      <c r="F20" s="68">
        <v>335</v>
      </c>
      <c r="G20" s="68">
        <v>292</v>
      </c>
      <c r="H20" s="68">
        <v>282</v>
      </c>
      <c r="I20" s="68">
        <v>169</v>
      </c>
      <c r="J20" s="68">
        <v>87</v>
      </c>
      <c r="K20" s="68">
        <v>55</v>
      </c>
      <c r="L20" s="68">
        <v>147</v>
      </c>
      <c r="M20" s="63">
        <f t="shared" si="1"/>
        <v>2983</v>
      </c>
      <c r="N20" s="67">
        <f>M20/M55</f>
        <v>0.010844196918692152</v>
      </c>
    </row>
    <row r="21" spans="1:14" ht="9.75">
      <c r="A21" s="14" t="s">
        <v>349</v>
      </c>
      <c r="B21" s="69">
        <v>0</v>
      </c>
      <c r="C21" s="68">
        <v>280</v>
      </c>
      <c r="D21" s="69">
        <v>0</v>
      </c>
      <c r="E21" s="69">
        <v>0</v>
      </c>
      <c r="F21" s="69">
        <v>0</v>
      </c>
      <c r="G21" s="68">
        <v>251</v>
      </c>
      <c r="H21" s="69">
        <v>0</v>
      </c>
      <c r="I21" s="68">
        <v>146</v>
      </c>
      <c r="J21" s="69">
        <v>0</v>
      </c>
      <c r="K21" s="69">
        <v>0</v>
      </c>
      <c r="L21" s="69">
        <v>0</v>
      </c>
      <c r="M21" s="63">
        <f t="shared" si="1"/>
        <v>677</v>
      </c>
      <c r="N21" s="67">
        <f>M21/M55</f>
        <v>0.0024611201186572535</v>
      </c>
    </row>
    <row r="22" spans="1:14" ht="9.75">
      <c r="A22" s="14" t="s">
        <v>390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3"/>
      <c r="N22" s="67"/>
    </row>
    <row r="23" spans="1:14" ht="9.75">
      <c r="A23" s="14" t="s">
        <v>96</v>
      </c>
      <c r="B23" s="68">
        <v>26</v>
      </c>
      <c r="C23" s="68">
        <v>16</v>
      </c>
      <c r="D23" s="68">
        <v>20</v>
      </c>
      <c r="E23" s="68">
        <v>15</v>
      </c>
      <c r="F23" s="68">
        <v>11</v>
      </c>
      <c r="G23" s="68">
        <v>7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3">
        <f>SUM(B23:L23)</f>
        <v>95</v>
      </c>
      <c r="N23" s="67">
        <f>M23/M55</f>
        <v>0.000345356589767266</v>
      </c>
    </row>
    <row r="24" spans="1:14" ht="9.75">
      <c r="A24" s="14" t="s">
        <v>97</v>
      </c>
      <c r="B24" s="68">
        <v>0</v>
      </c>
      <c r="C24" s="68">
        <v>57</v>
      </c>
      <c r="D24" s="68">
        <v>0</v>
      </c>
      <c r="E24" s="68">
        <v>61</v>
      </c>
      <c r="F24" s="68">
        <v>0</v>
      </c>
      <c r="G24" s="68">
        <v>38</v>
      </c>
      <c r="H24" s="68">
        <v>0</v>
      </c>
      <c r="I24" s="68">
        <v>26</v>
      </c>
      <c r="J24" s="68">
        <v>0</v>
      </c>
      <c r="K24" s="68">
        <v>0</v>
      </c>
      <c r="L24" s="68">
        <v>0</v>
      </c>
      <c r="M24" s="63">
        <f>SUM(B24:L24)</f>
        <v>182</v>
      </c>
      <c r="N24" s="67">
        <f>M24/M55</f>
        <v>0.0006616305193436043</v>
      </c>
    </row>
    <row r="25" spans="1:14" ht="9.75">
      <c r="A25" s="14" t="s">
        <v>98</v>
      </c>
      <c r="B25" s="68">
        <v>192</v>
      </c>
      <c r="C25" s="68">
        <v>261</v>
      </c>
      <c r="D25" s="68">
        <v>206</v>
      </c>
      <c r="E25" s="68">
        <v>213</v>
      </c>
      <c r="F25" s="68">
        <v>214</v>
      </c>
      <c r="G25" s="68">
        <v>204</v>
      </c>
      <c r="H25" s="69">
        <v>0</v>
      </c>
      <c r="I25" s="68">
        <v>104</v>
      </c>
      <c r="J25" s="68">
        <v>144</v>
      </c>
      <c r="K25" s="68">
        <v>60</v>
      </c>
      <c r="L25" s="69">
        <v>0</v>
      </c>
      <c r="M25" s="63">
        <f>SUM(B25:L25)</f>
        <v>1598</v>
      </c>
      <c r="N25" s="67">
        <f>M25/M55</f>
        <v>0.005809261373137801</v>
      </c>
    </row>
    <row r="26" spans="1:14" ht="9.75">
      <c r="A26" s="14" t="s">
        <v>99</v>
      </c>
      <c r="B26" s="68">
        <v>196</v>
      </c>
      <c r="C26" s="69">
        <v>0</v>
      </c>
      <c r="D26" s="68">
        <v>167</v>
      </c>
      <c r="E26" s="69">
        <v>0</v>
      </c>
      <c r="F26" s="68">
        <v>152</v>
      </c>
      <c r="G26" s="69">
        <v>0</v>
      </c>
      <c r="H26" s="69">
        <v>0</v>
      </c>
      <c r="I26" s="69">
        <v>0</v>
      </c>
      <c r="J26" s="68">
        <v>72</v>
      </c>
      <c r="K26" s="69">
        <v>0</v>
      </c>
      <c r="L26" s="69">
        <v>0</v>
      </c>
      <c r="M26" s="63">
        <f>SUM(B26:L26)</f>
        <v>587</v>
      </c>
      <c r="N26" s="67">
        <f>M26/M55</f>
        <v>0.0021339401915093175</v>
      </c>
    </row>
    <row r="27" spans="1:14" ht="9.75">
      <c r="A27" s="14" t="s">
        <v>209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3"/>
      <c r="N27" s="67"/>
    </row>
    <row r="28" spans="1:14" ht="9.75">
      <c r="A28" s="14" t="s">
        <v>210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3"/>
      <c r="N28" s="67"/>
    </row>
    <row r="29" spans="1:14" ht="9.75">
      <c r="A29" s="14" t="s">
        <v>102</v>
      </c>
      <c r="B29" s="68">
        <v>3</v>
      </c>
      <c r="C29" s="68">
        <v>23</v>
      </c>
      <c r="D29" s="68">
        <v>3</v>
      </c>
      <c r="E29" s="68">
        <v>2</v>
      </c>
      <c r="F29" s="68">
        <v>3</v>
      </c>
      <c r="G29" s="68">
        <v>24</v>
      </c>
      <c r="H29" s="68">
        <v>0</v>
      </c>
      <c r="I29" s="68">
        <v>20</v>
      </c>
      <c r="J29" s="68">
        <v>4</v>
      </c>
      <c r="K29" s="68">
        <v>0</v>
      </c>
      <c r="L29" s="68">
        <v>0</v>
      </c>
      <c r="M29" s="63">
        <f>SUM(B29:L29)</f>
        <v>82</v>
      </c>
      <c r="N29" s="67">
        <f>M29/M55</f>
        <v>0.00029809726695700857</v>
      </c>
    </row>
    <row r="30" spans="1:14" ht="9.75">
      <c r="A30" s="14" t="s">
        <v>103</v>
      </c>
      <c r="B30" s="69">
        <v>0</v>
      </c>
      <c r="C30" s="68">
        <v>475</v>
      </c>
      <c r="D30" s="69">
        <v>0</v>
      </c>
      <c r="E30" s="69">
        <v>0</v>
      </c>
      <c r="F30" s="69">
        <v>0</v>
      </c>
      <c r="G30" s="68">
        <v>391</v>
      </c>
      <c r="H30" s="69">
        <v>0</v>
      </c>
      <c r="I30" s="69">
        <v>0</v>
      </c>
      <c r="J30" s="68">
        <v>232</v>
      </c>
      <c r="K30" s="69">
        <v>0</v>
      </c>
      <c r="L30" s="69">
        <v>0</v>
      </c>
      <c r="M30" s="63">
        <f>SUM(B30:L30)</f>
        <v>1098</v>
      </c>
      <c r="N30" s="67">
        <f>M30/M55</f>
        <v>0.003991595111204822</v>
      </c>
    </row>
    <row r="31" spans="1:14" ht="9.75">
      <c r="A31" s="14" t="s">
        <v>104</v>
      </c>
      <c r="B31" s="68">
        <v>24</v>
      </c>
      <c r="C31" s="68">
        <v>0</v>
      </c>
      <c r="D31" s="68">
        <v>19</v>
      </c>
      <c r="E31" s="68">
        <v>0</v>
      </c>
      <c r="F31" s="68">
        <v>0</v>
      </c>
      <c r="G31" s="68">
        <v>20</v>
      </c>
      <c r="H31" s="68">
        <v>0</v>
      </c>
      <c r="I31" s="68">
        <v>6</v>
      </c>
      <c r="J31" s="68">
        <v>4</v>
      </c>
      <c r="K31" s="68">
        <v>0</v>
      </c>
      <c r="L31" s="68">
        <v>1</v>
      </c>
      <c r="M31" s="63">
        <f>SUM(B31:L31)</f>
        <v>74</v>
      </c>
      <c r="N31" s="67">
        <f>M31/M55</f>
        <v>0.0002690146067660809</v>
      </c>
    </row>
    <row r="32" spans="1:14" ht="9.75">
      <c r="A32" s="14" t="s">
        <v>105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6</v>
      </c>
      <c r="J32" s="68">
        <v>0</v>
      </c>
      <c r="K32" s="68">
        <v>0</v>
      </c>
      <c r="L32" s="68">
        <v>0</v>
      </c>
      <c r="M32" s="63">
        <f>SUM(B32:L32)</f>
        <v>6</v>
      </c>
      <c r="N32" s="67">
        <f>M32/M55</f>
        <v>2.1811995143195748E-05</v>
      </c>
    </row>
    <row r="33" spans="1:14" ht="9.75">
      <c r="A33" s="14" t="s">
        <v>106</v>
      </c>
      <c r="B33" s="68">
        <v>66</v>
      </c>
      <c r="C33" s="68">
        <v>58</v>
      </c>
      <c r="D33" s="68">
        <v>42</v>
      </c>
      <c r="E33" s="68">
        <v>40</v>
      </c>
      <c r="F33" s="68">
        <v>38</v>
      </c>
      <c r="G33" s="68">
        <v>53</v>
      </c>
      <c r="H33" s="68">
        <v>32</v>
      </c>
      <c r="I33" s="68">
        <v>23</v>
      </c>
      <c r="J33" s="68">
        <v>13</v>
      </c>
      <c r="K33" s="68">
        <v>11</v>
      </c>
      <c r="L33" s="68">
        <v>1</v>
      </c>
      <c r="M33" s="63">
        <f>SUM(B33:L33)</f>
        <v>377</v>
      </c>
      <c r="N33" s="67">
        <f>M33/M55</f>
        <v>0.0013705203614974661</v>
      </c>
    </row>
    <row r="34" spans="1:14" ht="9.75">
      <c r="A34" s="14" t="s">
        <v>396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63"/>
      <c r="N34" s="67"/>
    </row>
    <row r="35" spans="1:14" ht="9.75">
      <c r="A35" s="14" t="s">
        <v>368</v>
      </c>
      <c r="B35" s="69">
        <v>0</v>
      </c>
      <c r="C35" s="68">
        <v>265</v>
      </c>
      <c r="D35" s="69">
        <v>0</v>
      </c>
      <c r="E35" s="69">
        <v>0</v>
      </c>
      <c r="F35" s="69">
        <v>0</v>
      </c>
      <c r="G35" s="68">
        <v>206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3">
        <f>SUM(B35:L35)</f>
        <v>471</v>
      </c>
      <c r="N35" s="67">
        <f>M35/M55</f>
        <v>0.0017122416187408662</v>
      </c>
    </row>
    <row r="36" spans="1:14" ht="9.75">
      <c r="A36" s="14" t="s">
        <v>369</v>
      </c>
      <c r="B36" s="68">
        <v>394</v>
      </c>
      <c r="C36" s="68">
        <v>322</v>
      </c>
      <c r="D36" s="68">
        <v>299</v>
      </c>
      <c r="E36" s="68">
        <v>333</v>
      </c>
      <c r="F36" s="68">
        <v>326</v>
      </c>
      <c r="G36" s="68">
        <v>238</v>
      </c>
      <c r="H36" s="68">
        <v>298</v>
      </c>
      <c r="I36" s="68">
        <v>167</v>
      </c>
      <c r="J36" s="68">
        <v>84</v>
      </c>
      <c r="K36" s="68">
        <v>60</v>
      </c>
      <c r="L36" s="68">
        <v>0</v>
      </c>
      <c r="M36" s="63">
        <f>SUM(B36:L36)</f>
        <v>2521</v>
      </c>
      <c r="N36" s="67">
        <f>M36/M55</f>
        <v>0.00916467329266608</v>
      </c>
    </row>
    <row r="37" spans="1:14" ht="9.75">
      <c r="A37" s="14" t="s">
        <v>370</v>
      </c>
      <c r="B37" s="68">
        <v>13</v>
      </c>
      <c r="C37" s="68">
        <v>14</v>
      </c>
      <c r="D37" s="68">
        <v>15</v>
      </c>
      <c r="E37" s="68">
        <v>17</v>
      </c>
      <c r="F37" s="68">
        <v>16</v>
      </c>
      <c r="G37" s="68">
        <v>15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3">
        <f>SUM(B37:L37)</f>
        <v>90</v>
      </c>
      <c r="N37" s="67">
        <f>M37/M55</f>
        <v>0.0003271799271479362</v>
      </c>
    </row>
    <row r="38" spans="1:14" ht="9.75">
      <c r="A38" s="14" t="s">
        <v>392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3"/>
      <c r="N38" s="67"/>
    </row>
    <row r="39" spans="1:14" ht="9.75">
      <c r="A39" s="14" t="s">
        <v>372</v>
      </c>
      <c r="B39" s="68">
        <v>196</v>
      </c>
      <c r="C39" s="68">
        <v>146</v>
      </c>
      <c r="D39" s="68">
        <v>168</v>
      </c>
      <c r="E39" s="69">
        <v>0</v>
      </c>
      <c r="F39" s="69">
        <v>0</v>
      </c>
      <c r="G39" s="68">
        <v>118</v>
      </c>
      <c r="H39" s="69">
        <v>0</v>
      </c>
      <c r="I39" s="68">
        <v>67</v>
      </c>
      <c r="J39" s="69">
        <v>0</v>
      </c>
      <c r="K39" s="69">
        <v>0</v>
      </c>
      <c r="L39" s="69">
        <v>0</v>
      </c>
      <c r="M39" s="63">
        <f>SUM(B39:L39)</f>
        <v>695</v>
      </c>
      <c r="N39" s="67">
        <f>M39/M55</f>
        <v>0.002526556104086841</v>
      </c>
    </row>
    <row r="40" spans="1:14" ht="9.75">
      <c r="A40" s="14" t="s">
        <v>373</v>
      </c>
      <c r="B40" s="68">
        <v>1493</v>
      </c>
      <c r="C40" s="68">
        <v>1404</v>
      </c>
      <c r="D40" s="68">
        <v>1381</v>
      </c>
      <c r="E40" s="68">
        <v>1342</v>
      </c>
      <c r="F40" s="68">
        <v>1358</v>
      </c>
      <c r="G40" s="68">
        <v>1385</v>
      </c>
      <c r="H40" s="68">
        <v>1205</v>
      </c>
      <c r="I40" s="68">
        <v>998</v>
      </c>
      <c r="J40" s="68">
        <v>859</v>
      </c>
      <c r="K40" s="68">
        <v>716</v>
      </c>
      <c r="L40" s="68">
        <v>14</v>
      </c>
      <c r="M40" s="63">
        <f>SUM(B40:L40)</f>
        <v>12155</v>
      </c>
      <c r="N40" s="67">
        <f>M40/M55</f>
        <v>0.04418746682759072</v>
      </c>
    </row>
    <row r="41" spans="1:14" ht="9.75">
      <c r="A41" s="14" t="s">
        <v>374</v>
      </c>
      <c r="B41" s="68">
        <v>615</v>
      </c>
      <c r="C41" s="69">
        <v>0</v>
      </c>
      <c r="D41" s="68">
        <v>611</v>
      </c>
      <c r="E41" s="69">
        <v>0</v>
      </c>
      <c r="F41" s="69">
        <v>0</v>
      </c>
      <c r="G41" s="68">
        <v>508</v>
      </c>
      <c r="H41" s="69">
        <v>0</v>
      </c>
      <c r="I41" s="69">
        <v>0</v>
      </c>
      <c r="J41" s="68">
        <v>325</v>
      </c>
      <c r="K41" s="69">
        <v>0</v>
      </c>
      <c r="L41" s="69">
        <v>0</v>
      </c>
      <c r="M41" s="63">
        <f>SUM(B41:L41)</f>
        <v>2059</v>
      </c>
      <c r="N41" s="67">
        <f>M41/M55</f>
        <v>0.007485149666640008</v>
      </c>
    </row>
    <row r="42" spans="1:14" ht="9.75">
      <c r="A42" s="14" t="s">
        <v>127</v>
      </c>
      <c r="B42" s="170" t="s">
        <v>171</v>
      </c>
      <c r="C42" s="170" t="s">
        <v>171</v>
      </c>
      <c r="D42" s="170" t="s">
        <v>171</v>
      </c>
      <c r="E42" s="170" t="s">
        <v>171</v>
      </c>
      <c r="F42" s="170" t="s">
        <v>171</v>
      </c>
      <c r="G42" s="170" t="s">
        <v>171</v>
      </c>
      <c r="H42" s="170" t="s">
        <v>171</v>
      </c>
      <c r="I42" s="170" t="s">
        <v>171</v>
      </c>
      <c r="J42" s="170" t="s">
        <v>171</v>
      </c>
      <c r="K42" s="170" t="s">
        <v>171</v>
      </c>
      <c r="L42" s="170" t="s">
        <v>171</v>
      </c>
      <c r="M42" s="170" t="s">
        <v>171</v>
      </c>
      <c r="N42" s="170" t="s">
        <v>171</v>
      </c>
    </row>
    <row r="43" spans="1:14" ht="9.75">
      <c r="A43" s="14" t="s">
        <v>128</v>
      </c>
      <c r="B43" s="170" t="s">
        <v>171</v>
      </c>
      <c r="C43" s="170" t="s">
        <v>171</v>
      </c>
      <c r="D43" s="170" t="s">
        <v>171</v>
      </c>
      <c r="E43" s="170" t="s">
        <v>171</v>
      </c>
      <c r="F43" s="170" t="s">
        <v>171</v>
      </c>
      <c r="G43" s="170" t="s">
        <v>171</v>
      </c>
      <c r="H43" s="170" t="s">
        <v>171</v>
      </c>
      <c r="I43" s="170" t="s">
        <v>171</v>
      </c>
      <c r="J43" s="170" t="s">
        <v>171</v>
      </c>
      <c r="K43" s="170" t="s">
        <v>171</v>
      </c>
      <c r="L43" s="170" t="s">
        <v>171</v>
      </c>
      <c r="M43" s="170" t="s">
        <v>171</v>
      </c>
      <c r="N43" s="170" t="s">
        <v>171</v>
      </c>
    </row>
    <row r="44" spans="1:14" ht="9.75">
      <c r="A44" s="14" t="s">
        <v>375</v>
      </c>
      <c r="B44" s="68">
        <v>35</v>
      </c>
      <c r="C44" s="68">
        <v>37</v>
      </c>
      <c r="D44" s="68">
        <v>39</v>
      </c>
      <c r="E44" s="68">
        <v>31</v>
      </c>
      <c r="F44" s="68">
        <v>35</v>
      </c>
      <c r="G44" s="68">
        <v>32</v>
      </c>
      <c r="H44" s="68">
        <v>12</v>
      </c>
      <c r="I44" s="68">
        <v>16</v>
      </c>
      <c r="J44" s="68">
        <v>3</v>
      </c>
      <c r="K44" s="68">
        <v>2</v>
      </c>
      <c r="L44" s="68">
        <v>0</v>
      </c>
      <c r="M44" s="63">
        <f>SUM(B44:L44)</f>
        <v>242</v>
      </c>
      <c r="N44" s="67">
        <f>M44/M55</f>
        <v>0.0008797504707755619</v>
      </c>
    </row>
    <row r="45" spans="1:14" ht="9.75">
      <c r="A45" s="14" t="s">
        <v>82</v>
      </c>
      <c r="B45" s="68"/>
      <c r="C45" s="68"/>
      <c r="D45" s="68"/>
      <c r="E45" s="68"/>
      <c r="F45" s="68"/>
      <c r="G45" s="68"/>
      <c r="H45" s="70"/>
      <c r="I45" s="68"/>
      <c r="J45" s="68"/>
      <c r="K45" s="68"/>
      <c r="L45" s="68"/>
      <c r="M45" s="63"/>
      <c r="N45" s="67"/>
    </row>
    <row r="46" spans="1:14" ht="9.75">
      <c r="A46" s="14" t="s">
        <v>377</v>
      </c>
      <c r="B46" s="68">
        <v>85</v>
      </c>
      <c r="C46" s="68">
        <v>91</v>
      </c>
      <c r="D46" s="68">
        <v>56</v>
      </c>
      <c r="E46" s="68">
        <v>88</v>
      </c>
      <c r="F46" s="68">
        <v>85</v>
      </c>
      <c r="G46" s="68">
        <v>65</v>
      </c>
      <c r="H46" s="68">
        <v>36</v>
      </c>
      <c r="I46" s="68">
        <v>54</v>
      </c>
      <c r="J46" s="68">
        <v>28</v>
      </c>
      <c r="K46" s="68">
        <v>28</v>
      </c>
      <c r="L46" s="68">
        <v>0</v>
      </c>
      <c r="M46" s="63">
        <f aca="true" t="shared" si="2" ref="M46:M54">SUM(B46:L46)</f>
        <v>616</v>
      </c>
      <c r="N46" s="67">
        <f>M46/M55</f>
        <v>0.00223936483470143</v>
      </c>
    </row>
    <row r="47" spans="1:14" ht="9.75">
      <c r="A47" s="14" t="s">
        <v>378</v>
      </c>
      <c r="B47" s="68">
        <v>6126</v>
      </c>
      <c r="C47" s="68">
        <v>5930</v>
      </c>
      <c r="D47" s="68">
        <v>6075</v>
      </c>
      <c r="E47" s="68">
        <v>6121</v>
      </c>
      <c r="F47" s="68">
        <v>6006</v>
      </c>
      <c r="G47" s="68">
        <v>5813</v>
      </c>
      <c r="H47" s="68">
        <v>6594</v>
      </c>
      <c r="I47" s="68">
        <v>4846</v>
      </c>
      <c r="J47" s="68">
        <v>3871</v>
      </c>
      <c r="K47" s="68">
        <v>3353</v>
      </c>
      <c r="L47" s="68">
        <v>0</v>
      </c>
      <c r="M47" s="63">
        <f t="shared" si="2"/>
        <v>54735</v>
      </c>
      <c r="N47" s="67">
        <f>M47/M55</f>
        <v>0.1989799256938032</v>
      </c>
    </row>
    <row r="48" spans="1:14" ht="9.75">
      <c r="A48" s="14" t="s">
        <v>379</v>
      </c>
      <c r="B48" s="68">
        <v>337</v>
      </c>
      <c r="C48" s="68">
        <v>316</v>
      </c>
      <c r="D48" s="68">
        <v>338</v>
      </c>
      <c r="E48" s="68">
        <v>300</v>
      </c>
      <c r="F48" s="68">
        <v>268</v>
      </c>
      <c r="G48" s="68">
        <v>263</v>
      </c>
      <c r="H48" s="69">
        <v>0</v>
      </c>
      <c r="I48" s="68">
        <v>197</v>
      </c>
      <c r="J48" s="68">
        <v>202</v>
      </c>
      <c r="K48" s="68">
        <v>135</v>
      </c>
      <c r="L48" s="68">
        <v>0</v>
      </c>
      <c r="M48" s="63">
        <f t="shared" si="2"/>
        <v>2356</v>
      </c>
      <c r="N48" s="67">
        <f>M48/M55</f>
        <v>0.008564843426228198</v>
      </c>
    </row>
    <row r="49" spans="1:14" ht="9.75">
      <c r="A49" s="14" t="s">
        <v>380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14</v>
      </c>
      <c r="J49" s="68">
        <v>0</v>
      </c>
      <c r="K49" s="68">
        <v>0</v>
      </c>
      <c r="L49" s="68">
        <v>0</v>
      </c>
      <c r="M49" s="63">
        <f t="shared" si="2"/>
        <v>14</v>
      </c>
      <c r="N49" s="67">
        <f>M49/M55</f>
        <v>5.089465533412341E-05</v>
      </c>
    </row>
    <row r="50" spans="1:14" ht="9.75">
      <c r="A50" s="14" t="s">
        <v>381</v>
      </c>
      <c r="B50" s="68">
        <v>57</v>
      </c>
      <c r="C50" s="69">
        <v>0</v>
      </c>
      <c r="D50" s="68">
        <v>46</v>
      </c>
      <c r="E50" s="69">
        <v>0</v>
      </c>
      <c r="F50" s="69">
        <v>0</v>
      </c>
      <c r="G50" s="68">
        <v>49</v>
      </c>
      <c r="H50" s="69">
        <v>0</v>
      </c>
      <c r="I50" s="69">
        <v>0</v>
      </c>
      <c r="J50" s="68">
        <v>126</v>
      </c>
      <c r="K50" s="69">
        <v>0</v>
      </c>
      <c r="L50" s="69">
        <v>0</v>
      </c>
      <c r="M50" s="63">
        <f t="shared" si="2"/>
        <v>278</v>
      </c>
      <c r="N50" s="67">
        <f>M50/M55</f>
        <v>0.0010106224416347362</v>
      </c>
    </row>
    <row r="51" spans="1:14" ht="9.75">
      <c r="A51" s="14" t="s">
        <v>142</v>
      </c>
      <c r="B51" s="68">
        <v>2608</v>
      </c>
      <c r="C51" s="68">
        <v>2681</v>
      </c>
      <c r="D51" s="68">
        <v>263</v>
      </c>
      <c r="E51" s="68">
        <v>2579</v>
      </c>
      <c r="F51" s="68">
        <v>2537</v>
      </c>
      <c r="G51" s="68">
        <v>2351</v>
      </c>
      <c r="H51" s="68">
        <v>0</v>
      </c>
      <c r="I51" s="68">
        <v>2256</v>
      </c>
      <c r="J51" s="68">
        <v>0</v>
      </c>
      <c r="K51" s="68">
        <v>0</v>
      </c>
      <c r="L51" s="68">
        <v>0</v>
      </c>
      <c r="M51" s="63">
        <f t="shared" si="2"/>
        <v>15275</v>
      </c>
      <c r="N51" s="67">
        <f>M51/M55</f>
        <v>0.05552970430205251</v>
      </c>
    </row>
    <row r="52" spans="1:14" ht="9.75">
      <c r="A52" s="14" t="s">
        <v>383</v>
      </c>
      <c r="B52" s="68">
        <v>0</v>
      </c>
      <c r="C52" s="68">
        <v>1</v>
      </c>
      <c r="D52" s="68">
        <v>2</v>
      </c>
      <c r="E52" s="68">
        <v>0</v>
      </c>
      <c r="F52" s="68">
        <v>1</v>
      </c>
      <c r="G52" s="68">
        <v>4</v>
      </c>
      <c r="H52" s="68">
        <v>0</v>
      </c>
      <c r="I52" s="68">
        <v>1</v>
      </c>
      <c r="J52" s="68">
        <v>0</v>
      </c>
      <c r="K52" s="68">
        <v>0</v>
      </c>
      <c r="L52" s="68">
        <v>0</v>
      </c>
      <c r="M52" s="63">
        <f t="shared" si="2"/>
        <v>9</v>
      </c>
      <c r="N52" s="67">
        <f>M52/M55</f>
        <v>3.271799271479362E-05</v>
      </c>
    </row>
    <row r="53" spans="1:14" ht="9.75">
      <c r="A53" s="14" t="s">
        <v>384</v>
      </c>
      <c r="B53" s="68">
        <v>0</v>
      </c>
      <c r="C53" s="68">
        <v>99</v>
      </c>
      <c r="D53" s="68">
        <v>0</v>
      </c>
      <c r="E53" s="68">
        <v>0</v>
      </c>
      <c r="F53" s="68">
        <v>0</v>
      </c>
      <c r="G53" s="68">
        <v>69</v>
      </c>
      <c r="H53" s="68">
        <v>0</v>
      </c>
      <c r="I53" s="68">
        <v>62</v>
      </c>
      <c r="J53" s="68">
        <v>0</v>
      </c>
      <c r="K53" s="68">
        <v>0</v>
      </c>
      <c r="L53" s="68">
        <v>0</v>
      </c>
      <c r="M53" s="63">
        <f t="shared" si="2"/>
        <v>230</v>
      </c>
      <c r="N53" s="67">
        <f>M53/M55</f>
        <v>0.0008361264804891703</v>
      </c>
    </row>
    <row r="54" spans="1:14" ht="9.75">
      <c r="A54" s="14" t="s">
        <v>385</v>
      </c>
      <c r="B54" s="69">
        <v>0</v>
      </c>
      <c r="C54" s="68">
        <v>15</v>
      </c>
      <c r="D54" s="69">
        <v>0</v>
      </c>
      <c r="E54" s="69">
        <v>0</v>
      </c>
      <c r="F54" s="69">
        <v>0</v>
      </c>
      <c r="G54" s="68">
        <v>1</v>
      </c>
      <c r="H54" s="69">
        <v>0</v>
      </c>
      <c r="I54" s="69">
        <v>0</v>
      </c>
      <c r="J54" s="68">
        <v>2</v>
      </c>
      <c r="K54" s="69">
        <v>0</v>
      </c>
      <c r="L54" s="69">
        <v>0</v>
      </c>
      <c r="M54" s="63">
        <f t="shared" si="2"/>
        <v>18</v>
      </c>
      <c r="N54" s="67">
        <f>M54/M55</f>
        <v>6.543598542958724E-05</v>
      </c>
    </row>
    <row r="55" spans="1:14" ht="9.75">
      <c r="A55" s="17" t="s">
        <v>245</v>
      </c>
      <c r="B55" s="78">
        <f aca="true" t="shared" si="3" ref="B55:L55">SUM(B3:B54)</f>
        <v>35791</v>
      </c>
      <c r="C55" s="77">
        <f t="shared" si="3"/>
        <v>35929</v>
      </c>
      <c r="D55" s="77">
        <f t="shared" si="3"/>
        <v>32129</v>
      </c>
      <c r="E55" s="77">
        <f t="shared" si="3"/>
        <v>33935</v>
      </c>
      <c r="F55" s="77">
        <f t="shared" si="3"/>
        <v>33819</v>
      </c>
      <c r="G55" s="77">
        <f t="shared" si="3"/>
        <v>33349</v>
      </c>
      <c r="H55" s="77">
        <f t="shared" si="3"/>
        <v>15172</v>
      </c>
      <c r="I55" s="77">
        <f t="shared" si="3"/>
        <v>26901</v>
      </c>
      <c r="J55" s="77">
        <f t="shared" si="3"/>
        <v>20418</v>
      </c>
      <c r="K55" s="77">
        <f t="shared" si="3"/>
        <v>7422</v>
      </c>
      <c r="L55" s="77">
        <f t="shared" si="3"/>
        <v>213</v>
      </c>
      <c r="M55" s="63">
        <f>SUM(M4:M54)</f>
        <v>275078</v>
      </c>
      <c r="N55" s="67">
        <f>M55/M55</f>
        <v>1</v>
      </c>
    </row>
    <row r="56" spans="1:14" ht="9.75">
      <c r="A56" s="18" t="s">
        <v>165</v>
      </c>
      <c r="B56" s="79">
        <f>B55/M55</f>
        <v>0.1301121863616865</v>
      </c>
      <c r="C56" s="79">
        <f>C55/M55</f>
        <v>0.13061386224998</v>
      </c>
      <c r="D56" s="79">
        <f>D55/M55</f>
        <v>0.11679959865928936</v>
      </c>
      <c r="E56" s="79">
        <f>E55/M55</f>
        <v>0.12336500919739128</v>
      </c>
      <c r="F56" s="79">
        <f>F55/M55</f>
        <v>0.12294331062462284</v>
      </c>
      <c r="G56" s="79">
        <f>G55/M55</f>
        <v>0.12123470433840583</v>
      </c>
      <c r="H56" s="79">
        <f>H55/M55</f>
        <v>0.05515526505209432</v>
      </c>
      <c r="I56" s="79">
        <f>I55/M55</f>
        <v>0.09779408022451813</v>
      </c>
      <c r="J56" s="79">
        <f>J55/M55</f>
        <v>0.07422621947229513</v>
      </c>
      <c r="K56" s="79">
        <f>K55/M55</f>
        <v>0.02698143799213314</v>
      </c>
      <c r="L56" s="79">
        <f>L55/M55</f>
        <v>0.000774325827583449</v>
      </c>
      <c r="M56" s="79">
        <f>M55/M55</f>
        <v>1</v>
      </c>
      <c r="N56" s="16"/>
    </row>
    <row r="57" spans="1:11" ht="9.75">
      <c r="A57" s="12" t="s">
        <v>44</v>
      </c>
      <c r="D57" s="72"/>
      <c r="K57" s="73"/>
    </row>
    <row r="58" spans="1:11" ht="9.75">
      <c r="A58" s="12" t="s">
        <v>45</v>
      </c>
      <c r="D58" s="72"/>
      <c r="K58" s="73"/>
    </row>
    <row r="59" spans="1:11" ht="9.75">
      <c r="A59" s="12" t="s">
        <v>40</v>
      </c>
      <c r="F59" s="72"/>
      <c r="I59" s="74"/>
      <c r="K59" s="75"/>
    </row>
    <row r="60" spans="1:11" ht="9.75">
      <c r="A60" s="76" t="s">
        <v>41</v>
      </c>
      <c r="F60" s="72"/>
      <c r="I60" s="74"/>
      <c r="K60" s="75"/>
    </row>
    <row r="61" spans="1:14" ht="9.75">
      <c r="A61" s="12" t="s">
        <v>125</v>
      </c>
      <c r="F61" s="72"/>
      <c r="I61" s="72"/>
      <c r="J61" s="75"/>
      <c r="K61" s="75"/>
      <c r="L61" s="75"/>
      <c r="M61" s="75"/>
      <c r="N61" s="75"/>
    </row>
  </sheetData>
  <printOptions/>
  <pageMargins left="0.5" right="0.5" top="0.5" bottom="0.5" header="0.5" footer="0.5"/>
  <pageSetup horizontalDpi="600" verticalDpi="6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61"/>
  <sheetViews>
    <sheetView zoomScale="125" zoomScaleNormal="125" workbookViewId="0" topLeftCell="A1">
      <selection activeCell="C62" sqref="C62"/>
    </sheetView>
  </sheetViews>
  <sheetFormatPr defaultColWidth="11.421875" defaultRowHeight="12.75"/>
  <cols>
    <col min="1" max="1" width="16.140625" style="12" customWidth="1"/>
    <col min="2" max="2" width="5.8515625" style="12" customWidth="1"/>
    <col min="3" max="6" width="5.7109375" style="12" customWidth="1"/>
    <col min="7" max="7" width="5.57421875" style="12" customWidth="1"/>
    <col min="8" max="8" width="5.7109375" style="12" customWidth="1"/>
    <col min="9" max="9" width="6.421875" style="12" customWidth="1"/>
    <col min="10" max="10" width="6.28125" style="12" customWidth="1"/>
    <col min="11" max="11" width="6.7109375" style="12" customWidth="1"/>
    <col min="12" max="12" width="7.00390625" style="12" customWidth="1"/>
    <col min="13" max="13" width="6.140625" style="12" customWidth="1"/>
    <col min="14" max="14" width="6.57421875" style="12" customWidth="1"/>
    <col min="15" max="16384" width="9.140625" style="12" customWidth="1"/>
  </cols>
  <sheetData>
    <row r="1" spans="1:5" ht="9.75">
      <c r="A1" s="11" t="s">
        <v>242</v>
      </c>
      <c r="B1" s="11"/>
      <c r="C1" s="11"/>
      <c r="D1" s="11"/>
      <c r="E1" s="11"/>
    </row>
    <row r="2" spans="1:14" ht="25.5" customHeight="1">
      <c r="A2" s="13" t="s">
        <v>290</v>
      </c>
      <c r="B2" s="13" t="s">
        <v>266</v>
      </c>
      <c r="C2" s="13" t="s">
        <v>267</v>
      </c>
      <c r="D2" s="13" t="s">
        <v>268</v>
      </c>
      <c r="E2" s="13" t="s">
        <v>269</v>
      </c>
      <c r="F2" s="13" t="s">
        <v>262</v>
      </c>
      <c r="G2" s="13" t="s">
        <v>270</v>
      </c>
      <c r="H2" s="13" t="s">
        <v>271</v>
      </c>
      <c r="I2" s="13" t="s">
        <v>265</v>
      </c>
      <c r="J2" s="13" t="s">
        <v>263</v>
      </c>
      <c r="K2" s="13" t="s">
        <v>264</v>
      </c>
      <c r="L2" s="13" t="s">
        <v>167</v>
      </c>
      <c r="M2" s="13" t="s">
        <v>245</v>
      </c>
      <c r="N2" s="13" t="s">
        <v>165</v>
      </c>
    </row>
    <row r="3" spans="1:14" ht="9.75">
      <c r="A3" s="14" t="s">
        <v>332</v>
      </c>
      <c r="B3" s="68">
        <v>143</v>
      </c>
      <c r="C3" s="68">
        <v>153</v>
      </c>
      <c r="D3" s="68">
        <v>122</v>
      </c>
      <c r="E3" s="68">
        <v>117</v>
      </c>
      <c r="F3" s="68">
        <v>151</v>
      </c>
      <c r="G3" s="68">
        <v>173</v>
      </c>
      <c r="H3" s="68">
        <v>100</v>
      </c>
      <c r="I3" s="68">
        <v>51</v>
      </c>
      <c r="J3" s="68">
        <v>51</v>
      </c>
      <c r="K3" s="68">
        <v>19</v>
      </c>
      <c r="L3" s="69">
        <v>0</v>
      </c>
      <c r="M3" s="63">
        <f aca="true" t="shared" si="0" ref="M3:M10">SUM(B3:L3)</f>
        <v>1080</v>
      </c>
      <c r="N3" s="67">
        <f>M3/M55</f>
        <v>0.004765813233074744</v>
      </c>
    </row>
    <row r="4" spans="1:14" ht="9.75">
      <c r="A4" s="14" t="s">
        <v>333</v>
      </c>
      <c r="B4" s="68">
        <v>608</v>
      </c>
      <c r="C4" s="68">
        <v>636</v>
      </c>
      <c r="D4" s="68">
        <v>703</v>
      </c>
      <c r="E4" s="68">
        <v>782</v>
      </c>
      <c r="F4" s="68">
        <v>855</v>
      </c>
      <c r="G4" s="68">
        <v>792</v>
      </c>
      <c r="H4" s="68">
        <v>821</v>
      </c>
      <c r="I4" s="68">
        <v>673</v>
      </c>
      <c r="J4" s="68">
        <v>77</v>
      </c>
      <c r="K4" s="68">
        <v>4</v>
      </c>
      <c r="L4" s="68">
        <v>0</v>
      </c>
      <c r="M4" s="63">
        <f t="shared" si="0"/>
        <v>5951</v>
      </c>
      <c r="N4" s="67">
        <f>M4/M55</f>
        <v>0.026260513472247962</v>
      </c>
    </row>
    <row r="5" spans="1:14" ht="9.75">
      <c r="A5" s="14" t="s">
        <v>227</v>
      </c>
      <c r="B5" s="68">
        <v>629</v>
      </c>
      <c r="C5" s="68">
        <v>639</v>
      </c>
      <c r="D5" s="68">
        <v>682</v>
      </c>
      <c r="E5" s="68">
        <v>661</v>
      </c>
      <c r="F5" s="68">
        <v>731</v>
      </c>
      <c r="G5" s="68">
        <v>691</v>
      </c>
      <c r="H5" s="69">
        <v>0</v>
      </c>
      <c r="I5" s="68">
        <v>613</v>
      </c>
      <c r="J5" s="69">
        <v>0</v>
      </c>
      <c r="K5" s="69">
        <v>0</v>
      </c>
      <c r="L5" s="69">
        <v>0</v>
      </c>
      <c r="M5" s="63">
        <f t="shared" si="0"/>
        <v>4646</v>
      </c>
      <c r="N5" s="67">
        <f>M5/M55</f>
        <v>0.020501822482282647</v>
      </c>
    </row>
    <row r="6" spans="1:14" ht="9.75">
      <c r="A6" s="14" t="s">
        <v>335</v>
      </c>
      <c r="B6" s="68">
        <v>57</v>
      </c>
      <c r="C6" s="68">
        <v>68</v>
      </c>
      <c r="D6" s="68">
        <v>79</v>
      </c>
      <c r="E6" s="68">
        <v>62</v>
      </c>
      <c r="F6" s="68">
        <v>42</v>
      </c>
      <c r="G6" s="68">
        <v>41</v>
      </c>
      <c r="H6" s="68">
        <v>37</v>
      </c>
      <c r="I6" s="68">
        <v>14</v>
      </c>
      <c r="J6" s="68">
        <v>7</v>
      </c>
      <c r="K6" s="68">
        <v>1</v>
      </c>
      <c r="L6" s="68">
        <v>0</v>
      </c>
      <c r="M6" s="63">
        <f t="shared" si="0"/>
        <v>408</v>
      </c>
      <c r="N6" s="67">
        <f>M6/M55</f>
        <v>0.0018004183324949032</v>
      </c>
    </row>
    <row r="7" spans="1:14" ht="9.75">
      <c r="A7" s="14" t="s">
        <v>244</v>
      </c>
      <c r="B7" s="68">
        <v>14218</v>
      </c>
      <c r="C7" s="68">
        <v>14334</v>
      </c>
      <c r="D7" s="68">
        <v>14764</v>
      </c>
      <c r="E7" s="68">
        <v>14627</v>
      </c>
      <c r="F7" s="68">
        <v>14120</v>
      </c>
      <c r="G7" s="68">
        <v>13663</v>
      </c>
      <c r="H7" s="69">
        <v>0</v>
      </c>
      <c r="I7" s="68">
        <v>8973</v>
      </c>
      <c r="J7" s="68">
        <v>8331</v>
      </c>
      <c r="K7" s="68">
        <v>0</v>
      </c>
      <c r="L7" s="68">
        <v>0</v>
      </c>
      <c r="M7" s="63">
        <f t="shared" si="0"/>
        <v>103030</v>
      </c>
      <c r="N7" s="67">
        <f>M7/M55</f>
        <v>0.4546497568552693</v>
      </c>
    </row>
    <row r="8" spans="1:14" ht="9.75">
      <c r="A8" s="14" t="s">
        <v>337</v>
      </c>
      <c r="B8" s="68">
        <v>81</v>
      </c>
      <c r="C8" s="68">
        <v>254</v>
      </c>
      <c r="D8" s="68">
        <v>241</v>
      </c>
      <c r="E8" s="68">
        <v>253</v>
      </c>
      <c r="F8" s="68">
        <v>233</v>
      </c>
      <c r="G8" s="68">
        <v>174</v>
      </c>
      <c r="H8" s="68">
        <v>172</v>
      </c>
      <c r="I8" s="68">
        <v>126</v>
      </c>
      <c r="J8" s="68">
        <v>64</v>
      </c>
      <c r="K8" s="68">
        <v>7</v>
      </c>
      <c r="L8" s="68">
        <v>0</v>
      </c>
      <c r="M8" s="63">
        <f t="shared" si="0"/>
        <v>1605</v>
      </c>
      <c r="N8" s="67">
        <f>M8/M55</f>
        <v>0.007082527999152744</v>
      </c>
    </row>
    <row r="9" spans="1:14" ht="9.75">
      <c r="A9" s="14" t="s">
        <v>338</v>
      </c>
      <c r="B9" s="69">
        <v>0</v>
      </c>
      <c r="C9" s="68">
        <v>108</v>
      </c>
      <c r="D9" s="69">
        <v>0</v>
      </c>
      <c r="E9" s="68">
        <v>83</v>
      </c>
      <c r="F9" s="69">
        <v>0</v>
      </c>
      <c r="G9" s="68">
        <v>72</v>
      </c>
      <c r="H9" s="69">
        <v>0</v>
      </c>
      <c r="I9" s="68">
        <v>33</v>
      </c>
      <c r="J9" s="69">
        <v>0</v>
      </c>
      <c r="K9" s="69">
        <v>0</v>
      </c>
      <c r="L9" s="69">
        <v>0</v>
      </c>
      <c r="M9" s="63">
        <f t="shared" si="0"/>
        <v>296</v>
      </c>
      <c r="N9" s="67">
        <f>M9/M55</f>
        <v>0.0013061858490649298</v>
      </c>
    </row>
    <row r="10" spans="1:14" ht="9.75">
      <c r="A10" s="14" t="s">
        <v>339</v>
      </c>
      <c r="B10" s="68">
        <v>7</v>
      </c>
      <c r="C10" s="68">
        <v>0</v>
      </c>
      <c r="D10" s="68">
        <v>11</v>
      </c>
      <c r="E10" s="68">
        <v>0</v>
      </c>
      <c r="F10" s="68">
        <v>0</v>
      </c>
      <c r="G10" s="68">
        <v>12</v>
      </c>
      <c r="H10" s="68">
        <v>0</v>
      </c>
      <c r="I10" s="68">
        <v>9</v>
      </c>
      <c r="J10" s="68">
        <v>0</v>
      </c>
      <c r="K10" s="68">
        <v>0</v>
      </c>
      <c r="L10" s="68">
        <v>0</v>
      </c>
      <c r="M10" s="63">
        <f t="shared" si="0"/>
        <v>39</v>
      </c>
      <c r="N10" s="67">
        <f>M10/M55</f>
        <v>0.00017209881119436575</v>
      </c>
    </row>
    <row r="11" spans="1:14" ht="12" customHeight="1">
      <c r="A11" s="14" t="s">
        <v>126</v>
      </c>
      <c r="B11" s="170" t="s">
        <v>171</v>
      </c>
      <c r="C11" s="170" t="s">
        <v>171</v>
      </c>
      <c r="D11" s="170" t="s">
        <v>171</v>
      </c>
      <c r="E11" s="170" t="s">
        <v>171</v>
      </c>
      <c r="F11" s="170" t="s">
        <v>171</v>
      </c>
      <c r="G11" s="170" t="s">
        <v>171</v>
      </c>
      <c r="H11" s="170" t="s">
        <v>171</v>
      </c>
      <c r="I11" s="170" t="s">
        <v>171</v>
      </c>
      <c r="J11" s="170" t="s">
        <v>171</v>
      </c>
      <c r="K11" s="170" t="s">
        <v>171</v>
      </c>
      <c r="L11" s="170" t="s">
        <v>171</v>
      </c>
      <c r="M11" s="170" t="s">
        <v>171</v>
      </c>
      <c r="N11" s="170" t="s">
        <v>171</v>
      </c>
    </row>
    <row r="12" spans="1:14" ht="9.75">
      <c r="A12" s="14" t="s">
        <v>340</v>
      </c>
      <c r="B12" s="68">
        <v>3014</v>
      </c>
      <c r="C12" s="68">
        <v>2694</v>
      </c>
      <c r="D12" s="68">
        <v>2218</v>
      </c>
      <c r="E12" s="68">
        <v>2597</v>
      </c>
      <c r="F12" s="68">
        <v>2499</v>
      </c>
      <c r="G12" s="68">
        <v>2370</v>
      </c>
      <c r="H12" s="68">
        <v>2141</v>
      </c>
      <c r="I12" s="68">
        <v>1520</v>
      </c>
      <c r="J12" s="68">
        <v>489</v>
      </c>
      <c r="K12" s="68">
        <v>201</v>
      </c>
      <c r="L12" s="68">
        <v>0</v>
      </c>
      <c r="M12" s="63">
        <f aca="true" t="shared" si="1" ref="M12:M21">SUM(B12:L12)</f>
        <v>19743</v>
      </c>
      <c r="N12" s="67">
        <f>M12/M55</f>
        <v>0.0871217135746247</v>
      </c>
    </row>
    <row r="13" spans="1:14" ht="9.75">
      <c r="A13" s="14" t="s">
        <v>341</v>
      </c>
      <c r="B13" s="68">
        <v>948</v>
      </c>
      <c r="C13" s="68">
        <v>841</v>
      </c>
      <c r="D13" s="68">
        <v>813</v>
      </c>
      <c r="E13" s="68">
        <v>811</v>
      </c>
      <c r="F13" s="68">
        <v>809</v>
      </c>
      <c r="G13" s="68">
        <v>668</v>
      </c>
      <c r="H13" s="68">
        <v>0</v>
      </c>
      <c r="I13" s="68">
        <v>0</v>
      </c>
      <c r="J13" s="68">
        <v>210</v>
      </c>
      <c r="K13" s="68">
        <v>0</v>
      </c>
      <c r="L13" s="68">
        <v>0</v>
      </c>
      <c r="M13" s="63">
        <f t="shared" si="1"/>
        <v>5100</v>
      </c>
      <c r="N13" s="67">
        <f>M13/M55</f>
        <v>0.02250522915618629</v>
      </c>
    </row>
    <row r="14" spans="1:14" ht="9.75">
      <c r="A14" s="14" t="s">
        <v>342</v>
      </c>
      <c r="B14" s="68">
        <v>74</v>
      </c>
      <c r="C14" s="68">
        <v>83</v>
      </c>
      <c r="D14" s="68">
        <v>81</v>
      </c>
      <c r="E14" s="68">
        <v>79</v>
      </c>
      <c r="F14" s="68">
        <v>78</v>
      </c>
      <c r="G14" s="68">
        <v>97</v>
      </c>
      <c r="H14" s="69">
        <v>0</v>
      </c>
      <c r="I14" s="68">
        <v>74</v>
      </c>
      <c r="J14" s="69">
        <v>0</v>
      </c>
      <c r="K14" s="69">
        <v>0</v>
      </c>
      <c r="L14" s="69">
        <v>0</v>
      </c>
      <c r="M14" s="63">
        <f t="shared" si="1"/>
        <v>566</v>
      </c>
      <c r="N14" s="67">
        <f>M14/M55</f>
        <v>0.0024976391573336156</v>
      </c>
    </row>
    <row r="15" spans="1:14" ht="9.75">
      <c r="A15" s="14" t="s">
        <v>343</v>
      </c>
      <c r="B15" s="68">
        <v>497</v>
      </c>
      <c r="C15" s="68">
        <v>464</v>
      </c>
      <c r="D15" s="68">
        <v>468</v>
      </c>
      <c r="E15" s="68">
        <v>471</v>
      </c>
      <c r="F15" s="68">
        <v>478</v>
      </c>
      <c r="G15" s="68">
        <v>416</v>
      </c>
      <c r="H15" s="69">
        <v>0</v>
      </c>
      <c r="I15" s="68">
        <v>337</v>
      </c>
      <c r="J15" s="69">
        <v>0</v>
      </c>
      <c r="K15" s="69">
        <v>0</v>
      </c>
      <c r="L15" s="69">
        <v>0</v>
      </c>
      <c r="M15" s="63">
        <f t="shared" si="1"/>
        <v>3131</v>
      </c>
      <c r="N15" s="67">
        <f>M15/M55</f>
        <v>0.013816445585886133</v>
      </c>
    </row>
    <row r="16" spans="1:14" ht="9.75">
      <c r="A16" s="14" t="s">
        <v>344</v>
      </c>
      <c r="B16" s="68">
        <v>23</v>
      </c>
      <c r="C16" s="68">
        <v>0</v>
      </c>
      <c r="D16" s="68">
        <v>26</v>
      </c>
      <c r="E16" s="68">
        <v>0</v>
      </c>
      <c r="F16" s="68">
        <v>0</v>
      </c>
      <c r="G16" s="68">
        <v>25</v>
      </c>
      <c r="H16" s="68">
        <v>0</v>
      </c>
      <c r="I16" s="68">
        <v>0</v>
      </c>
      <c r="J16" s="68">
        <v>14</v>
      </c>
      <c r="K16" s="68">
        <v>0</v>
      </c>
      <c r="L16" s="68">
        <v>0</v>
      </c>
      <c r="M16" s="63">
        <f t="shared" si="1"/>
        <v>88</v>
      </c>
      <c r="N16" s="67">
        <f>M16/M55</f>
        <v>0.0003883255226949791</v>
      </c>
    </row>
    <row r="17" spans="1:14" ht="9.75">
      <c r="A17" s="14" t="s">
        <v>345</v>
      </c>
      <c r="B17" s="68">
        <v>109</v>
      </c>
      <c r="C17" s="68">
        <v>128</v>
      </c>
      <c r="D17" s="68">
        <v>136</v>
      </c>
      <c r="E17" s="68">
        <v>108</v>
      </c>
      <c r="F17" s="68">
        <v>128</v>
      </c>
      <c r="G17" s="68">
        <v>102</v>
      </c>
      <c r="H17" s="68">
        <v>99</v>
      </c>
      <c r="I17" s="68">
        <v>83</v>
      </c>
      <c r="J17" s="68">
        <v>0</v>
      </c>
      <c r="K17" s="68">
        <v>0</v>
      </c>
      <c r="L17" s="68">
        <v>0</v>
      </c>
      <c r="M17" s="63">
        <f t="shared" si="1"/>
        <v>893</v>
      </c>
      <c r="N17" s="67">
        <f>M17/M55</f>
        <v>0.003940621497347913</v>
      </c>
    </row>
    <row r="18" spans="1:14" ht="9.75">
      <c r="A18" s="14" t="s">
        <v>346</v>
      </c>
      <c r="B18" s="68">
        <v>226</v>
      </c>
      <c r="C18" s="68">
        <v>210</v>
      </c>
      <c r="D18" s="68">
        <v>233</v>
      </c>
      <c r="E18" s="68">
        <v>175</v>
      </c>
      <c r="F18" s="68">
        <v>203</v>
      </c>
      <c r="G18" s="68">
        <v>133</v>
      </c>
      <c r="H18" s="68">
        <v>143</v>
      </c>
      <c r="I18" s="68">
        <v>101</v>
      </c>
      <c r="J18" s="68">
        <v>109</v>
      </c>
      <c r="K18" s="68">
        <v>25</v>
      </c>
      <c r="L18" s="68">
        <v>0</v>
      </c>
      <c r="M18" s="63">
        <f t="shared" si="1"/>
        <v>1558</v>
      </c>
      <c r="N18" s="67">
        <f>M18/M55</f>
        <v>0.006875126867713381</v>
      </c>
    </row>
    <row r="19" spans="1:14" ht="9.75">
      <c r="A19" s="14" t="s">
        <v>347</v>
      </c>
      <c r="B19" s="69">
        <v>0</v>
      </c>
      <c r="C19" s="68">
        <v>400</v>
      </c>
      <c r="D19" s="69">
        <v>0</v>
      </c>
      <c r="E19" s="69">
        <v>0</v>
      </c>
      <c r="F19" s="68">
        <v>355</v>
      </c>
      <c r="G19" s="69">
        <v>0</v>
      </c>
      <c r="H19" s="69">
        <v>0</v>
      </c>
      <c r="I19" s="68">
        <v>230</v>
      </c>
      <c r="J19" s="69">
        <v>0</v>
      </c>
      <c r="K19" s="69">
        <v>0</v>
      </c>
      <c r="L19" s="69">
        <v>0</v>
      </c>
      <c r="M19" s="63">
        <f t="shared" si="1"/>
        <v>985</v>
      </c>
      <c r="N19" s="67">
        <f>M19/M55</f>
        <v>0.004346598180165391</v>
      </c>
    </row>
    <row r="20" spans="1:14" ht="9.75">
      <c r="A20" s="14" t="s">
        <v>348</v>
      </c>
      <c r="B20" s="68">
        <v>327</v>
      </c>
      <c r="C20" s="68">
        <v>22</v>
      </c>
      <c r="D20" s="68">
        <v>270</v>
      </c>
      <c r="E20" s="68">
        <v>285</v>
      </c>
      <c r="F20" s="68">
        <v>26</v>
      </c>
      <c r="G20" s="68">
        <v>190</v>
      </c>
      <c r="H20" s="68">
        <v>169</v>
      </c>
      <c r="I20" s="68">
        <v>19</v>
      </c>
      <c r="J20" s="68">
        <v>45</v>
      </c>
      <c r="K20" s="68">
        <v>0</v>
      </c>
      <c r="L20" s="68">
        <v>5</v>
      </c>
      <c r="M20" s="63">
        <f t="shared" si="1"/>
        <v>1358</v>
      </c>
      <c r="N20" s="67">
        <f>M20/M55</f>
        <v>0.0059925688615884275</v>
      </c>
    </row>
    <row r="21" spans="1:14" ht="9.75">
      <c r="A21" s="14" t="s">
        <v>138</v>
      </c>
      <c r="B21" s="69">
        <v>0</v>
      </c>
      <c r="C21" s="68">
        <v>251</v>
      </c>
      <c r="D21" s="69">
        <v>0</v>
      </c>
      <c r="E21" s="69">
        <v>0</v>
      </c>
      <c r="F21" s="69">
        <v>0</v>
      </c>
      <c r="G21" s="68">
        <v>201</v>
      </c>
      <c r="H21" s="69">
        <v>0</v>
      </c>
      <c r="I21" s="68">
        <v>124</v>
      </c>
      <c r="J21" s="69">
        <v>0</v>
      </c>
      <c r="K21" s="69">
        <v>0</v>
      </c>
      <c r="L21" s="69">
        <v>0</v>
      </c>
      <c r="M21" s="63">
        <f t="shared" si="1"/>
        <v>576</v>
      </c>
      <c r="N21" s="67">
        <f>M21/M55</f>
        <v>0.0025417670576398633</v>
      </c>
    </row>
    <row r="22" spans="1:14" ht="9.75">
      <c r="A22" s="14" t="s">
        <v>390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3"/>
      <c r="N22" s="67"/>
    </row>
    <row r="23" spans="1:14" ht="9.75">
      <c r="A23" s="14" t="s">
        <v>96</v>
      </c>
      <c r="B23" s="68">
        <v>26</v>
      </c>
      <c r="C23" s="68">
        <v>16</v>
      </c>
      <c r="D23" s="68">
        <v>20</v>
      </c>
      <c r="E23" s="68">
        <v>15</v>
      </c>
      <c r="F23" s="68">
        <v>11</v>
      </c>
      <c r="G23" s="68">
        <v>7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3">
        <f>SUM(B23:L23)</f>
        <v>95</v>
      </c>
      <c r="N23" s="67">
        <f>M23/M55</f>
        <v>0.0004192150529093525</v>
      </c>
    </row>
    <row r="24" spans="1:14" ht="9.75">
      <c r="A24" s="14" t="s">
        <v>97</v>
      </c>
      <c r="B24" s="68">
        <v>0</v>
      </c>
      <c r="C24" s="68">
        <v>54</v>
      </c>
      <c r="D24" s="68">
        <v>0</v>
      </c>
      <c r="E24" s="68">
        <v>58</v>
      </c>
      <c r="F24" s="68">
        <v>0</v>
      </c>
      <c r="G24" s="68">
        <v>35</v>
      </c>
      <c r="H24" s="68">
        <v>0</v>
      </c>
      <c r="I24" s="68">
        <v>25</v>
      </c>
      <c r="J24" s="68">
        <v>0</v>
      </c>
      <c r="K24" s="68">
        <v>0</v>
      </c>
      <c r="L24" s="68">
        <v>0</v>
      </c>
      <c r="M24" s="63">
        <f>SUM(B24:L24)</f>
        <v>172</v>
      </c>
      <c r="N24" s="67">
        <f>M24/M55</f>
        <v>0.0007589998852674592</v>
      </c>
    </row>
    <row r="25" spans="1:14" ht="9.75">
      <c r="A25" s="14" t="s">
        <v>98</v>
      </c>
      <c r="B25" s="68">
        <v>99</v>
      </c>
      <c r="C25" s="68">
        <v>237</v>
      </c>
      <c r="D25" s="68">
        <v>136</v>
      </c>
      <c r="E25" s="68">
        <v>109</v>
      </c>
      <c r="F25" s="68">
        <v>160</v>
      </c>
      <c r="G25" s="68">
        <v>186</v>
      </c>
      <c r="H25" s="69">
        <v>0</v>
      </c>
      <c r="I25" s="68">
        <v>50</v>
      </c>
      <c r="J25" s="68">
        <v>132</v>
      </c>
      <c r="K25" s="68">
        <v>31</v>
      </c>
      <c r="L25" s="69">
        <v>0</v>
      </c>
      <c r="M25" s="63">
        <f>SUM(B25:L25)</f>
        <v>1140</v>
      </c>
      <c r="N25" s="67">
        <f>M25/M55</f>
        <v>0.005030580634912229</v>
      </c>
    </row>
    <row r="26" spans="1:14" ht="9.75">
      <c r="A26" s="14" t="s">
        <v>99</v>
      </c>
      <c r="B26" s="68">
        <v>187</v>
      </c>
      <c r="C26" s="69">
        <v>0</v>
      </c>
      <c r="D26" s="68">
        <v>166</v>
      </c>
      <c r="E26" s="69">
        <v>0</v>
      </c>
      <c r="F26" s="68">
        <v>149</v>
      </c>
      <c r="G26" s="69">
        <v>0</v>
      </c>
      <c r="H26" s="69">
        <v>0</v>
      </c>
      <c r="I26" s="69">
        <v>0</v>
      </c>
      <c r="J26" s="68">
        <v>72</v>
      </c>
      <c r="K26" s="69">
        <v>0</v>
      </c>
      <c r="L26" s="69">
        <v>0</v>
      </c>
      <c r="M26" s="63">
        <f>SUM(B26:L26)</f>
        <v>574</v>
      </c>
      <c r="N26" s="67">
        <f>M26/M55</f>
        <v>0.0025329414775786137</v>
      </c>
    </row>
    <row r="27" spans="1:14" ht="9.75">
      <c r="A27" s="14" t="s">
        <v>209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3"/>
      <c r="N27" s="67"/>
    </row>
    <row r="28" spans="1:14" ht="9.75">
      <c r="A28" s="14" t="s">
        <v>210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3"/>
      <c r="N28" s="67"/>
    </row>
    <row r="29" spans="1:14" ht="9.75">
      <c r="A29" s="14" t="s">
        <v>102</v>
      </c>
      <c r="B29" s="68">
        <v>0</v>
      </c>
      <c r="C29" s="68">
        <v>23</v>
      </c>
      <c r="D29" s="68">
        <v>0</v>
      </c>
      <c r="E29" s="68">
        <v>0</v>
      </c>
      <c r="F29" s="68">
        <v>0</v>
      </c>
      <c r="G29" s="68">
        <v>21</v>
      </c>
      <c r="H29" s="68">
        <v>0</v>
      </c>
      <c r="I29" s="68">
        <v>15</v>
      </c>
      <c r="J29" s="68">
        <v>4</v>
      </c>
      <c r="K29" s="68">
        <v>0</v>
      </c>
      <c r="L29" s="68">
        <v>0</v>
      </c>
      <c r="M29" s="63">
        <f>SUM(B29:L29)</f>
        <v>63</v>
      </c>
      <c r="N29" s="67">
        <f>M29/M55</f>
        <v>0.00027800577192936007</v>
      </c>
    </row>
    <row r="30" spans="1:14" ht="9.75">
      <c r="A30" s="14" t="s">
        <v>103</v>
      </c>
      <c r="B30" s="69">
        <v>0</v>
      </c>
      <c r="C30" s="68">
        <v>367</v>
      </c>
      <c r="D30" s="69">
        <v>0</v>
      </c>
      <c r="E30" s="69">
        <v>0</v>
      </c>
      <c r="F30" s="69">
        <v>0</v>
      </c>
      <c r="G30" s="68">
        <v>299</v>
      </c>
      <c r="H30" s="69">
        <v>0</v>
      </c>
      <c r="I30" s="69">
        <v>0</v>
      </c>
      <c r="J30" s="68">
        <v>121</v>
      </c>
      <c r="K30" s="69">
        <v>0</v>
      </c>
      <c r="L30" s="69">
        <v>0</v>
      </c>
      <c r="M30" s="63">
        <f>SUM(B30:L30)</f>
        <v>787</v>
      </c>
      <c r="N30" s="67">
        <f>M30/M55</f>
        <v>0.0034728657541016885</v>
      </c>
    </row>
    <row r="31" spans="1:14" ht="9.75">
      <c r="A31" s="14" t="s">
        <v>104</v>
      </c>
      <c r="B31" s="68">
        <v>24</v>
      </c>
      <c r="C31" s="68">
        <v>0</v>
      </c>
      <c r="D31" s="68">
        <v>18</v>
      </c>
      <c r="E31" s="68">
        <v>0</v>
      </c>
      <c r="F31" s="68">
        <v>0</v>
      </c>
      <c r="G31" s="68">
        <v>20</v>
      </c>
      <c r="H31" s="68">
        <v>0</v>
      </c>
      <c r="I31" s="68">
        <v>6</v>
      </c>
      <c r="J31" s="68">
        <v>2</v>
      </c>
      <c r="K31" s="68">
        <v>0</v>
      </c>
      <c r="L31" s="68">
        <v>1</v>
      </c>
      <c r="M31" s="63">
        <f>SUM(B31:L31)</f>
        <v>71</v>
      </c>
      <c r="N31" s="67">
        <f>M31/M55</f>
        <v>0.00031330809217435814</v>
      </c>
    </row>
    <row r="32" spans="1:14" ht="9.75">
      <c r="A32" s="14" t="s">
        <v>105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6</v>
      </c>
      <c r="J32" s="68">
        <v>0</v>
      </c>
      <c r="K32" s="68">
        <v>0</v>
      </c>
      <c r="L32" s="68">
        <v>0</v>
      </c>
      <c r="M32" s="63">
        <f>SUM(B32:L32)</f>
        <v>6</v>
      </c>
      <c r="N32" s="67">
        <f>M32/M55</f>
        <v>2.6476740183748578E-05</v>
      </c>
    </row>
    <row r="33" spans="1:14" ht="9.75">
      <c r="A33" s="14" t="s">
        <v>106</v>
      </c>
      <c r="B33" s="68">
        <v>66</v>
      </c>
      <c r="C33" s="68">
        <v>58</v>
      </c>
      <c r="D33" s="69">
        <v>0</v>
      </c>
      <c r="E33" s="69">
        <v>0</v>
      </c>
      <c r="F33" s="69">
        <v>0</v>
      </c>
      <c r="G33" s="68">
        <v>53</v>
      </c>
      <c r="H33" s="69">
        <v>0</v>
      </c>
      <c r="I33" s="69">
        <v>0</v>
      </c>
      <c r="J33" s="68">
        <v>12</v>
      </c>
      <c r="K33" s="69">
        <v>0</v>
      </c>
      <c r="L33" s="69">
        <v>0</v>
      </c>
      <c r="M33" s="63">
        <f>SUM(B33:L33)</f>
        <v>189</v>
      </c>
      <c r="N33" s="67">
        <f>M33/M55</f>
        <v>0.0008340173157880802</v>
      </c>
    </row>
    <row r="34" spans="1:14" ht="9.75">
      <c r="A34" s="14" t="s">
        <v>396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63"/>
      <c r="N34" s="67"/>
    </row>
    <row r="35" spans="1:14" ht="9.75">
      <c r="A35" s="14" t="s">
        <v>368</v>
      </c>
      <c r="B35" s="69">
        <v>0</v>
      </c>
      <c r="C35" s="68">
        <v>225</v>
      </c>
      <c r="D35" s="69">
        <v>0</v>
      </c>
      <c r="E35" s="69">
        <v>0</v>
      </c>
      <c r="F35" s="69">
        <v>0</v>
      </c>
      <c r="G35" s="68">
        <v>162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3">
        <f>SUM(B35:L35)</f>
        <v>387</v>
      </c>
      <c r="N35" s="67">
        <f>M35/M55</f>
        <v>0.0017077497418517833</v>
      </c>
    </row>
    <row r="36" spans="1:14" ht="9.75">
      <c r="A36" s="14" t="s">
        <v>369</v>
      </c>
      <c r="B36" s="68">
        <v>433</v>
      </c>
      <c r="C36" s="68">
        <v>371</v>
      </c>
      <c r="D36" s="68">
        <v>376</v>
      </c>
      <c r="E36" s="68">
        <v>376</v>
      </c>
      <c r="F36" s="68">
        <v>405</v>
      </c>
      <c r="G36" s="68">
        <v>311</v>
      </c>
      <c r="H36" s="68">
        <v>0</v>
      </c>
      <c r="I36" s="68">
        <v>177</v>
      </c>
      <c r="J36" s="68">
        <v>0</v>
      </c>
      <c r="K36" s="68">
        <v>0</v>
      </c>
      <c r="L36" s="68">
        <v>0</v>
      </c>
      <c r="M36" s="63">
        <f>SUM(B36:L36)</f>
        <v>2449</v>
      </c>
      <c r="N36" s="67">
        <f>M36/M55</f>
        <v>0.010806922785000044</v>
      </c>
    </row>
    <row r="37" spans="1:14" ht="9.75">
      <c r="A37" s="14" t="s">
        <v>370</v>
      </c>
      <c r="B37" s="68">
        <v>11</v>
      </c>
      <c r="C37" s="68">
        <v>14</v>
      </c>
      <c r="D37" s="68">
        <v>12</v>
      </c>
      <c r="E37" s="68">
        <v>14</v>
      </c>
      <c r="F37" s="68">
        <v>13</v>
      </c>
      <c r="G37" s="68">
        <v>15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3">
        <f>SUM(B37:L37)</f>
        <v>79</v>
      </c>
      <c r="N37" s="67">
        <f>M37/M55</f>
        <v>0.0003486104124193563</v>
      </c>
    </row>
    <row r="38" spans="1:14" ht="9.75">
      <c r="A38" s="14" t="s">
        <v>392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3"/>
      <c r="N38" s="67"/>
    </row>
    <row r="39" spans="1:14" ht="9.75">
      <c r="A39" s="14" t="s">
        <v>372</v>
      </c>
      <c r="B39" s="68">
        <v>188</v>
      </c>
      <c r="C39" s="68">
        <v>140</v>
      </c>
      <c r="D39" s="68">
        <v>163</v>
      </c>
      <c r="E39" s="69">
        <v>0</v>
      </c>
      <c r="F39" s="69">
        <v>0</v>
      </c>
      <c r="G39" s="68">
        <v>116</v>
      </c>
      <c r="H39" s="69">
        <v>0</v>
      </c>
      <c r="I39" s="68">
        <v>64</v>
      </c>
      <c r="J39" s="69">
        <v>0</v>
      </c>
      <c r="K39" s="69">
        <v>0</v>
      </c>
      <c r="L39" s="69">
        <v>0</v>
      </c>
      <c r="M39" s="63">
        <f>SUM(B39:L39)</f>
        <v>671</v>
      </c>
      <c r="N39" s="67">
        <f>M39/M55</f>
        <v>0.0029609821105492156</v>
      </c>
    </row>
    <row r="40" spans="1:14" ht="9.75">
      <c r="A40" s="14" t="s">
        <v>373</v>
      </c>
      <c r="B40" s="68">
        <v>1311</v>
      </c>
      <c r="C40" s="68">
        <v>1236</v>
      </c>
      <c r="D40" s="68">
        <v>1218</v>
      </c>
      <c r="E40" s="68">
        <v>1164</v>
      </c>
      <c r="F40" s="68">
        <v>1178</v>
      </c>
      <c r="G40" s="68">
        <v>1151</v>
      </c>
      <c r="H40" s="68">
        <v>343</v>
      </c>
      <c r="I40" s="68">
        <v>808</v>
      </c>
      <c r="J40" s="68">
        <v>329</v>
      </c>
      <c r="K40" s="68">
        <v>165</v>
      </c>
      <c r="L40" s="68">
        <v>3</v>
      </c>
      <c r="M40" s="63">
        <f>SUM(B40:L40)</f>
        <v>8906</v>
      </c>
      <c r="N40" s="67">
        <f>M40/M55</f>
        <v>0.03930030801274414</v>
      </c>
    </row>
    <row r="41" spans="1:14" ht="9.75">
      <c r="A41" s="14" t="s">
        <v>374</v>
      </c>
      <c r="B41" s="68">
        <v>551</v>
      </c>
      <c r="C41" s="69">
        <v>0</v>
      </c>
      <c r="D41" s="68">
        <v>508</v>
      </c>
      <c r="E41" s="69">
        <v>0</v>
      </c>
      <c r="F41" s="69">
        <v>0</v>
      </c>
      <c r="G41" s="68">
        <v>418</v>
      </c>
      <c r="H41" s="69">
        <v>0</v>
      </c>
      <c r="I41" s="69">
        <v>0</v>
      </c>
      <c r="J41" s="68">
        <v>247</v>
      </c>
      <c r="K41" s="69">
        <v>0</v>
      </c>
      <c r="L41" s="69">
        <v>0</v>
      </c>
      <c r="M41" s="63">
        <f>SUM(B41:L41)</f>
        <v>1724</v>
      </c>
      <c r="N41" s="67">
        <f>M41/M55</f>
        <v>0.007607650012797091</v>
      </c>
    </row>
    <row r="42" spans="1:14" ht="9.75">
      <c r="A42" s="14" t="s">
        <v>127</v>
      </c>
      <c r="B42" s="170" t="s">
        <v>171</v>
      </c>
      <c r="C42" s="170" t="s">
        <v>171</v>
      </c>
      <c r="D42" s="170" t="s">
        <v>171</v>
      </c>
      <c r="E42" s="170" t="s">
        <v>171</v>
      </c>
      <c r="F42" s="170" t="s">
        <v>171</v>
      </c>
      <c r="G42" s="170" t="s">
        <v>171</v>
      </c>
      <c r="H42" s="170" t="s">
        <v>171</v>
      </c>
      <c r="I42" s="170" t="s">
        <v>171</v>
      </c>
      <c r="J42" s="170" t="s">
        <v>171</v>
      </c>
      <c r="K42" s="170" t="s">
        <v>171</v>
      </c>
      <c r="L42" s="170" t="s">
        <v>171</v>
      </c>
      <c r="M42" s="170" t="s">
        <v>171</v>
      </c>
      <c r="N42" s="170" t="s">
        <v>171</v>
      </c>
    </row>
    <row r="43" spans="1:14" ht="9.75">
      <c r="A43" s="14" t="s">
        <v>128</v>
      </c>
      <c r="B43" s="170" t="s">
        <v>171</v>
      </c>
      <c r="C43" s="170" t="s">
        <v>171</v>
      </c>
      <c r="D43" s="170" t="s">
        <v>171</v>
      </c>
      <c r="E43" s="170" t="s">
        <v>171</v>
      </c>
      <c r="F43" s="170" t="s">
        <v>171</v>
      </c>
      <c r="G43" s="170" t="s">
        <v>171</v>
      </c>
      <c r="H43" s="170" t="s">
        <v>171</v>
      </c>
      <c r="I43" s="170" t="s">
        <v>171</v>
      </c>
      <c r="J43" s="170" t="s">
        <v>171</v>
      </c>
      <c r="K43" s="170" t="s">
        <v>171</v>
      </c>
      <c r="L43" s="170" t="s">
        <v>171</v>
      </c>
      <c r="M43" s="170" t="s">
        <v>171</v>
      </c>
      <c r="N43" s="170" t="s">
        <v>171</v>
      </c>
    </row>
    <row r="44" spans="1:14" ht="9.75">
      <c r="A44" s="14" t="s">
        <v>375</v>
      </c>
      <c r="B44" s="68">
        <v>35</v>
      </c>
      <c r="C44" s="68">
        <v>37</v>
      </c>
      <c r="D44" s="68">
        <v>39</v>
      </c>
      <c r="E44" s="68">
        <v>31</v>
      </c>
      <c r="F44" s="68">
        <v>35</v>
      </c>
      <c r="G44" s="68">
        <v>32</v>
      </c>
      <c r="H44" s="68">
        <v>8</v>
      </c>
      <c r="I44" s="68">
        <v>15</v>
      </c>
      <c r="J44" s="68">
        <v>4</v>
      </c>
      <c r="K44" s="68">
        <v>2</v>
      </c>
      <c r="L44" s="68">
        <v>0</v>
      </c>
      <c r="M44" s="63">
        <f aca="true" t="shared" si="2" ref="M44:M54">SUM(B44:L44)</f>
        <v>238</v>
      </c>
      <c r="N44" s="67">
        <f>M44/M55</f>
        <v>0.0010502440272886935</v>
      </c>
    </row>
    <row r="45" spans="1:14" ht="9.75">
      <c r="A45" s="14" t="s">
        <v>376</v>
      </c>
      <c r="B45" s="68">
        <v>71</v>
      </c>
      <c r="C45" s="68">
        <v>61</v>
      </c>
      <c r="D45" s="68">
        <v>69</v>
      </c>
      <c r="E45" s="68">
        <v>65</v>
      </c>
      <c r="F45" s="68">
        <v>52</v>
      </c>
      <c r="G45" s="68">
        <v>47</v>
      </c>
      <c r="H45" s="69">
        <v>0</v>
      </c>
      <c r="I45" s="68">
        <v>0</v>
      </c>
      <c r="J45" s="68">
        <v>30</v>
      </c>
      <c r="K45" s="68">
        <v>1</v>
      </c>
      <c r="L45" s="69">
        <v>0</v>
      </c>
      <c r="M45" s="63">
        <f t="shared" si="2"/>
        <v>396</v>
      </c>
      <c r="N45" s="67">
        <f>M45/M55</f>
        <v>0.001747464852127406</v>
      </c>
    </row>
    <row r="46" spans="1:14" ht="9.75">
      <c r="A46" s="14" t="s">
        <v>377</v>
      </c>
      <c r="B46" s="68">
        <v>69</v>
      </c>
      <c r="C46" s="68">
        <v>77</v>
      </c>
      <c r="D46" s="68">
        <v>46</v>
      </c>
      <c r="E46" s="68">
        <v>63</v>
      </c>
      <c r="F46" s="68">
        <v>68</v>
      </c>
      <c r="G46" s="68">
        <v>56</v>
      </c>
      <c r="H46" s="68">
        <v>23</v>
      </c>
      <c r="I46" s="68">
        <v>31</v>
      </c>
      <c r="J46" s="68">
        <v>23</v>
      </c>
      <c r="K46" s="68">
        <v>19</v>
      </c>
      <c r="L46" s="68">
        <v>0</v>
      </c>
      <c r="M46" s="63">
        <f t="shared" si="2"/>
        <v>475</v>
      </c>
      <c r="N46" s="67">
        <f>M46/M55</f>
        <v>0.0020960752645467623</v>
      </c>
    </row>
    <row r="47" spans="1:14" ht="9.75">
      <c r="A47" s="14" t="s">
        <v>378</v>
      </c>
      <c r="B47" s="68">
        <v>2553</v>
      </c>
      <c r="C47" s="68">
        <v>5717</v>
      </c>
      <c r="D47" s="68">
        <v>5864</v>
      </c>
      <c r="E47" s="68">
        <v>5439</v>
      </c>
      <c r="F47" s="68">
        <v>5632</v>
      </c>
      <c r="G47" s="68">
        <v>5502</v>
      </c>
      <c r="H47" s="68">
        <v>6361</v>
      </c>
      <c r="I47" s="68">
        <v>4761</v>
      </c>
      <c r="J47" s="68">
        <v>4061</v>
      </c>
      <c r="K47" s="68">
        <v>2844</v>
      </c>
      <c r="L47" s="68">
        <v>5</v>
      </c>
      <c r="M47" s="63">
        <f t="shared" si="2"/>
        <v>48739</v>
      </c>
      <c r="N47" s="67">
        <f>M47/M55</f>
        <v>0.21507497330262032</v>
      </c>
    </row>
    <row r="48" spans="1:14" ht="9.75">
      <c r="A48" s="14" t="s">
        <v>379</v>
      </c>
      <c r="B48" s="68">
        <v>319</v>
      </c>
      <c r="C48" s="68">
        <v>299</v>
      </c>
      <c r="D48" s="68">
        <v>321</v>
      </c>
      <c r="E48" s="68">
        <v>285</v>
      </c>
      <c r="F48" s="68">
        <v>249</v>
      </c>
      <c r="G48" s="68">
        <v>242</v>
      </c>
      <c r="H48" s="69">
        <v>0</v>
      </c>
      <c r="I48" s="68">
        <v>123</v>
      </c>
      <c r="J48" s="68">
        <v>79</v>
      </c>
      <c r="K48" s="68">
        <v>20</v>
      </c>
      <c r="L48" s="68">
        <v>0</v>
      </c>
      <c r="M48" s="63">
        <f t="shared" si="2"/>
        <v>1937</v>
      </c>
      <c r="N48" s="67">
        <f>M48/M55</f>
        <v>0.008547574289320166</v>
      </c>
    </row>
    <row r="49" spans="1:14" ht="9.75">
      <c r="A49" s="14" t="s">
        <v>380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14</v>
      </c>
      <c r="J49" s="68">
        <v>0</v>
      </c>
      <c r="K49" s="68">
        <v>0</v>
      </c>
      <c r="L49" s="68">
        <v>0</v>
      </c>
      <c r="M49" s="63">
        <f t="shared" si="2"/>
        <v>14</v>
      </c>
      <c r="N49" s="67">
        <f>M49/M55</f>
        <v>6.177906042874668E-05</v>
      </c>
    </row>
    <row r="50" spans="1:14" ht="9.75">
      <c r="A50" s="14" t="s">
        <v>381</v>
      </c>
      <c r="B50" s="68">
        <v>60</v>
      </c>
      <c r="C50" s="69">
        <v>0</v>
      </c>
      <c r="D50" s="68">
        <v>49</v>
      </c>
      <c r="E50" s="69">
        <v>0</v>
      </c>
      <c r="F50" s="69">
        <v>0</v>
      </c>
      <c r="G50" s="68">
        <v>57</v>
      </c>
      <c r="H50" s="69">
        <v>0</v>
      </c>
      <c r="I50" s="69">
        <v>0</v>
      </c>
      <c r="J50" s="68">
        <v>126</v>
      </c>
      <c r="K50" s="69">
        <v>0</v>
      </c>
      <c r="L50" s="69">
        <v>0</v>
      </c>
      <c r="M50" s="63">
        <f t="shared" si="2"/>
        <v>292</v>
      </c>
      <c r="N50" s="67">
        <f>M50/M55</f>
        <v>0.0012885346889424307</v>
      </c>
    </row>
    <row r="51" spans="1:14" ht="9.75">
      <c r="A51" s="14" t="s">
        <v>382</v>
      </c>
      <c r="B51" s="68">
        <v>619</v>
      </c>
      <c r="C51" s="68">
        <v>129</v>
      </c>
      <c r="D51" s="68">
        <v>1297</v>
      </c>
      <c r="E51" s="68">
        <v>1250</v>
      </c>
      <c r="F51" s="68">
        <v>862</v>
      </c>
      <c r="G51" s="68">
        <v>1054</v>
      </c>
      <c r="H51" s="68">
        <v>0</v>
      </c>
      <c r="I51" s="68">
        <v>703</v>
      </c>
      <c r="J51" s="68">
        <v>0</v>
      </c>
      <c r="K51" s="68">
        <v>0</v>
      </c>
      <c r="L51" s="68">
        <v>0</v>
      </c>
      <c r="M51" s="63">
        <f t="shared" si="2"/>
        <v>5914</v>
      </c>
      <c r="N51" s="67">
        <f>M51/M55</f>
        <v>0.026097240241114848</v>
      </c>
    </row>
    <row r="52" spans="1:14" ht="9.75">
      <c r="A52" s="14" t="s">
        <v>383</v>
      </c>
      <c r="B52" s="68">
        <v>0</v>
      </c>
      <c r="C52" s="68">
        <v>1</v>
      </c>
      <c r="D52" s="68">
        <v>2</v>
      </c>
      <c r="E52" s="68">
        <v>0</v>
      </c>
      <c r="F52" s="68">
        <v>1</v>
      </c>
      <c r="G52" s="68">
        <v>4</v>
      </c>
      <c r="H52" s="68">
        <v>0</v>
      </c>
      <c r="I52" s="68">
        <v>1</v>
      </c>
      <c r="J52" s="68">
        <v>0</v>
      </c>
      <c r="K52" s="68">
        <v>0</v>
      </c>
      <c r="L52" s="68">
        <v>0</v>
      </c>
      <c r="M52" s="63">
        <f t="shared" si="2"/>
        <v>9</v>
      </c>
      <c r="N52" s="67">
        <f>M52/M55</f>
        <v>3.9715110275622864E-05</v>
      </c>
    </row>
    <row r="53" spans="1:14" ht="9.75">
      <c r="A53" s="14" t="s">
        <v>384</v>
      </c>
      <c r="B53" s="68">
        <v>0</v>
      </c>
      <c r="C53" s="68">
        <v>95</v>
      </c>
      <c r="D53" s="68">
        <v>0</v>
      </c>
      <c r="E53" s="68">
        <v>0</v>
      </c>
      <c r="F53" s="68">
        <v>0</v>
      </c>
      <c r="G53" s="68">
        <v>65</v>
      </c>
      <c r="H53" s="68">
        <v>0</v>
      </c>
      <c r="I53" s="68">
        <v>56</v>
      </c>
      <c r="J53" s="68">
        <v>0</v>
      </c>
      <c r="K53" s="68">
        <v>0</v>
      </c>
      <c r="L53" s="68">
        <v>0</v>
      </c>
      <c r="M53" s="63">
        <f t="shared" si="2"/>
        <v>216</v>
      </c>
      <c r="N53" s="67">
        <f>M53/M55</f>
        <v>0.0009531626466149488</v>
      </c>
    </row>
    <row r="54" spans="1:14" ht="9.75">
      <c r="A54" s="14" t="s">
        <v>385</v>
      </c>
      <c r="B54" s="69">
        <v>0</v>
      </c>
      <c r="C54" s="68">
        <v>15</v>
      </c>
      <c r="D54" s="69">
        <v>0</v>
      </c>
      <c r="E54" s="69">
        <v>0</v>
      </c>
      <c r="F54" s="69">
        <v>0</v>
      </c>
      <c r="G54" s="68">
        <v>1</v>
      </c>
      <c r="H54" s="69">
        <v>0</v>
      </c>
      <c r="I54" s="69">
        <v>0</v>
      </c>
      <c r="J54" s="68">
        <v>2</v>
      </c>
      <c r="K54" s="69">
        <v>0</v>
      </c>
      <c r="L54" s="69">
        <v>0</v>
      </c>
      <c r="M54" s="63">
        <f t="shared" si="2"/>
        <v>18</v>
      </c>
      <c r="N54" s="67">
        <f>M54/M55</f>
        <v>7.943022055124573E-05</v>
      </c>
    </row>
    <row r="55" spans="1:14" ht="9.75">
      <c r="A55" s="17" t="s">
        <v>245</v>
      </c>
      <c r="B55" s="65">
        <f aca="true" t="shared" si="3" ref="B55:M55">SUM(B3:B54)</f>
        <v>27583</v>
      </c>
      <c r="C55" s="65">
        <f t="shared" si="3"/>
        <v>30457</v>
      </c>
      <c r="D55" s="65">
        <f t="shared" si="3"/>
        <v>31151</v>
      </c>
      <c r="E55" s="65">
        <f t="shared" si="3"/>
        <v>29980</v>
      </c>
      <c r="F55" s="65">
        <f t="shared" si="3"/>
        <v>29523</v>
      </c>
      <c r="G55" s="65">
        <f t="shared" si="3"/>
        <v>29674</v>
      </c>
      <c r="H55" s="65">
        <f t="shared" si="3"/>
        <v>10417</v>
      </c>
      <c r="I55" s="65">
        <f t="shared" si="3"/>
        <v>19835</v>
      </c>
      <c r="J55" s="65">
        <f t="shared" si="3"/>
        <v>14641</v>
      </c>
      <c r="K55" s="65">
        <f t="shared" si="3"/>
        <v>3339</v>
      </c>
      <c r="L55" s="65">
        <f t="shared" si="3"/>
        <v>14</v>
      </c>
      <c r="M55" s="65">
        <f t="shared" si="3"/>
        <v>226614</v>
      </c>
      <c r="N55" s="67">
        <f>M55/M55</f>
        <v>1</v>
      </c>
    </row>
    <row r="56" spans="1:14" ht="9.75">
      <c r="A56" s="18" t="s">
        <v>165</v>
      </c>
      <c r="B56" s="71">
        <f>B55/M55</f>
        <v>0.12171798741472284</v>
      </c>
      <c r="C56" s="71">
        <f>C55/M55</f>
        <v>0.1344003459627384</v>
      </c>
      <c r="D56" s="71">
        <f>D55/M55</f>
        <v>0.13746282224399198</v>
      </c>
      <c r="E56" s="71">
        <f>E55/M55</f>
        <v>0.13229544511813038</v>
      </c>
      <c r="F56" s="71">
        <f>F55/M55</f>
        <v>0.13027880007413487</v>
      </c>
      <c r="G56" s="71">
        <f>G55/M55</f>
        <v>0.1309451313687592</v>
      </c>
      <c r="H56" s="71">
        <f>H55/M55</f>
        <v>0.04596803374901815</v>
      </c>
      <c r="I56" s="71">
        <f>I55/M55</f>
        <v>0.08752769025744217</v>
      </c>
      <c r="J56" s="71">
        <f>J55/M55</f>
        <v>0.06460765883837716</v>
      </c>
      <c r="K56" s="71">
        <f>K55/M55</f>
        <v>0.014734305912256083</v>
      </c>
      <c r="L56" s="71">
        <f>L55/M55</f>
        <v>6.177906042874668E-05</v>
      </c>
      <c r="M56" s="71">
        <f>M55/M55</f>
        <v>1</v>
      </c>
      <c r="N56" s="16"/>
    </row>
    <row r="57" spans="1:11" ht="9.75">
      <c r="A57" s="12" t="s">
        <v>46</v>
      </c>
      <c r="D57" s="72"/>
      <c r="K57" s="73"/>
    </row>
    <row r="58" spans="1:11" ht="9.75">
      <c r="A58" s="12" t="s">
        <v>47</v>
      </c>
      <c r="D58" s="72"/>
      <c r="K58" s="73"/>
    </row>
    <row r="59" spans="1:11" ht="9.75">
      <c r="A59" s="12" t="s">
        <v>420</v>
      </c>
      <c r="F59" s="72"/>
      <c r="I59" s="74"/>
      <c r="K59" s="75"/>
    </row>
    <row r="60" spans="1:11" ht="9.75">
      <c r="A60" s="76" t="s">
        <v>421</v>
      </c>
      <c r="F60" s="72"/>
      <c r="I60" s="74"/>
      <c r="K60" s="75"/>
    </row>
    <row r="61" spans="1:14" ht="9.75">
      <c r="A61" s="12" t="s">
        <v>125</v>
      </c>
      <c r="F61" s="72"/>
      <c r="I61" s="72"/>
      <c r="J61" s="75"/>
      <c r="K61" s="75"/>
      <c r="L61" s="75"/>
      <c r="M61" s="75"/>
      <c r="N61" s="75"/>
    </row>
  </sheetData>
  <printOptions/>
  <pageMargins left="0.5" right="0.5" top="0.5" bottom="0.5" header="0.5" footer="0.5"/>
  <pageSetup horizontalDpi="600" verticalDpi="6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J11" sqref="J11"/>
    </sheetView>
  </sheetViews>
  <sheetFormatPr defaultColWidth="11.421875" defaultRowHeight="12.75"/>
  <cols>
    <col min="1" max="1" width="18.7109375" style="4" customWidth="1"/>
    <col min="2" max="2" width="10.00390625" style="4" bestFit="1" customWidth="1"/>
    <col min="3" max="3" width="9.140625" style="4" customWidth="1"/>
    <col min="4" max="4" width="11.140625" style="4" customWidth="1"/>
    <col min="5" max="5" width="10.00390625" style="4" customWidth="1"/>
    <col min="6" max="7" width="9.140625" style="4" customWidth="1"/>
    <col min="8" max="8" width="8.7109375" style="4" customWidth="1"/>
    <col min="9" max="16384" width="9.140625" style="4" customWidth="1"/>
  </cols>
  <sheetData>
    <row r="1" ht="10.5">
      <c r="A1" s="1" t="s">
        <v>243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10" ht="10.5">
      <c r="A3" s="2" t="s">
        <v>332</v>
      </c>
      <c r="B3" s="20">
        <v>293</v>
      </c>
      <c r="C3" s="47">
        <v>1056</v>
      </c>
      <c r="D3" s="47">
        <v>362</v>
      </c>
      <c r="E3" s="47">
        <v>351</v>
      </c>
      <c r="F3" s="49" t="s">
        <v>192</v>
      </c>
      <c r="G3" s="49" t="s">
        <v>192</v>
      </c>
      <c r="H3" s="47">
        <f aca="true" t="shared" si="0" ref="H3:H9">SUM(B3:G3)</f>
        <v>2062</v>
      </c>
      <c r="I3" s="61">
        <f>H3/H55</f>
        <v>0.004704797889914118</v>
      </c>
      <c r="J3" s="21"/>
    </row>
    <row r="4" spans="1:10" ht="10.5">
      <c r="A4" s="2" t="s">
        <v>419</v>
      </c>
      <c r="B4" s="20">
        <v>258</v>
      </c>
      <c r="C4" s="47">
        <v>1809</v>
      </c>
      <c r="D4" s="47">
        <v>1066</v>
      </c>
      <c r="E4" s="47">
        <v>1132</v>
      </c>
      <c r="F4" s="47">
        <v>0</v>
      </c>
      <c r="G4" s="47">
        <v>79</v>
      </c>
      <c r="H4" s="47">
        <f t="shared" si="0"/>
        <v>4344</v>
      </c>
      <c r="I4" s="61">
        <f>H4/H55</f>
        <v>0.00991156257700627</v>
      </c>
      <c r="J4" s="21"/>
    </row>
    <row r="5" spans="1:10" ht="10.5">
      <c r="A5" s="2" t="s">
        <v>334</v>
      </c>
      <c r="B5" s="20">
        <v>1186</v>
      </c>
      <c r="C5" s="47">
        <v>2273</v>
      </c>
      <c r="D5" s="47">
        <v>936</v>
      </c>
      <c r="E5" s="47">
        <v>2489</v>
      </c>
      <c r="F5" s="47">
        <v>38</v>
      </c>
      <c r="G5" s="47">
        <v>0</v>
      </c>
      <c r="H5" s="47">
        <f t="shared" si="0"/>
        <v>6922</v>
      </c>
      <c r="I5" s="61">
        <f>H5/H55</f>
        <v>0.015793700773028867</v>
      </c>
      <c r="J5" s="21"/>
    </row>
    <row r="6" spans="1:10" ht="10.5">
      <c r="A6" s="2" t="s">
        <v>335</v>
      </c>
      <c r="B6" s="20">
        <v>335</v>
      </c>
      <c r="C6" s="47">
        <v>4654</v>
      </c>
      <c r="D6" s="47">
        <v>1756</v>
      </c>
      <c r="E6" s="47">
        <v>1436</v>
      </c>
      <c r="F6" s="47">
        <v>8</v>
      </c>
      <c r="G6" s="47">
        <v>208</v>
      </c>
      <c r="H6" s="47">
        <f t="shared" si="0"/>
        <v>8397</v>
      </c>
      <c r="I6" s="61">
        <f>H6/H55</f>
        <v>0.019159159981381596</v>
      </c>
      <c r="J6" s="21"/>
    </row>
    <row r="7" spans="1:10" ht="10.5">
      <c r="A7" s="2" t="s">
        <v>336</v>
      </c>
      <c r="B7" s="20">
        <v>16485</v>
      </c>
      <c r="C7" s="47">
        <v>57024</v>
      </c>
      <c r="D7" s="47">
        <v>29461</v>
      </c>
      <c r="E7" s="47">
        <v>40741</v>
      </c>
      <c r="F7" s="47">
        <v>1242</v>
      </c>
      <c r="G7" s="47">
        <v>9277</v>
      </c>
      <c r="H7" s="47">
        <f t="shared" si="0"/>
        <v>154230</v>
      </c>
      <c r="I7" s="61">
        <f>H7/H55</f>
        <v>0.3519015414944008</v>
      </c>
      <c r="J7" s="21"/>
    </row>
    <row r="8" spans="1:10" ht="10.5">
      <c r="A8" s="2" t="s">
        <v>337</v>
      </c>
      <c r="B8" s="20">
        <v>3325</v>
      </c>
      <c r="C8" s="47">
        <v>7240</v>
      </c>
      <c r="D8" s="47">
        <v>3168</v>
      </c>
      <c r="E8" s="47">
        <v>2754</v>
      </c>
      <c r="F8" s="47">
        <v>0</v>
      </c>
      <c r="G8" s="47">
        <v>2287</v>
      </c>
      <c r="H8" s="47">
        <f t="shared" si="0"/>
        <v>18774</v>
      </c>
      <c r="I8" s="61">
        <f>H8/H55</f>
        <v>0.042836021137365496</v>
      </c>
      <c r="J8" s="21"/>
    </row>
    <row r="9" spans="1:10" ht="10.5">
      <c r="A9" s="2" t="s">
        <v>338</v>
      </c>
      <c r="B9" s="20">
        <v>177</v>
      </c>
      <c r="C9" s="47">
        <v>837</v>
      </c>
      <c r="D9" s="47">
        <v>331</v>
      </c>
      <c r="E9" s="47">
        <v>274</v>
      </c>
      <c r="F9" s="47">
        <v>0</v>
      </c>
      <c r="G9" s="47">
        <v>126</v>
      </c>
      <c r="H9" s="47">
        <f t="shared" si="0"/>
        <v>1745</v>
      </c>
      <c r="I9" s="61">
        <f>H9/H55</f>
        <v>0.003981509368525769</v>
      </c>
      <c r="J9" s="21"/>
    </row>
    <row r="10" spans="1:10" ht="10.5">
      <c r="A10" s="2" t="s">
        <v>296</v>
      </c>
      <c r="B10" s="20"/>
      <c r="C10" s="47"/>
      <c r="D10" s="47"/>
      <c r="E10" s="47"/>
      <c r="F10" s="47"/>
      <c r="G10" s="47"/>
      <c r="H10" s="47"/>
      <c r="I10" s="61"/>
      <c r="J10" s="21"/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206</v>
      </c>
      <c r="B12" s="20">
        <v>3121</v>
      </c>
      <c r="C12" s="49">
        <v>9997</v>
      </c>
      <c r="D12" s="47">
        <v>4665</v>
      </c>
      <c r="E12" s="47">
        <v>5450</v>
      </c>
      <c r="F12" s="62">
        <v>0</v>
      </c>
      <c r="G12" s="47">
        <v>4793</v>
      </c>
      <c r="H12" s="47">
        <f aca="true" t="shared" si="1" ref="H12:H22">SUM(B12:G12)</f>
        <v>28026</v>
      </c>
      <c r="I12" s="61">
        <f>H12/H55</f>
        <v>0.06394600662596173</v>
      </c>
      <c r="J12" s="21"/>
    </row>
    <row r="13" spans="1:10" ht="10.5">
      <c r="A13" s="2" t="s">
        <v>341</v>
      </c>
      <c r="B13" s="20">
        <v>1130</v>
      </c>
      <c r="C13" s="47">
        <v>3443</v>
      </c>
      <c r="D13" s="47">
        <v>1312</v>
      </c>
      <c r="E13" s="47">
        <v>881</v>
      </c>
      <c r="F13" s="47">
        <v>0</v>
      </c>
      <c r="G13" s="47">
        <v>2533</v>
      </c>
      <c r="H13" s="47">
        <f t="shared" si="1"/>
        <v>9299</v>
      </c>
      <c r="I13" s="61">
        <f>H13/H55</f>
        <v>0.021217223849811534</v>
      </c>
      <c r="J13" s="21"/>
    </row>
    <row r="14" spans="1:10" ht="10.5">
      <c r="A14" s="2" t="s">
        <v>342</v>
      </c>
      <c r="B14" s="20">
        <v>9</v>
      </c>
      <c r="C14" s="49">
        <v>221</v>
      </c>
      <c r="D14" s="47">
        <v>209</v>
      </c>
      <c r="E14" s="47">
        <v>179</v>
      </c>
      <c r="F14" s="62">
        <v>0</v>
      </c>
      <c r="G14" s="62">
        <v>0</v>
      </c>
      <c r="H14" s="47">
        <f t="shared" si="1"/>
        <v>618</v>
      </c>
      <c r="I14" s="61">
        <f>H14/H55</f>
        <v>0.0014100703666182952</v>
      </c>
      <c r="J14" s="21"/>
    </row>
    <row r="15" spans="1:10" ht="10.5">
      <c r="A15" s="2" t="s">
        <v>343</v>
      </c>
      <c r="B15" s="20">
        <v>898</v>
      </c>
      <c r="C15" s="49">
        <v>3597</v>
      </c>
      <c r="D15" s="47">
        <v>1760</v>
      </c>
      <c r="E15" s="47">
        <v>1683</v>
      </c>
      <c r="F15" s="47">
        <v>397</v>
      </c>
      <c r="G15" s="47">
        <v>734</v>
      </c>
      <c r="H15" s="47">
        <f t="shared" si="1"/>
        <v>9069</v>
      </c>
      <c r="I15" s="61">
        <f>H15/H55</f>
        <v>0.0206924403800345</v>
      </c>
      <c r="J15" s="21"/>
    </row>
    <row r="16" spans="1:10" ht="10.5">
      <c r="A16" s="2" t="s">
        <v>344</v>
      </c>
      <c r="B16" s="20">
        <v>204</v>
      </c>
      <c r="C16" s="47">
        <v>526</v>
      </c>
      <c r="D16" s="47">
        <v>195</v>
      </c>
      <c r="E16" s="47">
        <v>195</v>
      </c>
      <c r="F16" s="47">
        <v>0</v>
      </c>
      <c r="G16" s="47">
        <v>468</v>
      </c>
      <c r="H16" s="47">
        <f t="shared" si="1"/>
        <v>1588</v>
      </c>
      <c r="I16" s="61">
        <f>H16/H55</f>
        <v>0.003623287608721445</v>
      </c>
      <c r="J16" s="21"/>
    </row>
    <row r="17" spans="1:10" ht="10.5">
      <c r="A17" s="2" t="s">
        <v>345</v>
      </c>
      <c r="B17" s="20">
        <v>1196</v>
      </c>
      <c r="C17" s="47">
        <v>2626</v>
      </c>
      <c r="D17" s="47">
        <v>1182</v>
      </c>
      <c r="E17" s="47">
        <v>1196</v>
      </c>
      <c r="F17" s="47">
        <v>45</v>
      </c>
      <c r="G17" s="47">
        <v>768</v>
      </c>
      <c r="H17" s="47">
        <f t="shared" si="1"/>
        <v>7013</v>
      </c>
      <c r="I17" s="61">
        <f>H17/H55</f>
        <v>0.01600133249367978</v>
      </c>
      <c r="J17" s="21"/>
    </row>
    <row r="18" spans="1:10" ht="10.5">
      <c r="A18" s="2" t="s">
        <v>346</v>
      </c>
      <c r="B18" s="20">
        <v>38</v>
      </c>
      <c r="C18" s="47">
        <v>625</v>
      </c>
      <c r="D18" s="47">
        <v>242</v>
      </c>
      <c r="E18" s="47">
        <v>332</v>
      </c>
      <c r="F18" s="47">
        <v>1</v>
      </c>
      <c r="G18" s="47">
        <v>1</v>
      </c>
      <c r="H18" s="47">
        <f t="shared" si="1"/>
        <v>1239</v>
      </c>
      <c r="I18" s="61">
        <f>H18/H55</f>
        <v>0.002826985735016291</v>
      </c>
      <c r="J18" s="21"/>
    </row>
    <row r="19" spans="1:10" ht="10.5">
      <c r="A19" s="2" t="s">
        <v>347</v>
      </c>
      <c r="B19" s="20">
        <v>494</v>
      </c>
      <c r="C19" s="47">
        <v>1750</v>
      </c>
      <c r="D19" s="47">
        <v>685</v>
      </c>
      <c r="E19" s="47">
        <v>688</v>
      </c>
      <c r="F19" s="47">
        <v>2</v>
      </c>
      <c r="G19" s="47">
        <v>56</v>
      </c>
      <c r="H19" s="47">
        <f t="shared" si="1"/>
        <v>3675</v>
      </c>
      <c r="I19" s="61">
        <f>H19/H55</f>
        <v>0.008385127180133067</v>
      </c>
      <c r="J19" s="21"/>
    </row>
    <row r="20" spans="1:10" ht="10.5">
      <c r="A20" s="2" t="s">
        <v>348</v>
      </c>
      <c r="B20" s="20">
        <v>671</v>
      </c>
      <c r="C20" s="47">
        <v>3629</v>
      </c>
      <c r="D20" s="47">
        <v>1515</v>
      </c>
      <c r="E20" s="47">
        <v>1000</v>
      </c>
      <c r="F20" s="47">
        <v>153</v>
      </c>
      <c r="G20" s="47">
        <v>0</v>
      </c>
      <c r="H20" s="47">
        <f t="shared" si="1"/>
        <v>6968</v>
      </c>
      <c r="I20" s="61">
        <f>H20/H55</f>
        <v>0.015898657466984274</v>
      </c>
      <c r="J20" s="21"/>
    </row>
    <row r="21" spans="1:10" ht="10.5">
      <c r="A21" s="2" t="s">
        <v>349</v>
      </c>
      <c r="B21" s="20">
        <v>582</v>
      </c>
      <c r="C21" s="47">
        <v>1741</v>
      </c>
      <c r="D21" s="47">
        <v>833</v>
      </c>
      <c r="E21" s="47">
        <v>560</v>
      </c>
      <c r="F21" s="47">
        <v>14</v>
      </c>
      <c r="G21" s="47">
        <v>237</v>
      </c>
      <c r="H21" s="47">
        <f t="shared" si="1"/>
        <v>3967</v>
      </c>
      <c r="I21" s="61">
        <f>H21/H55</f>
        <v>0.009051374020023912</v>
      </c>
      <c r="J21" s="21"/>
    </row>
    <row r="22" spans="1:10" ht="10.5">
      <c r="A22" s="2" t="s">
        <v>350</v>
      </c>
      <c r="B22" s="20">
        <v>2</v>
      </c>
      <c r="C22" s="47">
        <v>4</v>
      </c>
      <c r="D22" s="47">
        <v>3</v>
      </c>
      <c r="E22" s="47">
        <v>1</v>
      </c>
      <c r="F22" s="47">
        <v>0</v>
      </c>
      <c r="G22" s="47">
        <v>0</v>
      </c>
      <c r="H22" s="47">
        <f t="shared" si="1"/>
        <v>10</v>
      </c>
      <c r="I22" s="61">
        <f>H22/H55</f>
        <v>2.2816672599001542E-05</v>
      </c>
      <c r="J22" s="21"/>
    </row>
    <row r="23" spans="1:10" ht="10.5">
      <c r="A23" s="2" t="s">
        <v>391</v>
      </c>
      <c r="B23" s="20"/>
      <c r="C23" s="49"/>
      <c r="D23" s="47"/>
      <c r="E23" s="47"/>
      <c r="F23" s="47"/>
      <c r="G23" s="47"/>
      <c r="H23" s="47"/>
      <c r="I23" s="61"/>
      <c r="J23" s="21"/>
    </row>
    <row r="24" spans="1:10" ht="10.5">
      <c r="A24" s="2" t="s">
        <v>97</v>
      </c>
      <c r="B24" s="20">
        <v>164</v>
      </c>
      <c r="C24" s="47">
        <v>395</v>
      </c>
      <c r="D24" s="47">
        <v>164</v>
      </c>
      <c r="E24" s="47">
        <v>123</v>
      </c>
      <c r="F24" s="47">
        <v>6</v>
      </c>
      <c r="G24" s="47">
        <v>546</v>
      </c>
      <c r="H24" s="47">
        <f>SUM(B24:G24)</f>
        <v>1398</v>
      </c>
      <c r="I24" s="61">
        <f>H24/H55</f>
        <v>0.0031897708293404155</v>
      </c>
      <c r="J24" s="21"/>
    </row>
    <row r="25" spans="1:10" ht="10.5">
      <c r="A25" s="2" t="s">
        <v>98</v>
      </c>
      <c r="B25" s="20">
        <v>739</v>
      </c>
      <c r="C25" s="47">
        <v>3521</v>
      </c>
      <c r="D25" s="47">
        <v>1473</v>
      </c>
      <c r="E25" s="47">
        <v>1181</v>
      </c>
      <c r="F25" s="47">
        <v>22</v>
      </c>
      <c r="G25" s="47">
        <v>88</v>
      </c>
      <c r="H25" s="47">
        <f>SUM(B25:G25)</f>
        <v>7024</v>
      </c>
      <c r="I25" s="61">
        <f>H25/H55</f>
        <v>0.016026430833538684</v>
      </c>
      <c r="J25" s="21"/>
    </row>
    <row r="26" spans="1:10" ht="10.5">
      <c r="A26" s="2" t="s">
        <v>99</v>
      </c>
      <c r="B26" s="20">
        <v>8</v>
      </c>
      <c r="C26" s="47">
        <v>826</v>
      </c>
      <c r="D26" s="47">
        <v>353</v>
      </c>
      <c r="E26" s="47">
        <v>256</v>
      </c>
      <c r="F26" s="47">
        <v>6</v>
      </c>
      <c r="G26" s="47">
        <v>0</v>
      </c>
      <c r="H26" s="47">
        <f>SUM(B26:G26)</f>
        <v>1449</v>
      </c>
      <c r="I26" s="61">
        <f>H26/H55</f>
        <v>0.0033061358595953233</v>
      </c>
      <c r="J26" s="21"/>
    </row>
    <row r="27" spans="1:10" ht="10.5">
      <c r="A27" s="2" t="s">
        <v>100</v>
      </c>
      <c r="B27" s="20">
        <v>12</v>
      </c>
      <c r="C27" s="47">
        <v>9</v>
      </c>
      <c r="D27" s="47">
        <v>4</v>
      </c>
      <c r="E27" s="47">
        <v>0</v>
      </c>
      <c r="F27" s="47">
        <v>5</v>
      </c>
      <c r="G27" s="47">
        <v>42</v>
      </c>
      <c r="H27" s="47">
        <f>SUM(B27:G27)</f>
        <v>72</v>
      </c>
      <c r="I27" s="61">
        <f>H27/H55</f>
        <v>0.00016428004271281112</v>
      </c>
      <c r="J27" s="21"/>
    </row>
    <row r="28" spans="1:10" ht="10.5">
      <c r="A28" s="2" t="s">
        <v>210</v>
      </c>
      <c r="B28" s="20"/>
      <c r="C28" s="47"/>
      <c r="D28" s="47"/>
      <c r="E28" s="47"/>
      <c r="F28" s="47"/>
      <c r="G28" s="47"/>
      <c r="H28" s="47"/>
      <c r="I28" s="61"/>
      <c r="J28" s="21"/>
    </row>
    <row r="29" spans="1:10" ht="10.5">
      <c r="A29" s="2" t="s">
        <v>102</v>
      </c>
      <c r="B29" s="20">
        <v>17</v>
      </c>
      <c r="C29" s="47">
        <v>226</v>
      </c>
      <c r="D29" s="47">
        <v>107</v>
      </c>
      <c r="E29" s="47">
        <v>92</v>
      </c>
      <c r="F29" s="47">
        <v>0</v>
      </c>
      <c r="G29" s="47">
        <v>3</v>
      </c>
      <c r="H29" s="47">
        <f>SUM(B29:G29)</f>
        <v>445</v>
      </c>
      <c r="I29" s="61">
        <f>H29/H55</f>
        <v>0.0010153419306555686</v>
      </c>
      <c r="J29" s="21"/>
    </row>
    <row r="30" spans="1:10" ht="10.5">
      <c r="A30" s="2" t="s">
        <v>103</v>
      </c>
      <c r="B30" s="20">
        <v>167</v>
      </c>
      <c r="C30" s="47">
        <v>2650</v>
      </c>
      <c r="D30" s="47">
        <v>941</v>
      </c>
      <c r="E30" s="47">
        <v>751</v>
      </c>
      <c r="F30" s="47">
        <v>6</v>
      </c>
      <c r="G30" s="47">
        <v>741</v>
      </c>
      <c r="H30" s="47">
        <f>SUM(B30:G30)</f>
        <v>5256</v>
      </c>
      <c r="I30" s="61">
        <f>H30/H55</f>
        <v>0.01199244311803521</v>
      </c>
      <c r="J30" s="21"/>
    </row>
    <row r="31" spans="1:10" ht="10.5">
      <c r="A31" s="2" t="s">
        <v>104</v>
      </c>
      <c r="B31" s="20">
        <v>14</v>
      </c>
      <c r="C31" s="47">
        <v>37</v>
      </c>
      <c r="D31" s="47">
        <v>13</v>
      </c>
      <c r="E31" s="47">
        <v>2</v>
      </c>
      <c r="F31" s="47">
        <v>0</v>
      </c>
      <c r="G31" s="47">
        <v>0</v>
      </c>
      <c r="H31" s="47">
        <f>SUM(B31:G31)</f>
        <v>66</v>
      </c>
      <c r="I31" s="61">
        <f>H31/H55</f>
        <v>0.00015059003915341018</v>
      </c>
      <c r="J31" s="21"/>
    </row>
    <row r="32" spans="1:10" ht="10.5">
      <c r="A32" s="2" t="s">
        <v>105</v>
      </c>
      <c r="B32" s="20">
        <v>7</v>
      </c>
      <c r="C32" s="47">
        <v>24</v>
      </c>
      <c r="D32" s="47">
        <v>8</v>
      </c>
      <c r="E32" s="47">
        <v>7</v>
      </c>
      <c r="F32" s="47">
        <v>0</v>
      </c>
      <c r="G32" s="47">
        <v>2</v>
      </c>
      <c r="H32" s="47">
        <f>SUM(B32:G32)</f>
        <v>48</v>
      </c>
      <c r="I32" s="61">
        <f>H32/H55</f>
        <v>0.0001095200284752074</v>
      </c>
      <c r="J32" s="21"/>
    </row>
    <row r="33" spans="1:10" ht="10.5">
      <c r="A33" s="2" t="s">
        <v>106</v>
      </c>
      <c r="B33" s="20">
        <v>112</v>
      </c>
      <c r="C33" s="47">
        <v>402</v>
      </c>
      <c r="D33" s="47">
        <v>154</v>
      </c>
      <c r="E33" s="47">
        <v>123</v>
      </c>
      <c r="F33" s="47">
        <v>1</v>
      </c>
      <c r="G33" s="47">
        <v>413</v>
      </c>
      <c r="H33" s="47">
        <f>SUM(B33:G33)</f>
        <v>1205</v>
      </c>
      <c r="I33" s="61">
        <f>H33/H55</f>
        <v>0.002749409048179686</v>
      </c>
      <c r="J33" s="21"/>
    </row>
    <row r="34" spans="1:10" ht="10.5">
      <c r="A34" s="2" t="s">
        <v>396</v>
      </c>
      <c r="B34" s="20"/>
      <c r="C34" s="47"/>
      <c r="D34" s="47"/>
      <c r="E34" s="47"/>
      <c r="F34" s="47"/>
      <c r="G34" s="47"/>
      <c r="H34" s="47"/>
      <c r="I34" s="61"/>
      <c r="J34" s="21"/>
    </row>
    <row r="35" spans="1:10" ht="10.5">
      <c r="A35" s="2" t="s">
        <v>368</v>
      </c>
      <c r="B35" s="20">
        <v>1124</v>
      </c>
      <c r="C35" s="47">
        <v>1692</v>
      </c>
      <c r="D35" s="47">
        <v>645</v>
      </c>
      <c r="E35" s="47">
        <v>395</v>
      </c>
      <c r="F35" s="47">
        <v>5</v>
      </c>
      <c r="G35" s="47">
        <v>1999</v>
      </c>
      <c r="H35" s="47">
        <f>SUM(B35:G35)</f>
        <v>5860</v>
      </c>
      <c r="I35" s="61">
        <f>H35/H55</f>
        <v>0.013370570143014904</v>
      </c>
      <c r="J35" s="21"/>
    </row>
    <row r="36" spans="1:10" ht="10.5">
      <c r="A36" s="2" t="s">
        <v>369</v>
      </c>
      <c r="B36" s="20">
        <v>343</v>
      </c>
      <c r="C36" s="47">
        <v>4086</v>
      </c>
      <c r="D36" s="47">
        <v>1482</v>
      </c>
      <c r="E36" s="47">
        <v>1023</v>
      </c>
      <c r="F36" s="47">
        <v>4</v>
      </c>
      <c r="G36" s="47">
        <v>4293</v>
      </c>
      <c r="H36" s="47">
        <f>SUM(B36:G36)</f>
        <v>11231</v>
      </c>
      <c r="I36" s="61">
        <f>H36/H55</f>
        <v>0.02562540499593863</v>
      </c>
      <c r="J36" s="21"/>
    </row>
    <row r="37" spans="1:10" ht="10.5">
      <c r="A37" s="2" t="s">
        <v>370</v>
      </c>
      <c r="B37" s="20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61">
        <v>0</v>
      </c>
      <c r="J37" s="21"/>
    </row>
    <row r="38" spans="1:10" ht="10.5">
      <c r="A38" s="2" t="s">
        <v>371</v>
      </c>
      <c r="B38" s="20">
        <v>6</v>
      </c>
      <c r="C38" s="47">
        <v>684</v>
      </c>
      <c r="D38" s="47">
        <v>175</v>
      </c>
      <c r="E38" s="47">
        <v>99</v>
      </c>
      <c r="F38" s="47">
        <v>4</v>
      </c>
      <c r="G38" s="47">
        <v>27</v>
      </c>
      <c r="H38" s="47">
        <f>SUM(B38:G38)</f>
        <v>995</v>
      </c>
      <c r="I38" s="61">
        <f>H38/H55</f>
        <v>0.0022702589236006537</v>
      </c>
      <c r="J38" s="21"/>
    </row>
    <row r="39" spans="1:10" ht="10.5">
      <c r="A39" s="2" t="s">
        <v>285</v>
      </c>
      <c r="B39" s="20">
        <v>51</v>
      </c>
      <c r="C39" s="49">
        <v>407</v>
      </c>
      <c r="D39" s="47">
        <v>161</v>
      </c>
      <c r="E39" s="47">
        <v>114</v>
      </c>
      <c r="F39" s="47">
        <v>0</v>
      </c>
      <c r="G39" s="47">
        <v>0</v>
      </c>
      <c r="H39" s="47">
        <f>SUM(B39:G39)</f>
        <v>733</v>
      </c>
      <c r="I39" s="61">
        <f>H39/H55</f>
        <v>0.0016724621015068131</v>
      </c>
      <c r="J39" s="21"/>
    </row>
    <row r="40" spans="1:10" ht="10.5">
      <c r="A40" s="2" t="s">
        <v>373</v>
      </c>
      <c r="B40" s="20">
        <v>555</v>
      </c>
      <c r="C40" s="47">
        <v>6241</v>
      </c>
      <c r="D40" s="47">
        <v>3396</v>
      </c>
      <c r="E40" s="47">
        <v>3618</v>
      </c>
      <c r="F40" s="47">
        <v>7</v>
      </c>
      <c r="G40" s="47">
        <v>16</v>
      </c>
      <c r="H40" s="47">
        <f>SUM(B40:G40)</f>
        <v>13833</v>
      </c>
      <c r="I40" s="61">
        <f>H40/H55</f>
        <v>0.031562303206198836</v>
      </c>
      <c r="J40" s="21"/>
    </row>
    <row r="41" spans="1:10" ht="10.5">
      <c r="A41" s="2" t="s">
        <v>374</v>
      </c>
      <c r="B41" s="20">
        <v>2544</v>
      </c>
      <c r="C41" s="47">
        <v>4814</v>
      </c>
      <c r="D41" s="47">
        <v>2085</v>
      </c>
      <c r="E41" s="47">
        <v>2130</v>
      </c>
      <c r="F41" s="47">
        <v>19</v>
      </c>
      <c r="G41" s="47">
        <v>2843</v>
      </c>
      <c r="H41" s="47">
        <f>SUM(B41:G41)</f>
        <v>14435</v>
      </c>
      <c r="I41" s="61">
        <f>H41/H55</f>
        <v>0.03293586689665873</v>
      </c>
      <c r="J41" s="21"/>
    </row>
    <row r="42" spans="1:14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84"/>
      <c r="K42" s="37"/>
      <c r="L42" s="37"/>
      <c r="M42" s="37"/>
      <c r="N42" s="37"/>
    </row>
    <row r="43" spans="1:14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84"/>
      <c r="K43" s="37"/>
      <c r="L43" s="37"/>
      <c r="M43" s="37"/>
      <c r="N43" s="37"/>
    </row>
    <row r="44" spans="1:10" ht="10.5">
      <c r="A44" s="2" t="s">
        <v>375</v>
      </c>
      <c r="B44" s="20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61">
        <v>0</v>
      </c>
      <c r="J44" s="21"/>
    </row>
    <row r="45" spans="1:10" ht="10.5">
      <c r="A45" s="2" t="s">
        <v>376</v>
      </c>
      <c r="B45" s="20">
        <v>38</v>
      </c>
      <c r="C45" s="47">
        <v>281</v>
      </c>
      <c r="D45" s="47">
        <v>98</v>
      </c>
      <c r="E45" s="47">
        <v>93</v>
      </c>
      <c r="F45" s="47">
        <v>0</v>
      </c>
      <c r="G45" s="47">
        <v>0</v>
      </c>
      <c r="H45" s="47">
        <f aca="true" t="shared" si="2" ref="H45:H53">SUM(B45:G45)</f>
        <v>510</v>
      </c>
      <c r="I45" s="61">
        <f>H45/H55</f>
        <v>0.0011636503025490787</v>
      </c>
      <c r="J45" s="21"/>
    </row>
    <row r="46" spans="1:10" ht="10.5">
      <c r="A46" s="2" t="s">
        <v>294</v>
      </c>
      <c r="B46" s="20">
        <v>71</v>
      </c>
      <c r="C46" s="47">
        <v>296</v>
      </c>
      <c r="D46" s="47">
        <v>110</v>
      </c>
      <c r="E46" s="47">
        <v>86</v>
      </c>
      <c r="F46" s="47">
        <v>0</v>
      </c>
      <c r="G46" s="47">
        <v>22</v>
      </c>
      <c r="H46" s="47">
        <f t="shared" si="2"/>
        <v>585</v>
      </c>
      <c r="I46" s="61">
        <f>H46/H55</f>
        <v>0.0013347753470415902</v>
      </c>
      <c r="J46" s="21"/>
    </row>
    <row r="47" spans="1:10" ht="10.5">
      <c r="A47" s="2" t="s">
        <v>378</v>
      </c>
      <c r="B47" s="20">
        <v>9042</v>
      </c>
      <c r="C47" s="47">
        <v>38154</v>
      </c>
      <c r="D47" s="47">
        <v>18224</v>
      </c>
      <c r="E47" s="47">
        <v>21117</v>
      </c>
      <c r="F47" s="47">
        <v>59</v>
      </c>
      <c r="G47" s="47">
        <v>1283</v>
      </c>
      <c r="H47" s="47">
        <f t="shared" si="2"/>
        <v>87879</v>
      </c>
      <c r="I47" s="61">
        <f>H47/H55</f>
        <v>0.20051063713276565</v>
      </c>
      <c r="J47" s="21"/>
    </row>
    <row r="48" spans="1:10" ht="10.5">
      <c r="A48" s="2" t="s">
        <v>379</v>
      </c>
      <c r="B48" s="20">
        <v>178</v>
      </c>
      <c r="C48" s="47">
        <v>688</v>
      </c>
      <c r="D48" s="47">
        <v>387</v>
      </c>
      <c r="E48" s="47">
        <v>392</v>
      </c>
      <c r="F48" s="47">
        <v>1</v>
      </c>
      <c r="G48" s="47">
        <v>23</v>
      </c>
      <c r="H48" s="47">
        <f t="shared" si="2"/>
        <v>1669</v>
      </c>
      <c r="I48" s="61">
        <f>H48/H55</f>
        <v>0.0038081026567733573</v>
      </c>
      <c r="J48" s="21"/>
    </row>
    <row r="49" spans="1:10" ht="10.5">
      <c r="A49" s="2" t="s">
        <v>295</v>
      </c>
      <c r="B49" s="20">
        <v>67</v>
      </c>
      <c r="C49" s="47">
        <v>184</v>
      </c>
      <c r="D49" s="47">
        <v>64</v>
      </c>
      <c r="E49" s="47">
        <v>36</v>
      </c>
      <c r="F49" s="47">
        <v>0</v>
      </c>
      <c r="G49" s="47">
        <v>49</v>
      </c>
      <c r="H49" s="47">
        <f t="shared" si="2"/>
        <v>400</v>
      </c>
      <c r="I49" s="61">
        <f>H49/H55</f>
        <v>0.0009126669039600617</v>
      </c>
      <c r="J49" s="21"/>
    </row>
    <row r="50" spans="1:10" ht="10.5">
      <c r="A50" s="2" t="s">
        <v>286</v>
      </c>
      <c r="B50" s="20">
        <v>276</v>
      </c>
      <c r="C50" s="47">
        <v>542</v>
      </c>
      <c r="D50" s="47">
        <v>194</v>
      </c>
      <c r="E50" s="47">
        <v>202</v>
      </c>
      <c r="F50" s="47">
        <v>0</v>
      </c>
      <c r="G50" s="47">
        <v>411</v>
      </c>
      <c r="H50" s="47">
        <f t="shared" si="2"/>
        <v>1625</v>
      </c>
      <c r="I50" s="61">
        <f>H50/H55</f>
        <v>0.0037077092973377508</v>
      </c>
      <c r="J50" s="21"/>
    </row>
    <row r="51" spans="1:10" ht="10.5">
      <c r="A51" s="2" t="s">
        <v>382</v>
      </c>
      <c r="B51" s="20">
        <v>194</v>
      </c>
      <c r="C51" s="47">
        <v>5889</v>
      </c>
      <c r="D51" s="47">
        <v>2322</v>
      </c>
      <c r="E51" s="47">
        <v>4088</v>
      </c>
      <c r="F51" s="47">
        <v>1</v>
      </c>
      <c r="G51" s="47">
        <v>11</v>
      </c>
      <c r="H51" s="47">
        <f t="shared" si="2"/>
        <v>12505</v>
      </c>
      <c r="I51" s="61">
        <f>H51/H55</f>
        <v>0.02853224908505143</v>
      </c>
      <c r="J51" s="21"/>
    </row>
    <row r="52" spans="1:10" ht="10.5">
      <c r="A52" s="2" t="s">
        <v>383</v>
      </c>
      <c r="B52" s="20">
        <v>0</v>
      </c>
      <c r="C52" s="47">
        <v>36</v>
      </c>
      <c r="D52" s="47">
        <v>0</v>
      </c>
      <c r="E52" s="47">
        <v>20</v>
      </c>
      <c r="F52" s="47">
        <v>0</v>
      </c>
      <c r="G52" s="47">
        <v>0</v>
      </c>
      <c r="H52" s="47">
        <f t="shared" si="2"/>
        <v>56</v>
      </c>
      <c r="I52" s="61">
        <f>H52/H55</f>
        <v>0.00012777336655440865</v>
      </c>
      <c r="J52" s="21"/>
    </row>
    <row r="53" spans="1:10" ht="10.5">
      <c r="A53" s="2" t="s">
        <v>384</v>
      </c>
      <c r="B53" s="20">
        <v>81</v>
      </c>
      <c r="C53" s="47">
        <v>429</v>
      </c>
      <c r="D53" s="47">
        <v>226</v>
      </c>
      <c r="E53" s="47">
        <v>306</v>
      </c>
      <c r="F53" s="47">
        <v>3</v>
      </c>
      <c r="G53" s="47">
        <v>6</v>
      </c>
      <c r="H53" s="47">
        <f t="shared" si="2"/>
        <v>1051</v>
      </c>
      <c r="I53" s="61">
        <f>H53/H55</f>
        <v>0.002398032290155062</v>
      </c>
      <c r="J53" s="21"/>
    </row>
    <row r="54" spans="1:10" ht="10.5">
      <c r="A54" s="2" t="s">
        <v>385</v>
      </c>
      <c r="B54" s="20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61">
        <v>0</v>
      </c>
      <c r="J54" s="21"/>
    </row>
    <row r="55" spans="1:9" ht="10.5">
      <c r="A55" s="3" t="s">
        <v>137</v>
      </c>
      <c r="B55" s="20">
        <f aca="true" t="shared" si="3" ref="B55:G55">SUM(B3:B54)</f>
        <v>46214</v>
      </c>
      <c r="C55" s="20">
        <f t="shared" si="3"/>
        <v>175565</v>
      </c>
      <c r="D55" s="20">
        <f t="shared" si="3"/>
        <v>82467</v>
      </c>
      <c r="E55" s="20">
        <f t="shared" si="3"/>
        <v>97596</v>
      </c>
      <c r="F55" s="20">
        <f t="shared" si="3"/>
        <v>2049</v>
      </c>
      <c r="G55" s="20">
        <f t="shared" si="3"/>
        <v>34385</v>
      </c>
      <c r="H55" s="20">
        <f>SUM(B55:G55)</f>
        <v>438276</v>
      </c>
      <c r="I55" s="61">
        <f>H55/H55</f>
        <v>1</v>
      </c>
    </row>
    <row r="56" spans="1:9" ht="10.5">
      <c r="A56" s="3" t="s">
        <v>165</v>
      </c>
      <c r="B56" s="32">
        <f>B55/H55</f>
        <v>0.10544497074902573</v>
      </c>
      <c r="C56" s="32">
        <f>C55/H55</f>
        <v>0.40058091248437055</v>
      </c>
      <c r="D56" s="32">
        <f>D55/H55</f>
        <v>0.18816225392218602</v>
      </c>
      <c r="E56" s="32">
        <f>E55/H55</f>
        <v>0.22268159789721545</v>
      </c>
      <c r="F56" s="32">
        <f>F55/H55</f>
        <v>0.004675136215535416</v>
      </c>
      <c r="G56" s="32">
        <f>G55/H55</f>
        <v>0.07845512873166681</v>
      </c>
      <c r="H56" s="32">
        <f>H55/H55</f>
        <v>1</v>
      </c>
      <c r="I56" s="6"/>
    </row>
    <row r="57" spans="1:11" ht="10.5">
      <c r="A57" s="4" t="s">
        <v>48</v>
      </c>
      <c r="D57" s="25"/>
      <c r="K57" s="21"/>
    </row>
    <row r="58" spans="1:11" ht="10.5">
      <c r="A58" s="4" t="s">
        <v>49</v>
      </c>
      <c r="D58" s="25"/>
      <c r="K58" s="21"/>
    </row>
    <row r="59" spans="1:11" ht="10.5">
      <c r="A59" s="4" t="s">
        <v>83</v>
      </c>
      <c r="F59" s="25"/>
      <c r="I59" s="44"/>
      <c r="K59" s="37"/>
    </row>
    <row r="60" spans="1:11" ht="10.5">
      <c r="A60" s="39" t="s">
        <v>84</v>
      </c>
      <c r="F60" s="25"/>
      <c r="I60" s="44"/>
      <c r="K60" s="37"/>
    </row>
    <row r="61" spans="1:14" ht="10.5">
      <c r="A61" s="4" t="s">
        <v>125</v>
      </c>
      <c r="F61" s="25"/>
      <c r="I61" s="25"/>
      <c r="J61" s="37"/>
      <c r="K61" s="37"/>
      <c r="L61" s="37"/>
      <c r="M61" s="37"/>
      <c r="N61" s="37"/>
    </row>
  </sheetData>
  <printOptions/>
  <pageMargins left="0.45" right="0.45" top="0.35" bottom="0.35" header="0.5" footer="0.5"/>
  <pageSetup horizontalDpi="600" verticalDpi="6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A14" sqref="A14"/>
    </sheetView>
  </sheetViews>
  <sheetFormatPr defaultColWidth="11.421875" defaultRowHeight="12.75"/>
  <cols>
    <col min="1" max="1" width="18.28125" style="4" customWidth="1"/>
    <col min="2" max="2" width="9.140625" style="4" customWidth="1"/>
    <col min="3" max="3" width="10.00390625" style="4" customWidth="1"/>
    <col min="4" max="4" width="9.7109375" style="4" customWidth="1"/>
    <col min="5" max="5" width="10.140625" style="4" customWidth="1"/>
    <col min="6" max="6" width="9.28125" style="4" customWidth="1"/>
    <col min="7" max="7" width="9.8515625" style="4" customWidth="1"/>
    <col min="8" max="8" width="7.7109375" style="4" customWidth="1"/>
    <col min="9" max="9" width="9.7109375" style="4" customWidth="1"/>
    <col min="10" max="16384" width="9.140625" style="4" customWidth="1"/>
  </cols>
  <sheetData>
    <row r="1" ht="10.5">
      <c r="A1" s="1" t="s">
        <v>288</v>
      </c>
    </row>
    <row r="2" spans="1:9" ht="25.5" customHeight="1">
      <c r="A2" s="7" t="s">
        <v>290</v>
      </c>
      <c r="B2" s="7" t="s">
        <v>354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10" ht="10.5">
      <c r="A3" s="2" t="s">
        <v>332</v>
      </c>
      <c r="B3" s="47">
        <v>12</v>
      </c>
      <c r="C3" s="93">
        <v>287</v>
      </c>
      <c r="D3" s="47">
        <v>107</v>
      </c>
      <c r="E3" s="47">
        <v>99</v>
      </c>
      <c r="F3" s="62">
        <v>0</v>
      </c>
      <c r="G3" s="62">
        <v>0</v>
      </c>
      <c r="H3" s="47">
        <f>SUM(B3:G3)</f>
        <v>505</v>
      </c>
      <c r="I3" s="61">
        <f>H3/H55</f>
        <v>0.007807789236073532</v>
      </c>
      <c r="J3" s="21"/>
    </row>
    <row r="4" spans="1:10" ht="10.5">
      <c r="A4" s="2" t="s">
        <v>333</v>
      </c>
      <c r="B4" s="47">
        <v>0</v>
      </c>
      <c r="C4" s="93">
        <v>24</v>
      </c>
      <c r="D4" s="47">
        <v>30</v>
      </c>
      <c r="E4" s="47">
        <v>22</v>
      </c>
      <c r="F4" s="47">
        <v>0</v>
      </c>
      <c r="G4" s="47">
        <v>0</v>
      </c>
      <c r="H4" s="47">
        <f>SUM(B4:G4)</f>
        <v>76</v>
      </c>
      <c r="I4" s="61">
        <f>H4/H55</f>
        <v>0.0011750336276071058</v>
      </c>
      <c r="J4" s="21"/>
    </row>
    <row r="5" spans="1:10" ht="10.5">
      <c r="A5" s="2" t="s">
        <v>334</v>
      </c>
      <c r="B5" s="47">
        <v>179</v>
      </c>
      <c r="C5" s="93">
        <v>920</v>
      </c>
      <c r="D5" s="47">
        <v>412</v>
      </c>
      <c r="E5" s="47">
        <v>274</v>
      </c>
      <c r="F5" s="47">
        <v>7</v>
      </c>
      <c r="G5" s="47">
        <v>0</v>
      </c>
      <c r="H5" s="47">
        <f>SUM(B5:G5)</f>
        <v>1792</v>
      </c>
      <c r="I5" s="61">
        <f>H5/H55</f>
        <v>0.027706056061472813</v>
      </c>
      <c r="J5" s="21"/>
    </row>
    <row r="6" spans="1:10" ht="10.5">
      <c r="A6" s="2" t="s">
        <v>335</v>
      </c>
      <c r="B6" s="47">
        <v>26</v>
      </c>
      <c r="C6" s="93">
        <v>408</v>
      </c>
      <c r="D6" s="47">
        <v>62</v>
      </c>
      <c r="E6" s="47">
        <v>62</v>
      </c>
      <c r="F6" s="47">
        <v>0</v>
      </c>
      <c r="G6" s="47">
        <v>3</v>
      </c>
      <c r="H6" s="47">
        <f>SUM(B6:G6)</f>
        <v>561</v>
      </c>
      <c r="I6" s="61">
        <f>H6/H55</f>
        <v>0.008673603487994558</v>
      </c>
      <c r="J6" s="21"/>
    </row>
    <row r="7" spans="1:10" ht="10.5">
      <c r="A7" s="2" t="s">
        <v>336</v>
      </c>
      <c r="B7" s="62">
        <v>0</v>
      </c>
      <c r="C7" s="93">
        <v>5361</v>
      </c>
      <c r="D7" s="47">
        <v>3776</v>
      </c>
      <c r="E7" s="47">
        <v>3168</v>
      </c>
      <c r="F7" s="47">
        <v>0</v>
      </c>
      <c r="G7" s="62">
        <v>0</v>
      </c>
      <c r="H7" s="47">
        <f>SUM(B7:G7)</f>
        <v>12305</v>
      </c>
      <c r="I7" s="61">
        <f>H7/H55</f>
        <v>0.19024722089086102</v>
      </c>
      <c r="J7" s="21"/>
    </row>
    <row r="8" spans="1:10" ht="10.5">
      <c r="A8" s="2" t="s">
        <v>337</v>
      </c>
      <c r="B8" s="62">
        <v>0</v>
      </c>
      <c r="C8" s="24">
        <v>1223</v>
      </c>
      <c r="D8" s="56">
        <v>603</v>
      </c>
      <c r="E8" s="56">
        <v>419</v>
      </c>
      <c r="F8" s="62">
        <v>0</v>
      </c>
      <c r="G8" s="47">
        <v>0</v>
      </c>
      <c r="H8" s="47">
        <v>2245</v>
      </c>
      <c r="I8" s="61">
        <f>H8/H55</f>
        <v>0.03470987492076254</v>
      </c>
      <c r="J8" s="21"/>
    </row>
    <row r="9" spans="1:10" ht="10.5">
      <c r="A9" s="2" t="s">
        <v>311</v>
      </c>
      <c r="B9" s="47">
        <v>0</v>
      </c>
      <c r="C9" s="93">
        <v>28</v>
      </c>
      <c r="D9" s="47">
        <v>17</v>
      </c>
      <c r="E9" s="47">
        <v>6</v>
      </c>
      <c r="F9" s="47">
        <v>0</v>
      </c>
      <c r="G9" s="47">
        <v>0</v>
      </c>
      <c r="H9" s="47">
        <f>SUM(B9:G9)</f>
        <v>51</v>
      </c>
      <c r="I9" s="61">
        <f>H9/H55</f>
        <v>0.0007885094079995052</v>
      </c>
      <c r="J9" s="21"/>
    </row>
    <row r="10" spans="1:10" ht="10.5">
      <c r="A10" s="2" t="s">
        <v>296</v>
      </c>
      <c r="B10" s="47"/>
      <c r="C10" s="93"/>
      <c r="D10" s="47"/>
      <c r="E10" s="47"/>
      <c r="F10" s="47"/>
      <c r="G10" s="47"/>
      <c r="H10" s="47"/>
      <c r="I10" s="61"/>
      <c r="J10" s="21"/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206</v>
      </c>
      <c r="B12" s="47">
        <v>150</v>
      </c>
      <c r="C12" s="93">
        <v>1455</v>
      </c>
      <c r="D12" s="47">
        <v>603</v>
      </c>
      <c r="E12" s="47">
        <v>408</v>
      </c>
      <c r="F12" s="47">
        <v>0</v>
      </c>
      <c r="G12" s="47">
        <v>133</v>
      </c>
      <c r="H12" s="47">
        <f aca="true" t="shared" si="0" ref="H12:H21">SUM(B12:G12)</f>
        <v>2749</v>
      </c>
      <c r="I12" s="61">
        <f>H12/H55</f>
        <v>0.042502203188051764</v>
      </c>
      <c r="J12" s="21"/>
    </row>
    <row r="13" spans="1:10" ht="10.5">
      <c r="A13" s="2" t="s">
        <v>341</v>
      </c>
      <c r="B13" s="47">
        <v>0</v>
      </c>
      <c r="C13" s="93">
        <v>157</v>
      </c>
      <c r="D13" s="47">
        <v>69</v>
      </c>
      <c r="E13" s="47">
        <v>54</v>
      </c>
      <c r="F13" s="47">
        <v>0</v>
      </c>
      <c r="G13" s="47">
        <v>0</v>
      </c>
      <c r="H13" s="47">
        <f t="shared" si="0"/>
        <v>280</v>
      </c>
      <c r="I13" s="61">
        <f>H13/H55</f>
        <v>0.004329071259605127</v>
      </c>
      <c r="J13" s="21"/>
    </row>
    <row r="14" spans="1:10" ht="10.5">
      <c r="A14" s="2" t="s">
        <v>342</v>
      </c>
      <c r="B14" s="47">
        <v>9</v>
      </c>
      <c r="C14" s="93">
        <v>189</v>
      </c>
      <c r="D14" s="47">
        <v>166</v>
      </c>
      <c r="E14" s="47">
        <v>70</v>
      </c>
      <c r="F14" s="62">
        <v>0</v>
      </c>
      <c r="G14" s="62">
        <v>0</v>
      </c>
      <c r="H14" s="47">
        <f t="shared" si="0"/>
        <v>434</v>
      </c>
      <c r="I14" s="61">
        <f>H14/H55</f>
        <v>0.006710060452387947</v>
      </c>
      <c r="J14" s="21"/>
    </row>
    <row r="15" spans="1:10" ht="10.5">
      <c r="A15" s="2" t="s">
        <v>343</v>
      </c>
      <c r="B15" s="47">
        <v>63</v>
      </c>
      <c r="C15" s="93">
        <v>1924</v>
      </c>
      <c r="D15" s="47">
        <v>894</v>
      </c>
      <c r="E15" s="47">
        <v>749</v>
      </c>
      <c r="F15" s="47">
        <v>9</v>
      </c>
      <c r="G15" s="47">
        <v>17</v>
      </c>
      <c r="H15" s="47">
        <f t="shared" si="0"/>
        <v>3656</v>
      </c>
      <c r="I15" s="61">
        <f>H15/H55</f>
        <v>0.05652530187541551</v>
      </c>
      <c r="J15" s="21"/>
    </row>
    <row r="16" spans="1:10" ht="10.5">
      <c r="A16" s="2" t="s">
        <v>344</v>
      </c>
      <c r="B16" s="47">
        <v>0</v>
      </c>
      <c r="C16" s="93">
        <v>108</v>
      </c>
      <c r="D16" s="47">
        <v>41</v>
      </c>
      <c r="E16" s="47">
        <v>28</v>
      </c>
      <c r="F16" s="47">
        <v>0</v>
      </c>
      <c r="G16" s="47">
        <v>12</v>
      </c>
      <c r="H16" s="47">
        <f t="shared" si="0"/>
        <v>189</v>
      </c>
      <c r="I16" s="61">
        <f>H16/H55</f>
        <v>0.0029221231002334604</v>
      </c>
      <c r="J16" s="21"/>
    </row>
    <row r="17" spans="1:10" ht="10.5">
      <c r="A17" s="2" t="s">
        <v>345</v>
      </c>
      <c r="B17" s="47">
        <v>0</v>
      </c>
      <c r="C17" s="93">
        <v>1186</v>
      </c>
      <c r="D17" s="47">
        <v>547</v>
      </c>
      <c r="E17" s="47">
        <v>607</v>
      </c>
      <c r="F17" s="47">
        <v>45</v>
      </c>
      <c r="G17" s="47">
        <v>0</v>
      </c>
      <c r="H17" s="47">
        <f t="shared" si="0"/>
        <v>2385</v>
      </c>
      <c r="I17" s="61">
        <f>H17/H55</f>
        <v>0.0368744105505651</v>
      </c>
      <c r="J17" s="21"/>
    </row>
    <row r="18" spans="1:10" ht="10.5">
      <c r="A18" s="2" t="s">
        <v>346</v>
      </c>
      <c r="B18" s="47">
        <v>29</v>
      </c>
      <c r="C18" s="93">
        <v>535</v>
      </c>
      <c r="D18" s="47">
        <v>229</v>
      </c>
      <c r="E18" s="47">
        <v>325</v>
      </c>
      <c r="F18" s="47">
        <v>1</v>
      </c>
      <c r="G18" s="47">
        <v>1</v>
      </c>
      <c r="H18" s="47">
        <f t="shared" si="0"/>
        <v>1120</v>
      </c>
      <c r="I18" s="61">
        <f>H18/H55</f>
        <v>0.017316285038420507</v>
      </c>
      <c r="J18" s="21"/>
    </row>
    <row r="19" spans="1:10" ht="10.5">
      <c r="A19" s="2" t="s">
        <v>347</v>
      </c>
      <c r="B19" s="47">
        <v>29</v>
      </c>
      <c r="C19" s="93">
        <v>426</v>
      </c>
      <c r="D19" s="47">
        <v>170</v>
      </c>
      <c r="E19" s="47">
        <v>113</v>
      </c>
      <c r="F19" s="47">
        <v>0</v>
      </c>
      <c r="G19" s="47">
        <v>0</v>
      </c>
      <c r="H19" s="47">
        <f t="shared" si="0"/>
        <v>738</v>
      </c>
      <c r="I19" s="61">
        <f>H19/H55</f>
        <v>0.01141019496281637</v>
      </c>
      <c r="J19" s="21"/>
    </row>
    <row r="20" spans="1:10" ht="10.5">
      <c r="A20" s="2" t="s">
        <v>348</v>
      </c>
      <c r="B20" s="47">
        <v>1</v>
      </c>
      <c r="C20" s="93">
        <v>66</v>
      </c>
      <c r="D20" s="47">
        <v>37</v>
      </c>
      <c r="E20" s="47">
        <v>11</v>
      </c>
      <c r="F20" s="47">
        <v>0</v>
      </c>
      <c r="G20" s="47">
        <v>0</v>
      </c>
      <c r="H20" s="47">
        <f t="shared" si="0"/>
        <v>115</v>
      </c>
      <c r="I20" s="61">
        <f>H20/H55</f>
        <v>0.0017780114101949628</v>
      </c>
      <c r="J20" s="21"/>
    </row>
    <row r="21" spans="1:10" ht="10.5">
      <c r="A21" s="2" t="s">
        <v>349</v>
      </c>
      <c r="B21" s="47">
        <v>43</v>
      </c>
      <c r="C21" s="93">
        <v>307</v>
      </c>
      <c r="D21" s="47">
        <v>163</v>
      </c>
      <c r="E21" s="47">
        <v>59</v>
      </c>
      <c r="F21" s="47">
        <v>3</v>
      </c>
      <c r="G21" s="47">
        <v>25</v>
      </c>
      <c r="H21" s="47">
        <f t="shared" si="0"/>
        <v>600</v>
      </c>
      <c r="I21" s="61">
        <f>H21/H55</f>
        <v>0.009276581270582415</v>
      </c>
      <c r="J21" s="21"/>
    </row>
    <row r="22" spans="1:10" ht="10.5">
      <c r="A22" s="2" t="s">
        <v>390</v>
      </c>
      <c r="B22" s="47"/>
      <c r="C22" s="93"/>
      <c r="D22" s="47"/>
      <c r="E22" s="47"/>
      <c r="F22" s="47"/>
      <c r="G22" s="47"/>
      <c r="H22" s="47"/>
      <c r="I22" s="61"/>
      <c r="J22" s="21"/>
    </row>
    <row r="23" spans="1:10" ht="10.5">
      <c r="A23" s="2" t="s">
        <v>391</v>
      </c>
      <c r="B23" s="47"/>
      <c r="C23" s="93"/>
      <c r="D23" s="47"/>
      <c r="E23" s="47"/>
      <c r="F23" s="47"/>
      <c r="G23" s="47"/>
      <c r="H23" s="47"/>
      <c r="I23" s="61"/>
      <c r="J23" s="21"/>
    </row>
    <row r="24" spans="1:10" ht="10.5">
      <c r="A24" s="2" t="s">
        <v>97</v>
      </c>
      <c r="B24" s="47">
        <v>27</v>
      </c>
      <c r="C24" s="93">
        <v>217</v>
      </c>
      <c r="D24" s="47">
        <v>89</v>
      </c>
      <c r="E24" s="47">
        <v>75</v>
      </c>
      <c r="F24" s="47">
        <v>3</v>
      </c>
      <c r="G24" s="47">
        <v>92</v>
      </c>
      <c r="H24" s="47">
        <f>SUM(B24:G24)</f>
        <v>503</v>
      </c>
      <c r="I24" s="61">
        <f>H24/H55</f>
        <v>0.007776867298504925</v>
      </c>
      <c r="J24" s="21"/>
    </row>
    <row r="25" spans="1:10" ht="10.5">
      <c r="A25" s="2" t="s">
        <v>98</v>
      </c>
      <c r="B25" s="47">
        <v>190</v>
      </c>
      <c r="C25" s="93">
        <v>2323</v>
      </c>
      <c r="D25" s="47">
        <v>907</v>
      </c>
      <c r="E25" s="47">
        <v>725</v>
      </c>
      <c r="F25" s="47">
        <v>7</v>
      </c>
      <c r="G25" s="62">
        <v>0</v>
      </c>
      <c r="H25" s="47">
        <f>SUM(B25:G25)</f>
        <v>4152</v>
      </c>
      <c r="I25" s="61">
        <f>H25/H55</f>
        <v>0.06419394239243031</v>
      </c>
      <c r="J25" s="21"/>
    </row>
    <row r="26" spans="1:10" ht="10.5">
      <c r="A26" s="2" t="s">
        <v>99</v>
      </c>
      <c r="B26" s="47">
        <v>1</v>
      </c>
      <c r="C26" s="93">
        <v>156</v>
      </c>
      <c r="D26" s="47">
        <v>63</v>
      </c>
      <c r="E26" s="47">
        <v>38</v>
      </c>
      <c r="F26" s="47">
        <v>2</v>
      </c>
      <c r="G26" s="47">
        <v>0</v>
      </c>
      <c r="H26" s="47">
        <f>SUM(B26:G26)</f>
        <v>260</v>
      </c>
      <c r="I26" s="61">
        <f>H26/H55</f>
        <v>0.004019851883919046</v>
      </c>
      <c r="J26" s="21"/>
    </row>
    <row r="27" spans="1:10" ht="10.5">
      <c r="A27" s="2" t="s">
        <v>100</v>
      </c>
      <c r="B27" s="47">
        <v>2</v>
      </c>
      <c r="C27" s="93">
        <v>1</v>
      </c>
      <c r="D27" s="47">
        <v>1</v>
      </c>
      <c r="E27" s="47">
        <v>0</v>
      </c>
      <c r="F27" s="47">
        <v>0</v>
      </c>
      <c r="G27" s="47">
        <v>4</v>
      </c>
      <c r="H27" s="47">
        <f>SUM(B27:G27)</f>
        <v>8</v>
      </c>
      <c r="I27" s="61">
        <f>H27/H55</f>
        <v>0.0001236877502744322</v>
      </c>
      <c r="J27" s="21"/>
    </row>
    <row r="28" spans="1:10" ht="10.5">
      <c r="A28" s="2" t="s">
        <v>210</v>
      </c>
      <c r="B28" s="47"/>
      <c r="C28" s="93"/>
      <c r="D28" s="47"/>
      <c r="E28" s="47"/>
      <c r="F28" s="47"/>
      <c r="G28" s="47"/>
      <c r="H28" s="47"/>
      <c r="I28" s="61"/>
      <c r="J28" s="21"/>
    </row>
    <row r="29" spans="1:10" ht="10.5">
      <c r="A29" s="2" t="s">
        <v>102</v>
      </c>
      <c r="B29" s="47">
        <v>8</v>
      </c>
      <c r="C29" s="93">
        <v>107</v>
      </c>
      <c r="D29" s="47">
        <v>52</v>
      </c>
      <c r="E29" s="47">
        <v>33</v>
      </c>
      <c r="F29" s="47">
        <v>0</v>
      </c>
      <c r="G29" s="47">
        <v>1</v>
      </c>
      <c r="H29" s="47">
        <f>SUM(B29:G29)</f>
        <v>201</v>
      </c>
      <c r="I29" s="61">
        <f>H29/H55</f>
        <v>0.0031076547256451087</v>
      </c>
      <c r="J29" s="21"/>
    </row>
    <row r="30" spans="1:10" ht="10.5">
      <c r="A30" s="2" t="s">
        <v>103</v>
      </c>
      <c r="B30" s="47">
        <v>11</v>
      </c>
      <c r="C30" s="93">
        <v>251</v>
      </c>
      <c r="D30" s="47">
        <v>76</v>
      </c>
      <c r="E30" s="47">
        <v>77</v>
      </c>
      <c r="F30" s="47">
        <v>0</v>
      </c>
      <c r="G30" s="47">
        <v>0</v>
      </c>
      <c r="H30" s="47">
        <f>SUM(B30:G30)</f>
        <v>415</v>
      </c>
      <c r="I30" s="61">
        <f>H30/H55</f>
        <v>0.00641630204548617</v>
      </c>
      <c r="J30" s="21"/>
    </row>
    <row r="31" spans="1:10" ht="10.5">
      <c r="A31" s="2" t="s">
        <v>104</v>
      </c>
      <c r="B31" s="47">
        <v>0</v>
      </c>
      <c r="C31" s="93">
        <v>18</v>
      </c>
      <c r="D31" s="47">
        <v>3</v>
      </c>
      <c r="E31" s="47">
        <v>2</v>
      </c>
      <c r="F31" s="47">
        <v>0</v>
      </c>
      <c r="G31" s="47">
        <v>0</v>
      </c>
      <c r="H31" s="47">
        <f>SUM(B31:G31)</f>
        <v>23</v>
      </c>
      <c r="I31" s="61">
        <f>H31/H55</f>
        <v>0.0003556022820389926</v>
      </c>
      <c r="J31" s="21"/>
    </row>
    <row r="32" spans="1:10" ht="10.5">
      <c r="A32" s="2" t="s">
        <v>105</v>
      </c>
      <c r="B32" s="47">
        <v>0</v>
      </c>
      <c r="C32" s="93">
        <v>3</v>
      </c>
      <c r="D32" s="47">
        <v>1</v>
      </c>
      <c r="E32" s="47">
        <v>0</v>
      </c>
      <c r="F32" s="47">
        <v>0</v>
      </c>
      <c r="G32" s="47">
        <v>0</v>
      </c>
      <c r="H32" s="47">
        <f>SUM(B32:G32)</f>
        <v>4</v>
      </c>
      <c r="I32" s="61">
        <f>H32/H55</f>
        <v>6.18438751372161E-05</v>
      </c>
      <c r="J32" s="21"/>
    </row>
    <row r="33" spans="1:10" ht="10.5">
      <c r="A33" s="2" t="s">
        <v>106</v>
      </c>
      <c r="B33" s="47">
        <v>0</v>
      </c>
      <c r="C33" s="93">
        <v>44</v>
      </c>
      <c r="D33" s="47">
        <v>9</v>
      </c>
      <c r="E33" s="47">
        <v>5</v>
      </c>
      <c r="F33" s="47">
        <v>0</v>
      </c>
      <c r="G33" s="47">
        <v>0</v>
      </c>
      <c r="H33" s="47">
        <f>SUM(B33:G33)</f>
        <v>58</v>
      </c>
      <c r="I33" s="61">
        <f>H33/H55</f>
        <v>0.0008967361894896334</v>
      </c>
      <c r="J33" s="21"/>
    </row>
    <row r="34" spans="1:10" ht="10.5">
      <c r="A34" s="2" t="s">
        <v>367</v>
      </c>
      <c r="B34" s="47">
        <v>0</v>
      </c>
      <c r="C34" s="93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61">
        <v>0</v>
      </c>
      <c r="J34" s="21"/>
    </row>
    <row r="35" spans="1:10" ht="10.5">
      <c r="A35" s="2" t="s">
        <v>368</v>
      </c>
      <c r="B35" s="47">
        <v>0</v>
      </c>
      <c r="C35" s="93">
        <v>468</v>
      </c>
      <c r="D35" s="47">
        <v>193</v>
      </c>
      <c r="E35" s="47">
        <v>99</v>
      </c>
      <c r="F35" s="47">
        <v>0</v>
      </c>
      <c r="G35" s="47">
        <v>0</v>
      </c>
      <c r="H35" s="47">
        <f>SUM(B35:G35)</f>
        <v>760</v>
      </c>
      <c r="I35" s="61">
        <f>H35/H55</f>
        <v>0.011750336276071058</v>
      </c>
      <c r="J35" s="21"/>
    </row>
    <row r="36" spans="1:10" ht="10.5">
      <c r="A36" s="2" t="s">
        <v>369</v>
      </c>
      <c r="B36" s="47">
        <v>2</v>
      </c>
      <c r="C36" s="93">
        <v>98</v>
      </c>
      <c r="D36" s="47">
        <v>53</v>
      </c>
      <c r="E36" s="47">
        <v>16</v>
      </c>
      <c r="F36" s="47">
        <v>1</v>
      </c>
      <c r="G36" s="47">
        <v>0</v>
      </c>
      <c r="H36" s="47">
        <f>SUM(B36:G36)</f>
        <v>170</v>
      </c>
      <c r="I36" s="61">
        <f>H36/H55</f>
        <v>0.002628364693331684</v>
      </c>
      <c r="J36" s="21"/>
    </row>
    <row r="37" spans="1:10" ht="10.5">
      <c r="A37" s="2" t="s">
        <v>370</v>
      </c>
      <c r="B37" s="47">
        <v>0</v>
      </c>
      <c r="C37" s="93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61">
        <v>0</v>
      </c>
      <c r="J37" s="21"/>
    </row>
    <row r="38" spans="1:10" ht="10.5">
      <c r="A38" s="2" t="s">
        <v>371</v>
      </c>
      <c r="B38" s="47">
        <v>0</v>
      </c>
      <c r="C38" s="93">
        <v>99</v>
      </c>
      <c r="D38" s="47">
        <v>27</v>
      </c>
      <c r="E38" s="47">
        <v>20</v>
      </c>
      <c r="F38" s="47">
        <v>1</v>
      </c>
      <c r="G38" s="47">
        <v>0</v>
      </c>
      <c r="H38" s="47">
        <f>SUM(B38:G38)</f>
        <v>147</v>
      </c>
      <c r="I38" s="61">
        <f>H38/H55</f>
        <v>0.0022727624112926915</v>
      </c>
      <c r="J38" s="21"/>
    </row>
    <row r="39" spans="1:10" ht="10.5">
      <c r="A39" s="2" t="s">
        <v>285</v>
      </c>
      <c r="B39" s="47">
        <v>17</v>
      </c>
      <c r="C39" s="93">
        <v>64</v>
      </c>
      <c r="D39" s="47">
        <v>25</v>
      </c>
      <c r="E39" s="47">
        <v>15</v>
      </c>
      <c r="F39" s="47">
        <v>3</v>
      </c>
      <c r="G39" s="47">
        <v>0</v>
      </c>
      <c r="H39" s="47">
        <f>SUM(B39:G39)</f>
        <v>124</v>
      </c>
      <c r="I39" s="61">
        <f>H39/H55</f>
        <v>0.001917160129253699</v>
      </c>
      <c r="J39" s="21"/>
    </row>
    <row r="40" spans="1:10" ht="10.5">
      <c r="A40" s="2" t="s">
        <v>373</v>
      </c>
      <c r="B40" s="47">
        <v>248</v>
      </c>
      <c r="C40" s="93">
        <v>1317</v>
      </c>
      <c r="D40" s="47">
        <v>703</v>
      </c>
      <c r="E40" s="47">
        <v>657</v>
      </c>
      <c r="F40" s="47">
        <v>4</v>
      </c>
      <c r="G40" s="47">
        <v>1</v>
      </c>
      <c r="H40" s="47">
        <f>SUM(B40:G40)</f>
        <v>2930</v>
      </c>
      <c r="I40" s="61">
        <f>H40/H55</f>
        <v>0.04530063853801079</v>
      </c>
      <c r="J40" s="21"/>
    </row>
    <row r="41" spans="1:10" ht="10.5">
      <c r="A41" s="2" t="s">
        <v>374</v>
      </c>
      <c r="B41" s="47">
        <v>0</v>
      </c>
      <c r="C41" s="93">
        <v>460</v>
      </c>
      <c r="D41" s="47">
        <v>190</v>
      </c>
      <c r="E41" s="47">
        <v>217</v>
      </c>
      <c r="F41" s="47">
        <v>1</v>
      </c>
      <c r="G41" s="47">
        <v>8</v>
      </c>
      <c r="H41" s="47">
        <f>SUM(B41:G41)</f>
        <v>876</v>
      </c>
      <c r="I41" s="61">
        <f>H41/H55</f>
        <v>0.013543808655050326</v>
      </c>
      <c r="J41" s="21"/>
    </row>
    <row r="42" spans="1:14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84"/>
      <c r="K42" s="37"/>
      <c r="L42" s="37"/>
      <c r="M42" s="37"/>
      <c r="N42" s="37"/>
    </row>
    <row r="43" spans="1:14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84"/>
      <c r="K43" s="37"/>
      <c r="L43" s="37"/>
      <c r="M43" s="37"/>
      <c r="N43" s="37"/>
    </row>
    <row r="44" spans="1:10" ht="10.5">
      <c r="A44" s="2" t="s">
        <v>375</v>
      </c>
      <c r="B44" s="47">
        <v>0</v>
      </c>
      <c r="C44" s="93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61">
        <v>0</v>
      </c>
      <c r="J44" s="21"/>
    </row>
    <row r="45" spans="1:10" ht="10.5">
      <c r="A45" s="2" t="s">
        <v>376</v>
      </c>
      <c r="B45" s="47">
        <v>0</v>
      </c>
      <c r="C45" s="93">
        <v>206</v>
      </c>
      <c r="D45" s="47">
        <v>78</v>
      </c>
      <c r="E45" s="47">
        <v>66</v>
      </c>
      <c r="F45" s="47">
        <v>0</v>
      </c>
      <c r="G45" s="47">
        <v>0</v>
      </c>
      <c r="H45" s="47">
        <f aca="true" t="shared" si="1" ref="H45:H51">SUM(B45:G45)</f>
        <v>350</v>
      </c>
      <c r="I45" s="61">
        <f>H45/H55</f>
        <v>0.005411339074506408</v>
      </c>
      <c r="J45" s="21"/>
    </row>
    <row r="46" spans="1:10" ht="10.5">
      <c r="A46" s="2" t="s">
        <v>377</v>
      </c>
      <c r="B46" s="47">
        <v>0</v>
      </c>
      <c r="C46" s="93">
        <v>108</v>
      </c>
      <c r="D46" s="47">
        <v>39</v>
      </c>
      <c r="E46" s="47">
        <v>30</v>
      </c>
      <c r="F46" s="47">
        <v>0</v>
      </c>
      <c r="G46" s="47">
        <v>0</v>
      </c>
      <c r="H46" s="47">
        <f t="shared" si="1"/>
        <v>177</v>
      </c>
      <c r="I46" s="61">
        <f>H46/H55</f>
        <v>0.0027365914748218125</v>
      </c>
      <c r="J46" s="21"/>
    </row>
    <row r="47" spans="1:10" ht="10.5">
      <c r="A47" s="2" t="s">
        <v>136</v>
      </c>
      <c r="B47" s="47">
        <v>630</v>
      </c>
      <c r="C47" s="93">
        <v>7062</v>
      </c>
      <c r="D47" s="47">
        <v>3608</v>
      </c>
      <c r="E47" s="47">
        <v>4503</v>
      </c>
      <c r="F47" s="47">
        <v>5</v>
      </c>
      <c r="G47" s="47">
        <v>103</v>
      </c>
      <c r="H47" s="47">
        <f t="shared" si="1"/>
        <v>15911</v>
      </c>
      <c r="I47" s="61">
        <f>H47/H55</f>
        <v>0.24599947432706135</v>
      </c>
      <c r="J47" s="21"/>
    </row>
    <row r="48" spans="1:10" ht="10.5">
      <c r="A48" s="2" t="s">
        <v>379</v>
      </c>
      <c r="B48" s="62">
        <v>0</v>
      </c>
      <c r="C48" s="93">
        <v>309</v>
      </c>
      <c r="D48" s="47">
        <v>178</v>
      </c>
      <c r="E48" s="47">
        <v>221</v>
      </c>
      <c r="F48" s="47">
        <v>1</v>
      </c>
      <c r="G48" s="62">
        <v>0</v>
      </c>
      <c r="H48" s="47">
        <f t="shared" si="1"/>
        <v>709</v>
      </c>
      <c r="I48" s="61">
        <f>H48/H55</f>
        <v>0.010961826868071553</v>
      </c>
      <c r="J48" s="21"/>
    </row>
    <row r="49" spans="1:10" ht="10.5">
      <c r="A49" s="2" t="s">
        <v>380</v>
      </c>
      <c r="B49" s="47">
        <v>13</v>
      </c>
      <c r="C49" s="93">
        <v>42</v>
      </c>
      <c r="D49" s="47">
        <v>10</v>
      </c>
      <c r="E49" s="47">
        <v>4</v>
      </c>
      <c r="F49" s="47">
        <v>0</v>
      </c>
      <c r="G49" s="47">
        <v>1</v>
      </c>
      <c r="H49" s="47">
        <f t="shared" si="1"/>
        <v>70</v>
      </c>
      <c r="I49" s="61">
        <f>H49/H55</f>
        <v>0.0010822678149012817</v>
      </c>
      <c r="J49" s="21"/>
    </row>
    <row r="50" spans="1:10" ht="10.5">
      <c r="A50" s="2" t="s">
        <v>381</v>
      </c>
      <c r="B50" s="47">
        <v>46</v>
      </c>
      <c r="C50" s="93">
        <v>67</v>
      </c>
      <c r="D50" s="47">
        <v>34</v>
      </c>
      <c r="E50" s="47">
        <v>19</v>
      </c>
      <c r="F50" s="47">
        <v>0</v>
      </c>
      <c r="G50" s="47">
        <v>89</v>
      </c>
      <c r="H50" s="47">
        <f t="shared" si="1"/>
        <v>255</v>
      </c>
      <c r="I50" s="61">
        <f>H50/H55</f>
        <v>0.003942547039997526</v>
      </c>
      <c r="J50" s="21"/>
    </row>
    <row r="51" spans="1:10" ht="10.5">
      <c r="A51" s="2" t="s">
        <v>382</v>
      </c>
      <c r="B51" s="47">
        <v>0</v>
      </c>
      <c r="C51" s="93">
        <v>3312</v>
      </c>
      <c r="D51" s="47">
        <v>1127</v>
      </c>
      <c r="E51" s="47">
        <v>1961</v>
      </c>
      <c r="F51" s="47">
        <v>1</v>
      </c>
      <c r="G51" s="47">
        <v>0</v>
      </c>
      <c r="H51" s="47">
        <f t="shared" si="1"/>
        <v>6401</v>
      </c>
      <c r="I51" s="61">
        <f>H51/H55</f>
        <v>0.09896566118833006</v>
      </c>
      <c r="J51" s="21"/>
    </row>
    <row r="52" spans="1:10" ht="10.5">
      <c r="A52" s="2" t="s">
        <v>383</v>
      </c>
      <c r="B52" s="47">
        <v>0</v>
      </c>
      <c r="C52" s="93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61">
        <v>0</v>
      </c>
      <c r="J52" s="21"/>
    </row>
    <row r="53" spans="1:10" ht="10.5">
      <c r="A53" s="2" t="s">
        <v>384</v>
      </c>
      <c r="B53" s="47">
        <v>9</v>
      </c>
      <c r="C53" s="93">
        <v>145</v>
      </c>
      <c r="D53" s="47">
        <v>93</v>
      </c>
      <c r="E53" s="47">
        <v>124</v>
      </c>
      <c r="F53" s="47">
        <v>1</v>
      </c>
      <c r="G53" s="47">
        <v>2</v>
      </c>
      <c r="H53" s="47">
        <f>SUM(B53:G53)</f>
        <v>374</v>
      </c>
      <c r="I53" s="61">
        <f>H53/H55</f>
        <v>0.005782402325329705</v>
      </c>
      <c r="J53" s="21"/>
    </row>
    <row r="54" spans="1:10" ht="10.5">
      <c r="A54" s="2" t="s">
        <v>385</v>
      </c>
      <c r="B54" s="47">
        <v>0</v>
      </c>
      <c r="C54" s="93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61">
        <v>0</v>
      </c>
      <c r="J54" s="21"/>
    </row>
    <row r="55" spans="1:10" ht="10.5">
      <c r="A55" s="3" t="s">
        <v>137</v>
      </c>
      <c r="B55" s="22">
        <f>SUM(B3:B54)</f>
        <v>1745</v>
      </c>
      <c r="C55" s="22">
        <f>SUM(C3:C54)</f>
        <v>31481</v>
      </c>
      <c r="D55" s="22">
        <f>SUM(D3:D54)</f>
        <v>15485</v>
      </c>
      <c r="E55" s="22">
        <f>SUM(E3:E54)</f>
        <v>15381</v>
      </c>
      <c r="F55" s="22">
        <f>SUM(F4:F54)</f>
        <v>95</v>
      </c>
      <c r="G55" s="22">
        <f>SUM(G4:G54)</f>
        <v>492</v>
      </c>
      <c r="H55" s="22">
        <f>SUM(H3:H54)</f>
        <v>64679</v>
      </c>
      <c r="I55" s="61">
        <f>H55/H55</f>
        <v>1</v>
      </c>
      <c r="J55" s="21"/>
    </row>
    <row r="56" spans="1:9" ht="10.5">
      <c r="A56" s="9" t="s">
        <v>165</v>
      </c>
      <c r="B56" s="157">
        <f>B55/H55</f>
        <v>0.026979390528610522</v>
      </c>
      <c r="C56" s="157">
        <f>C55/H55</f>
        <v>0.486726758298675</v>
      </c>
      <c r="D56" s="157">
        <f>D55/H55</f>
        <v>0.23941310162494783</v>
      </c>
      <c r="E56" s="157">
        <f>E55/H55</f>
        <v>0.2378051608713802</v>
      </c>
      <c r="F56" s="157">
        <f>F55/H55</f>
        <v>0.0014687920345088823</v>
      </c>
      <c r="G56" s="157">
        <f>G55/H55</f>
        <v>0.0076067966418775805</v>
      </c>
      <c r="H56" s="157">
        <f>H55/H55</f>
        <v>1</v>
      </c>
      <c r="I56" s="41"/>
    </row>
    <row r="57" spans="1:11" ht="10.5">
      <c r="A57" s="4" t="s">
        <v>53</v>
      </c>
      <c r="D57" s="25"/>
      <c r="K57" s="21"/>
    </row>
    <row r="58" spans="1:11" ht="10.5">
      <c r="A58" s="4" t="s">
        <v>54</v>
      </c>
      <c r="D58" s="25"/>
      <c r="K58" s="21"/>
    </row>
    <row r="59" spans="1:11" ht="10.5">
      <c r="A59" s="4" t="s">
        <v>85</v>
      </c>
      <c r="F59" s="25"/>
      <c r="I59" s="44"/>
      <c r="K59" s="37"/>
    </row>
    <row r="60" spans="1:11" ht="10.5">
      <c r="A60" s="39" t="s">
        <v>86</v>
      </c>
      <c r="F60" s="25"/>
      <c r="I60" s="44"/>
      <c r="K60" s="37"/>
    </row>
    <row r="61" spans="1:14" ht="10.5">
      <c r="A61" s="4" t="s">
        <v>125</v>
      </c>
      <c r="F61" s="25"/>
      <c r="I61" s="25"/>
      <c r="J61" s="37"/>
      <c r="K61" s="37"/>
      <c r="L61" s="37"/>
      <c r="M61" s="37"/>
      <c r="N61" s="37"/>
    </row>
  </sheetData>
  <printOptions/>
  <pageMargins left="0.6" right="0.6" top="0.35" bottom="0.35" header="0.5" footer="0.5"/>
  <pageSetup horizontalDpi="600" verticalDpi="6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62"/>
  <sheetViews>
    <sheetView zoomScale="125" zoomScaleNormal="125" workbookViewId="0" topLeftCell="A1">
      <selection activeCell="B63" sqref="B63"/>
    </sheetView>
  </sheetViews>
  <sheetFormatPr defaultColWidth="11.421875" defaultRowHeight="12.75"/>
  <cols>
    <col min="1" max="1" width="18.140625" style="4" customWidth="1"/>
    <col min="2" max="2" width="9.140625" style="4" customWidth="1"/>
    <col min="3" max="3" width="10.00390625" style="4" customWidth="1"/>
    <col min="4" max="4" width="9.7109375" style="4" customWidth="1"/>
    <col min="5" max="5" width="10.140625" style="4" customWidth="1"/>
    <col min="6" max="6" width="9.28125" style="4" customWidth="1"/>
    <col min="7" max="7" width="9.8515625" style="4" customWidth="1"/>
    <col min="8" max="8" width="8.28125" style="4" customWidth="1"/>
    <col min="9" max="9" width="9.7109375" style="4" customWidth="1"/>
    <col min="10" max="16384" width="9.140625" style="4" customWidth="1"/>
  </cols>
  <sheetData>
    <row r="1" ht="10.5">
      <c r="A1" s="1" t="s">
        <v>289</v>
      </c>
    </row>
    <row r="2" spans="1:9" ht="25.5" customHeight="1">
      <c r="A2" s="7" t="s">
        <v>290</v>
      </c>
      <c r="B2" s="7" t="s">
        <v>354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276</v>
      </c>
      <c r="I2" s="7" t="s">
        <v>165</v>
      </c>
    </row>
    <row r="3" spans="1:9" ht="10.5">
      <c r="A3" s="2" t="s">
        <v>148</v>
      </c>
      <c r="B3" s="49"/>
      <c r="C3" s="93"/>
      <c r="D3" s="49"/>
      <c r="E3" s="49"/>
      <c r="F3" s="49"/>
      <c r="G3" s="49"/>
      <c r="H3" s="49"/>
      <c r="I3" s="49"/>
    </row>
    <row r="4" spans="1:10" ht="10.5">
      <c r="A4" s="2" t="s">
        <v>333</v>
      </c>
      <c r="B4" s="47">
        <v>24</v>
      </c>
      <c r="C4" s="93">
        <v>141</v>
      </c>
      <c r="D4" s="47">
        <v>117</v>
      </c>
      <c r="E4" s="47">
        <v>110</v>
      </c>
      <c r="F4" s="47">
        <v>0</v>
      </c>
      <c r="G4" s="47">
        <v>7</v>
      </c>
      <c r="H4" s="47">
        <f>SUM(B4:G4)</f>
        <v>399</v>
      </c>
      <c r="I4" s="61">
        <f>H4/H55</f>
        <v>0.022960064449303718</v>
      </c>
      <c r="J4" s="21"/>
    </row>
    <row r="5" spans="1:10" ht="10.5">
      <c r="A5" s="2" t="s">
        <v>334</v>
      </c>
      <c r="B5" s="47">
        <v>8</v>
      </c>
      <c r="C5" s="93">
        <v>28</v>
      </c>
      <c r="D5" s="47">
        <v>11</v>
      </c>
      <c r="E5" s="47">
        <v>13</v>
      </c>
      <c r="F5" s="47">
        <v>0</v>
      </c>
      <c r="G5" s="47">
        <v>0</v>
      </c>
      <c r="H5" s="47">
        <f>SUM(B5:G5)</f>
        <v>60</v>
      </c>
      <c r="I5" s="61">
        <f>H5/H55</f>
        <v>0.0034526412705719878</v>
      </c>
      <c r="J5" s="21"/>
    </row>
    <row r="6" spans="1:10" ht="10.5">
      <c r="A6" s="2" t="s">
        <v>335</v>
      </c>
      <c r="B6" s="47">
        <v>8</v>
      </c>
      <c r="C6" s="93">
        <v>284</v>
      </c>
      <c r="D6" s="47">
        <v>73</v>
      </c>
      <c r="E6" s="47">
        <v>66</v>
      </c>
      <c r="F6" s="47">
        <v>1</v>
      </c>
      <c r="G6" s="47">
        <v>0</v>
      </c>
      <c r="H6" s="47">
        <f>SUM(B6:G6)</f>
        <v>432</v>
      </c>
      <c r="I6" s="61">
        <f>H6/H55</f>
        <v>0.02485901714811831</v>
      </c>
      <c r="J6" s="21"/>
    </row>
    <row r="7" spans="1:10" ht="10.5">
      <c r="A7" s="2" t="s">
        <v>336</v>
      </c>
      <c r="B7" s="47">
        <v>319</v>
      </c>
      <c r="C7" s="93">
        <v>3654</v>
      </c>
      <c r="D7" s="47">
        <v>2724</v>
      </c>
      <c r="E7" s="47">
        <v>3889</v>
      </c>
      <c r="F7" s="47">
        <v>60</v>
      </c>
      <c r="G7" s="47">
        <v>133</v>
      </c>
      <c r="H7" s="47">
        <f>SUM(B7:G7)</f>
        <v>10779</v>
      </c>
      <c r="I7" s="61">
        <f>H7/H55</f>
        <v>0.6202670042582575</v>
      </c>
      <c r="J7" s="21"/>
    </row>
    <row r="8" spans="1:10" ht="10.5">
      <c r="A8" s="2" t="s">
        <v>337</v>
      </c>
      <c r="B8" s="47">
        <v>2</v>
      </c>
      <c r="C8" s="93">
        <v>20</v>
      </c>
      <c r="D8" s="47">
        <v>11</v>
      </c>
      <c r="E8" s="47">
        <v>12</v>
      </c>
      <c r="F8" s="47">
        <v>0</v>
      </c>
      <c r="G8" s="47">
        <v>1</v>
      </c>
      <c r="H8" s="47">
        <f>SUM(B8:G8)</f>
        <v>46</v>
      </c>
      <c r="I8" s="61">
        <f>H8/H55</f>
        <v>0.0026470249741051906</v>
      </c>
      <c r="J8" s="21"/>
    </row>
    <row r="9" spans="1:10" ht="10.5">
      <c r="A9" s="2" t="s">
        <v>149</v>
      </c>
      <c r="B9" s="47"/>
      <c r="C9" s="93"/>
      <c r="D9" s="47"/>
      <c r="E9" s="47"/>
      <c r="F9" s="47"/>
      <c r="G9" s="47"/>
      <c r="H9" s="47"/>
      <c r="I9" s="61"/>
      <c r="J9" s="21"/>
    </row>
    <row r="10" spans="1:10" ht="10.5">
      <c r="A10" s="2" t="s">
        <v>150</v>
      </c>
      <c r="B10" s="47"/>
      <c r="C10" s="93"/>
      <c r="D10" s="47"/>
      <c r="E10" s="47"/>
      <c r="F10" s="47"/>
      <c r="G10" s="47"/>
      <c r="H10" s="47"/>
      <c r="I10" s="61"/>
      <c r="J10" s="21"/>
    </row>
    <row r="11" spans="1:15" ht="12" customHeight="1">
      <c r="A11" s="2" t="s">
        <v>55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308</v>
      </c>
      <c r="B12" s="47">
        <v>46</v>
      </c>
      <c r="C12" s="93">
        <v>690</v>
      </c>
      <c r="D12" s="47">
        <v>283</v>
      </c>
      <c r="E12" s="47">
        <v>105</v>
      </c>
      <c r="F12" s="62">
        <v>0</v>
      </c>
      <c r="G12" s="47">
        <v>67</v>
      </c>
      <c r="H12" s="47">
        <f>SUM(B12:G12)</f>
        <v>1191</v>
      </c>
      <c r="I12" s="61">
        <f>H12/H55</f>
        <v>0.06853492922085395</v>
      </c>
      <c r="J12" s="21"/>
    </row>
    <row r="13" spans="1:10" ht="10.5">
      <c r="A13" s="2" t="s">
        <v>341</v>
      </c>
      <c r="B13" s="47">
        <v>11</v>
      </c>
      <c r="C13" s="93">
        <v>41</v>
      </c>
      <c r="D13" s="47">
        <v>22</v>
      </c>
      <c r="E13" s="47">
        <v>17</v>
      </c>
      <c r="F13" s="47">
        <v>0</v>
      </c>
      <c r="G13" s="47">
        <v>18</v>
      </c>
      <c r="H13" s="47">
        <f>SUM(B13:G13)</f>
        <v>109</v>
      </c>
      <c r="I13" s="61">
        <f>H13/H55</f>
        <v>0.006272298308205778</v>
      </c>
      <c r="J13" s="21"/>
    </row>
    <row r="14" spans="1:10" ht="10.5">
      <c r="A14" s="2" t="s">
        <v>342</v>
      </c>
      <c r="B14" s="62">
        <v>0</v>
      </c>
      <c r="C14" s="93">
        <v>5</v>
      </c>
      <c r="D14" s="47">
        <v>11</v>
      </c>
      <c r="E14" s="47">
        <v>23</v>
      </c>
      <c r="F14" s="62">
        <v>0</v>
      </c>
      <c r="G14" s="62">
        <v>0</v>
      </c>
      <c r="H14" s="47">
        <f>SUM(B14:G14)</f>
        <v>39</v>
      </c>
      <c r="I14" s="61">
        <f>H14/H55</f>
        <v>0.002244216825871792</v>
      </c>
      <c r="J14" s="21"/>
    </row>
    <row r="15" spans="1:10" ht="10.5">
      <c r="A15" s="2" t="s">
        <v>343</v>
      </c>
      <c r="B15" s="47">
        <v>56</v>
      </c>
      <c r="C15" s="93">
        <v>549</v>
      </c>
      <c r="D15" s="47">
        <v>242</v>
      </c>
      <c r="E15" s="47">
        <v>231</v>
      </c>
      <c r="F15" s="47">
        <v>26</v>
      </c>
      <c r="G15" s="47">
        <v>14</v>
      </c>
      <c r="H15" s="47">
        <f>SUM(B15:G15)</f>
        <v>1118</v>
      </c>
      <c r="I15" s="61">
        <f>H15/H55</f>
        <v>0.06433421567499137</v>
      </c>
      <c r="J15" s="21"/>
    </row>
    <row r="16" spans="1:10" ht="10.5">
      <c r="A16" s="2" t="s">
        <v>344</v>
      </c>
      <c r="B16" s="47">
        <v>0</v>
      </c>
      <c r="C16" s="93">
        <v>0</v>
      </c>
      <c r="D16" s="47">
        <v>0</v>
      </c>
      <c r="E16" s="47">
        <v>0</v>
      </c>
      <c r="F16" s="47">
        <v>0</v>
      </c>
      <c r="G16" s="47">
        <v>2</v>
      </c>
      <c r="H16" s="47">
        <f>SUM(B16:G16)</f>
        <v>2</v>
      </c>
      <c r="I16" s="61">
        <f>H16/H55</f>
        <v>0.00011508804235239959</v>
      </c>
      <c r="J16" s="21"/>
    </row>
    <row r="17" spans="1:10" ht="10.5">
      <c r="A17" s="2" t="s">
        <v>151</v>
      </c>
      <c r="B17" s="49"/>
      <c r="C17" s="93"/>
      <c r="D17" s="49"/>
      <c r="E17" s="49"/>
      <c r="F17" s="49"/>
      <c r="G17" s="49"/>
      <c r="H17" s="47"/>
      <c r="I17" s="61"/>
      <c r="J17" s="21"/>
    </row>
    <row r="18" spans="1:10" ht="10.5">
      <c r="A18" s="2" t="s">
        <v>346</v>
      </c>
      <c r="B18" s="47">
        <v>22</v>
      </c>
      <c r="C18" s="93">
        <v>253</v>
      </c>
      <c r="D18" s="47">
        <v>108</v>
      </c>
      <c r="E18" s="47">
        <v>82</v>
      </c>
      <c r="F18" s="47">
        <v>0</v>
      </c>
      <c r="G18" s="47">
        <v>0</v>
      </c>
      <c r="H18" s="47">
        <f>SUM(B18:G18)</f>
        <v>465</v>
      </c>
      <c r="I18" s="61">
        <f>H18/H55</f>
        <v>0.026757969846932905</v>
      </c>
      <c r="J18" s="21"/>
    </row>
    <row r="19" spans="1:10" ht="10.5">
      <c r="A19" s="2" t="s">
        <v>347</v>
      </c>
      <c r="B19" s="47">
        <v>0</v>
      </c>
      <c r="C19" s="93">
        <v>10</v>
      </c>
      <c r="D19" s="47">
        <v>12</v>
      </c>
      <c r="E19" s="47">
        <v>7</v>
      </c>
      <c r="F19" s="47">
        <v>0</v>
      </c>
      <c r="G19" s="47">
        <v>0</v>
      </c>
      <c r="H19" s="47">
        <f>SUM(B19:G19)</f>
        <v>29</v>
      </c>
      <c r="I19" s="61">
        <f>H19/H55</f>
        <v>0.001668776614109794</v>
      </c>
      <c r="J19" s="21"/>
    </row>
    <row r="20" spans="1:10" ht="10.5">
      <c r="A20" s="2" t="s">
        <v>348</v>
      </c>
      <c r="B20" s="47">
        <v>1</v>
      </c>
      <c r="C20" s="93">
        <v>6</v>
      </c>
      <c r="D20" s="47">
        <v>5</v>
      </c>
      <c r="E20" s="47">
        <v>2</v>
      </c>
      <c r="F20" s="47">
        <v>0</v>
      </c>
      <c r="G20" s="47">
        <v>0</v>
      </c>
      <c r="H20" s="47">
        <f>SUM(B20:G20)</f>
        <v>14</v>
      </c>
      <c r="I20" s="61">
        <f>H20/H55</f>
        <v>0.0008056162964667971</v>
      </c>
      <c r="J20" s="21"/>
    </row>
    <row r="21" spans="1:10" ht="10.5">
      <c r="A21" s="2" t="s">
        <v>349</v>
      </c>
      <c r="B21" s="47">
        <v>4</v>
      </c>
      <c r="C21" s="93">
        <v>20</v>
      </c>
      <c r="D21" s="47">
        <v>6</v>
      </c>
      <c r="E21" s="47">
        <v>1</v>
      </c>
      <c r="F21" s="47">
        <v>1</v>
      </c>
      <c r="G21" s="47">
        <v>2</v>
      </c>
      <c r="H21" s="47">
        <f>SUM(B21:G21)</f>
        <v>34</v>
      </c>
      <c r="I21" s="61">
        <f>H21/H55</f>
        <v>0.001956496719990793</v>
      </c>
      <c r="J21" s="21"/>
    </row>
    <row r="22" spans="1:10" ht="10.5">
      <c r="A22" s="2" t="s">
        <v>152</v>
      </c>
      <c r="B22" s="47"/>
      <c r="C22" s="93"/>
      <c r="D22" s="47"/>
      <c r="E22" s="47"/>
      <c r="F22" s="47"/>
      <c r="G22" s="47"/>
      <c r="H22" s="47"/>
      <c r="I22" s="61"/>
      <c r="J22" s="21"/>
    </row>
    <row r="23" spans="1:10" ht="10.5">
      <c r="A23" s="2" t="s">
        <v>153</v>
      </c>
      <c r="B23" s="47"/>
      <c r="C23" s="93"/>
      <c r="D23" s="47"/>
      <c r="E23" s="47"/>
      <c r="F23" s="47"/>
      <c r="G23" s="47"/>
      <c r="H23" s="47"/>
      <c r="I23" s="61"/>
      <c r="J23" s="21"/>
    </row>
    <row r="24" spans="1:10" ht="10.5">
      <c r="A24" s="2" t="s">
        <v>154</v>
      </c>
      <c r="B24" s="47"/>
      <c r="C24" s="93"/>
      <c r="D24" s="47"/>
      <c r="E24" s="47"/>
      <c r="F24" s="47"/>
      <c r="G24" s="47"/>
      <c r="H24" s="47"/>
      <c r="I24" s="61"/>
      <c r="J24" s="21"/>
    </row>
    <row r="25" spans="1:10" ht="10.5">
      <c r="A25" s="2" t="s">
        <v>98</v>
      </c>
      <c r="B25" s="47">
        <v>18</v>
      </c>
      <c r="C25" s="93">
        <v>225</v>
      </c>
      <c r="D25" s="47">
        <v>143</v>
      </c>
      <c r="E25" s="47">
        <v>121</v>
      </c>
      <c r="F25" s="62">
        <v>0</v>
      </c>
      <c r="G25" s="47">
        <v>1</v>
      </c>
      <c r="H25" s="47">
        <f>SUM(B25:G25)</f>
        <v>508</v>
      </c>
      <c r="I25" s="61">
        <f>H25/H55</f>
        <v>0.029232362757509494</v>
      </c>
      <c r="J25" s="21"/>
    </row>
    <row r="26" spans="1:10" ht="10.5">
      <c r="A26" s="2" t="s">
        <v>155</v>
      </c>
      <c r="B26" s="47"/>
      <c r="C26" s="93"/>
      <c r="D26" s="47"/>
      <c r="E26" s="47"/>
      <c r="F26" s="47"/>
      <c r="G26" s="47"/>
      <c r="H26" s="47"/>
      <c r="I26" s="61"/>
      <c r="J26" s="21"/>
    </row>
    <row r="27" spans="1:10" ht="10.5">
      <c r="A27" s="2" t="s">
        <v>100</v>
      </c>
      <c r="B27" s="47">
        <v>0</v>
      </c>
      <c r="C27" s="93">
        <v>1</v>
      </c>
      <c r="D27" s="47">
        <v>0</v>
      </c>
      <c r="E27" s="47">
        <v>0</v>
      </c>
      <c r="F27" s="47">
        <v>0</v>
      </c>
      <c r="G27" s="47">
        <v>0</v>
      </c>
      <c r="H27" s="47">
        <f>SUM(B27:G27)</f>
        <v>1</v>
      </c>
      <c r="I27" s="61">
        <f>H27/H55</f>
        <v>5.7544021176199794E-05</v>
      </c>
      <c r="J27" s="21"/>
    </row>
    <row r="28" spans="1:10" ht="10.5">
      <c r="A28" s="2" t="s">
        <v>156</v>
      </c>
      <c r="B28" s="47"/>
      <c r="C28" s="93"/>
      <c r="D28" s="47"/>
      <c r="E28" s="47"/>
      <c r="F28" s="47"/>
      <c r="G28" s="47"/>
      <c r="H28" s="47"/>
      <c r="I28" s="61"/>
      <c r="J28" s="21"/>
    </row>
    <row r="29" spans="1:10" ht="10.5">
      <c r="A29" s="2" t="s">
        <v>102</v>
      </c>
      <c r="B29" s="47">
        <v>2</v>
      </c>
      <c r="C29" s="93">
        <v>11</v>
      </c>
      <c r="D29" s="47">
        <v>4</v>
      </c>
      <c r="E29" s="47">
        <v>1</v>
      </c>
      <c r="F29" s="47">
        <v>0</v>
      </c>
      <c r="G29" s="47">
        <v>0</v>
      </c>
      <c r="H29" s="47">
        <f>SUM(B29:G29)</f>
        <v>18</v>
      </c>
      <c r="I29" s="61">
        <f>H29/H55</f>
        <v>0.0010357923811715962</v>
      </c>
      <c r="J29" s="21"/>
    </row>
    <row r="30" spans="1:10" ht="10.5">
      <c r="A30" s="2" t="s">
        <v>103</v>
      </c>
      <c r="B30" s="47">
        <v>0</v>
      </c>
      <c r="C30" s="93">
        <v>15</v>
      </c>
      <c r="D30" s="47">
        <v>4</v>
      </c>
      <c r="E30" s="47">
        <v>8</v>
      </c>
      <c r="F30" s="47">
        <v>0</v>
      </c>
      <c r="G30" s="47">
        <v>0</v>
      </c>
      <c r="H30" s="47">
        <f>SUM(B30:G30)</f>
        <v>27</v>
      </c>
      <c r="I30" s="61">
        <f>H30/H55</f>
        <v>0.0015536885717573944</v>
      </c>
      <c r="J30" s="21"/>
    </row>
    <row r="31" spans="1:10" ht="10.5">
      <c r="A31" s="2" t="s">
        <v>104</v>
      </c>
      <c r="B31" s="47">
        <v>0</v>
      </c>
      <c r="C31" s="93">
        <v>10</v>
      </c>
      <c r="D31" s="47">
        <v>3</v>
      </c>
      <c r="E31" s="47">
        <v>2</v>
      </c>
      <c r="F31" s="47">
        <v>0</v>
      </c>
      <c r="G31" s="47">
        <v>0</v>
      </c>
      <c r="H31" s="47">
        <f>SUM(B31:G31)</f>
        <v>15</v>
      </c>
      <c r="I31" s="61">
        <f>H31/H55</f>
        <v>0.0008631603176429969</v>
      </c>
      <c r="J31" s="21"/>
    </row>
    <row r="32" spans="1:10" ht="10.5">
      <c r="A32" s="2" t="s">
        <v>157</v>
      </c>
      <c r="B32" s="47"/>
      <c r="C32" s="93"/>
      <c r="D32" s="47"/>
      <c r="E32" s="47"/>
      <c r="F32" s="47"/>
      <c r="G32" s="47"/>
      <c r="H32" s="47"/>
      <c r="I32" s="61"/>
      <c r="J32" s="21"/>
    </row>
    <row r="33" spans="1:10" ht="10.5">
      <c r="A33" s="2" t="s">
        <v>106</v>
      </c>
      <c r="B33" s="47">
        <v>0</v>
      </c>
      <c r="C33" s="93">
        <v>0</v>
      </c>
      <c r="D33" s="47">
        <v>0</v>
      </c>
      <c r="E33" s="47">
        <v>1</v>
      </c>
      <c r="F33" s="47">
        <v>0</v>
      </c>
      <c r="G33" s="47">
        <v>0</v>
      </c>
      <c r="H33" s="47">
        <f>SUM(B33:G33)</f>
        <v>1</v>
      </c>
      <c r="I33" s="61">
        <f>H33/H55</f>
        <v>5.7544021176199794E-05</v>
      </c>
      <c r="J33" s="21"/>
    </row>
    <row r="34" spans="1:10" ht="10.5">
      <c r="A34" s="2" t="s">
        <v>367</v>
      </c>
      <c r="B34" s="47">
        <v>0</v>
      </c>
      <c r="C34" s="93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61">
        <v>0</v>
      </c>
      <c r="J34" s="21"/>
    </row>
    <row r="35" spans="1:10" ht="10.5">
      <c r="A35" s="2" t="s">
        <v>368</v>
      </c>
      <c r="B35" s="47">
        <v>15</v>
      </c>
      <c r="C35" s="93">
        <v>51</v>
      </c>
      <c r="D35" s="47">
        <v>17</v>
      </c>
      <c r="E35" s="47">
        <v>19</v>
      </c>
      <c r="F35" s="47">
        <v>0</v>
      </c>
      <c r="G35" s="47">
        <v>3</v>
      </c>
      <c r="H35" s="47">
        <f>SUM(B35:G35)</f>
        <v>105</v>
      </c>
      <c r="I35" s="61">
        <f>H35/H55</f>
        <v>0.006042122223500979</v>
      </c>
      <c r="J35" s="21"/>
    </row>
    <row r="36" spans="1:10" ht="10.5">
      <c r="A36" s="2" t="s">
        <v>369</v>
      </c>
      <c r="B36" s="47">
        <v>6</v>
      </c>
      <c r="C36" s="93">
        <v>23</v>
      </c>
      <c r="D36" s="47">
        <v>29</v>
      </c>
      <c r="E36" s="47">
        <v>10</v>
      </c>
      <c r="F36" s="47">
        <v>0</v>
      </c>
      <c r="G36" s="47">
        <v>0</v>
      </c>
      <c r="H36" s="47">
        <f>SUM(B36:G36)</f>
        <v>68</v>
      </c>
      <c r="I36" s="61">
        <f>H36/H55</f>
        <v>0.003912993439981586</v>
      </c>
      <c r="J36" s="21"/>
    </row>
    <row r="37" spans="1:10" ht="10.5">
      <c r="A37" s="2" t="s">
        <v>370</v>
      </c>
      <c r="B37" s="47">
        <v>0</v>
      </c>
      <c r="C37" s="93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61">
        <v>0</v>
      </c>
      <c r="J37" s="21"/>
    </row>
    <row r="38" spans="1:10" ht="10.5">
      <c r="A38" s="2" t="s">
        <v>274</v>
      </c>
      <c r="B38" s="47"/>
      <c r="C38" s="93"/>
      <c r="D38" s="47"/>
      <c r="E38" s="47"/>
      <c r="F38" s="47"/>
      <c r="G38" s="47"/>
      <c r="H38" s="47"/>
      <c r="I38" s="61"/>
      <c r="J38" s="21"/>
    </row>
    <row r="39" spans="1:10" ht="10.5">
      <c r="A39" s="2" t="s">
        <v>372</v>
      </c>
      <c r="B39" s="47">
        <v>0</v>
      </c>
      <c r="C39" s="93">
        <v>12</v>
      </c>
      <c r="D39" s="47">
        <v>6</v>
      </c>
      <c r="E39" s="47">
        <v>2</v>
      </c>
      <c r="F39" s="47">
        <v>0</v>
      </c>
      <c r="G39" s="47">
        <v>0</v>
      </c>
      <c r="H39" s="47">
        <f>SUM(B39:G39)</f>
        <v>20</v>
      </c>
      <c r="I39" s="61">
        <f>H39/H55</f>
        <v>0.0011508804235239958</v>
      </c>
      <c r="J39" s="21"/>
    </row>
    <row r="40" spans="1:10" ht="10.5">
      <c r="A40" s="2" t="s">
        <v>275</v>
      </c>
      <c r="B40" s="47"/>
      <c r="C40" s="93"/>
      <c r="D40" s="47"/>
      <c r="E40" s="47"/>
      <c r="F40" s="47"/>
      <c r="G40" s="47"/>
      <c r="H40" s="47"/>
      <c r="I40" s="61"/>
      <c r="J40" s="21"/>
    </row>
    <row r="41" spans="1:10" ht="10.5">
      <c r="A41" s="2" t="s">
        <v>146</v>
      </c>
      <c r="B41" s="47">
        <v>19</v>
      </c>
      <c r="C41" s="93">
        <v>40</v>
      </c>
      <c r="D41" s="47">
        <v>20</v>
      </c>
      <c r="E41" s="47">
        <v>160</v>
      </c>
      <c r="F41" s="47">
        <v>0</v>
      </c>
      <c r="G41" s="47">
        <v>11</v>
      </c>
      <c r="H41" s="47">
        <f>SUM(B41:G41)</f>
        <v>250</v>
      </c>
      <c r="I41" s="61">
        <f>H41/H55</f>
        <v>0.014386005294049948</v>
      </c>
      <c r="J41" s="21"/>
    </row>
    <row r="42" spans="1:14" ht="10.5">
      <c r="A42" s="2" t="s">
        <v>56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84"/>
      <c r="K42" s="37"/>
      <c r="L42" s="37"/>
      <c r="M42" s="37"/>
      <c r="N42" s="37"/>
    </row>
    <row r="43" spans="1:14" ht="10.5">
      <c r="A43" s="2" t="s">
        <v>57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84"/>
      <c r="K43" s="37"/>
      <c r="L43" s="37"/>
      <c r="M43" s="37"/>
      <c r="N43" s="37"/>
    </row>
    <row r="44" spans="1:10" ht="10.5">
      <c r="A44" s="2" t="s">
        <v>375</v>
      </c>
      <c r="B44" s="47">
        <v>0</v>
      </c>
      <c r="C44" s="93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61">
        <v>0</v>
      </c>
      <c r="J44" s="21"/>
    </row>
    <row r="45" spans="1:10" ht="10.5">
      <c r="A45" s="2" t="s">
        <v>376</v>
      </c>
      <c r="B45" s="47">
        <v>5</v>
      </c>
      <c r="C45" s="93">
        <v>32</v>
      </c>
      <c r="D45" s="47">
        <v>7</v>
      </c>
      <c r="E45" s="47">
        <v>12</v>
      </c>
      <c r="F45" s="47">
        <v>0</v>
      </c>
      <c r="G45" s="47">
        <v>0</v>
      </c>
      <c r="H45" s="47">
        <f>SUM(B45:G45)</f>
        <v>56</v>
      </c>
      <c r="I45" s="61">
        <f>H45/H55</f>
        <v>0.0032224651858671883</v>
      </c>
      <c r="J45" s="21"/>
    </row>
    <row r="46" spans="1:10" ht="10.5">
      <c r="A46" s="2" t="s">
        <v>277</v>
      </c>
      <c r="B46" s="47"/>
      <c r="C46" s="93"/>
      <c r="D46" s="47"/>
      <c r="E46" s="47"/>
      <c r="F46" s="47"/>
      <c r="G46" s="47"/>
      <c r="H46" s="47"/>
      <c r="I46" s="61"/>
      <c r="J46" s="21"/>
    </row>
    <row r="47" spans="1:10" ht="10.5">
      <c r="A47" s="2" t="s">
        <v>147</v>
      </c>
      <c r="B47" s="47">
        <v>54</v>
      </c>
      <c r="C47" s="93">
        <v>292</v>
      </c>
      <c r="D47" s="47">
        <v>164</v>
      </c>
      <c r="E47" s="47">
        <v>133</v>
      </c>
      <c r="F47" s="47">
        <v>0</v>
      </c>
      <c r="G47" s="47">
        <v>6</v>
      </c>
      <c r="H47" s="47">
        <f>SUM(B47:G47)</f>
        <v>649</v>
      </c>
      <c r="I47" s="61">
        <f>H47/H55</f>
        <v>0.037346069743353666</v>
      </c>
      <c r="J47" s="21"/>
    </row>
    <row r="48" spans="1:10" ht="10.5">
      <c r="A48" s="2" t="s">
        <v>379</v>
      </c>
      <c r="B48" s="47">
        <v>25</v>
      </c>
      <c r="C48" s="93">
        <v>154</v>
      </c>
      <c r="D48" s="47">
        <v>57</v>
      </c>
      <c r="E48" s="47">
        <v>48</v>
      </c>
      <c r="F48" s="47">
        <v>1</v>
      </c>
      <c r="G48" s="47">
        <v>15</v>
      </c>
      <c r="H48" s="47">
        <f>SUM(B48:G48)</f>
        <v>300</v>
      </c>
      <c r="I48" s="61">
        <f>H48/H55</f>
        <v>0.01726320635285994</v>
      </c>
      <c r="J48" s="21"/>
    </row>
    <row r="49" spans="1:10" ht="10.5">
      <c r="A49" s="2" t="s">
        <v>380</v>
      </c>
      <c r="B49" s="47">
        <v>1</v>
      </c>
      <c r="C49" s="93">
        <v>14</v>
      </c>
      <c r="D49" s="47">
        <v>0</v>
      </c>
      <c r="E49" s="47">
        <v>0</v>
      </c>
      <c r="F49" s="47">
        <v>0</v>
      </c>
      <c r="G49" s="47">
        <v>0</v>
      </c>
      <c r="H49" s="47">
        <f>SUM(B49:G49)</f>
        <v>15</v>
      </c>
      <c r="I49" s="61">
        <f>H49/H55</f>
        <v>0.0008631603176429969</v>
      </c>
      <c r="J49" s="21"/>
    </row>
    <row r="50" spans="1:10" ht="10.5">
      <c r="A50" s="2" t="s">
        <v>381</v>
      </c>
      <c r="B50" s="47">
        <v>15</v>
      </c>
      <c r="C50" s="93">
        <v>57</v>
      </c>
      <c r="D50" s="47">
        <v>28</v>
      </c>
      <c r="E50" s="47">
        <v>59</v>
      </c>
      <c r="F50" s="47">
        <v>0</v>
      </c>
      <c r="G50" s="47">
        <v>26</v>
      </c>
      <c r="H50" s="47">
        <f>SUM(B50:G50)</f>
        <v>185</v>
      </c>
      <c r="I50" s="61">
        <f>H50/H55</f>
        <v>0.010645643917596962</v>
      </c>
      <c r="J50" s="21"/>
    </row>
    <row r="51" spans="1:10" ht="10.5">
      <c r="A51" s="2" t="s">
        <v>382</v>
      </c>
      <c r="B51" s="47">
        <v>0</v>
      </c>
      <c r="C51" s="93">
        <v>82</v>
      </c>
      <c r="D51" s="47">
        <v>35</v>
      </c>
      <c r="E51" s="47">
        <v>305</v>
      </c>
      <c r="F51" s="47">
        <v>0</v>
      </c>
      <c r="G51" s="47">
        <v>1</v>
      </c>
      <c r="H51" s="47">
        <f>SUM(B51:G51)</f>
        <v>423</v>
      </c>
      <c r="I51" s="61">
        <f>H51/H55</f>
        <v>0.024341120957532512</v>
      </c>
      <c r="J51" s="21"/>
    </row>
    <row r="52" spans="1:10" ht="10.5">
      <c r="A52" s="2" t="s">
        <v>383</v>
      </c>
      <c r="B52" s="47">
        <v>0</v>
      </c>
      <c r="C52" s="93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61">
        <v>0</v>
      </c>
      <c r="J52" s="21"/>
    </row>
    <row r="53" spans="1:10" ht="10.5">
      <c r="A53" s="2" t="s">
        <v>384</v>
      </c>
      <c r="B53" s="47">
        <v>0</v>
      </c>
      <c r="C53" s="93">
        <v>8</v>
      </c>
      <c r="D53" s="47">
        <v>4</v>
      </c>
      <c r="E53" s="47">
        <v>8</v>
      </c>
      <c r="F53" s="47">
        <v>0</v>
      </c>
      <c r="G53" s="47">
        <v>0</v>
      </c>
      <c r="H53" s="47">
        <f>SUM(B53:G53)</f>
        <v>20</v>
      </c>
      <c r="I53" s="61">
        <f>H53/H55</f>
        <v>0.0011508804235239958</v>
      </c>
      <c r="J53" s="21"/>
    </row>
    <row r="54" spans="1:10" ht="10.5">
      <c r="A54" s="2" t="s">
        <v>385</v>
      </c>
      <c r="B54" s="47">
        <v>0</v>
      </c>
      <c r="C54" s="93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61">
        <v>0</v>
      </c>
      <c r="J54" s="21"/>
    </row>
    <row r="55" spans="1:10" ht="10.5">
      <c r="A55" s="3" t="s">
        <v>276</v>
      </c>
      <c r="B55" s="47">
        <f aca="true" t="shared" si="0" ref="B55:H55">SUM(B4:B54)</f>
        <v>661</v>
      </c>
      <c r="C55" s="47">
        <f t="shared" si="0"/>
        <v>6728</v>
      </c>
      <c r="D55" s="47">
        <f t="shared" si="0"/>
        <v>4146</v>
      </c>
      <c r="E55" s="47">
        <f t="shared" si="0"/>
        <v>5447</v>
      </c>
      <c r="F55" s="47">
        <f t="shared" si="0"/>
        <v>89</v>
      </c>
      <c r="G55" s="47">
        <f t="shared" si="0"/>
        <v>307</v>
      </c>
      <c r="H55" s="47">
        <f t="shared" si="0"/>
        <v>17378</v>
      </c>
      <c r="I55" s="61">
        <f>H55/H55</f>
        <v>1</v>
      </c>
      <c r="J55" s="21"/>
    </row>
    <row r="56" spans="1:9" ht="10.5">
      <c r="A56" s="9" t="s">
        <v>165</v>
      </c>
      <c r="B56" s="35">
        <f>B55/H55</f>
        <v>0.038036597997468065</v>
      </c>
      <c r="C56" s="35">
        <f>C55/H55</f>
        <v>0.3871561744734722</v>
      </c>
      <c r="D56" s="35">
        <f>D55/H55</f>
        <v>0.23857751179652434</v>
      </c>
      <c r="E56" s="35">
        <f>E55/H55</f>
        <v>0.3134422833467603</v>
      </c>
      <c r="F56" s="35">
        <f>F55/H55</f>
        <v>0.0051214178846817815</v>
      </c>
      <c r="G56" s="35">
        <f>G55/H55</f>
        <v>0.017666014501093338</v>
      </c>
      <c r="H56" s="35">
        <f>H55/H55</f>
        <v>1</v>
      </c>
      <c r="I56" s="41"/>
    </row>
    <row r="57" spans="1:7" ht="10.5">
      <c r="A57" s="4" t="s">
        <v>145</v>
      </c>
      <c r="G57" s="21"/>
    </row>
    <row r="58" spans="1:11" ht="10.5">
      <c r="A58" s="4" t="s">
        <v>50</v>
      </c>
      <c r="D58" s="25"/>
      <c r="K58" s="21"/>
    </row>
    <row r="59" spans="1:11" ht="10.5">
      <c r="A59" s="4" t="s">
        <v>51</v>
      </c>
      <c r="D59" s="25"/>
      <c r="K59" s="21"/>
    </row>
    <row r="60" spans="1:11" ht="10.5">
      <c r="A60" s="4" t="s">
        <v>87</v>
      </c>
      <c r="F60" s="25"/>
      <c r="I60" s="44"/>
      <c r="K60" s="37"/>
    </row>
    <row r="61" spans="1:11" ht="10.5">
      <c r="A61" s="39" t="s">
        <v>88</v>
      </c>
      <c r="F61" s="25"/>
      <c r="I61" s="44"/>
      <c r="K61" s="37"/>
    </row>
    <row r="62" spans="1:14" ht="10.5">
      <c r="A62" s="4" t="s">
        <v>58</v>
      </c>
      <c r="F62" s="25"/>
      <c r="I62" s="25"/>
      <c r="J62" s="37"/>
      <c r="K62" s="37"/>
      <c r="L62" s="37"/>
      <c r="M62" s="37"/>
      <c r="N62" s="37"/>
    </row>
  </sheetData>
  <printOptions/>
  <pageMargins left="0.5" right="0.5" top="0.35" bottom="0.35" header="0.5" footer="0.5"/>
  <pageSetup horizontalDpi="600" verticalDpi="6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C63" sqref="C63"/>
    </sheetView>
  </sheetViews>
  <sheetFormatPr defaultColWidth="11.421875" defaultRowHeight="12.75"/>
  <cols>
    <col min="1" max="1" width="18.57421875" style="4" customWidth="1"/>
    <col min="2" max="3" width="10.00390625" style="4" customWidth="1"/>
    <col min="4" max="4" width="11.140625" style="4" customWidth="1"/>
    <col min="5" max="5" width="10.57421875" style="4" customWidth="1"/>
    <col min="6" max="7" width="9.8515625" style="4" customWidth="1"/>
    <col min="8" max="8" width="8.140625" style="4" customWidth="1"/>
    <col min="9" max="9" width="11.140625" style="4" customWidth="1"/>
    <col min="10" max="16384" width="9.140625" style="4" customWidth="1"/>
  </cols>
  <sheetData>
    <row r="1" ht="10.5">
      <c r="A1" s="1" t="s">
        <v>221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10" ht="10.5">
      <c r="A3" s="2" t="s">
        <v>332</v>
      </c>
      <c r="B3" s="5">
        <v>154</v>
      </c>
      <c r="C3" s="47">
        <v>524</v>
      </c>
      <c r="D3" s="47">
        <v>181</v>
      </c>
      <c r="E3" s="47">
        <v>128</v>
      </c>
      <c r="F3" s="62">
        <v>0</v>
      </c>
      <c r="G3" s="62">
        <v>0</v>
      </c>
      <c r="H3" s="47">
        <f aca="true" t="shared" si="0" ref="H3:H9">SUM(B3:G3)</f>
        <v>987</v>
      </c>
      <c r="I3" s="61">
        <f>H3/H55</f>
        <v>0.004598654416012822</v>
      </c>
      <c r="J3" s="21"/>
    </row>
    <row r="4" spans="1:10" ht="10.5">
      <c r="A4" s="2" t="s">
        <v>333</v>
      </c>
      <c r="B4" s="5">
        <v>237</v>
      </c>
      <c r="C4" s="47">
        <v>1461</v>
      </c>
      <c r="D4" s="47">
        <v>986</v>
      </c>
      <c r="E4" s="47">
        <v>1025</v>
      </c>
      <c r="F4" s="47">
        <v>0</v>
      </c>
      <c r="G4" s="47">
        <v>71</v>
      </c>
      <c r="H4" s="47">
        <f t="shared" si="0"/>
        <v>3780</v>
      </c>
      <c r="I4" s="61">
        <f>H4/H55</f>
        <v>0.01761186797621932</v>
      </c>
      <c r="J4" s="21"/>
    </row>
    <row r="5" spans="1:10" ht="10.5">
      <c r="A5" s="2" t="s">
        <v>334</v>
      </c>
      <c r="B5" s="5">
        <v>253</v>
      </c>
      <c r="C5" s="47">
        <v>2085</v>
      </c>
      <c r="D5" s="47">
        <v>839</v>
      </c>
      <c r="E5" s="47">
        <v>2261</v>
      </c>
      <c r="F5" s="47">
        <v>6</v>
      </c>
      <c r="G5" s="47">
        <v>0</v>
      </c>
      <c r="H5" s="47">
        <f t="shared" si="0"/>
        <v>5444</v>
      </c>
      <c r="I5" s="61">
        <f>H5/H55</f>
        <v>0.025364817265221686</v>
      </c>
      <c r="J5" s="21"/>
    </row>
    <row r="6" spans="1:10" ht="10.5">
      <c r="A6" s="2" t="s">
        <v>335</v>
      </c>
      <c r="B6" s="5">
        <v>85</v>
      </c>
      <c r="C6" s="47">
        <v>3807</v>
      </c>
      <c r="D6" s="47">
        <v>802</v>
      </c>
      <c r="E6" s="47">
        <v>518</v>
      </c>
      <c r="F6" s="47">
        <v>4</v>
      </c>
      <c r="G6" s="47">
        <v>5</v>
      </c>
      <c r="H6" s="47">
        <f t="shared" si="0"/>
        <v>5221</v>
      </c>
      <c r="I6" s="61">
        <f>H6/H55</f>
        <v>0.024325810239111394</v>
      </c>
      <c r="J6" s="21"/>
    </row>
    <row r="7" spans="1:10" ht="10.5">
      <c r="A7" s="2" t="s">
        <v>336</v>
      </c>
      <c r="B7" s="5">
        <v>8243</v>
      </c>
      <c r="C7" s="47">
        <v>33608</v>
      </c>
      <c r="D7" s="47">
        <v>15977</v>
      </c>
      <c r="E7" s="47">
        <v>20486</v>
      </c>
      <c r="F7" s="47">
        <v>1002</v>
      </c>
      <c r="G7" s="47">
        <v>4978</v>
      </c>
      <c r="H7" s="47">
        <f t="shared" si="0"/>
        <v>84294</v>
      </c>
      <c r="I7" s="61">
        <f>H7/H55</f>
        <v>0.3927446558696908</v>
      </c>
      <c r="J7" s="21"/>
    </row>
    <row r="8" spans="1:10" ht="10.5">
      <c r="A8" s="2" t="s">
        <v>337</v>
      </c>
      <c r="B8" s="5">
        <v>418</v>
      </c>
      <c r="C8" s="47">
        <v>6612</v>
      </c>
      <c r="D8" s="47">
        <v>2915</v>
      </c>
      <c r="E8" s="47">
        <v>2545</v>
      </c>
      <c r="F8" s="47">
        <v>0</v>
      </c>
      <c r="G8" s="47">
        <v>0</v>
      </c>
      <c r="H8" s="47">
        <f t="shared" si="0"/>
        <v>12490</v>
      </c>
      <c r="I8" s="61">
        <f>H8/H55</f>
        <v>0.058193711910841085</v>
      </c>
      <c r="J8" s="21"/>
    </row>
    <row r="9" spans="1:10" ht="10.5">
      <c r="A9" s="2" t="s">
        <v>338</v>
      </c>
      <c r="B9" s="5">
        <v>49</v>
      </c>
      <c r="C9" s="47">
        <v>160</v>
      </c>
      <c r="D9" s="47">
        <v>57</v>
      </c>
      <c r="E9" s="47">
        <v>23</v>
      </c>
      <c r="F9" s="47">
        <v>0</v>
      </c>
      <c r="G9" s="47">
        <v>1</v>
      </c>
      <c r="H9" s="47">
        <f t="shared" si="0"/>
        <v>290</v>
      </c>
      <c r="I9" s="61">
        <f>H9/H55</f>
        <v>0.0013511750563766143</v>
      </c>
      <c r="J9" s="21"/>
    </row>
    <row r="10" spans="1:10" ht="10.5">
      <c r="A10" s="2" t="s">
        <v>296</v>
      </c>
      <c r="B10" s="5"/>
      <c r="C10" s="47"/>
      <c r="D10" s="47"/>
      <c r="E10" s="47"/>
      <c r="F10" s="47"/>
      <c r="G10" s="47"/>
      <c r="H10" s="47"/>
      <c r="I10" s="61"/>
      <c r="J10" s="21"/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206</v>
      </c>
      <c r="B12" s="5">
        <v>591</v>
      </c>
      <c r="C12" s="49">
        <v>692</v>
      </c>
      <c r="D12" s="47">
        <v>289</v>
      </c>
      <c r="E12" s="47">
        <v>90</v>
      </c>
      <c r="F12" s="62">
        <v>0</v>
      </c>
      <c r="G12" s="47">
        <v>346</v>
      </c>
      <c r="H12" s="47">
        <f aca="true" t="shared" si="1" ref="H12:H22">SUM(B12:G12)</f>
        <v>2008</v>
      </c>
      <c r="I12" s="61">
        <f>H12/H55</f>
        <v>0.00935572245932497</v>
      </c>
      <c r="J12" s="21"/>
    </row>
    <row r="13" spans="1:10" ht="10.5">
      <c r="A13" s="2" t="s">
        <v>341</v>
      </c>
      <c r="B13" s="5">
        <v>306</v>
      </c>
      <c r="C13" s="47">
        <v>1831</v>
      </c>
      <c r="D13" s="47">
        <v>608</v>
      </c>
      <c r="E13" s="47">
        <v>428</v>
      </c>
      <c r="F13" s="47">
        <v>0</v>
      </c>
      <c r="G13" s="47">
        <v>95</v>
      </c>
      <c r="H13" s="47">
        <f t="shared" si="1"/>
        <v>3268</v>
      </c>
      <c r="I13" s="61">
        <f>H13/H55</f>
        <v>0.015226345118064744</v>
      </c>
      <c r="J13" s="21"/>
    </row>
    <row r="14" spans="1:10" ht="10.5">
      <c r="A14" s="2" t="s">
        <v>342</v>
      </c>
      <c r="B14" s="5">
        <v>9</v>
      </c>
      <c r="C14" s="49">
        <v>198</v>
      </c>
      <c r="D14" s="47">
        <v>161</v>
      </c>
      <c r="E14" s="47">
        <v>144</v>
      </c>
      <c r="F14" s="62">
        <v>0</v>
      </c>
      <c r="G14" s="62">
        <v>0</v>
      </c>
      <c r="H14" s="47">
        <f t="shared" si="1"/>
        <v>512</v>
      </c>
      <c r="I14" s="61">
        <f>H14/H55</f>
        <v>0.0023855228581545745</v>
      </c>
      <c r="J14" s="21"/>
    </row>
    <row r="15" spans="1:10" ht="10.5">
      <c r="A15" s="2" t="s">
        <v>343</v>
      </c>
      <c r="B15" s="5">
        <v>159</v>
      </c>
      <c r="C15" s="49">
        <v>2079</v>
      </c>
      <c r="D15" s="47">
        <v>982</v>
      </c>
      <c r="E15" s="47">
        <v>883</v>
      </c>
      <c r="F15" s="47">
        <v>17</v>
      </c>
      <c r="G15" s="47">
        <v>47</v>
      </c>
      <c r="H15" s="47">
        <f t="shared" si="1"/>
        <v>4167</v>
      </c>
      <c r="I15" s="61">
        <f>H15/H55</f>
        <v>0.01941498779283225</v>
      </c>
      <c r="J15" s="21"/>
    </row>
    <row r="16" spans="1:10" ht="10.5">
      <c r="A16" s="2" t="s">
        <v>344</v>
      </c>
      <c r="B16" s="5">
        <v>70</v>
      </c>
      <c r="C16" s="47">
        <v>211</v>
      </c>
      <c r="D16" s="47">
        <v>85</v>
      </c>
      <c r="E16" s="47">
        <v>79</v>
      </c>
      <c r="F16" s="47">
        <v>0</v>
      </c>
      <c r="G16" s="47">
        <v>3</v>
      </c>
      <c r="H16" s="47">
        <f t="shared" si="1"/>
        <v>448</v>
      </c>
      <c r="I16" s="61">
        <f>H16/H55</f>
        <v>0.0020873325008852524</v>
      </c>
      <c r="J16" s="21"/>
    </row>
    <row r="17" spans="1:10" ht="10.5">
      <c r="A17" s="2" t="s">
        <v>345</v>
      </c>
      <c r="B17" s="5">
        <v>17</v>
      </c>
      <c r="C17" s="47">
        <v>2626</v>
      </c>
      <c r="D17" s="47">
        <v>1182</v>
      </c>
      <c r="E17" s="47">
        <v>1196</v>
      </c>
      <c r="F17" s="47">
        <v>45</v>
      </c>
      <c r="G17" s="47">
        <v>353</v>
      </c>
      <c r="H17" s="47">
        <f t="shared" si="1"/>
        <v>5419</v>
      </c>
      <c r="I17" s="61">
        <f>H17/H55</f>
        <v>0.025248336656913357</v>
      </c>
      <c r="J17" s="21"/>
    </row>
    <row r="18" spans="1:10" ht="10.5">
      <c r="A18" s="2" t="s">
        <v>346</v>
      </c>
      <c r="B18" s="5">
        <v>13</v>
      </c>
      <c r="C18" s="47">
        <v>349</v>
      </c>
      <c r="D18" s="47">
        <v>157</v>
      </c>
      <c r="E18" s="47">
        <v>246</v>
      </c>
      <c r="F18" s="47">
        <v>1</v>
      </c>
      <c r="G18" s="47">
        <v>1</v>
      </c>
      <c r="H18" s="47">
        <f t="shared" si="1"/>
        <v>767</v>
      </c>
      <c r="I18" s="61">
        <f>H18/H55</f>
        <v>0.0035736250628995284</v>
      </c>
      <c r="J18" s="21"/>
    </row>
    <row r="19" spans="1:10" ht="10.5">
      <c r="A19" s="2" t="s">
        <v>347</v>
      </c>
      <c r="B19" s="5">
        <v>422</v>
      </c>
      <c r="C19" s="47">
        <v>1601</v>
      </c>
      <c r="D19" s="47">
        <v>586</v>
      </c>
      <c r="E19" s="47">
        <v>566</v>
      </c>
      <c r="F19" s="47">
        <v>2</v>
      </c>
      <c r="G19" s="47">
        <v>0</v>
      </c>
      <c r="H19" s="47">
        <f t="shared" si="1"/>
        <v>3177</v>
      </c>
      <c r="I19" s="61">
        <f>H19/H55</f>
        <v>0.014802355703822427</v>
      </c>
      <c r="J19" s="21"/>
    </row>
    <row r="20" spans="1:10" ht="10.5">
      <c r="A20" s="2" t="s">
        <v>348</v>
      </c>
      <c r="B20" s="5">
        <v>136</v>
      </c>
      <c r="C20" s="47">
        <v>1350</v>
      </c>
      <c r="D20" s="47">
        <v>508</v>
      </c>
      <c r="E20" s="47">
        <v>300</v>
      </c>
      <c r="F20" s="47">
        <v>17</v>
      </c>
      <c r="G20" s="47">
        <v>0</v>
      </c>
      <c r="H20" s="47">
        <f t="shared" si="1"/>
        <v>2311</v>
      </c>
      <c r="I20" s="61">
        <f>H20/H55</f>
        <v>0.010767467432021918</v>
      </c>
      <c r="J20" s="21"/>
    </row>
    <row r="21" spans="1:10" ht="10.5">
      <c r="A21" s="2" t="s">
        <v>349</v>
      </c>
      <c r="B21" s="5">
        <v>135</v>
      </c>
      <c r="C21" s="47">
        <v>646</v>
      </c>
      <c r="D21" s="47">
        <v>304</v>
      </c>
      <c r="E21" s="47">
        <v>166</v>
      </c>
      <c r="F21" s="47">
        <v>9</v>
      </c>
      <c r="G21" s="47">
        <v>2</v>
      </c>
      <c r="H21" s="47">
        <f t="shared" si="1"/>
        <v>1262</v>
      </c>
      <c r="I21" s="61">
        <f>H21/H55</f>
        <v>0.005879941107404439</v>
      </c>
      <c r="J21" s="21"/>
    </row>
    <row r="22" spans="1:10" ht="10.5">
      <c r="A22" s="2" t="s">
        <v>350</v>
      </c>
      <c r="B22" s="5">
        <v>0</v>
      </c>
      <c r="C22" s="47">
        <v>3</v>
      </c>
      <c r="D22" s="47">
        <v>2</v>
      </c>
      <c r="E22" s="47">
        <v>0</v>
      </c>
      <c r="F22" s="47">
        <v>0</v>
      </c>
      <c r="G22" s="47">
        <v>0</v>
      </c>
      <c r="H22" s="47">
        <f t="shared" si="1"/>
        <v>5</v>
      </c>
      <c r="I22" s="61">
        <f>H22/H55</f>
        <v>2.3296121661665766E-05</v>
      </c>
      <c r="J22" s="21"/>
    </row>
    <row r="23" spans="1:10" ht="10.5">
      <c r="A23" s="2" t="s">
        <v>391</v>
      </c>
      <c r="B23" s="5"/>
      <c r="C23" s="47"/>
      <c r="D23" s="47"/>
      <c r="E23" s="47"/>
      <c r="F23" s="47"/>
      <c r="G23" s="47"/>
      <c r="H23" s="47"/>
      <c r="I23" s="61"/>
      <c r="J23" s="21"/>
    </row>
    <row r="24" spans="1:10" ht="10.5">
      <c r="A24" s="2" t="s">
        <v>299</v>
      </c>
      <c r="B24" s="5">
        <v>4</v>
      </c>
      <c r="C24" s="47">
        <v>148</v>
      </c>
      <c r="D24" s="47">
        <v>48</v>
      </c>
      <c r="E24" s="47">
        <v>20</v>
      </c>
      <c r="F24" s="47">
        <v>1</v>
      </c>
      <c r="G24" s="47">
        <v>0</v>
      </c>
      <c r="H24" s="47">
        <f>SUM(B24:G24)</f>
        <v>221</v>
      </c>
      <c r="I24" s="61">
        <f>H24/H55</f>
        <v>0.0010296885774456269</v>
      </c>
      <c r="J24" s="21"/>
    </row>
    <row r="25" spans="1:10" ht="10.5">
      <c r="A25" s="2" t="s">
        <v>98</v>
      </c>
      <c r="B25" s="5">
        <v>150</v>
      </c>
      <c r="C25" s="49">
        <v>2248</v>
      </c>
      <c r="D25" s="47">
        <v>915</v>
      </c>
      <c r="E25" s="47">
        <v>754</v>
      </c>
      <c r="F25" s="47">
        <v>6</v>
      </c>
      <c r="G25" s="47">
        <v>1</v>
      </c>
      <c r="H25" s="47">
        <f>SUM(B25:G25)</f>
        <v>4074</v>
      </c>
      <c r="I25" s="61">
        <f>H25/H55</f>
        <v>0.018981679929925267</v>
      </c>
      <c r="J25" s="21"/>
    </row>
    <row r="26" spans="1:10" ht="10.5">
      <c r="A26" s="2" t="s">
        <v>204</v>
      </c>
      <c r="B26" s="5">
        <v>48</v>
      </c>
      <c r="C26" s="47">
        <v>1145</v>
      </c>
      <c r="D26" s="47">
        <v>474</v>
      </c>
      <c r="E26" s="47">
        <v>351</v>
      </c>
      <c r="F26" s="47">
        <v>2</v>
      </c>
      <c r="G26" s="47">
        <v>5</v>
      </c>
      <c r="H26" s="47">
        <f>SUM(B26:G26)</f>
        <v>2025</v>
      </c>
      <c r="I26" s="61">
        <f>H26/H55</f>
        <v>0.009434929272974636</v>
      </c>
      <c r="J26" s="21"/>
    </row>
    <row r="27" spans="1:10" ht="10.5">
      <c r="A27" s="2" t="s">
        <v>209</v>
      </c>
      <c r="B27" s="5"/>
      <c r="C27" s="47"/>
      <c r="D27" s="47"/>
      <c r="E27" s="47"/>
      <c r="F27" s="47"/>
      <c r="G27" s="47"/>
      <c r="H27" s="47"/>
      <c r="I27" s="61"/>
      <c r="J27" s="21"/>
    </row>
    <row r="28" spans="1:10" ht="10.5">
      <c r="A28" s="2" t="s">
        <v>210</v>
      </c>
      <c r="B28" s="5"/>
      <c r="C28" s="47"/>
      <c r="D28" s="47"/>
      <c r="E28" s="47"/>
      <c r="F28" s="47"/>
      <c r="G28" s="47"/>
      <c r="H28" s="47"/>
      <c r="I28" s="61"/>
      <c r="J28" s="21"/>
    </row>
    <row r="29" spans="1:10" ht="10.5">
      <c r="A29" s="2" t="s">
        <v>102</v>
      </c>
      <c r="B29" s="5">
        <v>2</v>
      </c>
      <c r="C29" s="47">
        <v>160</v>
      </c>
      <c r="D29" s="47">
        <v>61</v>
      </c>
      <c r="E29" s="47">
        <v>26</v>
      </c>
      <c r="F29" s="47">
        <v>0</v>
      </c>
      <c r="G29" s="47">
        <v>0</v>
      </c>
      <c r="H29" s="47">
        <f>SUM(B29:G29)</f>
        <v>249</v>
      </c>
      <c r="I29" s="61">
        <f>H29/H55</f>
        <v>0.0011601468587509552</v>
      </c>
      <c r="J29" s="21"/>
    </row>
    <row r="30" spans="1:10" ht="10.5">
      <c r="A30" s="2" t="s">
        <v>300</v>
      </c>
      <c r="B30" s="5">
        <v>145</v>
      </c>
      <c r="C30" s="47">
        <v>2004</v>
      </c>
      <c r="D30" s="47">
        <v>691</v>
      </c>
      <c r="E30" s="47">
        <v>579</v>
      </c>
      <c r="F30" s="47">
        <v>0</v>
      </c>
      <c r="G30" s="47">
        <v>0</v>
      </c>
      <c r="H30" s="47">
        <f>SUM(B30:G30)</f>
        <v>3419</v>
      </c>
      <c r="I30" s="61">
        <f>H30/H55</f>
        <v>0.015929887992247052</v>
      </c>
      <c r="J30" s="21"/>
    </row>
    <row r="31" spans="1:10" ht="10.5">
      <c r="A31" s="2" t="s">
        <v>104</v>
      </c>
      <c r="B31" s="5">
        <v>14</v>
      </c>
      <c r="C31" s="47">
        <v>27</v>
      </c>
      <c r="D31" s="47">
        <v>11</v>
      </c>
      <c r="E31" s="47">
        <v>2</v>
      </c>
      <c r="F31" s="47">
        <v>0</v>
      </c>
      <c r="G31" s="47">
        <v>0</v>
      </c>
      <c r="H31" s="47">
        <f>SUM(B31:G31)</f>
        <v>54</v>
      </c>
      <c r="I31" s="61">
        <f>H31/H55</f>
        <v>0.0002515981139459903</v>
      </c>
      <c r="J31" s="21"/>
    </row>
    <row r="32" spans="1:10" ht="10.5">
      <c r="A32" s="2" t="s">
        <v>105</v>
      </c>
      <c r="B32" s="5">
        <v>2</v>
      </c>
      <c r="C32" s="47">
        <v>5</v>
      </c>
      <c r="D32" s="47">
        <v>2</v>
      </c>
      <c r="E32" s="47">
        <v>3</v>
      </c>
      <c r="F32" s="47">
        <v>0</v>
      </c>
      <c r="G32" s="47">
        <v>0</v>
      </c>
      <c r="H32" s="47">
        <f>SUM(B32:G32)</f>
        <v>12</v>
      </c>
      <c r="I32" s="61">
        <f>H32/H55</f>
        <v>5.591069198799784E-05</v>
      </c>
      <c r="J32" s="21"/>
    </row>
    <row r="33" spans="1:10" ht="10.5">
      <c r="A33" s="2" t="s">
        <v>106</v>
      </c>
      <c r="B33" s="5">
        <v>12</v>
      </c>
      <c r="C33" s="47">
        <v>209</v>
      </c>
      <c r="D33" s="47">
        <v>73</v>
      </c>
      <c r="E33" s="47">
        <v>38</v>
      </c>
      <c r="F33" s="47">
        <v>0</v>
      </c>
      <c r="G33" s="47">
        <v>7</v>
      </c>
      <c r="H33" s="47">
        <f>SUM(B33:G33)</f>
        <v>339</v>
      </c>
      <c r="I33" s="61">
        <f>H33/H55</f>
        <v>0.001579477048660939</v>
      </c>
      <c r="J33" s="21"/>
    </row>
    <row r="34" spans="1:10" ht="10.5">
      <c r="A34" s="2" t="s">
        <v>396</v>
      </c>
      <c r="B34" s="5"/>
      <c r="C34" s="47"/>
      <c r="D34" s="47"/>
      <c r="E34" s="47"/>
      <c r="F34" s="47"/>
      <c r="G34" s="47"/>
      <c r="H34" s="47"/>
      <c r="I34" s="61"/>
      <c r="J34" s="21"/>
    </row>
    <row r="35" spans="1:10" ht="10.5">
      <c r="A35" s="2" t="s">
        <v>368</v>
      </c>
      <c r="B35" s="5">
        <v>1061</v>
      </c>
      <c r="C35" s="47">
        <v>1632</v>
      </c>
      <c r="D35" s="47">
        <v>616</v>
      </c>
      <c r="E35" s="47">
        <v>372</v>
      </c>
      <c r="F35" s="47">
        <v>4</v>
      </c>
      <c r="G35" s="47">
        <v>1624</v>
      </c>
      <c r="H35" s="47">
        <f>SUM(B35:G35)</f>
        <v>5309</v>
      </c>
      <c r="I35" s="61">
        <f>H35/H55</f>
        <v>0.02473582198035671</v>
      </c>
      <c r="J35" s="21"/>
    </row>
    <row r="36" spans="1:10" ht="10.5">
      <c r="A36" s="2" t="s">
        <v>369</v>
      </c>
      <c r="B36" s="5">
        <v>230</v>
      </c>
      <c r="C36" s="47">
        <v>3861</v>
      </c>
      <c r="D36" s="47">
        <v>1309</v>
      </c>
      <c r="E36" s="47">
        <v>852</v>
      </c>
      <c r="F36" s="47">
        <v>14</v>
      </c>
      <c r="G36" s="47">
        <v>1343</v>
      </c>
      <c r="H36" s="47">
        <f>SUM(B36:G36)</f>
        <v>7609</v>
      </c>
      <c r="I36" s="61">
        <f>H36/H55</f>
        <v>0.035452037944722965</v>
      </c>
      <c r="J36" s="21"/>
    </row>
    <row r="37" spans="1:10" ht="10.5">
      <c r="A37" s="2" t="s">
        <v>370</v>
      </c>
      <c r="B37" s="5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61">
        <v>0</v>
      </c>
      <c r="J37" s="21"/>
    </row>
    <row r="38" spans="1:10" ht="10.5">
      <c r="A38" s="2" t="s">
        <v>371</v>
      </c>
      <c r="B38" s="5">
        <v>6</v>
      </c>
      <c r="C38" s="47">
        <v>661</v>
      </c>
      <c r="D38" s="47">
        <v>169</v>
      </c>
      <c r="E38" s="47">
        <v>93</v>
      </c>
      <c r="F38" s="47">
        <v>3</v>
      </c>
      <c r="G38" s="47">
        <v>27</v>
      </c>
      <c r="H38" s="47">
        <f>SUM(B38:G38)</f>
        <v>959</v>
      </c>
      <c r="I38" s="61">
        <f>H38/H55</f>
        <v>0.004468196134707494</v>
      </c>
      <c r="J38" s="21"/>
    </row>
    <row r="39" spans="1:10" ht="10.5">
      <c r="A39" s="2" t="s">
        <v>372</v>
      </c>
      <c r="B39" s="5">
        <v>29</v>
      </c>
      <c r="C39" s="47">
        <v>261</v>
      </c>
      <c r="D39" s="47">
        <v>116</v>
      </c>
      <c r="E39" s="47">
        <v>59</v>
      </c>
      <c r="F39" s="47">
        <v>0</v>
      </c>
      <c r="G39" s="47">
        <v>0</v>
      </c>
      <c r="H39" s="47">
        <f>SUM(B39:G39)</f>
        <v>465</v>
      </c>
      <c r="I39" s="61">
        <f>H39/H55</f>
        <v>0.0021665393145349162</v>
      </c>
      <c r="J39" s="21"/>
    </row>
    <row r="40" spans="1:10" ht="10.5">
      <c r="A40" s="2" t="s">
        <v>373</v>
      </c>
      <c r="B40" s="5">
        <v>503</v>
      </c>
      <c r="C40" s="47">
        <v>4691</v>
      </c>
      <c r="D40" s="47">
        <v>2801</v>
      </c>
      <c r="E40" s="47">
        <v>2710</v>
      </c>
      <c r="F40" s="47">
        <v>4</v>
      </c>
      <c r="G40" s="47">
        <v>14</v>
      </c>
      <c r="H40" s="47">
        <f>SUM(B40:G40)</f>
        <v>10723</v>
      </c>
      <c r="I40" s="61">
        <f>H40/H55</f>
        <v>0.049960862515608405</v>
      </c>
      <c r="J40" s="21"/>
    </row>
    <row r="41" spans="1:10" ht="10.5">
      <c r="A41" s="2" t="s">
        <v>374</v>
      </c>
      <c r="B41" s="5">
        <v>871</v>
      </c>
      <c r="C41" s="47">
        <v>2516</v>
      </c>
      <c r="D41" s="47">
        <v>1111</v>
      </c>
      <c r="E41" s="47">
        <v>1243</v>
      </c>
      <c r="F41" s="47">
        <v>6</v>
      </c>
      <c r="G41" s="47">
        <v>1106</v>
      </c>
      <c r="H41" s="47">
        <f>SUM(B41:G41)</f>
        <v>6853</v>
      </c>
      <c r="I41" s="61">
        <f>H41/H55</f>
        <v>0.0319296643494791</v>
      </c>
      <c r="J41" s="21"/>
    </row>
    <row r="42" spans="1:14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84"/>
      <c r="K42" s="37"/>
      <c r="L42" s="37"/>
      <c r="M42" s="37"/>
      <c r="N42" s="37"/>
    </row>
    <row r="43" spans="1:14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84"/>
      <c r="K43" s="37"/>
      <c r="L43" s="37"/>
      <c r="M43" s="37"/>
      <c r="N43" s="37"/>
    </row>
    <row r="44" spans="1:10" ht="10.5">
      <c r="A44" s="2" t="s">
        <v>375</v>
      </c>
      <c r="B44" s="5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61">
        <v>0</v>
      </c>
      <c r="J44" s="21"/>
    </row>
    <row r="45" spans="1:10" ht="10.5">
      <c r="A45" s="2" t="s">
        <v>376</v>
      </c>
      <c r="B45" s="5">
        <v>11</v>
      </c>
      <c r="C45" s="47">
        <v>190</v>
      </c>
      <c r="D45" s="47">
        <v>59</v>
      </c>
      <c r="E45" s="47">
        <v>54</v>
      </c>
      <c r="F45" s="47">
        <v>0</v>
      </c>
      <c r="G45" s="47">
        <v>0</v>
      </c>
      <c r="H45" s="47">
        <f aca="true" t="shared" si="2" ref="H45:H51">SUM(B45:G45)</f>
        <v>314</v>
      </c>
      <c r="I45" s="61">
        <f>H45/H55</f>
        <v>0.00146299644035261</v>
      </c>
      <c r="J45" s="21"/>
    </row>
    <row r="46" spans="1:10" ht="10.5">
      <c r="A46" s="2" t="s">
        <v>377</v>
      </c>
      <c r="B46" s="5">
        <v>71</v>
      </c>
      <c r="C46" s="47">
        <v>281</v>
      </c>
      <c r="D46" s="47">
        <v>95</v>
      </c>
      <c r="E46" s="47">
        <v>55</v>
      </c>
      <c r="F46" s="47">
        <v>0</v>
      </c>
      <c r="G46" s="47">
        <v>16</v>
      </c>
      <c r="H46" s="47">
        <f t="shared" si="2"/>
        <v>518</v>
      </c>
      <c r="I46" s="61">
        <f>H46/H55</f>
        <v>0.002413478204148573</v>
      </c>
      <c r="J46" s="21"/>
    </row>
    <row r="47" spans="1:10" ht="10.5">
      <c r="A47" s="2" t="s">
        <v>378</v>
      </c>
      <c r="B47" s="5">
        <v>2109</v>
      </c>
      <c r="C47" s="47">
        <v>9973</v>
      </c>
      <c r="D47" s="47">
        <v>4304</v>
      </c>
      <c r="E47" s="47">
        <v>4663</v>
      </c>
      <c r="F47" s="47">
        <v>1</v>
      </c>
      <c r="G47" s="47">
        <v>26</v>
      </c>
      <c r="H47" s="47">
        <f t="shared" si="2"/>
        <v>21076</v>
      </c>
      <c r="I47" s="61">
        <f>H47/H55</f>
        <v>0.09819781202825353</v>
      </c>
      <c r="J47" s="21"/>
    </row>
    <row r="48" spans="1:10" ht="10.5">
      <c r="A48" s="2" t="s">
        <v>379</v>
      </c>
      <c r="B48" s="5">
        <v>49</v>
      </c>
      <c r="C48" s="47">
        <v>467</v>
      </c>
      <c r="D48" s="47">
        <v>246</v>
      </c>
      <c r="E48" s="47">
        <v>258</v>
      </c>
      <c r="F48" s="47">
        <v>1</v>
      </c>
      <c r="G48" s="47">
        <v>15</v>
      </c>
      <c r="H48" s="47">
        <f t="shared" si="2"/>
        <v>1036</v>
      </c>
      <c r="I48" s="61">
        <f>H48/H55</f>
        <v>0.004826956408297146</v>
      </c>
      <c r="J48" s="21"/>
    </row>
    <row r="49" spans="1:10" ht="10.5">
      <c r="A49" s="2" t="s">
        <v>380</v>
      </c>
      <c r="B49" s="5">
        <v>21</v>
      </c>
      <c r="C49" s="47">
        <v>108</v>
      </c>
      <c r="D49" s="47">
        <v>32</v>
      </c>
      <c r="E49" s="47">
        <v>14</v>
      </c>
      <c r="F49" s="47">
        <v>0</v>
      </c>
      <c r="G49" s="47">
        <v>30</v>
      </c>
      <c r="H49" s="47">
        <f t="shared" si="2"/>
        <v>205</v>
      </c>
      <c r="I49" s="61">
        <f>H49/H55</f>
        <v>0.0009551409881282964</v>
      </c>
      <c r="J49" s="21"/>
    </row>
    <row r="50" spans="1:10" ht="10.5">
      <c r="A50" s="2" t="s">
        <v>381</v>
      </c>
      <c r="B50" s="5">
        <v>276</v>
      </c>
      <c r="C50" s="47">
        <v>451</v>
      </c>
      <c r="D50" s="47">
        <v>194</v>
      </c>
      <c r="E50" s="47">
        <v>202</v>
      </c>
      <c r="F50" s="47">
        <v>0</v>
      </c>
      <c r="G50" s="47">
        <v>78</v>
      </c>
      <c r="H50" s="47">
        <f t="shared" si="2"/>
        <v>1201</v>
      </c>
      <c r="I50" s="61">
        <f>H50/H55</f>
        <v>0.005595728423132117</v>
      </c>
      <c r="J50" s="21"/>
    </row>
    <row r="51" spans="1:10" ht="10.5">
      <c r="A51" s="2" t="s">
        <v>382</v>
      </c>
      <c r="B51" s="5">
        <v>170</v>
      </c>
      <c r="C51" s="47">
        <v>5593</v>
      </c>
      <c r="D51" s="47">
        <v>2085</v>
      </c>
      <c r="E51" s="47">
        <v>3534</v>
      </c>
      <c r="F51" s="47">
        <v>1</v>
      </c>
      <c r="G51" s="47">
        <v>8</v>
      </c>
      <c r="H51" s="47">
        <f t="shared" si="2"/>
        <v>11391</v>
      </c>
      <c r="I51" s="61">
        <f>H51/H55</f>
        <v>0.053073224369606944</v>
      </c>
      <c r="J51" s="21"/>
    </row>
    <row r="52" spans="1:10" ht="10.5">
      <c r="A52" s="2" t="s">
        <v>394</v>
      </c>
      <c r="B52" s="5"/>
      <c r="C52" s="47"/>
      <c r="D52" s="47"/>
      <c r="E52" s="47"/>
      <c r="F52" s="47"/>
      <c r="G52" s="47"/>
      <c r="H52" s="47"/>
      <c r="I52" s="61"/>
      <c r="J52" s="21"/>
    </row>
    <row r="53" spans="1:10" ht="10.5">
      <c r="A53" s="2" t="s">
        <v>384</v>
      </c>
      <c r="B53" s="5">
        <v>5</v>
      </c>
      <c r="C53" s="47">
        <v>322</v>
      </c>
      <c r="D53" s="47">
        <v>98</v>
      </c>
      <c r="E53" s="47">
        <v>298</v>
      </c>
      <c r="F53" s="47">
        <v>3</v>
      </c>
      <c r="G53" s="47">
        <v>0</v>
      </c>
      <c r="H53" s="47">
        <f>SUM(B53:G53)</f>
        <v>726</v>
      </c>
      <c r="I53" s="61">
        <f>H53/H55</f>
        <v>0.0033825968652738693</v>
      </c>
      <c r="J53" s="21"/>
    </row>
    <row r="54" spans="1:10" ht="10.5">
      <c r="A54" s="2" t="s">
        <v>385</v>
      </c>
      <c r="B54" s="5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61">
        <v>0</v>
      </c>
      <c r="J54" s="21"/>
    </row>
    <row r="55" spans="1:9" ht="10.5">
      <c r="A55" s="3" t="s">
        <v>137</v>
      </c>
      <c r="B55" s="20">
        <f aca="true" t="shared" si="3" ref="B55:H55">SUM(B3:B54)</f>
        <v>17086</v>
      </c>
      <c r="C55" s="20">
        <f t="shared" si="3"/>
        <v>96796</v>
      </c>
      <c r="D55" s="20">
        <f t="shared" si="3"/>
        <v>42131</v>
      </c>
      <c r="E55" s="20">
        <f t="shared" si="3"/>
        <v>47264</v>
      </c>
      <c r="F55" s="20">
        <f t="shared" si="3"/>
        <v>1149</v>
      </c>
      <c r="G55" s="20">
        <f t="shared" si="3"/>
        <v>10202</v>
      </c>
      <c r="H55" s="20">
        <f t="shared" si="3"/>
        <v>214628</v>
      </c>
      <c r="I55" s="61">
        <f>H55/H55</f>
        <v>1</v>
      </c>
    </row>
    <row r="56" spans="1:9" ht="10.5">
      <c r="A56" s="3" t="s">
        <v>165</v>
      </c>
      <c r="B56" s="32">
        <f>B55/H55</f>
        <v>0.07960750694224425</v>
      </c>
      <c r="C56" s="32">
        <f>C55/H55</f>
        <v>0.4509942784725199</v>
      </c>
      <c r="D56" s="32">
        <f>D55/H55</f>
        <v>0.19629778034552808</v>
      </c>
      <c r="E56" s="32">
        <f>E55/H55</f>
        <v>0.22021357884339415</v>
      </c>
      <c r="F56" s="32">
        <f>F55/H55</f>
        <v>0.005353448757850793</v>
      </c>
      <c r="G56" s="32">
        <f>G55/H55</f>
        <v>0.04753340663846283</v>
      </c>
      <c r="H56" s="32">
        <f>H55/H55</f>
        <v>1</v>
      </c>
      <c r="I56" s="93"/>
    </row>
    <row r="57" spans="1:11" ht="10.5">
      <c r="A57" s="4" t="s">
        <v>17</v>
      </c>
      <c r="D57" s="25"/>
      <c r="K57" s="21"/>
    </row>
    <row r="58" spans="1:11" ht="10.5">
      <c r="A58" s="4" t="s">
        <v>18</v>
      </c>
      <c r="D58" s="25"/>
      <c r="K58" s="21"/>
    </row>
    <row r="59" spans="1:11" ht="10.5">
      <c r="A59" s="4" t="s">
        <v>89</v>
      </c>
      <c r="F59" s="25"/>
      <c r="I59" s="44"/>
      <c r="K59" s="37"/>
    </row>
    <row r="60" spans="1:11" ht="10.5">
      <c r="A60" s="39" t="s">
        <v>90</v>
      </c>
      <c r="F60" s="25"/>
      <c r="I60" s="44"/>
      <c r="K60" s="37"/>
    </row>
    <row r="61" spans="1:14" ht="10.5">
      <c r="A61" s="4" t="s">
        <v>125</v>
      </c>
      <c r="F61" s="25"/>
      <c r="I61" s="25"/>
      <c r="J61" s="37"/>
      <c r="K61" s="37"/>
      <c r="L61" s="37"/>
      <c r="M61" s="37"/>
      <c r="N61" s="37"/>
    </row>
  </sheetData>
  <printOptions/>
  <pageMargins left="0.35" right="0.35" top="0.35" bottom="0.35" header="0.5" footer="0.5"/>
  <pageSetup horizontalDpi="600" verticalDpi="6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C61" sqref="C61"/>
    </sheetView>
  </sheetViews>
  <sheetFormatPr defaultColWidth="11.421875" defaultRowHeight="12.75"/>
  <cols>
    <col min="1" max="1" width="18.57421875" style="4" customWidth="1"/>
    <col min="2" max="2" width="10.00390625" style="4" bestFit="1" customWidth="1"/>
    <col min="3" max="3" width="10.421875" style="25" customWidth="1"/>
    <col min="4" max="4" width="11.140625" style="4" customWidth="1"/>
    <col min="5" max="5" width="10.00390625" style="4" customWidth="1"/>
    <col min="6" max="7" width="9.140625" style="4" customWidth="1"/>
    <col min="8" max="8" width="7.7109375" style="4" customWidth="1"/>
    <col min="9" max="16384" width="9.140625" style="4" customWidth="1"/>
  </cols>
  <sheetData>
    <row r="1" ht="10.5">
      <c r="A1" s="1" t="s">
        <v>222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10" ht="10.5">
      <c r="A3" s="2" t="s">
        <v>332</v>
      </c>
      <c r="B3" s="20">
        <v>169</v>
      </c>
      <c r="C3" s="47">
        <v>522</v>
      </c>
      <c r="D3" s="47">
        <v>153</v>
      </c>
      <c r="E3" s="47">
        <v>118</v>
      </c>
      <c r="F3" s="62">
        <v>0</v>
      </c>
      <c r="G3" s="62">
        <v>0</v>
      </c>
      <c r="H3" s="47">
        <f aca="true" t="shared" si="0" ref="H3:H8">SUM(B3:G3)</f>
        <v>962</v>
      </c>
      <c r="I3" s="61">
        <f>H3/H55</f>
        <v>0.007711051973452178</v>
      </c>
      <c r="J3" s="21"/>
    </row>
    <row r="4" spans="1:10" ht="10.5">
      <c r="A4" s="2" t="s">
        <v>333</v>
      </c>
      <c r="B4" s="20">
        <v>97</v>
      </c>
      <c r="C4" s="47">
        <v>899</v>
      </c>
      <c r="D4" s="47">
        <v>453</v>
      </c>
      <c r="E4" s="47">
        <v>385</v>
      </c>
      <c r="F4" s="47">
        <v>0</v>
      </c>
      <c r="G4" s="47">
        <v>14</v>
      </c>
      <c r="H4" s="47">
        <f t="shared" si="0"/>
        <v>1848</v>
      </c>
      <c r="I4" s="61">
        <f>H4/H55</f>
        <v>0.014812914809708552</v>
      </c>
      <c r="J4" s="21"/>
    </row>
    <row r="5" spans="1:10" ht="10.5">
      <c r="A5" s="2" t="s">
        <v>334</v>
      </c>
      <c r="B5" s="20">
        <v>231</v>
      </c>
      <c r="C5" s="47">
        <v>2025</v>
      </c>
      <c r="D5" s="47">
        <v>777</v>
      </c>
      <c r="E5" s="47">
        <v>2189</v>
      </c>
      <c r="F5" s="47">
        <v>2</v>
      </c>
      <c r="G5" s="47">
        <v>0</v>
      </c>
      <c r="H5" s="47">
        <f t="shared" si="0"/>
        <v>5224</v>
      </c>
      <c r="I5" s="61">
        <f>H5/H55</f>
        <v>0.04187373753566963</v>
      </c>
      <c r="J5" s="21"/>
    </row>
    <row r="6" spans="1:10" ht="10.5">
      <c r="A6" s="2" t="s">
        <v>335</v>
      </c>
      <c r="B6" s="20">
        <v>74</v>
      </c>
      <c r="C6" s="47">
        <v>3751</v>
      </c>
      <c r="D6" s="47">
        <v>657</v>
      </c>
      <c r="E6" s="47">
        <v>205</v>
      </c>
      <c r="F6" s="47">
        <v>1</v>
      </c>
      <c r="G6" s="47">
        <v>1</v>
      </c>
      <c r="H6" s="47">
        <f t="shared" si="0"/>
        <v>4689</v>
      </c>
      <c r="I6" s="61">
        <f>H6/H55</f>
        <v>0.037585366635672836</v>
      </c>
      <c r="J6" s="21"/>
    </row>
    <row r="7" spans="1:10" ht="10.5">
      <c r="A7" s="2" t="s">
        <v>336</v>
      </c>
      <c r="B7" s="20">
        <v>5279</v>
      </c>
      <c r="C7" s="47">
        <v>24139</v>
      </c>
      <c r="D7" s="47">
        <v>10604</v>
      </c>
      <c r="E7" s="47">
        <v>10413</v>
      </c>
      <c r="F7" s="47">
        <v>954</v>
      </c>
      <c r="G7" s="47">
        <v>302</v>
      </c>
      <c r="H7" s="47">
        <f t="shared" si="0"/>
        <v>51691</v>
      </c>
      <c r="I7" s="61">
        <f>H7/H55</f>
        <v>0.41433678540511076</v>
      </c>
      <c r="J7" s="21"/>
    </row>
    <row r="8" spans="1:10" ht="10.5">
      <c r="A8" s="2" t="s">
        <v>301</v>
      </c>
      <c r="B8" s="20">
        <v>232</v>
      </c>
      <c r="C8" s="47">
        <v>5545</v>
      </c>
      <c r="D8" s="47">
        <v>2425</v>
      </c>
      <c r="E8" s="47">
        <v>2103</v>
      </c>
      <c r="F8" s="47">
        <v>0</v>
      </c>
      <c r="G8" s="47">
        <v>0</v>
      </c>
      <c r="H8" s="47">
        <f t="shared" si="0"/>
        <v>10305</v>
      </c>
      <c r="I8" s="61">
        <f>H8/H55</f>
        <v>0.08260123761582609</v>
      </c>
      <c r="J8" s="21"/>
    </row>
    <row r="9" spans="1:10" ht="10.5">
      <c r="A9" s="2" t="s">
        <v>278</v>
      </c>
      <c r="B9" s="20"/>
      <c r="C9" s="47"/>
      <c r="D9" s="47"/>
      <c r="E9" s="47"/>
      <c r="F9" s="47"/>
      <c r="G9" s="47"/>
      <c r="H9" s="47"/>
      <c r="I9" s="61"/>
      <c r="J9" s="21"/>
    </row>
    <row r="10" spans="1:10" ht="10.5">
      <c r="A10" s="2" t="s">
        <v>296</v>
      </c>
      <c r="B10" s="20"/>
      <c r="C10" s="47"/>
      <c r="D10" s="47"/>
      <c r="E10" s="47"/>
      <c r="F10" s="47"/>
      <c r="G10" s="47"/>
      <c r="H10" s="47"/>
      <c r="I10" s="61"/>
      <c r="J10" s="21"/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206</v>
      </c>
      <c r="B12" s="20">
        <v>73</v>
      </c>
      <c r="C12" s="49">
        <v>143</v>
      </c>
      <c r="D12" s="47">
        <v>41</v>
      </c>
      <c r="E12" s="47">
        <v>7</v>
      </c>
      <c r="F12" s="62">
        <v>0</v>
      </c>
      <c r="G12" s="47">
        <v>34</v>
      </c>
      <c r="H12" s="47">
        <f aca="true" t="shared" si="1" ref="H12:H21">SUM(B12:G12)</f>
        <v>298</v>
      </c>
      <c r="I12" s="61">
        <f>H12/H55</f>
        <v>0.0023886626695309244</v>
      </c>
      <c r="J12" s="21"/>
    </row>
    <row r="13" spans="1:10" ht="10.5">
      <c r="A13" s="2" t="s">
        <v>341</v>
      </c>
      <c r="B13" s="20">
        <v>0</v>
      </c>
      <c r="C13" s="47">
        <v>40</v>
      </c>
      <c r="D13" s="47">
        <v>107</v>
      </c>
      <c r="E13" s="47">
        <v>71</v>
      </c>
      <c r="F13" s="47">
        <v>0</v>
      </c>
      <c r="G13" s="47">
        <v>4</v>
      </c>
      <c r="H13" s="47">
        <f t="shared" si="1"/>
        <v>222</v>
      </c>
      <c r="I13" s="61">
        <f>H13/H55</f>
        <v>0.0017794735323351182</v>
      </c>
      <c r="J13" s="21"/>
    </row>
    <row r="14" spans="1:10" ht="10.5">
      <c r="A14" s="2" t="s">
        <v>342</v>
      </c>
      <c r="B14" s="20">
        <v>9</v>
      </c>
      <c r="C14" s="49">
        <v>189</v>
      </c>
      <c r="D14" s="47">
        <v>103</v>
      </c>
      <c r="E14" s="47">
        <v>150</v>
      </c>
      <c r="F14" s="62">
        <v>0</v>
      </c>
      <c r="G14" s="62">
        <v>0</v>
      </c>
      <c r="H14" s="47">
        <f t="shared" si="1"/>
        <v>451</v>
      </c>
      <c r="I14" s="61">
        <f>H14/H55</f>
        <v>0.0036150565904645867</v>
      </c>
      <c r="J14" s="21"/>
    </row>
    <row r="15" spans="1:10" ht="10.5">
      <c r="A15" s="2" t="s">
        <v>343</v>
      </c>
      <c r="B15" s="20">
        <v>63</v>
      </c>
      <c r="C15" s="49">
        <v>1870</v>
      </c>
      <c r="D15" s="47">
        <v>797</v>
      </c>
      <c r="E15" s="47">
        <v>638</v>
      </c>
      <c r="F15" s="47">
        <v>9</v>
      </c>
      <c r="G15" s="47">
        <v>17</v>
      </c>
      <c r="H15" s="47">
        <f t="shared" si="1"/>
        <v>3394</v>
      </c>
      <c r="I15" s="61">
        <f>H15/H55</f>
        <v>0.027205104363717977</v>
      </c>
      <c r="J15" s="21"/>
    </row>
    <row r="16" spans="1:10" ht="10.5">
      <c r="A16" s="2" t="s">
        <v>344</v>
      </c>
      <c r="B16" s="20">
        <v>41</v>
      </c>
      <c r="C16" s="47">
        <v>201</v>
      </c>
      <c r="D16" s="47">
        <v>85</v>
      </c>
      <c r="E16" s="47">
        <v>66</v>
      </c>
      <c r="F16" s="47">
        <v>0</v>
      </c>
      <c r="G16" s="47">
        <v>0</v>
      </c>
      <c r="H16" s="47">
        <f t="shared" si="1"/>
        <v>393</v>
      </c>
      <c r="I16" s="61">
        <f>H16/H55</f>
        <v>0.0031501490910256823</v>
      </c>
      <c r="J16" s="21"/>
    </row>
    <row r="17" spans="1:10" ht="10.5">
      <c r="A17" s="2" t="s">
        <v>345</v>
      </c>
      <c r="B17" s="20">
        <v>0</v>
      </c>
      <c r="C17" s="47">
        <v>2626</v>
      </c>
      <c r="D17" s="47">
        <v>1182</v>
      </c>
      <c r="E17" s="47">
        <v>1196</v>
      </c>
      <c r="F17" s="47">
        <v>45</v>
      </c>
      <c r="G17" s="47">
        <v>353</v>
      </c>
      <c r="H17" s="47">
        <f t="shared" si="1"/>
        <v>5402</v>
      </c>
      <c r="I17" s="61">
        <f>H17/H55</f>
        <v>0.04330052262015454</v>
      </c>
      <c r="J17" s="21"/>
    </row>
    <row r="18" spans="1:10" ht="10.5">
      <c r="A18" s="2" t="s">
        <v>346</v>
      </c>
      <c r="B18" s="20">
        <v>4</v>
      </c>
      <c r="C18" s="47">
        <v>160</v>
      </c>
      <c r="D18" s="47">
        <v>128</v>
      </c>
      <c r="E18" s="47">
        <v>250</v>
      </c>
      <c r="F18" s="47">
        <v>0</v>
      </c>
      <c r="G18" s="47">
        <v>0</v>
      </c>
      <c r="H18" s="47">
        <f t="shared" si="1"/>
        <v>542</v>
      </c>
      <c r="I18" s="61">
        <f>H18/H55</f>
        <v>0.004344480425791144</v>
      </c>
      <c r="J18" s="21"/>
    </row>
    <row r="19" spans="1:10" ht="10.5">
      <c r="A19" s="2" t="s">
        <v>347</v>
      </c>
      <c r="B19" s="20">
        <v>81</v>
      </c>
      <c r="C19" s="47">
        <v>1104</v>
      </c>
      <c r="D19" s="47">
        <v>381</v>
      </c>
      <c r="E19" s="47">
        <v>298</v>
      </c>
      <c r="F19" s="47">
        <v>2</v>
      </c>
      <c r="G19" s="47">
        <v>0</v>
      </c>
      <c r="H19" s="47">
        <f t="shared" si="1"/>
        <v>1866</v>
      </c>
      <c r="I19" s="61">
        <f>H19/H55</f>
        <v>0.014957196447465453</v>
      </c>
      <c r="J19" s="21"/>
    </row>
    <row r="20" spans="1:10" ht="10.5">
      <c r="A20" s="2" t="s">
        <v>348</v>
      </c>
      <c r="B20" s="20">
        <v>109</v>
      </c>
      <c r="C20" s="47">
        <v>1188</v>
      </c>
      <c r="D20" s="47">
        <v>437</v>
      </c>
      <c r="E20" s="47">
        <v>240</v>
      </c>
      <c r="F20" s="47">
        <v>12</v>
      </c>
      <c r="G20" s="47">
        <v>0</v>
      </c>
      <c r="H20" s="47">
        <f t="shared" si="1"/>
        <v>1986</v>
      </c>
      <c r="I20" s="61">
        <f>H20/H55</f>
        <v>0.015919074032511464</v>
      </c>
      <c r="J20" s="21"/>
    </row>
    <row r="21" spans="1:10" ht="10.5">
      <c r="A21" s="2" t="s">
        <v>349</v>
      </c>
      <c r="B21" s="20">
        <v>24</v>
      </c>
      <c r="C21" s="47">
        <v>374</v>
      </c>
      <c r="D21" s="47">
        <v>90</v>
      </c>
      <c r="E21" s="47">
        <v>33</v>
      </c>
      <c r="F21" s="47">
        <v>1</v>
      </c>
      <c r="G21" s="47">
        <v>0</v>
      </c>
      <c r="H21" s="47">
        <f t="shared" si="1"/>
        <v>522</v>
      </c>
      <c r="I21" s="61">
        <f>H21/H55</f>
        <v>0.004184167494950142</v>
      </c>
      <c r="J21" s="21"/>
    </row>
    <row r="22" spans="1:10" ht="10.5">
      <c r="A22" s="2" t="s">
        <v>390</v>
      </c>
      <c r="B22" s="20"/>
      <c r="C22" s="47"/>
      <c r="D22" s="47"/>
      <c r="E22" s="47"/>
      <c r="F22" s="47"/>
      <c r="G22" s="47"/>
      <c r="H22" s="47"/>
      <c r="I22" s="61"/>
      <c r="J22" s="21"/>
    </row>
    <row r="23" spans="1:10" ht="10.5">
      <c r="A23" s="2" t="s">
        <v>391</v>
      </c>
      <c r="B23" s="20"/>
      <c r="C23" s="47"/>
      <c r="D23" s="47"/>
      <c r="E23" s="47"/>
      <c r="F23" s="47"/>
      <c r="G23" s="47"/>
      <c r="H23" s="47"/>
      <c r="I23" s="61"/>
      <c r="J23" s="21"/>
    </row>
    <row r="24" spans="1:10" ht="10.5">
      <c r="A24" s="2" t="s">
        <v>97</v>
      </c>
      <c r="B24" s="20">
        <v>1</v>
      </c>
      <c r="C24" s="47">
        <v>58</v>
      </c>
      <c r="D24" s="47">
        <v>25</v>
      </c>
      <c r="E24" s="47">
        <v>10</v>
      </c>
      <c r="F24" s="47">
        <v>0</v>
      </c>
      <c r="G24" s="47">
        <v>0</v>
      </c>
      <c r="H24" s="47">
        <f>SUM(B24:G24)</f>
        <v>94</v>
      </c>
      <c r="I24" s="61">
        <f>H24/H55</f>
        <v>0.0007534707749527077</v>
      </c>
      <c r="J24" s="21"/>
    </row>
    <row r="25" spans="1:10" ht="10.5">
      <c r="A25" s="2" t="s">
        <v>98</v>
      </c>
      <c r="B25" s="20">
        <v>142</v>
      </c>
      <c r="C25" s="49">
        <v>2284</v>
      </c>
      <c r="D25" s="47">
        <v>843</v>
      </c>
      <c r="E25" s="47">
        <v>664</v>
      </c>
      <c r="F25" s="62">
        <v>0</v>
      </c>
      <c r="G25" s="62">
        <v>0</v>
      </c>
      <c r="H25" s="47">
        <f>SUM(B25:G25)</f>
        <v>3933</v>
      </c>
      <c r="I25" s="61">
        <f>H25/H55</f>
        <v>0.03152553784988297</v>
      </c>
      <c r="J25" s="21"/>
    </row>
    <row r="26" spans="1:10" ht="10.5">
      <c r="A26" s="2" t="s">
        <v>204</v>
      </c>
      <c r="B26" s="20">
        <v>2</v>
      </c>
      <c r="C26" s="47">
        <v>554</v>
      </c>
      <c r="D26" s="47">
        <v>204</v>
      </c>
      <c r="E26" s="47">
        <v>113</v>
      </c>
      <c r="F26" s="47">
        <v>2</v>
      </c>
      <c r="G26" s="47">
        <v>0</v>
      </c>
      <c r="H26" s="47">
        <f>SUM(B26:G26)</f>
        <v>875</v>
      </c>
      <c r="I26" s="61">
        <f>H26/H55</f>
        <v>0.0070136907242938215</v>
      </c>
      <c r="J26" s="21"/>
    </row>
    <row r="27" spans="1:10" ht="10.5">
      <c r="A27" s="2" t="s">
        <v>209</v>
      </c>
      <c r="B27" s="20"/>
      <c r="C27" s="47"/>
      <c r="D27" s="47"/>
      <c r="E27" s="47"/>
      <c r="F27" s="47"/>
      <c r="G27" s="47"/>
      <c r="H27" s="47"/>
      <c r="I27" s="61"/>
      <c r="J27" s="21"/>
    </row>
    <row r="28" spans="1:10" ht="10.5">
      <c r="A28" s="2" t="s">
        <v>210</v>
      </c>
      <c r="B28" s="20"/>
      <c r="C28" s="47"/>
      <c r="D28" s="47"/>
      <c r="E28" s="47"/>
      <c r="F28" s="47"/>
      <c r="G28" s="47"/>
      <c r="H28" s="47"/>
      <c r="I28" s="61"/>
      <c r="J28" s="21"/>
    </row>
    <row r="29" spans="1:10" ht="10.5">
      <c r="A29" s="2" t="s">
        <v>102</v>
      </c>
      <c r="B29" s="20">
        <v>1</v>
      </c>
      <c r="C29" s="47">
        <v>100</v>
      </c>
      <c r="D29" s="47">
        <v>35</v>
      </c>
      <c r="E29" s="47">
        <v>20</v>
      </c>
      <c r="F29" s="47">
        <v>0</v>
      </c>
      <c r="G29" s="47">
        <v>0</v>
      </c>
      <c r="H29" s="47">
        <f aca="true" t="shared" si="2" ref="H29:H41">SUM(B29:G29)</f>
        <v>156</v>
      </c>
      <c r="I29" s="61">
        <f>H29/H55</f>
        <v>0.0012504408605598127</v>
      </c>
      <c r="J29" s="21"/>
    </row>
    <row r="30" spans="1:10" ht="10.5">
      <c r="A30" s="2" t="s">
        <v>103</v>
      </c>
      <c r="B30" s="20">
        <v>43</v>
      </c>
      <c r="C30" s="47">
        <v>1484</v>
      </c>
      <c r="D30" s="47">
        <v>456</v>
      </c>
      <c r="E30" s="47">
        <v>427</v>
      </c>
      <c r="F30" s="47">
        <v>0</v>
      </c>
      <c r="G30" s="47">
        <v>2</v>
      </c>
      <c r="H30" s="47">
        <f t="shared" si="2"/>
        <v>2412</v>
      </c>
      <c r="I30" s="61">
        <f>H30/H55</f>
        <v>0.019333739459424796</v>
      </c>
      <c r="J30" s="21"/>
    </row>
    <row r="31" spans="1:10" ht="10.5">
      <c r="A31" s="2" t="s">
        <v>104</v>
      </c>
      <c r="B31" s="20">
        <v>0</v>
      </c>
      <c r="C31" s="47">
        <v>14</v>
      </c>
      <c r="D31" s="47">
        <v>2</v>
      </c>
      <c r="E31" s="47">
        <v>2</v>
      </c>
      <c r="F31" s="47">
        <v>0</v>
      </c>
      <c r="G31" s="47">
        <v>0</v>
      </c>
      <c r="H31" s="47">
        <f t="shared" si="2"/>
        <v>18</v>
      </c>
      <c r="I31" s="61">
        <f>H31/H55</f>
        <v>0.00014428163775690147</v>
      </c>
      <c r="J31" s="21"/>
    </row>
    <row r="32" spans="1:10" ht="10.5">
      <c r="A32" s="2" t="s">
        <v>105</v>
      </c>
      <c r="B32" s="20">
        <v>2</v>
      </c>
      <c r="C32" s="47">
        <v>5</v>
      </c>
      <c r="D32" s="47">
        <v>2</v>
      </c>
      <c r="E32" s="47">
        <v>3</v>
      </c>
      <c r="F32" s="47">
        <v>0</v>
      </c>
      <c r="G32" s="47">
        <v>0</v>
      </c>
      <c r="H32" s="47">
        <f t="shared" si="2"/>
        <v>12</v>
      </c>
      <c r="I32" s="61">
        <f>H32/H55</f>
        <v>9.618775850460099E-05</v>
      </c>
      <c r="J32" s="21"/>
    </row>
    <row r="33" spans="1:10" ht="10.5">
      <c r="A33" s="2" t="s">
        <v>106</v>
      </c>
      <c r="B33" s="20">
        <v>6</v>
      </c>
      <c r="C33" s="47">
        <v>155</v>
      </c>
      <c r="D33" s="47">
        <v>51</v>
      </c>
      <c r="E33" s="47">
        <v>17</v>
      </c>
      <c r="F33" s="47">
        <v>0</v>
      </c>
      <c r="G33" s="47">
        <v>1</v>
      </c>
      <c r="H33" s="47">
        <f t="shared" si="2"/>
        <v>230</v>
      </c>
      <c r="I33" s="61">
        <f>H33/H55</f>
        <v>0.0018435987046715187</v>
      </c>
      <c r="J33" s="21"/>
    </row>
    <row r="34" spans="1:10" ht="10.5">
      <c r="A34" s="2" t="s">
        <v>367</v>
      </c>
      <c r="B34" s="20">
        <v>0</v>
      </c>
      <c r="C34" s="47">
        <v>728</v>
      </c>
      <c r="D34" s="47">
        <v>309</v>
      </c>
      <c r="E34" s="47">
        <v>196</v>
      </c>
      <c r="F34" s="47">
        <v>0</v>
      </c>
      <c r="G34" s="47">
        <v>0</v>
      </c>
      <c r="H34" s="47">
        <f t="shared" si="2"/>
        <v>1233</v>
      </c>
      <c r="I34" s="61">
        <f>H34/H55</f>
        <v>0.009883292186347752</v>
      </c>
      <c r="J34" s="21"/>
    </row>
    <row r="35" spans="1:10" ht="10.5">
      <c r="A35" s="2" t="s">
        <v>368</v>
      </c>
      <c r="B35" s="20">
        <v>119</v>
      </c>
      <c r="C35" s="47">
        <v>269</v>
      </c>
      <c r="D35" s="47">
        <v>90</v>
      </c>
      <c r="E35" s="47">
        <v>70</v>
      </c>
      <c r="F35" s="47">
        <v>0</v>
      </c>
      <c r="G35" s="47">
        <v>21</v>
      </c>
      <c r="H35" s="47">
        <f t="shared" si="2"/>
        <v>569</v>
      </c>
      <c r="I35" s="61">
        <f>H35/H55</f>
        <v>0.004560902882426497</v>
      </c>
      <c r="J35" s="21"/>
    </row>
    <row r="36" spans="1:10" ht="10.5">
      <c r="A36" s="2" t="s">
        <v>369</v>
      </c>
      <c r="B36" s="20">
        <v>55</v>
      </c>
      <c r="C36" s="47">
        <v>2020</v>
      </c>
      <c r="D36" s="47">
        <v>607</v>
      </c>
      <c r="E36" s="47">
        <v>311</v>
      </c>
      <c r="F36" s="47">
        <v>13</v>
      </c>
      <c r="G36" s="47">
        <v>30</v>
      </c>
      <c r="H36" s="47">
        <f t="shared" si="2"/>
        <v>3036</v>
      </c>
      <c r="I36" s="61">
        <f>H36/H55</f>
        <v>0.024335502901664047</v>
      </c>
      <c r="J36" s="21"/>
    </row>
    <row r="37" spans="1:10" ht="10.5">
      <c r="A37" s="54" t="s">
        <v>370</v>
      </c>
      <c r="B37" s="20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f t="shared" si="2"/>
        <v>0</v>
      </c>
      <c r="I37" s="61">
        <f>H37/H55</f>
        <v>0</v>
      </c>
      <c r="J37" s="21"/>
    </row>
    <row r="38" spans="1:10" ht="10.5">
      <c r="A38" s="2" t="s">
        <v>284</v>
      </c>
      <c r="B38" s="20">
        <v>5</v>
      </c>
      <c r="C38" s="47">
        <v>412</v>
      </c>
      <c r="D38" s="47">
        <v>144</v>
      </c>
      <c r="E38" s="47">
        <v>36</v>
      </c>
      <c r="F38" s="47">
        <v>2</v>
      </c>
      <c r="G38" s="47">
        <v>6</v>
      </c>
      <c r="H38" s="47">
        <f t="shared" si="2"/>
        <v>605</v>
      </c>
      <c r="I38" s="61">
        <f>H38/H55</f>
        <v>0.004849466157940299</v>
      </c>
      <c r="J38" s="21"/>
    </row>
    <row r="39" spans="1:10" ht="10.5">
      <c r="A39" s="2" t="s">
        <v>372</v>
      </c>
      <c r="B39" s="20">
        <v>14</v>
      </c>
      <c r="C39" s="47">
        <v>149</v>
      </c>
      <c r="D39" s="47">
        <v>17</v>
      </c>
      <c r="E39" s="47">
        <v>11</v>
      </c>
      <c r="F39" s="47">
        <v>0</v>
      </c>
      <c r="G39" s="47">
        <v>0</v>
      </c>
      <c r="H39" s="47">
        <f t="shared" si="2"/>
        <v>191</v>
      </c>
      <c r="I39" s="61">
        <f>H39/H55</f>
        <v>0.0015309884895315655</v>
      </c>
      <c r="J39" s="21"/>
    </row>
    <row r="40" spans="1:10" ht="10.5">
      <c r="A40" s="2" t="s">
        <v>373</v>
      </c>
      <c r="B40" s="20">
        <v>109</v>
      </c>
      <c r="C40" s="47">
        <v>2734</v>
      </c>
      <c r="D40" s="47">
        <v>1660</v>
      </c>
      <c r="E40" s="47">
        <v>1102</v>
      </c>
      <c r="F40" s="47">
        <v>1</v>
      </c>
      <c r="G40" s="47">
        <v>11</v>
      </c>
      <c r="H40" s="47">
        <f t="shared" si="2"/>
        <v>5617</v>
      </c>
      <c r="I40" s="61">
        <f>H40/H55</f>
        <v>0.045023886626695306</v>
      </c>
      <c r="J40" s="21"/>
    </row>
    <row r="41" spans="1:10" ht="10.5">
      <c r="A41" s="2" t="s">
        <v>374</v>
      </c>
      <c r="B41" s="20">
        <v>1</v>
      </c>
      <c r="C41" s="47">
        <v>168</v>
      </c>
      <c r="D41" s="47">
        <v>10</v>
      </c>
      <c r="E41" s="47">
        <v>0</v>
      </c>
      <c r="F41" s="47">
        <v>0</v>
      </c>
      <c r="G41" s="47">
        <v>0</v>
      </c>
      <c r="H41" s="47">
        <f t="shared" si="2"/>
        <v>179</v>
      </c>
      <c r="I41" s="61">
        <f>H41/H55</f>
        <v>0.0014348007310269646</v>
      </c>
      <c r="J41" s="21"/>
    </row>
    <row r="42" spans="1:14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84"/>
      <c r="K42" s="37"/>
      <c r="L42" s="37"/>
      <c r="M42" s="37"/>
      <c r="N42" s="37"/>
    </row>
    <row r="43" spans="1:14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84"/>
      <c r="K43" s="37"/>
      <c r="L43" s="37"/>
      <c r="M43" s="37"/>
      <c r="N43" s="37"/>
    </row>
    <row r="44" spans="1:10" ht="10.5">
      <c r="A44" s="2" t="s">
        <v>375</v>
      </c>
      <c r="B44" s="20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61">
        <v>0</v>
      </c>
      <c r="J44" s="21"/>
    </row>
    <row r="45" spans="1:10" ht="10.5">
      <c r="A45" s="2" t="s">
        <v>376</v>
      </c>
      <c r="B45" s="20">
        <v>11</v>
      </c>
      <c r="C45" s="47">
        <v>190</v>
      </c>
      <c r="D45" s="47">
        <v>59</v>
      </c>
      <c r="E45" s="47">
        <v>54</v>
      </c>
      <c r="F45" s="47">
        <v>0</v>
      </c>
      <c r="G45" s="47">
        <v>0</v>
      </c>
      <c r="H45" s="47">
        <f aca="true" t="shared" si="3" ref="H45:H53">SUM(B45:G45)</f>
        <v>314</v>
      </c>
      <c r="I45" s="61">
        <f>H45/H55</f>
        <v>0.002516913014203726</v>
      </c>
      <c r="J45" s="21"/>
    </row>
    <row r="46" spans="1:10" ht="10.5">
      <c r="A46" s="2" t="s">
        <v>377</v>
      </c>
      <c r="B46" s="20">
        <v>71</v>
      </c>
      <c r="C46" s="47">
        <v>280</v>
      </c>
      <c r="D46" s="47">
        <v>95</v>
      </c>
      <c r="E46" s="47">
        <v>53</v>
      </c>
      <c r="F46" s="47">
        <v>0</v>
      </c>
      <c r="G46" s="47">
        <v>13</v>
      </c>
      <c r="H46" s="47">
        <f t="shared" si="3"/>
        <v>512</v>
      </c>
      <c r="I46" s="61">
        <f>H46/H55</f>
        <v>0.004104011029529642</v>
      </c>
      <c r="J46" s="21"/>
    </row>
    <row r="47" spans="1:10" ht="10.5">
      <c r="A47" s="2" t="s">
        <v>378</v>
      </c>
      <c r="B47" s="20">
        <v>279</v>
      </c>
      <c r="C47" s="47">
        <v>3890</v>
      </c>
      <c r="D47" s="47">
        <v>1753</v>
      </c>
      <c r="E47" s="47">
        <v>1086</v>
      </c>
      <c r="F47" s="47">
        <v>0</v>
      </c>
      <c r="G47" s="47">
        <v>4</v>
      </c>
      <c r="H47" s="47">
        <f t="shared" si="3"/>
        <v>7012</v>
      </c>
      <c r="I47" s="61">
        <f>H47/H55</f>
        <v>0.056205713552855176</v>
      </c>
      <c r="J47" s="21"/>
    </row>
    <row r="48" spans="1:10" ht="10.5">
      <c r="A48" s="2" t="s">
        <v>379</v>
      </c>
      <c r="B48" s="20">
        <v>49</v>
      </c>
      <c r="C48" s="47">
        <v>458</v>
      </c>
      <c r="D48" s="47">
        <v>237</v>
      </c>
      <c r="E48" s="47">
        <v>152</v>
      </c>
      <c r="F48" s="47">
        <v>1</v>
      </c>
      <c r="G48" s="47">
        <v>15</v>
      </c>
      <c r="H48" s="47">
        <f t="shared" si="3"/>
        <v>912</v>
      </c>
      <c r="I48" s="61">
        <f>H48/H55</f>
        <v>0.007310269646349675</v>
      </c>
      <c r="J48" s="21"/>
    </row>
    <row r="49" spans="1:10" ht="10.5">
      <c r="A49" s="2" t="s">
        <v>380</v>
      </c>
      <c r="B49" s="20">
        <v>19</v>
      </c>
      <c r="C49" s="47">
        <v>84</v>
      </c>
      <c r="D49" s="47">
        <v>20</v>
      </c>
      <c r="E49" s="47">
        <v>9</v>
      </c>
      <c r="F49" s="47">
        <v>0</v>
      </c>
      <c r="G49" s="47">
        <v>4</v>
      </c>
      <c r="H49" s="47">
        <f t="shared" si="3"/>
        <v>136</v>
      </c>
      <c r="I49" s="61">
        <f>H49/H55</f>
        <v>0.001090127929718811</v>
      </c>
      <c r="J49" s="21"/>
    </row>
    <row r="50" spans="1:10" ht="10.5">
      <c r="A50" s="2" t="s">
        <v>286</v>
      </c>
      <c r="B50" s="20">
        <v>28</v>
      </c>
      <c r="C50" s="47">
        <v>281</v>
      </c>
      <c r="D50" s="47">
        <v>108</v>
      </c>
      <c r="E50" s="47">
        <v>77</v>
      </c>
      <c r="F50" s="47">
        <v>0</v>
      </c>
      <c r="G50" s="47">
        <v>0</v>
      </c>
      <c r="H50" s="47">
        <f t="shared" si="3"/>
        <v>494</v>
      </c>
      <c r="I50" s="61">
        <f>H50/H55</f>
        <v>0.0039597293917727405</v>
      </c>
      <c r="J50" s="21"/>
    </row>
    <row r="51" spans="1:10" ht="10.5">
      <c r="A51" s="2" t="s">
        <v>382</v>
      </c>
      <c r="B51" s="20">
        <v>35</v>
      </c>
      <c r="C51" s="47">
        <v>4449</v>
      </c>
      <c r="D51" s="47">
        <v>1288</v>
      </c>
      <c r="E51" s="47">
        <v>326</v>
      </c>
      <c r="F51" s="47">
        <v>0</v>
      </c>
      <c r="G51" s="47">
        <v>3</v>
      </c>
      <c r="H51" s="47">
        <f t="shared" si="3"/>
        <v>6101</v>
      </c>
      <c r="I51" s="61">
        <f>H51/H55</f>
        <v>0.04890345955304755</v>
      </c>
      <c r="J51" s="21"/>
    </row>
    <row r="52" spans="1:10" ht="10.5">
      <c r="A52" s="2" t="s">
        <v>383</v>
      </c>
      <c r="B52" s="20">
        <v>0</v>
      </c>
      <c r="C52" s="47">
        <v>36</v>
      </c>
      <c r="D52" s="47">
        <v>0</v>
      </c>
      <c r="E52" s="47">
        <v>0</v>
      </c>
      <c r="F52" s="47">
        <v>0</v>
      </c>
      <c r="G52" s="47">
        <v>0</v>
      </c>
      <c r="H52" s="47">
        <f t="shared" si="3"/>
        <v>36</v>
      </c>
      <c r="I52" s="61">
        <f>H52/H55</f>
        <v>0.00028856327551380294</v>
      </c>
      <c r="J52" s="21"/>
    </row>
    <row r="53" spans="1:10" ht="10.5">
      <c r="A53" s="2" t="s">
        <v>384</v>
      </c>
      <c r="B53" s="20">
        <v>3</v>
      </c>
      <c r="C53" s="47">
        <v>183</v>
      </c>
      <c r="D53" s="47">
        <v>53</v>
      </c>
      <c r="E53" s="47">
        <v>44</v>
      </c>
      <c r="F53" s="47">
        <v>1</v>
      </c>
      <c r="G53" s="47">
        <v>0</v>
      </c>
      <c r="H53" s="47">
        <f t="shared" si="3"/>
        <v>284</v>
      </c>
      <c r="I53" s="61">
        <f>H53/H55</f>
        <v>0.0022764436179422234</v>
      </c>
      <c r="J53" s="21"/>
    </row>
    <row r="54" spans="1:10" ht="10.5">
      <c r="A54" s="54" t="s">
        <v>385</v>
      </c>
      <c r="B54" s="20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61">
        <f>H54/H55</f>
        <v>0</v>
      </c>
      <c r="J54" s="21"/>
    </row>
    <row r="55" spans="1:9" ht="10.5">
      <c r="A55" s="3" t="s">
        <v>137</v>
      </c>
      <c r="B55" s="20">
        <f aca="true" t="shared" si="4" ref="B55:H55">SUM(B3:B54)</f>
        <v>7481</v>
      </c>
      <c r="C55" s="22">
        <f t="shared" si="4"/>
        <v>65761</v>
      </c>
      <c r="D55" s="22">
        <f t="shared" si="4"/>
        <v>26488</v>
      </c>
      <c r="E55" s="22">
        <f t="shared" si="4"/>
        <v>23145</v>
      </c>
      <c r="F55" s="22">
        <f t="shared" si="4"/>
        <v>1046</v>
      </c>
      <c r="G55" s="22">
        <f t="shared" si="4"/>
        <v>835</v>
      </c>
      <c r="H55" s="22">
        <f t="shared" si="4"/>
        <v>124756</v>
      </c>
      <c r="I55" s="61">
        <f>H55/H55</f>
        <v>1</v>
      </c>
    </row>
    <row r="56" spans="1:9" ht="10.5">
      <c r="A56" s="3" t="s">
        <v>165</v>
      </c>
      <c r="B56" s="32">
        <f>B55/H55</f>
        <v>0.05996505178107666</v>
      </c>
      <c r="C56" s="32">
        <f>C55/H55</f>
        <v>0.5271169322517554</v>
      </c>
      <c r="D56" s="32">
        <f>D55/H55</f>
        <v>0.21231844560582255</v>
      </c>
      <c r="E56" s="32">
        <f>E55/H55</f>
        <v>0.18552213921574914</v>
      </c>
      <c r="F56" s="32">
        <f>F55/H55</f>
        <v>0.008384366282984385</v>
      </c>
      <c r="G56" s="32">
        <f>G55/H55</f>
        <v>0.006693064862611818</v>
      </c>
      <c r="H56" s="32">
        <f>H55/H55</f>
        <v>1</v>
      </c>
      <c r="I56" s="93"/>
    </row>
    <row r="57" spans="1:11" ht="10.5">
      <c r="A57" s="4" t="s">
        <v>19</v>
      </c>
      <c r="C57" s="4"/>
      <c r="D57" s="25"/>
      <c r="K57" s="21"/>
    </row>
    <row r="58" spans="1:11" ht="10.5">
      <c r="A58" s="4" t="s">
        <v>20</v>
      </c>
      <c r="C58" s="4"/>
      <c r="D58" s="25"/>
      <c r="K58" s="21"/>
    </row>
    <row r="59" spans="1:11" ht="10.5">
      <c r="A59" s="4" t="s">
        <v>91</v>
      </c>
      <c r="C59" s="4"/>
      <c r="F59" s="25"/>
      <c r="I59" s="44"/>
      <c r="K59" s="37"/>
    </row>
    <row r="60" spans="1:11" ht="10.5">
      <c r="A60" s="39" t="s">
        <v>92</v>
      </c>
      <c r="C60" s="4"/>
      <c r="F60" s="25"/>
      <c r="I60" s="44"/>
      <c r="K60" s="37"/>
    </row>
    <row r="61" spans="1:14" ht="10.5">
      <c r="A61" s="4" t="s">
        <v>125</v>
      </c>
      <c r="C61" s="4"/>
      <c r="F61" s="25"/>
      <c r="I61" s="25"/>
      <c r="J61" s="37"/>
      <c r="K61" s="37"/>
      <c r="L61" s="37"/>
      <c r="M61" s="37"/>
      <c r="N61" s="37"/>
    </row>
  </sheetData>
  <printOptions/>
  <pageMargins left="0.5" right="0.5" top="0.35" bottom="0.35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="125" zoomScaleNormal="125" workbookViewId="0" topLeftCell="A1">
      <selection activeCell="C60" sqref="C60"/>
    </sheetView>
  </sheetViews>
  <sheetFormatPr defaultColWidth="11.421875" defaultRowHeight="12.75"/>
  <cols>
    <col min="1" max="1" width="19.421875" style="4" customWidth="1"/>
    <col min="2" max="2" width="15.28125" style="4" customWidth="1"/>
    <col min="3" max="3" width="16.28125" style="4" customWidth="1"/>
    <col min="4" max="4" width="14.7109375" style="4" customWidth="1"/>
    <col min="5" max="5" width="15.140625" style="4" customWidth="1"/>
    <col min="6" max="6" width="14.8515625" style="4" customWidth="1"/>
    <col min="7" max="16384" width="9.140625" style="4" customWidth="1"/>
  </cols>
  <sheetData>
    <row r="1" ht="10.5">
      <c r="A1" s="1" t="s">
        <v>438</v>
      </c>
    </row>
    <row r="2" spans="1:6" ht="42.75" customHeight="1">
      <c r="A2" s="7" t="s">
        <v>290</v>
      </c>
      <c r="B2" s="7" t="s">
        <v>430</v>
      </c>
      <c r="C2" s="7" t="s">
        <v>431</v>
      </c>
      <c r="D2" s="7" t="s">
        <v>432</v>
      </c>
      <c r="E2" s="7" t="s">
        <v>433</v>
      </c>
      <c r="F2" s="7" t="s">
        <v>434</v>
      </c>
    </row>
    <row r="3" spans="1:6" ht="10.5">
      <c r="A3" s="2" t="s">
        <v>332</v>
      </c>
      <c r="B3" s="146">
        <f>0.62*100</f>
        <v>62</v>
      </c>
      <c r="C3" s="148">
        <f>0.739*100</f>
        <v>73.9</v>
      </c>
      <c r="D3" s="148">
        <v>62.7</v>
      </c>
      <c r="E3" s="148">
        <v>59.7</v>
      </c>
      <c r="F3" s="148">
        <v>64.8</v>
      </c>
    </row>
    <row r="4" spans="1:6" ht="10.5">
      <c r="A4" s="2" t="s">
        <v>333</v>
      </c>
      <c r="B4" s="146">
        <v>58.8</v>
      </c>
      <c r="C4" s="148">
        <v>75.5</v>
      </c>
      <c r="D4" s="148">
        <v>72.1</v>
      </c>
      <c r="E4" s="148">
        <v>55.5</v>
      </c>
      <c r="F4" s="148">
        <v>64.1</v>
      </c>
    </row>
    <row r="5" spans="1:6" ht="10.5">
      <c r="A5" s="2" t="s">
        <v>334</v>
      </c>
      <c r="B5" s="146">
        <v>53.4</v>
      </c>
      <c r="C5" s="148">
        <v>70.1</v>
      </c>
      <c r="D5" s="148">
        <v>58.9</v>
      </c>
      <c r="E5" s="148">
        <v>42</v>
      </c>
      <c r="F5" s="148">
        <v>58.9</v>
      </c>
    </row>
    <row r="6" spans="1:6" ht="10.5">
      <c r="A6" s="2" t="s">
        <v>335</v>
      </c>
      <c r="B6" s="146">
        <v>50</v>
      </c>
      <c r="C6" s="148">
        <v>58</v>
      </c>
      <c r="D6" s="148">
        <v>48</v>
      </c>
      <c r="E6" s="148">
        <v>43</v>
      </c>
      <c r="F6" s="148">
        <v>46</v>
      </c>
    </row>
    <row r="7" spans="1:6" ht="10.5">
      <c r="A7" s="2" t="s">
        <v>336</v>
      </c>
      <c r="B7" s="146">
        <v>36.2</v>
      </c>
      <c r="C7" s="148">
        <v>55.2</v>
      </c>
      <c r="D7" s="148">
        <v>44.1</v>
      </c>
      <c r="E7" s="148">
        <v>44.3</v>
      </c>
      <c r="F7" s="148">
        <v>43.8</v>
      </c>
    </row>
    <row r="8" spans="1:6" ht="10.5">
      <c r="A8" s="2" t="s">
        <v>337</v>
      </c>
      <c r="B8" s="146">
        <v>86.5</v>
      </c>
      <c r="C8" s="148">
        <v>94.2</v>
      </c>
      <c r="D8" s="148">
        <v>90.4</v>
      </c>
      <c r="E8" s="148">
        <v>91.2</v>
      </c>
      <c r="F8" s="148">
        <v>89.1</v>
      </c>
    </row>
    <row r="9" spans="1:6" ht="10.5">
      <c r="A9" s="2" t="s">
        <v>311</v>
      </c>
      <c r="B9" s="146"/>
      <c r="C9" s="148"/>
      <c r="D9" s="148"/>
      <c r="E9" s="148"/>
      <c r="F9" s="148"/>
    </row>
    <row r="10" spans="1:6" ht="10.5">
      <c r="A10" s="2" t="s">
        <v>339</v>
      </c>
      <c r="B10" s="146">
        <v>85.7</v>
      </c>
      <c r="C10" s="148">
        <v>78.4</v>
      </c>
      <c r="D10" s="148">
        <v>69.1</v>
      </c>
      <c r="E10" s="148">
        <v>57.9</v>
      </c>
      <c r="F10" s="148">
        <v>69</v>
      </c>
    </row>
    <row r="11" spans="1:8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62"/>
      <c r="H11" s="162"/>
    </row>
    <row r="12" spans="1:6" ht="10.5">
      <c r="A12" s="2" t="s">
        <v>340</v>
      </c>
      <c r="B12" s="146">
        <v>52</v>
      </c>
      <c r="C12" s="148">
        <v>69</v>
      </c>
      <c r="D12" s="148">
        <v>64</v>
      </c>
      <c r="E12" s="148">
        <v>55</v>
      </c>
      <c r="F12" s="148">
        <v>58</v>
      </c>
    </row>
    <row r="13" spans="1:6" ht="10.5">
      <c r="A13" s="2" t="s">
        <v>341</v>
      </c>
      <c r="B13" s="146">
        <v>81.1</v>
      </c>
      <c r="C13" s="148">
        <v>89.3</v>
      </c>
      <c r="D13" s="148">
        <v>84.5</v>
      </c>
      <c r="E13" s="148">
        <v>78</v>
      </c>
      <c r="F13" s="148">
        <v>84.5</v>
      </c>
    </row>
    <row r="14" spans="1:6" ht="10.5">
      <c r="A14" s="2" t="s">
        <v>342</v>
      </c>
      <c r="B14" s="146">
        <v>20.3</v>
      </c>
      <c r="C14" s="148">
        <v>28.5</v>
      </c>
      <c r="D14" s="148">
        <v>21</v>
      </c>
      <c r="E14" s="148">
        <v>10.2</v>
      </c>
      <c r="F14" s="148">
        <v>19.4</v>
      </c>
    </row>
    <row r="15" spans="1:6" ht="10.5">
      <c r="A15" s="2" t="s">
        <v>343</v>
      </c>
      <c r="B15" s="146">
        <v>62.4</v>
      </c>
      <c r="C15" s="148">
        <v>82.7</v>
      </c>
      <c r="D15" s="148">
        <v>64.8</v>
      </c>
      <c r="E15" s="148">
        <v>55.9</v>
      </c>
      <c r="F15" s="148">
        <v>75</v>
      </c>
    </row>
    <row r="16" spans="1:6" ht="10.5">
      <c r="A16" s="2" t="s">
        <v>344</v>
      </c>
      <c r="B16" s="146">
        <v>54.2</v>
      </c>
      <c r="C16" s="148">
        <v>75.9</v>
      </c>
      <c r="D16" s="148">
        <v>62</v>
      </c>
      <c r="E16" s="148">
        <v>51.2</v>
      </c>
      <c r="F16" s="148">
        <v>60.8</v>
      </c>
    </row>
    <row r="17" spans="1:6" ht="10.5">
      <c r="A17" s="2" t="s">
        <v>345</v>
      </c>
      <c r="B17" s="146">
        <v>52</v>
      </c>
      <c r="C17" s="148">
        <v>73</v>
      </c>
      <c r="D17" s="148">
        <v>59</v>
      </c>
      <c r="E17" s="148">
        <v>55</v>
      </c>
      <c r="F17" s="148">
        <v>61</v>
      </c>
    </row>
    <row r="18" spans="1:6" ht="10.5">
      <c r="A18" s="2" t="s">
        <v>316</v>
      </c>
      <c r="B18" s="146"/>
      <c r="C18" s="148"/>
      <c r="D18" s="148"/>
      <c r="E18" s="148"/>
      <c r="F18" s="148"/>
    </row>
    <row r="19" spans="1:6" ht="10.5">
      <c r="A19" s="2" t="s">
        <v>435</v>
      </c>
      <c r="B19" s="146"/>
      <c r="C19" s="148"/>
      <c r="D19" s="148"/>
      <c r="E19" s="148"/>
      <c r="F19" s="148"/>
    </row>
    <row r="20" spans="1:6" ht="10.5">
      <c r="A20" s="2" t="s">
        <v>133</v>
      </c>
      <c r="B20" s="146"/>
      <c r="C20" s="148"/>
      <c r="D20" s="148"/>
      <c r="E20" s="148"/>
      <c r="F20" s="148"/>
    </row>
    <row r="21" spans="1:6" ht="10.5">
      <c r="A21" s="2" t="s">
        <v>138</v>
      </c>
      <c r="B21" s="146"/>
      <c r="C21" s="148"/>
      <c r="D21" s="148"/>
      <c r="E21" s="148"/>
      <c r="F21" s="148"/>
    </row>
    <row r="22" spans="1:6" ht="10.5">
      <c r="A22" s="2" t="s">
        <v>281</v>
      </c>
      <c r="B22" s="146"/>
      <c r="C22" s="148"/>
      <c r="D22" s="148"/>
      <c r="E22" s="148"/>
      <c r="F22" s="148"/>
    </row>
    <row r="23" spans="1:6" ht="10.5">
      <c r="A23" s="2" t="s">
        <v>96</v>
      </c>
      <c r="B23" s="146">
        <v>66.7</v>
      </c>
      <c r="C23" s="148">
        <v>76.8</v>
      </c>
      <c r="D23" s="148">
        <v>69.4</v>
      </c>
      <c r="E23" s="148">
        <v>55.9</v>
      </c>
      <c r="F23" s="148">
        <v>62.3</v>
      </c>
    </row>
    <row r="24" spans="1:6" ht="10.5">
      <c r="A24" s="2" t="s">
        <v>299</v>
      </c>
      <c r="B24" s="146"/>
      <c r="C24" s="148"/>
      <c r="D24" s="148"/>
      <c r="E24" s="148"/>
      <c r="F24" s="148"/>
    </row>
    <row r="25" spans="1:6" ht="10.5">
      <c r="A25" s="2" t="s">
        <v>386</v>
      </c>
      <c r="B25" s="146"/>
      <c r="C25" s="148"/>
      <c r="D25" s="148"/>
      <c r="E25" s="148"/>
      <c r="F25" s="148"/>
    </row>
    <row r="26" spans="1:6" ht="10.5">
      <c r="A26" s="2" t="s">
        <v>99</v>
      </c>
      <c r="B26" s="146">
        <v>49.4</v>
      </c>
      <c r="C26" s="148">
        <v>77.3</v>
      </c>
      <c r="D26" s="148">
        <v>53.6</v>
      </c>
      <c r="E26" s="148">
        <v>51.3</v>
      </c>
      <c r="F26" s="148">
        <v>60.4</v>
      </c>
    </row>
    <row r="27" spans="1:6" ht="10.5">
      <c r="A27" s="2" t="s">
        <v>100</v>
      </c>
      <c r="B27" s="146">
        <v>90</v>
      </c>
      <c r="C27" s="148">
        <v>92</v>
      </c>
      <c r="D27" s="148">
        <v>93</v>
      </c>
      <c r="E27" s="148">
        <v>94</v>
      </c>
      <c r="F27" s="148">
        <v>89</v>
      </c>
    </row>
    <row r="28" spans="1:6" ht="10.5">
      <c r="A28" s="2" t="s">
        <v>282</v>
      </c>
      <c r="B28" s="146"/>
      <c r="C28" s="148"/>
      <c r="D28" s="148"/>
      <c r="E28" s="148"/>
      <c r="F28" s="148"/>
    </row>
    <row r="29" spans="1:6" ht="10.5">
      <c r="A29" s="2" t="s">
        <v>134</v>
      </c>
      <c r="B29" s="146"/>
      <c r="C29" s="148"/>
      <c r="D29" s="148"/>
      <c r="E29" s="148"/>
      <c r="F29" s="148"/>
    </row>
    <row r="30" spans="1:6" ht="10.5">
      <c r="A30" s="2" t="s">
        <v>300</v>
      </c>
      <c r="B30" s="146"/>
      <c r="C30" s="148"/>
      <c r="D30" s="148"/>
      <c r="E30" s="148"/>
      <c r="F30" s="148"/>
    </row>
    <row r="31" spans="1:6" ht="10.5">
      <c r="A31" s="2" t="s">
        <v>104</v>
      </c>
      <c r="B31" s="146">
        <v>41.7</v>
      </c>
      <c r="C31" s="148">
        <v>51</v>
      </c>
      <c r="D31" s="148">
        <v>38.5</v>
      </c>
      <c r="E31" s="148">
        <v>31.5</v>
      </c>
      <c r="F31" s="148">
        <v>38.2</v>
      </c>
    </row>
    <row r="32" spans="1:6" ht="10.5">
      <c r="A32" s="2" t="s">
        <v>436</v>
      </c>
      <c r="B32" s="146"/>
      <c r="C32" s="146"/>
      <c r="D32" s="146"/>
      <c r="E32" s="146"/>
      <c r="F32" s="146"/>
    </row>
    <row r="33" spans="1:6" ht="10.5">
      <c r="A33" s="2" t="s">
        <v>106</v>
      </c>
      <c r="B33" s="146">
        <v>63.6</v>
      </c>
      <c r="C33" s="148">
        <v>82.5</v>
      </c>
      <c r="D33" s="148">
        <v>72.1</v>
      </c>
      <c r="E33" s="148">
        <v>59.1</v>
      </c>
      <c r="F33" s="148">
        <v>68.9</v>
      </c>
    </row>
    <row r="34" spans="1:6" ht="10.5">
      <c r="A34" s="2" t="s">
        <v>367</v>
      </c>
      <c r="B34" s="146">
        <v>46.4</v>
      </c>
      <c r="C34" s="148">
        <v>43.2</v>
      </c>
      <c r="D34" s="148">
        <v>37.9</v>
      </c>
      <c r="E34" s="148">
        <v>34.6</v>
      </c>
      <c r="F34" s="148">
        <v>36.2</v>
      </c>
    </row>
    <row r="35" spans="1:6" ht="10.5">
      <c r="A35" s="2" t="s">
        <v>283</v>
      </c>
      <c r="B35" s="146"/>
      <c r="C35" s="148"/>
      <c r="D35" s="148"/>
      <c r="E35" s="148"/>
      <c r="F35" s="148"/>
    </row>
    <row r="36" spans="1:6" ht="10.5">
      <c r="A36" s="2" t="s">
        <v>369</v>
      </c>
      <c r="B36" s="146">
        <v>76.6</v>
      </c>
      <c r="C36" s="148">
        <v>85.1</v>
      </c>
      <c r="D36" s="148">
        <v>80.3</v>
      </c>
      <c r="E36" s="148">
        <v>71.8</v>
      </c>
      <c r="F36" s="148">
        <v>77</v>
      </c>
    </row>
    <row r="37" spans="1:6" ht="10.5">
      <c r="A37" s="2" t="s">
        <v>370</v>
      </c>
      <c r="B37" s="146">
        <v>63.6</v>
      </c>
      <c r="C37" s="148">
        <v>83.3</v>
      </c>
      <c r="D37" s="148">
        <v>64.2</v>
      </c>
      <c r="E37" s="148">
        <v>47.9</v>
      </c>
      <c r="F37" s="148">
        <v>74.3</v>
      </c>
    </row>
    <row r="38" spans="1:6" ht="10.5">
      <c r="A38" s="2" t="s">
        <v>284</v>
      </c>
      <c r="B38" s="146"/>
      <c r="C38" s="148"/>
      <c r="D38" s="148"/>
      <c r="E38" s="148"/>
      <c r="F38" s="148"/>
    </row>
    <row r="39" spans="1:6" ht="10.5">
      <c r="A39" s="2" t="s">
        <v>372</v>
      </c>
      <c r="B39" s="146">
        <v>63</v>
      </c>
      <c r="C39" s="148">
        <v>70</v>
      </c>
      <c r="D39" s="148">
        <v>58</v>
      </c>
      <c r="E39" s="148">
        <v>53</v>
      </c>
      <c r="F39" s="148">
        <v>63</v>
      </c>
    </row>
    <row r="40" spans="1:6" ht="10.5">
      <c r="A40" s="2" t="s">
        <v>373</v>
      </c>
      <c r="B40" s="146">
        <v>67.5</v>
      </c>
      <c r="C40" s="148">
        <v>86.2</v>
      </c>
      <c r="D40" s="148">
        <v>73.2</v>
      </c>
      <c r="E40" s="148">
        <v>71.2</v>
      </c>
      <c r="F40" s="148">
        <v>79.7</v>
      </c>
    </row>
    <row r="41" spans="1:6" ht="10.5">
      <c r="A41" s="2" t="s">
        <v>374</v>
      </c>
      <c r="B41" s="146">
        <v>52.2</v>
      </c>
      <c r="C41" s="148">
        <v>79.6</v>
      </c>
      <c r="D41" s="148">
        <v>56.4</v>
      </c>
      <c r="E41" s="148">
        <v>53.7</v>
      </c>
      <c r="F41" s="148">
        <v>64.7</v>
      </c>
    </row>
    <row r="42" spans="1:8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62"/>
      <c r="H42" s="162"/>
    </row>
    <row r="43" spans="1:8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62"/>
      <c r="H43" s="162"/>
    </row>
    <row r="44" spans="1:6" ht="10.5">
      <c r="A44" s="2" t="s">
        <v>375</v>
      </c>
      <c r="B44" s="146">
        <v>9.4</v>
      </c>
      <c r="C44" s="148">
        <v>30.5</v>
      </c>
      <c r="D44" s="148">
        <v>20.2</v>
      </c>
      <c r="E44" s="148">
        <v>16.7</v>
      </c>
      <c r="F44" s="148">
        <v>18.5</v>
      </c>
    </row>
    <row r="45" spans="1:6" ht="10.5">
      <c r="A45" s="2" t="s">
        <v>376</v>
      </c>
      <c r="B45" s="146">
        <v>62</v>
      </c>
      <c r="C45" s="148">
        <v>77.6</v>
      </c>
      <c r="D45" s="148">
        <v>58.6</v>
      </c>
      <c r="E45" s="148">
        <v>24.8</v>
      </c>
      <c r="F45" s="148">
        <v>64.4</v>
      </c>
    </row>
    <row r="46" spans="1:6" ht="10.5">
      <c r="A46" s="2" t="s">
        <v>377</v>
      </c>
      <c r="B46" s="146">
        <v>54.7</v>
      </c>
      <c r="C46" s="148">
        <v>85.4</v>
      </c>
      <c r="D46" s="148">
        <v>75.6</v>
      </c>
      <c r="E46" s="148">
        <v>62.2</v>
      </c>
      <c r="F46" s="148">
        <v>78</v>
      </c>
    </row>
    <row r="47" spans="1:6" ht="10.5">
      <c r="A47" s="2" t="s">
        <v>378</v>
      </c>
      <c r="B47" s="146">
        <v>70</v>
      </c>
      <c r="C47" s="148">
        <v>81</v>
      </c>
      <c r="D47" s="148">
        <v>75</v>
      </c>
      <c r="E47" s="148">
        <v>73</v>
      </c>
      <c r="F47" s="148">
        <v>74</v>
      </c>
    </row>
    <row r="48" spans="1:6" ht="10.5">
      <c r="A48" s="2" t="s">
        <v>379</v>
      </c>
      <c r="B48" s="146">
        <v>53</v>
      </c>
      <c r="C48" s="148">
        <v>75</v>
      </c>
      <c r="D48" s="148">
        <v>56</v>
      </c>
      <c r="E48" s="148">
        <v>54</v>
      </c>
      <c r="F48" s="148">
        <v>66</v>
      </c>
    </row>
    <row r="49" spans="1:6" ht="10.5">
      <c r="A49" s="2" t="s">
        <v>295</v>
      </c>
      <c r="B49" s="146"/>
      <c r="C49" s="148"/>
      <c r="D49" s="148"/>
      <c r="E49" s="148"/>
      <c r="F49" s="148"/>
    </row>
    <row r="50" spans="1:6" ht="10.5">
      <c r="A50" s="2" t="s">
        <v>381</v>
      </c>
      <c r="B50" s="146">
        <v>79.6</v>
      </c>
      <c r="C50" s="148">
        <v>87.8</v>
      </c>
      <c r="D50" s="148">
        <v>81.9</v>
      </c>
      <c r="E50" s="148">
        <v>81.8</v>
      </c>
      <c r="F50" s="148">
        <v>79.6</v>
      </c>
    </row>
    <row r="51" spans="1:6" ht="10.5">
      <c r="A51" s="2" t="s">
        <v>142</v>
      </c>
      <c r="B51" s="146"/>
      <c r="C51" s="146"/>
      <c r="D51" s="146"/>
      <c r="E51" s="146"/>
      <c r="F51" s="146"/>
    </row>
    <row r="52" spans="1:6" ht="10.5">
      <c r="A52" s="2" t="s">
        <v>383</v>
      </c>
      <c r="B52" s="146">
        <v>62.5</v>
      </c>
      <c r="C52" s="148">
        <v>77.5</v>
      </c>
      <c r="D52" s="148">
        <v>68.2</v>
      </c>
      <c r="E52" s="148">
        <v>81.3</v>
      </c>
      <c r="F52" s="148">
        <v>70.7</v>
      </c>
    </row>
    <row r="53" spans="1:6" ht="10.5">
      <c r="A53" s="2" t="s">
        <v>113</v>
      </c>
      <c r="B53" s="146"/>
      <c r="C53" s="148"/>
      <c r="D53" s="148"/>
      <c r="E53" s="148"/>
      <c r="F53" s="148"/>
    </row>
    <row r="54" spans="1:6" ht="10.5">
      <c r="A54" s="2" t="s">
        <v>139</v>
      </c>
      <c r="B54" s="146"/>
      <c r="C54" s="148"/>
      <c r="D54" s="148"/>
      <c r="E54" s="148"/>
      <c r="F54" s="148"/>
    </row>
    <row r="55" ht="10.5">
      <c r="A55" s="4" t="s">
        <v>439</v>
      </c>
    </row>
    <row r="56" spans="1:14" ht="10.5">
      <c r="A56" s="4" t="s">
        <v>124</v>
      </c>
      <c r="F56" s="25"/>
      <c r="I56" s="25"/>
      <c r="J56" s="37"/>
      <c r="K56" s="37"/>
      <c r="L56" s="37"/>
      <c r="M56" s="37"/>
      <c r="N56" s="37"/>
    </row>
  </sheetData>
  <printOptions/>
  <pageMargins left="0.4" right="0.4" top="0.75" bottom="0.75" header="0.5" footer="0.5"/>
  <pageSetup horizontalDpi="600" verticalDpi="6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A63" sqref="A63"/>
    </sheetView>
  </sheetViews>
  <sheetFormatPr defaultColWidth="11.421875" defaultRowHeight="12.75"/>
  <cols>
    <col min="1" max="1" width="18.28125" style="4" customWidth="1"/>
    <col min="2" max="2" width="9.8515625" style="4" customWidth="1"/>
    <col min="3" max="3" width="10.421875" style="4" customWidth="1"/>
    <col min="4" max="4" width="11.140625" style="4" customWidth="1"/>
    <col min="5" max="5" width="11.00390625" style="4" customWidth="1"/>
    <col min="6" max="6" width="9.7109375" style="4" customWidth="1"/>
    <col min="7" max="7" width="9.00390625" style="4" customWidth="1"/>
    <col min="8" max="8" width="8.421875" style="4" customWidth="1"/>
    <col min="9" max="9" width="11.140625" style="4" customWidth="1"/>
    <col min="10" max="16384" width="9.140625" style="4" customWidth="1"/>
  </cols>
  <sheetData>
    <row r="1" ht="10.5">
      <c r="A1" s="1" t="s">
        <v>223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10" ht="10.5">
      <c r="A3" s="2" t="s">
        <v>332</v>
      </c>
      <c r="B3" s="22">
        <v>36</v>
      </c>
      <c r="C3" s="47">
        <v>318</v>
      </c>
      <c r="D3" s="47">
        <v>137</v>
      </c>
      <c r="E3" s="47">
        <v>96</v>
      </c>
      <c r="F3" s="47">
        <v>0</v>
      </c>
      <c r="G3" s="47">
        <v>0</v>
      </c>
      <c r="H3" s="47">
        <f aca="true" t="shared" si="0" ref="H3:H8">SUM(B3:G3)</f>
        <v>587</v>
      </c>
      <c r="I3" s="61">
        <f>H3/H55</f>
        <v>0.006391828912409077</v>
      </c>
      <c r="J3" s="21"/>
    </row>
    <row r="4" spans="1:10" ht="10.5">
      <c r="A4" s="2" t="s">
        <v>333</v>
      </c>
      <c r="B4" s="22">
        <v>2</v>
      </c>
      <c r="C4" s="47">
        <v>134</v>
      </c>
      <c r="D4" s="47">
        <v>59</v>
      </c>
      <c r="E4" s="47">
        <v>61</v>
      </c>
      <c r="F4" s="47">
        <v>0</v>
      </c>
      <c r="G4" s="47">
        <v>1</v>
      </c>
      <c r="H4" s="47">
        <f t="shared" si="0"/>
        <v>257</v>
      </c>
      <c r="I4" s="61">
        <f>H4/H55</f>
        <v>0.002798466832179102</v>
      </c>
      <c r="J4" s="21"/>
    </row>
    <row r="5" spans="1:10" ht="10.5">
      <c r="A5" s="2" t="s">
        <v>334</v>
      </c>
      <c r="B5" s="22">
        <v>36</v>
      </c>
      <c r="C5" s="47">
        <v>500</v>
      </c>
      <c r="D5" s="47">
        <v>218</v>
      </c>
      <c r="E5" s="47">
        <v>1947</v>
      </c>
      <c r="F5" s="47">
        <v>1</v>
      </c>
      <c r="G5" s="47">
        <v>0</v>
      </c>
      <c r="H5" s="47">
        <f t="shared" si="0"/>
        <v>2702</v>
      </c>
      <c r="I5" s="61">
        <f>H5/H55</f>
        <v>0.029422013153883007</v>
      </c>
      <c r="J5" s="21"/>
    </row>
    <row r="6" spans="1:10" ht="10.5">
      <c r="A6" s="2" t="s">
        <v>335</v>
      </c>
      <c r="B6" s="22">
        <v>33</v>
      </c>
      <c r="C6" s="47">
        <v>1587</v>
      </c>
      <c r="D6" s="47">
        <v>339</v>
      </c>
      <c r="E6" s="47">
        <v>138</v>
      </c>
      <c r="F6" s="47">
        <v>3</v>
      </c>
      <c r="G6" s="47">
        <v>0</v>
      </c>
      <c r="H6" s="47">
        <f t="shared" si="0"/>
        <v>2100</v>
      </c>
      <c r="I6" s="61">
        <f>H6/H55</f>
        <v>0.022866849601463478</v>
      </c>
      <c r="J6" s="21"/>
    </row>
    <row r="7" spans="1:10" ht="10.5">
      <c r="A7" s="2" t="s">
        <v>336</v>
      </c>
      <c r="B7" s="22">
        <v>4191</v>
      </c>
      <c r="C7" s="47">
        <v>13753</v>
      </c>
      <c r="D7" s="47">
        <v>7176</v>
      </c>
      <c r="E7" s="47">
        <v>7995</v>
      </c>
      <c r="F7" s="47">
        <v>895</v>
      </c>
      <c r="G7" s="47">
        <v>234</v>
      </c>
      <c r="H7" s="47">
        <f t="shared" si="0"/>
        <v>34244</v>
      </c>
      <c r="I7" s="61">
        <f>H7/H55</f>
        <v>0.37288209416786444</v>
      </c>
      <c r="J7" s="21"/>
    </row>
    <row r="8" spans="1:10" ht="10.5">
      <c r="A8" s="2" t="s">
        <v>337</v>
      </c>
      <c r="B8" s="22">
        <v>335</v>
      </c>
      <c r="C8" s="47">
        <v>5308</v>
      </c>
      <c r="D8" s="47">
        <v>2372</v>
      </c>
      <c r="E8" s="47">
        <v>2037</v>
      </c>
      <c r="F8" s="47">
        <v>0</v>
      </c>
      <c r="G8" s="47">
        <v>0</v>
      </c>
      <c r="H8" s="47">
        <f t="shared" si="0"/>
        <v>10052</v>
      </c>
      <c r="I8" s="61">
        <f>H8/H55</f>
        <v>0.10945598675900518</v>
      </c>
      <c r="J8" s="21"/>
    </row>
    <row r="9" spans="1:10" ht="10.5">
      <c r="A9" s="2" t="s">
        <v>278</v>
      </c>
      <c r="B9" s="22"/>
      <c r="C9" s="47"/>
      <c r="D9" s="47"/>
      <c r="E9" s="47"/>
      <c r="F9" s="47"/>
      <c r="G9" s="47"/>
      <c r="H9" s="47"/>
      <c r="I9" s="61"/>
      <c r="J9" s="21"/>
    </row>
    <row r="10" spans="1:10" ht="10.5">
      <c r="A10" s="2" t="s">
        <v>296</v>
      </c>
      <c r="B10" s="22"/>
      <c r="C10" s="47"/>
      <c r="D10" s="47"/>
      <c r="E10" s="47"/>
      <c r="F10" s="47"/>
      <c r="G10" s="47"/>
      <c r="H10" s="47"/>
      <c r="I10" s="61"/>
      <c r="J10" s="21"/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206</v>
      </c>
      <c r="B12" s="22">
        <v>19</v>
      </c>
      <c r="C12" s="60">
        <v>82</v>
      </c>
      <c r="D12" s="60">
        <v>25</v>
      </c>
      <c r="E12" s="60">
        <v>16</v>
      </c>
      <c r="F12" s="60">
        <v>0</v>
      </c>
      <c r="G12" s="60">
        <v>5</v>
      </c>
      <c r="H12" s="47">
        <f aca="true" t="shared" si="1" ref="H12:H21">SUM(B12:G12)</f>
        <v>147</v>
      </c>
      <c r="I12" s="61">
        <f>H12/H55</f>
        <v>0.0016006794721024435</v>
      </c>
      <c r="J12" s="21"/>
    </row>
    <row r="13" spans="1:10" ht="10.5">
      <c r="A13" s="2" t="s">
        <v>341</v>
      </c>
      <c r="B13" s="22">
        <v>0</v>
      </c>
      <c r="C13" s="47">
        <v>28</v>
      </c>
      <c r="D13" s="47">
        <v>98</v>
      </c>
      <c r="E13" s="47">
        <v>53</v>
      </c>
      <c r="F13" s="47">
        <v>0</v>
      </c>
      <c r="G13" s="47">
        <v>2</v>
      </c>
      <c r="H13" s="47">
        <f t="shared" si="1"/>
        <v>181</v>
      </c>
      <c r="I13" s="61">
        <f>H13/H55</f>
        <v>0.0019709046561261377</v>
      </c>
      <c r="J13" s="21"/>
    </row>
    <row r="14" spans="1:10" ht="10.5">
      <c r="A14" s="2" t="s">
        <v>342</v>
      </c>
      <c r="B14" s="22">
        <v>0</v>
      </c>
      <c r="C14" s="47">
        <v>104</v>
      </c>
      <c r="D14" s="47">
        <v>118</v>
      </c>
      <c r="E14" s="47">
        <v>150</v>
      </c>
      <c r="F14" s="47">
        <v>0</v>
      </c>
      <c r="G14" s="47">
        <v>0</v>
      </c>
      <c r="H14" s="47">
        <f t="shared" si="1"/>
        <v>372</v>
      </c>
      <c r="I14" s="61">
        <f>H14/H55</f>
        <v>0.004050699072259245</v>
      </c>
      <c r="J14" s="21"/>
    </row>
    <row r="15" spans="1:10" ht="10.5">
      <c r="A15" s="2" t="s">
        <v>343</v>
      </c>
      <c r="B15" s="22">
        <v>54</v>
      </c>
      <c r="C15" s="47">
        <v>1513</v>
      </c>
      <c r="D15" s="47">
        <v>806</v>
      </c>
      <c r="E15" s="47">
        <v>690</v>
      </c>
      <c r="F15" s="47">
        <v>8</v>
      </c>
      <c r="G15" s="47">
        <v>13</v>
      </c>
      <c r="H15" s="47">
        <f t="shared" si="1"/>
        <v>3084</v>
      </c>
      <c r="I15" s="61">
        <f>H15/H55</f>
        <v>0.03358160198614922</v>
      </c>
      <c r="J15" s="21"/>
    </row>
    <row r="16" spans="1:10" ht="10.5">
      <c r="A16" s="2" t="s">
        <v>344</v>
      </c>
      <c r="B16" s="22">
        <v>41</v>
      </c>
      <c r="C16" s="47">
        <v>201</v>
      </c>
      <c r="D16" s="47">
        <v>85</v>
      </c>
      <c r="E16" s="47">
        <v>66</v>
      </c>
      <c r="F16" s="47">
        <v>0</v>
      </c>
      <c r="G16" s="47">
        <v>0</v>
      </c>
      <c r="H16" s="47">
        <f t="shared" si="1"/>
        <v>393</v>
      </c>
      <c r="I16" s="61">
        <f>H16/H55</f>
        <v>0.004279367568273879</v>
      </c>
      <c r="J16" s="21"/>
    </row>
    <row r="17" spans="1:10" ht="10.5">
      <c r="A17" s="2" t="s">
        <v>345</v>
      </c>
      <c r="B17" s="22">
        <v>0</v>
      </c>
      <c r="C17" s="47">
        <v>2626</v>
      </c>
      <c r="D17" s="47">
        <v>1182</v>
      </c>
      <c r="E17" s="47">
        <v>1196</v>
      </c>
      <c r="F17" s="47">
        <v>45</v>
      </c>
      <c r="G17" s="47">
        <v>353</v>
      </c>
      <c r="H17" s="47">
        <f t="shared" si="1"/>
        <v>5402</v>
      </c>
      <c r="I17" s="61">
        <f>H17/H55</f>
        <v>0.05882224835576463</v>
      </c>
      <c r="J17" s="21"/>
    </row>
    <row r="18" spans="1:10" ht="10.5">
      <c r="A18" s="2" t="s">
        <v>346</v>
      </c>
      <c r="B18" s="22">
        <v>0</v>
      </c>
      <c r="C18" s="47">
        <v>114</v>
      </c>
      <c r="D18" s="47">
        <v>111</v>
      </c>
      <c r="E18" s="47">
        <v>198</v>
      </c>
      <c r="F18" s="47">
        <v>0</v>
      </c>
      <c r="G18" s="47">
        <v>0</v>
      </c>
      <c r="H18" s="47">
        <f t="shared" si="1"/>
        <v>423</v>
      </c>
      <c r="I18" s="61">
        <f>H18/H55</f>
        <v>0.004606036848294786</v>
      </c>
      <c r="J18" s="21"/>
    </row>
    <row r="19" spans="1:10" ht="10.5">
      <c r="A19" s="2" t="s">
        <v>347</v>
      </c>
      <c r="B19" s="22">
        <v>69</v>
      </c>
      <c r="C19" s="47">
        <v>985</v>
      </c>
      <c r="D19" s="47">
        <v>389</v>
      </c>
      <c r="E19" s="47">
        <v>217</v>
      </c>
      <c r="F19" s="47">
        <v>2</v>
      </c>
      <c r="G19" s="47">
        <v>0</v>
      </c>
      <c r="H19" s="47">
        <f t="shared" si="1"/>
        <v>1662</v>
      </c>
      <c r="I19" s="61">
        <f>H19/H55</f>
        <v>0.01809747811315824</v>
      </c>
      <c r="J19" s="21"/>
    </row>
    <row r="20" spans="1:10" ht="10.5">
      <c r="A20" s="2" t="s">
        <v>348</v>
      </c>
      <c r="B20" s="22">
        <v>45</v>
      </c>
      <c r="C20" s="47">
        <v>708</v>
      </c>
      <c r="D20" s="47">
        <v>304</v>
      </c>
      <c r="E20" s="47">
        <v>131</v>
      </c>
      <c r="F20" s="47">
        <v>9</v>
      </c>
      <c r="G20" s="47">
        <v>0</v>
      </c>
      <c r="H20" s="47">
        <f t="shared" si="1"/>
        <v>1197</v>
      </c>
      <c r="I20" s="61">
        <f>H20/H55</f>
        <v>0.013034104272834182</v>
      </c>
      <c r="J20" s="21"/>
    </row>
    <row r="21" spans="1:10" ht="10.5">
      <c r="A21" s="2" t="s">
        <v>349</v>
      </c>
      <c r="B21" s="22">
        <v>17</v>
      </c>
      <c r="C21" s="47">
        <v>249</v>
      </c>
      <c r="D21" s="47">
        <v>102</v>
      </c>
      <c r="E21" s="47">
        <v>43</v>
      </c>
      <c r="F21" s="47">
        <v>1</v>
      </c>
      <c r="G21" s="47">
        <v>0</v>
      </c>
      <c r="H21" s="47">
        <f t="shared" si="1"/>
        <v>412</v>
      </c>
      <c r="I21" s="61">
        <f>H21/H55</f>
        <v>0.0044862581122871205</v>
      </c>
      <c r="J21" s="21"/>
    </row>
    <row r="22" spans="1:10" ht="10.5">
      <c r="A22" s="2" t="s">
        <v>390</v>
      </c>
      <c r="B22" s="22"/>
      <c r="C22" s="47"/>
      <c r="D22" s="47"/>
      <c r="E22" s="47"/>
      <c r="F22" s="47"/>
      <c r="G22" s="47"/>
      <c r="H22" s="47"/>
      <c r="I22" s="61"/>
      <c r="J22" s="21"/>
    </row>
    <row r="23" spans="1:10" ht="10.5">
      <c r="A23" s="2" t="s">
        <v>391</v>
      </c>
      <c r="B23" s="22"/>
      <c r="C23" s="47"/>
      <c r="D23" s="47"/>
      <c r="E23" s="47"/>
      <c r="F23" s="47"/>
      <c r="G23" s="47"/>
      <c r="H23" s="47"/>
      <c r="I23" s="61"/>
      <c r="J23" s="21"/>
    </row>
    <row r="24" spans="1:10" ht="10.5">
      <c r="A24" s="2" t="s">
        <v>21</v>
      </c>
      <c r="B24" s="22"/>
      <c r="C24" s="47"/>
      <c r="D24" s="47"/>
      <c r="E24" s="47"/>
      <c r="F24" s="47"/>
      <c r="G24" s="47"/>
      <c r="H24" s="47"/>
      <c r="I24" s="61"/>
      <c r="J24" s="21"/>
    </row>
    <row r="25" spans="1:10" ht="10.5">
      <c r="A25" s="2" t="s">
        <v>98</v>
      </c>
      <c r="B25" s="22">
        <v>142</v>
      </c>
      <c r="C25" s="47">
        <v>1914</v>
      </c>
      <c r="D25" s="47">
        <v>721</v>
      </c>
      <c r="E25" s="47">
        <v>581</v>
      </c>
      <c r="F25" s="47">
        <v>0</v>
      </c>
      <c r="G25" s="47">
        <v>0</v>
      </c>
      <c r="H25" s="47">
        <f>SUM(B25:G25)</f>
        <v>3358</v>
      </c>
      <c r="I25" s="61">
        <f>H25/H55</f>
        <v>0.036565181410340174</v>
      </c>
      <c r="J25" s="21"/>
    </row>
    <row r="26" spans="1:10" ht="10.5">
      <c r="A26" s="2" t="s">
        <v>99</v>
      </c>
      <c r="B26" s="22">
        <v>0</v>
      </c>
      <c r="C26" s="47">
        <v>19</v>
      </c>
      <c r="D26" s="47">
        <v>32</v>
      </c>
      <c r="E26" s="47">
        <v>20</v>
      </c>
      <c r="F26" s="47">
        <v>0</v>
      </c>
      <c r="G26" s="47">
        <v>0</v>
      </c>
      <c r="H26" s="47">
        <f>SUM(B26:G26)</f>
        <v>71</v>
      </c>
      <c r="I26" s="61">
        <f>H26/H55</f>
        <v>0.0007731172960494796</v>
      </c>
      <c r="J26" s="21"/>
    </row>
    <row r="27" spans="1:10" ht="10.5">
      <c r="A27" s="2" t="s">
        <v>209</v>
      </c>
      <c r="B27" s="22"/>
      <c r="C27" s="47"/>
      <c r="D27" s="47"/>
      <c r="E27" s="47"/>
      <c r="F27" s="47"/>
      <c r="G27" s="47"/>
      <c r="H27" s="47"/>
      <c r="I27" s="61"/>
      <c r="J27" s="21"/>
    </row>
    <row r="28" spans="1:10" ht="10.5">
      <c r="A28" s="2" t="s">
        <v>210</v>
      </c>
      <c r="B28" s="22"/>
      <c r="C28" s="47"/>
      <c r="D28" s="47"/>
      <c r="E28" s="47"/>
      <c r="F28" s="47"/>
      <c r="G28" s="47"/>
      <c r="H28" s="47"/>
      <c r="I28" s="61"/>
      <c r="J28" s="21"/>
    </row>
    <row r="29" spans="1:10" ht="10.5">
      <c r="A29" s="2" t="s">
        <v>102</v>
      </c>
      <c r="B29" s="22">
        <v>1</v>
      </c>
      <c r="C29" s="47">
        <v>100</v>
      </c>
      <c r="D29" s="47">
        <v>35</v>
      </c>
      <c r="E29" s="47">
        <v>20</v>
      </c>
      <c r="F29" s="47">
        <v>0</v>
      </c>
      <c r="G29" s="47">
        <v>0</v>
      </c>
      <c r="H29" s="47">
        <f aca="true" t="shared" si="2" ref="H29:H41">SUM(B29:G29)</f>
        <v>156</v>
      </c>
      <c r="I29" s="61">
        <f>H29/H55</f>
        <v>0.0016986802561087156</v>
      </c>
      <c r="J29" s="21"/>
    </row>
    <row r="30" spans="1:10" ht="10.5">
      <c r="A30" s="2" t="s">
        <v>103</v>
      </c>
      <c r="B30" s="22">
        <v>18</v>
      </c>
      <c r="C30" s="47">
        <v>1018</v>
      </c>
      <c r="D30" s="47">
        <v>436</v>
      </c>
      <c r="E30" s="47">
        <v>396</v>
      </c>
      <c r="F30" s="47">
        <v>0</v>
      </c>
      <c r="G30" s="47">
        <v>3</v>
      </c>
      <c r="H30" s="47">
        <f t="shared" si="2"/>
        <v>1871</v>
      </c>
      <c r="I30" s="61">
        <f>H30/H55</f>
        <v>0.02037327409730389</v>
      </c>
      <c r="J30" s="21"/>
    </row>
    <row r="31" spans="1:10" ht="10.5">
      <c r="A31" s="2" t="s">
        <v>104</v>
      </c>
      <c r="B31" s="22">
        <v>0</v>
      </c>
      <c r="C31" s="47">
        <v>0</v>
      </c>
      <c r="D31" s="47">
        <v>2</v>
      </c>
      <c r="E31" s="47">
        <v>2</v>
      </c>
      <c r="F31" s="47">
        <v>0</v>
      </c>
      <c r="G31" s="47">
        <v>0</v>
      </c>
      <c r="H31" s="47">
        <f t="shared" si="2"/>
        <v>4</v>
      </c>
      <c r="I31" s="61">
        <f>H31/H55</f>
        <v>4.355590400278758E-05</v>
      </c>
      <c r="J31" s="21"/>
    </row>
    <row r="32" spans="1:10" ht="10.5">
      <c r="A32" s="2" t="s">
        <v>105</v>
      </c>
      <c r="B32" s="22">
        <v>0</v>
      </c>
      <c r="C32" s="47">
        <v>2</v>
      </c>
      <c r="D32" s="47">
        <v>1</v>
      </c>
      <c r="E32" s="47">
        <v>2</v>
      </c>
      <c r="F32" s="47">
        <v>0</v>
      </c>
      <c r="G32" s="47">
        <v>0</v>
      </c>
      <c r="H32" s="47">
        <f t="shared" si="2"/>
        <v>5</v>
      </c>
      <c r="I32" s="61">
        <f>H32/H55</f>
        <v>5.444488000348447E-05</v>
      </c>
      <c r="J32" s="21"/>
    </row>
    <row r="33" spans="1:10" ht="10.5">
      <c r="A33" s="2" t="s">
        <v>106</v>
      </c>
      <c r="B33" s="22">
        <v>5</v>
      </c>
      <c r="C33" s="47">
        <v>137</v>
      </c>
      <c r="D33" s="47">
        <v>46</v>
      </c>
      <c r="E33" s="47">
        <v>11</v>
      </c>
      <c r="F33" s="47">
        <v>0</v>
      </c>
      <c r="G33" s="47">
        <v>6</v>
      </c>
      <c r="H33" s="47">
        <f t="shared" si="2"/>
        <v>205</v>
      </c>
      <c r="I33" s="61">
        <f>H33/H55</f>
        <v>0.002232240080142863</v>
      </c>
      <c r="J33" s="21"/>
    </row>
    <row r="34" spans="1:10" ht="10.5">
      <c r="A34" s="2" t="s">
        <v>367</v>
      </c>
      <c r="B34" s="22">
        <v>0</v>
      </c>
      <c r="C34" s="47">
        <v>522</v>
      </c>
      <c r="D34" s="47">
        <v>272</v>
      </c>
      <c r="E34" s="47">
        <v>150</v>
      </c>
      <c r="F34" s="47">
        <v>0</v>
      </c>
      <c r="G34" s="47">
        <v>0</v>
      </c>
      <c r="H34" s="47">
        <f t="shared" si="2"/>
        <v>944</v>
      </c>
      <c r="I34" s="61">
        <f>H34/H55</f>
        <v>0.010279193344657869</v>
      </c>
      <c r="J34" s="21"/>
    </row>
    <row r="35" spans="1:10" ht="10.5">
      <c r="A35" s="2" t="s">
        <v>368</v>
      </c>
      <c r="B35" s="22">
        <v>68</v>
      </c>
      <c r="C35" s="47">
        <v>249</v>
      </c>
      <c r="D35" s="47">
        <v>64</v>
      </c>
      <c r="E35" s="47">
        <v>38</v>
      </c>
      <c r="F35" s="47">
        <v>0</v>
      </c>
      <c r="G35" s="47">
        <v>6</v>
      </c>
      <c r="H35" s="47">
        <f t="shared" si="2"/>
        <v>425</v>
      </c>
      <c r="I35" s="61">
        <f>H35/H55</f>
        <v>0.00462781480029618</v>
      </c>
      <c r="J35" s="21"/>
    </row>
    <row r="36" spans="1:10" ht="10.5">
      <c r="A36" s="2" t="s">
        <v>369</v>
      </c>
      <c r="B36" s="22">
        <v>38</v>
      </c>
      <c r="C36" s="47">
        <v>1730</v>
      </c>
      <c r="D36" s="47">
        <v>561</v>
      </c>
      <c r="E36" s="47">
        <v>278</v>
      </c>
      <c r="F36" s="47">
        <v>13</v>
      </c>
      <c r="G36" s="47">
        <v>8</v>
      </c>
      <c r="H36" s="47">
        <f t="shared" si="2"/>
        <v>2628</v>
      </c>
      <c r="I36" s="61">
        <f>H36/H55</f>
        <v>0.028616228929831438</v>
      </c>
      <c r="J36" s="21"/>
    </row>
    <row r="37" spans="1:10" ht="10.5">
      <c r="A37" s="2" t="s">
        <v>370</v>
      </c>
      <c r="B37" s="22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f t="shared" si="2"/>
        <v>0</v>
      </c>
      <c r="I37" s="61">
        <f>H37/H55</f>
        <v>0</v>
      </c>
      <c r="J37" s="21"/>
    </row>
    <row r="38" spans="1:10" ht="10.5">
      <c r="A38" s="2" t="s">
        <v>371</v>
      </c>
      <c r="B38" s="22">
        <v>3</v>
      </c>
      <c r="C38" s="47">
        <v>272</v>
      </c>
      <c r="D38" s="47">
        <v>51</v>
      </c>
      <c r="E38" s="47">
        <v>22</v>
      </c>
      <c r="F38" s="47">
        <v>2</v>
      </c>
      <c r="G38" s="47">
        <v>2</v>
      </c>
      <c r="H38" s="47">
        <f t="shared" si="2"/>
        <v>352</v>
      </c>
      <c r="I38" s="61">
        <f>H38/H55</f>
        <v>0.003832919552245307</v>
      </c>
      <c r="J38" s="21"/>
    </row>
    <row r="39" spans="1:10" ht="10.5">
      <c r="A39" s="2" t="s">
        <v>372</v>
      </c>
      <c r="B39" s="22">
        <v>0</v>
      </c>
      <c r="C39" s="47">
        <v>2</v>
      </c>
      <c r="D39" s="47">
        <v>6</v>
      </c>
      <c r="E39" s="47">
        <v>4</v>
      </c>
      <c r="F39" s="47">
        <v>0</v>
      </c>
      <c r="G39" s="47">
        <v>0</v>
      </c>
      <c r="H39" s="47">
        <f t="shared" si="2"/>
        <v>12</v>
      </c>
      <c r="I39" s="61">
        <f>H39/H55</f>
        <v>0.00013066771200836272</v>
      </c>
      <c r="J39" s="21"/>
    </row>
    <row r="40" spans="1:10" ht="10.5">
      <c r="A40" s="2" t="s">
        <v>373</v>
      </c>
      <c r="B40" s="22">
        <v>110</v>
      </c>
      <c r="C40" s="47">
        <v>2106</v>
      </c>
      <c r="D40" s="47">
        <v>1476</v>
      </c>
      <c r="E40" s="47">
        <v>1055</v>
      </c>
      <c r="F40" s="47">
        <v>1</v>
      </c>
      <c r="G40" s="47">
        <v>11</v>
      </c>
      <c r="H40" s="47">
        <f t="shared" si="2"/>
        <v>4759</v>
      </c>
      <c r="I40" s="61">
        <f>H40/H55</f>
        <v>0.05182063678731652</v>
      </c>
      <c r="J40" s="21"/>
    </row>
    <row r="41" spans="1:10" ht="10.5">
      <c r="A41" s="2" t="s">
        <v>374</v>
      </c>
      <c r="B41" s="22">
        <v>0</v>
      </c>
      <c r="C41" s="47">
        <v>71</v>
      </c>
      <c r="D41" s="47">
        <v>7</v>
      </c>
      <c r="E41" s="47">
        <v>0</v>
      </c>
      <c r="F41" s="47">
        <v>0</v>
      </c>
      <c r="G41" s="47">
        <v>0</v>
      </c>
      <c r="H41" s="47">
        <f t="shared" si="2"/>
        <v>78</v>
      </c>
      <c r="I41" s="61">
        <f>H41/H55</f>
        <v>0.0008493401280543578</v>
      </c>
      <c r="J41" s="21"/>
    </row>
    <row r="42" spans="1:14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84"/>
      <c r="K42" s="37"/>
      <c r="L42" s="37"/>
      <c r="M42" s="37"/>
      <c r="N42" s="37"/>
    </row>
    <row r="43" spans="1:14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84"/>
      <c r="K43" s="37"/>
      <c r="L43" s="37"/>
      <c r="M43" s="37"/>
      <c r="N43" s="37"/>
    </row>
    <row r="44" spans="1:10" ht="10.5">
      <c r="A44" s="2" t="s">
        <v>375</v>
      </c>
      <c r="B44" s="22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61">
        <v>0</v>
      </c>
      <c r="J44" s="21"/>
    </row>
    <row r="45" spans="1:10" ht="10.5">
      <c r="A45" s="2" t="s">
        <v>376</v>
      </c>
      <c r="B45" s="22">
        <v>1</v>
      </c>
      <c r="C45" s="47">
        <v>167</v>
      </c>
      <c r="D45" s="47">
        <v>52</v>
      </c>
      <c r="E45" s="47">
        <v>49</v>
      </c>
      <c r="F45" s="47">
        <v>0</v>
      </c>
      <c r="G45" s="47">
        <v>0</v>
      </c>
      <c r="H45" s="47">
        <f aca="true" t="shared" si="3" ref="H45:H54">SUM(B45:G45)</f>
        <v>269</v>
      </c>
      <c r="I45" s="61">
        <f>H45/H55</f>
        <v>0.0029291345441874645</v>
      </c>
      <c r="J45" s="21"/>
    </row>
    <row r="46" spans="1:10" ht="10.5">
      <c r="A46" s="2" t="s">
        <v>377</v>
      </c>
      <c r="B46" s="22">
        <v>47</v>
      </c>
      <c r="C46" s="47">
        <v>263</v>
      </c>
      <c r="D46" s="47">
        <v>84</v>
      </c>
      <c r="E46" s="47">
        <v>49</v>
      </c>
      <c r="F46" s="47">
        <v>0</v>
      </c>
      <c r="G46" s="47">
        <v>5</v>
      </c>
      <c r="H46" s="47">
        <f t="shared" si="3"/>
        <v>448</v>
      </c>
      <c r="I46" s="61">
        <f>H46/H55</f>
        <v>0.0048782612483122085</v>
      </c>
      <c r="J46" s="21"/>
    </row>
    <row r="47" spans="1:10" ht="10.5">
      <c r="A47" s="2" t="s">
        <v>378</v>
      </c>
      <c r="B47" s="22">
        <v>303</v>
      </c>
      <c r="C47" s="47">
        <v>3638</v>
      </c>
      <c r="D47" s="47">
        <v>1770</v>
      </c>
      <c r="E47" s="47">
        <v>1321</v>
      </c>
      <c r="F47" s="47">
        <v>0</v>
      </c>
      <c r="G47" s="47">
        <v>2</v>
      </c>
      <c r="H47" s="47">
        <f t="shared" si="3"/>
        <v>7034</v>
      </c>
      <c r="I47" s="61">
        <f>H47/H55</f>
        <v>0.07659305718890196</v>
      </c>
      <c r="J47" s="21"/>
    </row>
    <row r="48" spans="1:10" ht="10.5">
      <c r="A48" s="2" t="s">
        <v>379</v>
      </c>
      <c r="B48" s="22">
        <v>49</v>
      </c>
      <c r="C48" s="47">
        <v>257</v>
      </c>
      <c r="D48" s="47">
        <v>184</v>
      </c>
      <c r="E48" s="47">
        <v>180</v>
      </c>
      <c r="F48" s="47">
        <v>1</v>
      </c>
      <c r="G48" s="47">
        <v>15</v>
      </c>
      <c r="H48" s="47">
        <f t="shared" si="3"/>
        <v>686</v>
      </c>
      <c r="I48" s="61">
        <f>H48/H55</f>
        <v>0.0074698375364780694</v>
      </c>
      <c r="J48" s="21"/>
    </row>
    <row r="49" spans="1:10" ht="10.5">
      <c r="A49" s="2" t="s">
        <v>380</v>
      </c>
      <c r="B49" s="22">
        <v>10</v>
      </c>
      <c r="C49" s="47">
        <v>71</v>
      </c>
      <c r="D49" s="47">
        <v>18</v>
      </c>
      <c r="E49" s="47">
        <v>10</v>
      </c>
      <c r="F49" s="47">
        <v>0</v>
      </c>
      <c r="G49" s="47">
        <v>4</v>
      </c>
      <c r="H49" s="47">
        <f t="shared" si="3"/>
        <v>113</v>
      </c>
      <c r="I49" s="61">
        <f>H49/H55</f>
        <v>0.001230454288078749</v>
      </c>
      <c r="J49" s="21"/>
    </row>
    <row r="50" spans="1:10" ht="10.5">
      <c r="A50" s="2" t="s">
        <v>381</v>
      </c>
      <c r="B50" s="22">
        <v>23</v>
      </c>
      <c r="C50" s="47">
        <v>279</v>
      </c>
      <c r="D50" s="47">
        <v>103</v>
      </c>
      <c r="E50" s="47">
        <v>86</v>
      </c>
      <c r="F50" s="47">
        <v>0</v>
      </c>
      <c r="G50" s="47">
        <v>0</v>
      </c>
      <c r="H50" s="47">
        <f t="shared" si="3"/>
        <v>491</v>
      </c>
      <c r="I50" s="61">
        <f>H50/H55</f>
        <v>0.0053464872163421755</v>
      </c>
      <c r="J50" s="21"/>
    </row>
    <row r="51" spans="1:10" ht="10.5">
      <c r="A51" s="2" t="s">
        <v>382</v>
      </c>
      <c r="B51" s="22">
        <v>14</v>
      </c>
      <c r="C51" s="47">
        <v>2912</v>
      </c>
      <c r="D51" s="47">
        <v>1076</v>
      </c>
      <c r="E51" s="47">
        <v>423</v>
      </c>
      <c r="F51" s="47">
        <v>0</v>
      </c>
      <c r="G51" s="47">
        <v>4</v>
      </c>
      <c r="H51" s="47">
        <f t="shared" si="3"/>
        <v>4429</v>
      </c>
      <c r="I51" s="61">
        <f>H51/H55</f>
        <v>0.04822727470708654</v>
      </c>
      <c r="J51" s="21"/>
    </row>
    <row r="52" spans="1:10" ht="10.5">
      <c r="A52" s="2" t="s">
        <v>383</v>
      </c>
      <c r="B52" s="22">
        <v>0</v>
      </c>
      <c r="C52" s="47">
        <v>36</v>
      </c>
      <c r="D52" s="47">
        <v>0</v>
      </c>
      <c r="E52" s="47">
        <v>0</v>
      </c>
      <c r="F52" s="47">
        <v>0</v>
      </c>
      <c r="G52" s="47">
        <v>0</v>
      </c>
      <c r="H52" s="47">
        <f t="shared" si="3"/>
        <v>36</v>
      </c>
      <c r="I52" s="61">
        <f>H52/H55</f>
        <v>0.0003920031360250882</v>
      </c>
      <c r="J52" s="21"/>
    </row>
    <row r="53" spans="1:10" ht="10.5">
      <c r="A53" s="2" t="s">
        <v>384</v>
      </c>
      <c r="B53" s="22">
        <v>2</v>
      </c>
      <c r="C53" s="47">
        <v>139</v>
      </c>
      <c r="D53" s="47">
        <v>45</v>
      </c>
      <c r="E53" s="47">
        <v>60</v>
      </c>
      <c r="F53" s="47">
        <v>1</v>
      </c>
      <c r="G53" s="47">
        <v>0</v>
      </c>
      <c r="H53" s="47">
        <f t="shared" si="3"/>
        <v>247</v>
      </c>
      <c r="I53" s="61">
        <f>H53/H55</f>
        <v>0.002689577072172133</v>
      </c>
      <c r="J53" s="21"/>
    </row>
    <row r="54" spans="1:10" ht="10.5">
      <c r="A54" s="2" t="s">
        <v>385</v>
      </c>
      <c r="B54" s="22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f t="shared" si="3"/>
        <v>0</v>
      </c>
      <c r="I54" s="61">
        <f>H54/H55</f>
        <v>0</v>
      </c>
      <c r="J54" s="21"/>
    </row>
    <row r="55" spans="1:9" ht="10.5">
      <c r="A55" s="3" t="s">
        <v>137</v>
      </c>
      <c r="B55" s="22">
        <f aca="true" t="shared" si="4" ref="B55:H55">SUM(B3:B54)</f>
        <v>5712</v>
      </c>
      <c r="C55" s="22">
        <f t="shared" si="4"/>
        <v>44114</v>
      </c>
      <c r="D55" s="22">
        <f t="shared" si="4"/>
        <v>20563</v>
      </c>
      <c r="E55" s="22">
        <f t="shared" si="4"/>
        <v>19791</v>
      </c>
      <c r="F55" s="22">
        <f t="shared" si="4"/>
        <v>982</v>
      </c>
      <c r="G55" s="22">
        <f t="shared" si="4"/>
        <v>674</v>
      </c>
      <c r="H55" s="22">
        <f t="shared" si="4"/>
        <v>91836</v>
      </c>
      <c r="I55" s="61">
        <f>H55/H55</f>
        <v>1</v>
      </c>
    </row>
    <row r="56" spans="1:9" ht="10.5">
      <c r="A56" s="3" t="s">
        <v>165</v>
      </c>
      <c r="B56" s="32">
        <f>B55/H55</f>
        <v>0.06219783091598066</v>
      </c>
      <c r="C56" s="32">
        <f>C55/H55</f>
        <v>0.4803562872947428</v>
      </c>
      <c r="D56" s="32">
        <f>D55/H55</f>
        <v>0.22391001350233025</v>
      </c>
      <c r="E56" s="32">
        <f>E55/H55</f>
        <v>0.21550372402979223</v>
      </c>
      <c r="F56" s="32">
        <f>F55/H55</f>
        <v>0.010692974432684351</v>
      </c>
      <c r="G56" s="32">
        <f>G55/H55</f>
        <v>0.0073391698244697065</v>
      </c>
      <c r="H56" s="32">
        <f>H55/H55</f>
        <v>1</v>
      </c>
      <c r="I56" s="6"/>
    </row>
    <row r="57" spans="1:11" ht="10.5">
      <c r="A57" s="4" t="s">
        <v>22</v>
      </c>
      <c r="D57" s="25"/>
      <c r="K57" s="21"/>
    </row>
    <row r="58" spans="1:11" ht="10.5">
      <c r="A58" s="4" t="s">
        <v>236</v>
      </c>
      <c r="D58" s="25"/>
      <c r="K58" s="21"/>
    </row>
    <row r="59" spans="1:11" ht="10.5">
      <c r="A59" s="4" t="s">
        <v>23</v>
      </c>
      <c r="F59" s="25"/>
      <c r="I59" s="44"/>
      <c r="K59" s="37"/>
    </row>
    <row r="60" spans="1:11" ht="10.5">
      <c r="A60" s="39" t="s">
        <v>24</v>
      </c>
      <c r="F60" s="25"/>
      <c r="I60" s="44"/>
      <c r="K60" s="37"/>
    </row>
    <row r="61" spans="1:14" ht="10.5">
      <c r="A61" s="4" t="s">
        <v>125</v>
      </c>
      <c r="F61" s="25"/>
      <c r="I61" s="25"/>
      <c r="J61" s="37"/>
      <c r="K61" s="37"/>
      <c r="L61" s="37"/>
      <c r="M61" s="37"/>
      <c r="N61" s="37"/>
    </row>
  </sheetData>
  <printOptions/>
  <pageMargins left="0.4" right="0.4" top="0.35" bottom="0.35" header="0.5" footer="0.5"/>
  <pageSetup horizontalDpi="600" verticalDpi="6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J8" sqref="J8"/>
    </sheetView>
  </sheetViews>
  <sheetFormatPr defaultColWidth="11.421875" defaultRowHeight="12.75"/>
  <cols>
    <col min="1" max="1" width="18.57421875" style="4" customWidth="1"/>
    <col min="2" max="2" width="9.00390625" style="4" customWidth="1"/>
    <col min="3" max="3" width="8.8515625" style="4" customWidth="1"/>
    <col min="4" max="4" width="9.140625" style="4" customWidth="1"/>
    <col min="5" max="5" width="8.8515625" style="4" customWidth="1"/>
    <col min="6" max="6" width="9.140625" style="4" customWidth="1"/>
    <col min="7" max="7" width="8.8515625" style="4" customWidth="1"/>
    <col min="8" max="8" width="8.28125" style="4" customWidth="1"/>
    <col min="9" max="9" width="10.140625" style="4" customWidth="1"/>
    <col min="10" max="16384" width="9.140625" style="4" customWidth="1"/>
  </cols>
  <sheetData>
    <row r="1" ht="10.5">
      <c r="A1" s="1" t="s">
        <v>224</v>
      </c>
    </row>
    <row r="2" spans="1:9" ht="25.5" customHeight="1">
      <c r="A2" s="7" t="s">
        <v>290</v>
      </c>
      <c r="B2" s="7" t="s">
        <v>271</v>
      </c>
      <c r="C2" s="7" t="s">
        <v>265</v>
      </c>
      <c r="D2" s="7" t="s">
        <v>263</v>
      </c>
      <c r="E2" s="7" t="s">
        <v>264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9" ht="10.5">
      <c r="A3" s="2" t="s">
        <v>418</v>
      </c>
      <c r="B3" s="47"/>
      <c r="C3" s="47"/>
      <c r="D3" s="47"/>
      <c r="E3" s="47"/>
      <c r="F3" s="62"/>
      <c r="G3" s="62"/>
      <c r="H3" s="22"/>
      <c r="I3" s="61"/>
    </row>
    <row r="4" spans="1:9" ht="10.5">
      <c r="A4" s="2" t="s">
        <v>333</v>
      </c>
      <c r="B4" s="47">
        <v>0</v>
      </c>
      <c r="C4" s="47">
        <v>0</v>
      </c>
      <c r="D4" s="47">
        <v>0</v>
      </c>
      <c r="E4" s="47">
        <v>0</v>
      </c>
      <c r="F4" s="47">
        <v>0</v>
      </c>
      <c r="G4" s="47">
        <v>0</v>
      </c>
      <c r="H4" s="22">
        <f aca="true" t="shared" si="0" ref="H4:H54">SUM(B4:G4)</f>
        <v>0</v>
      </c>
      <c r="I4" s="61">
        <f>H4/H55</f>
        <v>0</v>
      </c>
    </row>
    <row r="5" spans="1:9" ht="10.5">
      <c r="A5" s="2" t="s">
        <v>334</v>
      </c>
      <c r="B5" s="47">
        <v>87</v>
      </c>
      <c r="C5" s="47">
        <v>115</v>
      </c>
      <c r="D5" s="47">
        <v>148</v>
      </c>
      <c r="E5" s="47">
        <v>266</v>
      </c>
      <c r="F5" s="47">
        <v>0</v>
      </c>
      <c r="G5" s="47">
        <v>66</v>
      </c>
      <c r="H5" s="22">
        <f t="shared" si="0"/>
        <v>682</v>
      </c>
      <c r="I5" s="61">
        <f>H5/H55</f>
        <v>0.017980490377010282</v>
      </c>
    </row>
    <row r="6" spans="1:9" ht="10.5">
      <c r="A6" s="2" t="s">
        <v>335</v>
      </c>
      <c r="B6" s="47">
        <v>320</v>
      </c>
      <c r="C6" s="47">
        <v>242</v>
      </c>
      <c r="D6" s="47">
        <v>141</v>
      </c>
      <c r="E6" s="47">
        <v>99</v>
      </c>
      <c r="F6" s="47">
        <v>0</v>
      </c>
      <c r="G6" s="47">
        <v>0</v>
      </c>
      <c r="H6" s="22">
        <f t="shared" si="0"/>
        <v>802</v>
      </c>
      <c r="I6" s="61">
        <f>H6/H55</f>
        <v>0.021144213023991564</v>
      </c>
    </row>
    <row r="7" spans="1:9" ht="10.5">
      <c r="A7" s="2" t="s">
        <v>336</v>
      </c>
      <c r="B7" s="47">
        <v>908</v>
      </c>
      <c r="C7" s="47">
        <v>1583</v>
      </c>
      <c r="D7" s="47">
        <v>2320</v>
      </c>
      <c r="E7" s="47">
        <v>2632</v>
      </c>
      <c r="F7" s="47">
        <v>0</v>
      </c>
      <c r="G7" s="47">
        <v>0</v>
      </c>
      <c r="H7" s="22">
        <f t="shared" si="0"/>
        <v>7443</v>
      </c>
      <c r="I7" s="61">
        <f>H7/H55</f>
        <v>0.19622989717901398</v>
      </c>
    </row>
    <row r="8" spans="1:9" ht="10.5">
      <c r="A8" s="2" t="s">
        <v>337</v>
      </c>
      <c r="B8" s="47">
        <v>98</v>
      </c>
      <c r="C8" s="47">
        <v>185</v>
      </c>
      <c r="D8" s="47">
        <v>145</v>
      </c>
      <c r="E8" s="47">
        <v>136</v>
      </c>
      <c r="F8" s="47">
        <v>0</v>
      </c>
      <c r="G8" s="47">
        <v>123</v>
      </c>
      <c r="H8" s="22">
        <f t="shared" si="0"/>
        <v>687</v>
      </c>
      <c r="I8" s="61">
        <f>H8/H55</f>
        <v>0.018112312153967837</v>
      </c>
    </row>
    <row r="9" spans="1:9" ht="10.5">
      <c r="A9" s="2" t="s">
        <v>278</v>
      </c>
      <c r="B9" s="47"/>
      <c r="C9" s="47"/>
      <c r="D9" s="47"/>
      <c r="E9" s="47"/>
      <c r="F9" s="47"/>
      <c r="G9" s="47"/>
      <c r="H9" s="22"/>
      <c r="I9" s="61"/>
    </row>
    <row r="10" spans="1:9" ht="10.5">
      <c r="A10" s="2" t="s">
        <v>339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22">
        <f t="shared" si="0"/>
        <v>0</v>
      </c>
      <c r="I10" s="61">
        <f>H10/H55</f>
        <v>0</v>
      </c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9" ht="10.5">
      <c r="A12" s="2" t="s">
        <v>206</v>
      </c>
      <c r="B12" s="47">
        <v>235</v>
      </c>
      <c r="C12" s="47">
        <v>192</v>
      </c>
      <c r="D12" s="47">
        <v>176</v>
      </c>
      <c r="E12" s="47">
        <v>130</v>
      </c>
      <c r="F12" s="62">
        <v>0</v>
      </c>
      <c r="G12" s="62">
        <v>0</v>
      </c>
      <c r="H12" s="22">
        <f t="shared" si="0"/>
        <v>733</v>
      </c>
      <c r="I12" s="61">
        <f>H12/H55</f>
        <v>0.019325072501977326</v>
      </c>
    </row>
    <row r="13" spans="1:9" ht="10.5">
      <c r="A13" s="2" t="s">
        <v>232</v>
      </c>
      <c r="B13" s="49"/>
      <c r="C13" s="49"/>
      <c r="D13" s="49"/>
      <c r="E13" s="49"/>
      <c r="F13" s="49"/>
      <c r="G13" s="49"/>
      <c r="H13" s="22"/>
      <c r="I13" s="61"/>
    </row>
    <row r="14" spans="1:9" ht="10.5">
      <c r="A14" s="2" t="s">
        <v>233</v>
      </c>
      <c r="B14" s="49"/>
      <c r="C14" s="49"/>
      <c r="D14" s="49"/>
      <c r="E14" s="49"/>
      <c r="F14" s="49"/>
      <c r="G14" s="49"/>
      <c r="H14" s="22"/>
      <c r="I14" s="61"/>
    </row>
    <row r="15" spans="1:9" ht="10.5">
      <c r="A15" s="2" t="s">
        <v>234</v>
      </c>
      <c r="B15" s="49"/>
      <c r="C15" s="49"/>
      <c r="D15" s="49"/>
      <c r="E15" s="49"/>
      <c r="F15" s="49"/>
      <c r="G15" s="49"/>
      <c r="H15" s="22"/>
      <c r="I15" s="61"/>
    </row>
    <row r="16" spans="1:9" ht="10.5">
      <c r="A16" s="2" t="s">
        <v>344</v>
      </c>
      <c r="B16" s="47">
        <v>20</v>
      </c>
      <c r="C16" s="47">
        <v>16</v>
      </c>
      <c r="D16" s="47">
        <v>9</v>
      </c>
      <c r="E16" s="47">
        <v>9</v>
      </c>
      <c r="F16" s="47">
        <v>0</v>
      </c>
      <c r="G16" s="47">
        <v>3</v>
      </c>
      <c r="H16" s="22">
        <f t="shared" si="0"/>
        <v>57</v>
      </c>
      <c r="I16" s="61">
        <f>H16/H55</f>
        <v>0.0015027682573161086</v>
      </c>
    </row>
    <row r="17" spans="1:9" ht="10.5">
      <c r="A17" s="2" t="s">
        <v>345</v>
      </c>
      <c r="B17" s="47">
        <v>41</v>
      </c>
      <c r="C17" s="47">
        <v>37</v>
      </c>
      <c r="D17" s="47">
        <v>40</v>
      </c>
      <c r="E17" s="47">
        <v>33</v>
      </c>
      <c r="F17" s="47">
        <v>0</v>
      </c>
      <c r="G17" s="47">
        <v>0</v>
      </c>
      <c r="H17" s="22">
        <f t="shared" si="0"/>
        <v>151</v>
      </c>
      <c r="I17" s="61">
        <f>H17/H55</f>
        <v>0.003981017664118112</v>
      </c>
    </row>
    <row r="18" spans="1:9" ht="10.5">
      <c r="A18" s="2" t="s">
        <v>346</v>
      </c>
      <c r="B18" s="47">
        <v>1</v>
      </c>
      <c r="C18" s="47">
        <v>2</v>
      </c>
      <c r="D18" s="47">
        <v>0</v>
      </c>
      <c r="E18" s="47">
        <v>0</v>
      </c>
      <c r="F18" s="47">
        <v>0</v>
      </c>
      <c r="G18" s="47">
        <v>0</v>
      </c>
      <c r="H18" s="22">
        <f t="shared" si="0"/>
        <v>3</v>
      </c>
      <c r="I18" s="61">
        <f>H18/H55</f>
        <v>7.909306617453204E-05</v>
      </c>
    </row>
    <row r="19" spans="1:9" ht="10.5">
      <c r="A19" s="2" t="s">
        <v>347</v>
      </c>
      <c r="B19" s="47">
        <v>13</v>
      </c>
      <c r="C19" s="47">
        <v>14</v>
      </c>
      <c r="D19" s="47">
        <v>2</v>
      </c>
      <c r="E19" s="47">
        <v>6</v>
      </c>
      <c r="F19" s="47">
        <v>0</v>
      </c>
      <c r="G19" s="47">
        <v>0</v>
      </c>
      <c r="H19" s="22">
        <f t="shared" si="0"/>
        <v>35</v>
      </c>
      <c r="I19" s="61">
        <f>H19/H55</f>
        <v>0.0009227524387028737</v>
      </c>
    </row>
    <row r="20" spans="1:9" ht="10.5">
      <c r="A20" s="2" t="s">
        <v>348</v>
      </c>
      <c r="B20" s="47">
        <v>350</v>
      </c>
      <c r="C20" s="47">
        <v>147</v>
      </c>
      <c r="D20" s="47">
        <v>80</v>
      </c>
      <c r="E20" s="47">
        <v>50</v>
      </c>
      <c r="F20" s="47">
        <v>3</v>
      </c>
      <c r="G20" s="47">
        <v>0</v>
      </c>
      <c r="H20" s="22">
        <f t="shared" si="0"/>
        <v>630</v>
      </c>
      <c r="I20" s="61">
        <f>H20/H55</f>
        <v>0.016609543896651726</v>
      </c>
    </row>
    <row r="21" spans="1:9" ht="10.5">
      <c r="A21" s="2" t="s">
        <v>349</v>
      </c>
      <c r="B21" s="47">
        <v>151</v>
      </c>
      <c r="C21" s="47">
        <v>100</v>
      </c>
      <c r="D21" s="47">
        <v>61</v>
      </c>
      <c r="E21" s="47">
        <v>65</v>
      </c>
      <c r="F21" s="47">
        <v>0</v>
      </c>
      <c r="G21" s="47">
        <v>0</v>
      </c>
      <c r="H21" s="22">
        <f t="shared" si="0"/>
        <v>377</v>
      </c>
      <c r="I21" s="61">
        <f>H21/H55</f>
        <v>0.009939361982599525</v>
      </c>
    </row>
    <row r="22" spans="1:9" ht="10.5">
      <c r="A22" s="2" t="s">
        <v>390</v>
      </c>
      <c r="B22" s="47"/>
      <c r="C22" s="47"/>
      <c r="D22" s="47"/>
      <c r="E22" s="47"/>
      <c r="F22" s="47"/>
      <c r="G22" s="47"/>
      <c r="H22" s="22"/>
      <c r="I22" s="61"/>
    </row>
    <row r="23" spans="1:9" ht="10.5">
      <c r="A23" s="2" t="s">
        <v>391</v>
      </c>
      <c r="B23" s="47"/>
      <c r="C23" s="47"/>
      <c r="D23" s="47"/>
      <c r="E23" s="47"/>
      <c r="F23" s="47"/>
      <c r="G23" s="47"/>
      <c r="H23" s="22"/>
      <c r="I23" s="61"/>
    </row>
    <row r="24" spans="1:9" ht="10.5">
      <c r="A24" s="2" t="s">
        <v>97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22">
        <f t="shared" si="0"/>
        <v>0</v>
      </c>
      <c r="I24" s="61">
        <f>H24/H55</f>
        <v>0</v>
      </c>
    </row>
    <row r="25" spans="1:9" ht="10.5">
      <c r="A25" s="2" t="s">
        <v>98</v>
      </c>
      <c r="B25" s="47">
        <v>180</v>
      </c>
      <c r="C25" s="47">
        <v>146</v>
      </c>
      <c r="D25" s="47">
        <v>116</v>
      </c>
      <c r="E25" s="47">
        <v>69</v>
      </c>
      <c r="F25" s="62">
        <v>0</v>
      </c>
      <c r="G25" s="62">
        <v>0</v>
      </c>
      <c r="H25" s="22">
        <f t="shared" si="0"/>
        <v>511</v>
      </c>
      <c r="I25" s="61">
        <f>H25/H55</f>
        <v>0.013472185605061957</v>
      </c>
    </row>
    <row r="26" spans="1:9" ht="10.5">
      <c r="A26" s="2" t="s">
        <v>204</v>
      </c>
      <c r="B26" s="47">
        <v>147</v>
      </c>
      <c r="C26" s="47">
        <v>98</v>
      </c>
      <c r="D26" s="47">
        <v>32</v>
      </c>
      <c r="E26" s="47">
        <v>32</v>
      </c>
      <c r="F26" s="47">
        <v>2</v>
      </c>
      <c r="G26" s="47">
        <v>5</v>
      </c>
      <c r="H26" s="22">
        <f t="shared" si="0"/>
        <v>316</v>
      </c>
      <c r="I26" s="61">
        <f>H26/H55</f>
        <v>0.008331136303717374</v>
      </c>
    </row>
    <row r="27" spans="1:9" ht="10.5">
      <c r="A27" s="2" t="s">
        <v>209</v>
      </c>
      <c r="B27" s="49"/>
      <c r="C27" s="49"/>
      <c r="D27" s="49"/>
      <c r="E27" s="49"/>
      <c r="F27" s="49"/>
      <c r="G27" s="49"/>
      <c r="H27" s="22"/>
      <c r="I27" s="61"/>
    </row>
    <row r="28" spans="1:9" ht="10.5">
      <c r="A28" s="2" t="s">
        <v>210</v>
      </c>
      <c r="B28" s="47"/>
      <c r="C28" s="47"/>
      <c r="D28" s="47"/>
      <c r="E28" s="47"/>
      <c r="F28" s="47"/>
      <c r="G28" s="47"/>
      <c r="H28" s="22"/>
      <c r="I28" s="61"/>
    </row>
    <row r="29" spans="1:9" ht="10.5">
      <c r="A29" s="2" t="s">
        <v>102</v>
      </c>
      <c r="B29" s="47">
        <v>0</v>
      </c>
      <c r="C29" s="47">
        <v>4</v>
      </c>
      <c r="D29" s="47">
        <v>2</v>
      </c>
      <c r="E29" s="47">
        <v>1</v>
      </c>
      <c r="F29" s="47">
        <v>0</v>
      </c>
      <c r="G29" s="47">
        <v>0</v>
      </c>
      <c r="H29" s="22">
        <f t="shared" si="0"/>
        <v>7</v>
      </c>
      <c r="I29" s="61">
        <f>H29/H55</f>
        <v>0.00018455048774057475</v>
      </c>
    </row>
    <row r="30" spans="1:9" ht="10.5">
      <c r="A30" s="2" t="s">
        <v>103</v>
      </c>
      <c r="B30" s="47">
        <v>1</v>
      </c>
      <c r="C30" s="47">
        <v>0</v>
      </c>
      <c r="D30" s="47">
        <v>1</v>
      </c>
      <c r="E30" s="47">
        <v>0</v>
      </c>
      <c r="F30" s="47">
        <v>0</v>
      </c>
      <c r="G30" s="47">
        <v>0</v>
      </c>
      <c r="H30" s="22">
        <f t="shared" si="0"/>
        <v>2</v>
      </c>
      <c r="I30" s="61">
        <f>H30/H55</f>
        <v>5.2728710783021356E-05</v>
      </c>
    </row>
    <row r="31" spans="1:9" ht="10.5">
      <c r="A31" s="2" t="s">
        <v>104</v>
      </c>
      <c r="B31" s="47">
        <v>0</v>
      </c>
      <c r="C31" s="47">
        <v>0</v>
      </c>
      <c r="D31" s="47">
        <v>2</v>
      </c>
      <c r="E31" s="47">
        <v>0</v>
      </c>
      <c r="F31" s="47">
        <v>0</v>
      </c>
      <c r="G31" s="47">
        <v>0</v>
      </c>
      <c r="H31" s="22">
        <f t="shared" si="0"/>
        <v>2</v>
      </c>
      <c r="I31" s="61">
        <f>H31/H55</f>
        <v>5.2728710783021356E-05</v>
      </c>
    </row>
    <row r="32" spans="1:9" ht="10.5">
      <c r="A32" s="2" t="s">
        <v>211</v>
      </c>
      <c r="B32" s="47"/>
      <c r="C32" s="47"/>
      <c r="D32" s="47"/>
      <c r="E32" s="47"/>
      <c r="F32" s="47"/>
      <c r="G32" s="47"/>
      <c r="H32" s="22"/>
      <c r="I32" s="61"/>
    </row>
    <row r="33" spans="1:9" ht="10.5">
      <c r="A33" s="2" t="s">
        <v>106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22">
        <f t="shared" si="0"/>
        <v>0</v>
      </c>
      <c r="I33" s="61">
        <f>H33/H55</f>
        <v>0</v>
      </c>
    </row>
    <row r="34" spans="1:9" ht="10.5">
      <c r="A34" s="2" t="s">
        <v>367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22">
        <f t="shared" si="0"/>
        <v>0</v>
      </c>
      <c r="I34" s="61">
        <f>H34/H55</f>
        <v>0</v>
      </c>
    </row>
    <row r="35" spans="1:9" ht="10.5">
      <c r="A35" s="2" t="s">
        <v>368</v>
      </c>
      <c r="B35" s="47">
        <v>117</v>
      </c>
      <c r="C35" s="47">
        <v>68</v>
      </c>
      <c r="D35" s="47">
        <v>40</v>
      </c>
      <c r="E35" s="47">
        <v>32</v>
      </c>
      <c r="F35" s="47">
        <v>0</v>
      </c>
      <c r="G35" s="47">
        <v>0</v>
      </c>
      <c r="H35" s="22">
        <f t="shared" si="0"/>
        <v>257</v>
      </c>
      <c r="I35" s="61">
        <f>H35/H55</f>
        <v>0.006775639335618244</v>
      </c>
    </row>
    <row r="36" spans="1:9" ht="10.5">
      <c r="A36" s="2" t="s">
        <v>369</v>
      </c>
      <c r="B36" s="47">
        <v>41</v>
      </c>
      <c r="C36" s="47">
        <v>10</v>
      </c>
      <c r="D36" s="47">
        <v>9</v>
      </c>
      <c r="E36" s="47">
        <v>5</v>
      </c>
      <c r="F36" s="47">
        <v>0</v>
      </c>
      <c r="G36" s="47">
        <v>0</v>
      </c>
      <c r="H36" s="22">
        <f t="shared" si="0"/>
        <v>65</v>
      </c>
      <c r="I36" s="61">
        <f>H36/H55</f>
        <v>0.001713683100448194</v>
      </c>
    </row>
    <row r="37" spans="1:9" ht="10.5">
      <c r="A37" s="2" t="s">
        <v>370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22">
        <f t="shared" si="0"/>
        <v>0</v>
      </c>
      <c r="I37" s="61">
        <f>H37/H55</f>
        <v>0</v>
      </c>
    </row>
    <row r="38" spans="1:9" ht="10.5">
      <c r="A38" s="2" t="s">
        <v>284</v>
      </c>
      <c r="B38" s="47">
        <v>6</v>
      </c>
      <c r="C38" s="47">
        <v>6</v>
      </c>
      <c r="D38" s="47">
        <v>6</v>
      </c>
      <c r="E38" s="47">
        <v>3</v>
      </c>
      <c r="F38" s="47">
        <v>0</v>
      </c>
      <c r="G38" s="47">
        <v>0</v>
      </c>
      <c r="H38" s="22">
        <f t="shared" si="0"/>
        <v>21</v>
      </c>
      <c r="I38" s="61">
        <f>H38/H55</f>
        <v>0.0005536514632217243</v>
      </c>
    </row>
    <row r="39" spans="1:9" ht="10.5">
      <c r="A39" s="2" t="s">
        <v>372</v>
      </c>
      <c r="B39" s="47">
        <v>42</v>
      </c>
      <c r="C39" s="47">
        <v>32</v>
      </c>
      <c r="D39" s="47">
        <v>24</v>
      </c>
      <c r="E39" s="47">
        <v>16</v>
      </c>
      <c r="F39" s="47">
        <v>0</v>
      </c>
      <c r="G39" s="47">
        <v>0</v>
      </c>
      <c r="H39" s="22">
        <f t="shared" si="0"/>
        <v>114</v>
      </c>
      <c r="I39" s="61">
        <f>H39/H55</f>
        <v>0.003005536514632217</v>
      </c>
    </row>
    <row r="40" spans="1:9" ht="10.5">
      <c r="A40" s="2" t="s">
        <v>373</v>
      </c>
      <c r="B40" s="47">
        <v>842</v>
      </c>
      <c r="C40" s="47">
        <v>709</v>
      </c>
      <c r="D40" s="47">
        <v>579</v>
      </c>
      <c r="E40" s="47">
        <v>550</v>
      </c>
      <c r="F40" s="47">
        <v>4</v>
      </c>
      <c r="G40" s="47">
        <v>13</v>
      </c>
      <c r="H40" s="22">
        <f t="shared" si="0"/>
        <v>2697</v>
      </c>
      <c r="I40" s="61">
        <f>H40/H55</f>
        <v>0.0711046664909043</v>
      </c>
    </row>
    <row r="41" spans="1:9" ht="10.5">
      <c r="A41" s="2" t="s">
        <v>374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22">
        <f t="shared" si="0"/>
        <v>0</v>
      </c>
      <c r="I41" s="61">
        <f>H41/H55</f>
        <v>0</v>
      </c>
    </row>
    <row r="42" spans="1:9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</row>
    <row r="43" spans="1:9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</row>
    <row r="44" spans="1:9" ht="10.5">
      <c r="A44" s="2" t="s">
        <v>375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22">
        <v>0</v>
      </c>
      <c r="I44" s="61">
        <f>H44/H55</f>
        <v>0</v>
      </c>
    </row>
    <row r="45" spans="1:9" ht="10.5">
      <c r="A45" s="2" t="s">
        <v>376</v>
      </c>
      <c r="B45" s="47">
        <v>4</v>
      </c>
      <c r="C45" s="47">
        <v>1</v>
      </c>
      <c r="D45" s="47">
        <v>0</v>
      </c>
      <c r="E45" s="47">
        <v>3</v>
      </c>
      <c r="F45" s="47">
        <v>0</v>
      </c>
      <c r="G45" s="47">
        <v>0</v>
      </c>
      <c r="H45" s="22">
        <f t="shared" si="0"/>
        <v>8</v>
      </c>
      <c r="I45" s="61">
        <f>H45/H55</f>
        <v>0.00021091484313208542</v>
      </c>
    </row>
    <row r="46" spans="1:9" ht="10.5">
      <c r="A46" s="2" t="s">
        <v>377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22">
        <f t="shared" si="0"/>
        <v>0</v>
      </c>
      <c r="I46" s="61">
        <f>H46/H55</f>
        <v>0</v>
      </c>
    </row>
    <row r="47" spans="1:9" ht="10.5">
      <c r="A47" s="2" t="s">
        <v>378</v>
      </c>
      <c r="B47" s="47">
        <v>4569</v>
      </c>
      <c r="C47" s="47">
        <v>4849</v>
      </c>
      <c r="D47" s="47">
        <v>3978</v>
      </c>
      <c r="E47" s="47">
        <v>4172</v>
      </c>
      <c r="F47" s="47">
        <v>18</v>
      </c>
      <c r="G47" s="47">
        <v>772</v>
      </c>
      <c r="H47" s="22">
        <f t="shared" si="0"/>
        <v>18358</v>
      </c>
      <c r="I47" s="61">
        <f>H47/H55</f>
        <v>0.483996836277353</v>
      </c>
    </row>
    <row r="48" spans="1:9" ht="10.5">
      <c r="A48" s="2" t="s">
        <v>379</v>
      </c>
      <c r="B48" s="47">
        <v>37</v>
      </c>
      <c r="C48" s="47">
        <v>68</v>
      </c>
      <c r="D48" s="47">
        <v>54</v>
      </c>
      <c r="E48" s="47">
        <v>40</v>
      </c>
      <c r="F48" s="47">
        <v>1</v>
      </c>
      <c r="G48" s="47">
        <v>15</v>
      </c>
      <c r="H48" s="22">
        <f t="shared" si="0"/>
        <v>215</v>
      </c>
      <c r="I48" s="61">
        <f>H48/H55</f>
        <v>0.005668336409174796</v>
      </c>
    </row>
    <row r="49" spans="1:9" ht="10.5">
      <c r="A49" s="2" t="s">
        <v>380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22">
        <f t="shared" si="0"/>
        <v>0</v>
      </c>
      <c r="I49" s="61">
        <f>H49/H55</f>
        <v>0</v>
      </c>
    </row>
    <row r="50" spans="1:9" ht="10.5">
      <c r="A50" s="2" t="s">
        <v>381</v>
      </c>
      <c r="B50" s="47">
        <v>82</v>
      </c>
      <c r="C50" s="47">
        <v>52</v>
      </c>
      <c r="D50" s="47">
        <v>41</v>
      </c>
      <c r="E50" s="47">
        <v>27</v>
      </c>
      <c r="F50" s="47">
        <v>0</v>
      </c>
      <c r="G50" s="47">
        <v>0</v>
      </c>
      <c r="H50" s="22">
        <f t="shared" si="0"/>
        <v>202</v>
      </c>
      <c r="I50" s="61">
        <f>H50/H55</f>
        <v>0.005325599789085157</v>
      </c>
    </row>
    <row r="51" spans="1:9" ht="10.5">
      <c r="A51" s="2" t="s">
        <v>382</v>
      </c>
      <c r="B51" s="47">
        <v>981</v>
      </c>
      <c r="C51" s="47">
        <v>902</v>
      </c>
      <c r="D51" s="47">
        <v>783</v>
      </c>
      <c r="E51" s="47">
        <v>674</v>
      </c>
      <c r="F51" s="47">
        <v>0</v>
      </c>
      <c r="G51" s="47">
        <v>0</v>
      </c>
      <c r="H51" s="22">
        <f t="shared" si="0"/>
        <v>3340</v>
      </c>
      <c r="I51" s="61">
        <f>H51/H55</f>
        <v>0.08805694700764566</v>
      </c>
    </row>
    <row r="52" spans="1:9" ht="10.5">
      <c r="A52" s="2" t="s">
        <v>383</v>
      </c>
      <c r="B52" s="47">
        <v>1</v>
      </c>
      <c r="C52" s="47">
        <v>13</v>
      </c>
      <c r="D52" s="47">
        <v>2</v>
      </c>
      <c r="E52" s="47">
        <v>4</v>
      </c>
      <c r="F52" s="47">
        <v>0</v>
      </c>
      <c r="G52" s="47">
        <v>0</v>
      </c>
      <c r="H52" s="22">
        <f t="shared" si="0"/>
        <v>20</v>
      </c>
      <c r="I52" s="61">
        <f>H52/H55</f>
        <v>0.0005272871078302136</v>
      </c>
    </row>
    <row r="53" spans="1:9" ht="10.5">
      <c r="A53" s="2" t="s">
        <v>384</v>
      </c>
      <c r="B53" s="47">
        <v>51</v>
      </c>
      <c r="C53" s="47">
        <v>60</v>
      </c>
      <c r="D53" s="47">
        <v>35</v>
      </c>
      <c r="E53" s="47">
        <v>48</v>
      </c>
      <c r="F53" s="47">
        <v>1</v>
      </c>
      <c r="G53" s="47">
        <v>0</v>
      </c>
      <c r="H53" s="22">
        <f t="shared" si="0"/>
        <v>195</v>
      </c>
      <c r="I53" s="61">
        <f>H53/H55</f>
        <v>0.005141049301344582</v>
      </c>
    </row>
    <row r="54" spans="1:9" ht="10.5">
      <c r="A54" s="2" t="s">
        <v>385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22">
        <f t="shared" si="0"/>
        <v>0</v>
      </c>
      <c r="I54" s="61">
        <f>H54/H55</f>
        <v>0</v>
      </c>
    </row>
    <row r="55" spans="1:9" ht="10.5">
      <c r="A55" s="3" t="s">
        <v>137</v>
      </c>
      <c r="B55" s="22">
        <f aca="true" t="shared" si="1" ref="B55:H55">SUM(B3:B54)</f>
        <v>9325</v>
      </c>
      <c r="C55" s="22">
        <f t="shared" si="1"/>
        <v>9651</v>
      </c>
      <c r="D55" s="22">
        <f t="shared" si="1"/>
        <v>8826</v>
      </c>
      <c r="E55" s="22">
        <f t="shared" si="1"/>
        <v>9102</v>
      </c>
      <c r="F55" s="22">
        <f t="shared" si="1"/>
        <v>29</v>
      </c>
      <c r="G55" s="22">
        <f t="shared" si="1"/>
        <v>997</v>
      </c>
      <c r="H55" s="22">
        <f t="shared" si="1"/>
        <v>37930</v>
      </c>
      <c r="I55" s="61">
        <f>H55/H55</f>
        <v>1</v>
      </c>
    </row>
    <row r="56" spans="1:9" ht="10.5">
      <c r="A56" s="9" t="s">
        <v>165</v>
      </c>
      <c r="B56" s="35">
        <f>B55/H55</f>
        <v>0.24584761402583707</v>
      </c>
      <c r="C56" s="35">
        <f>C55/H55</f>
        <v>0.25444239388346956</v>
      </c>
      <c r="D56" s="35">
        <f>D55/H55</f>
        <v>0.23269180068547324</v>
      </c>
      <c r="E56" s="35">
        <f>E55/H55</f>
        <v>0.23996836277353017</v>
      </c>
      <c r="F56" s="35">
        <f>F55/H55</f>
        <v>0.0007645663063538097</v>
      </c>
      <c r="G56" s="35">
        <f>G55/H55</f>
        <v>0.026285262325336147</v>
      </c>
      <c r="H56" s="35">
        <f>H55/H55</f>
        <v>1</v>
      </c>
      <c r="I56" s="35"/>
    </row>
    <row r="57" spans="1:11" ht="10.5">
      <c r="A57" s="4" t="s">
        <v>25</v>
      </c>
      <c r="D57" s="25"/>
      <c r="K57" s="21"/>
    </row>
    <row r="58" spans="1:11" ht="10.5">
      <c r="A58" s="4" t="s">
        <v>26</v>
      </c>
      <c r="D58" s="25"/>
      <c r="K58" s="21"/>
    </row>
    <row r="59" spans="1:11" ht="10.5">
      <c r="A59" s="4" t="s">
        <v>15</v>
      </c>
      <c r="F59" s="25"/>
      <c r="I59" s="44"/>
      <c r="K59" s="37"/>
    </row>
    <row r="60" spans="1:11" ht="10.5">
      <c r="A60" s="39" t="s">
        <v>16</v>
      </c>
      <c r="F60" s="25"/>
      <c r="I60" s="44"/>
      <c r="K60" s="37"/>
    </row>
    <row r="61" spans="1:14" ht="10.5">
      <c r="A61" s="4" t="s">
        <v>125</v>
      </c>
      <c r="F61" s="25"/>
      <c r="I61" s="25"/>
      <c r="J61" s="37"/>
      <c r="K61" s="37"/>
      <c r="L61" s="37"/>
      <c r="M61" s="37"/>
      <c r="N61" s="37"/>
    </row>
  </sheetData>
  <printOptions/>
  <pageMargins left="0.4" right="0.4" top="0.35" bottom="0.35" header="0.5" footer="0.5"/>
  <pageSetup horizontalDpi="600" verticalDpi="6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D60" sqref="D60"/>
    </sheetView>
  </sheetViews>
  <sheetFormatPr defaultColWidth="11.421875" defaultRowHeight="12.75"/>
  <cols>
    <col min="1" max="1" width="18.28125" style="4" customWidth="1"/>
    <col min="2" max="2" width="11.140625" style="4" customWidth="1"/>
    <col min="3" max="3" width="10.57421875" style="4" customWidth="1"/>
    <col min="4" max="4" width="11.00390625" style="4" customWidth="1"/>
    <col min="5" max="5" width="10.8515625" style="4" customWidth="1"/>
    <col min="6" max="7" width="10.140625" style="4" customWidth="1"/>
    <col min="8" max="8" width="10.00390625" style="4" customWidth="1"/>
    <col min="9" max="9" width="10.28125" style="4" customWidth="1"/>
    <col min="10" max="12" width="9.140625" style="37" customWidth="1"/>
    <col min="13" max="16384" width="9.140625" style="4" customWidth="1"/>
  </cols>
  <sheetData>
    <row r="1" ht="10.5">
      <c r="A1" s="1" t="s">
        <v>225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10" ht="10.5">
      <c r="A3" s="2" t="s">
        <v>332</v>
      </c>
      <c r="B3" s="22">
        <v>135</v>
      </c>
      <c r="C3" s="23">
        <v>659</v>
      </c>
      <c r="D3" s="47">
        <v>193</v>
      </c>
      <c r="E3" s="47">
        <v>251</v>
      </c>
      <c r="F3" s="47">
        <v>3</v>
      </c>
      <c r="G3" s="47">
        <v>47</v>
      </c>
      <c r="H3" s="47">
        <f aca="true" t="shared" si="0" ref="H3:H10">SUM(B3:G3)</f>
        <v>1288</v>
      </c>
      <c r="I3" s="61">
        <f>H3/H55</f>
        <v>0.0037578190645131174</v>
      </c>
      <c r="J3" s="128"/>
    </row>
    <row r="4" spans="1:10" ht="10.5">
      <c r="A4" s="2" t="s">
        <v>333</v>
      </c>
      <c r="B4" s="22">
        <v>37</v>
      </c>
      <c r="C4" s="47">
        <v>182</v>
      </c>
      <c r="D4" s="47">
        <v>163</v>
      </c>
      <c r="E4" s="47">
        <v>194</v>
      </c>
      <c r="F4" s="47">
        <v>0</v>
      </c>
      <c r="G4" s="47">
        <v>13</v>
      </c>
      <c r="H4" s="47">
        <f t="shared" si="0"/>
        <v>589</v>
      </c>
      <c r="I4" s="61">
        <f>H4/H55</f>
        <v>0.0017184436560545235</v>
      </c>
      <c r="J4" s="128"/>
    </row>
    <row r="5" spans="1:10" ht="10.5">
      <c r="A5" s="2" t="s">
        <v>334</v>
      </c>
      <c r="B5" s="22">
        <v>1186</v>
      </c>
      <c r="C5" s="47">
        <v>2169</v>
      </c>
      <c r="D5" s="47">
        <v>905</v>
      </c>
      <c r="E5" s="47">
        <v>2468</v>
      </c>
      <c r="F5" s="47">
        <v>37</v>
      </c>
      <c r="G5" s="47">
        <v>0</v>
      </c>
      <c r="H5" s="47">
        <f t="shared" si="0"/>
        <v>6765</v>
      </c>
      <c r="I5" s="61">
        <f>H5/H55</f>
        <v>0.01973730277285034</v>
      </c>
      <c r="J5" s="128"/>
    </row>
    <row r="6" spans="1:10" ht="10.5">
      <c r="A6" s="2" t="s">
        <v>335</v>
      </c>
      <c r="B6" s="22">
        <v>325</v>
      </c>
      <c r="C6" s="47">
        <v>4488</v>
      </c>
      <c r="D6" s="47">
        <v>1749</v>
      </c>
      <c r="E6" s="47">
        <v>1417</v>
      </c>
      <c r="F6" s="47">
        <v>8</v>
      </c>
      <c r="G6" s="47">
        <v>204</v>
      </c>
      <c r="H6" s="47">
        <f t="shared" si="0"/>
        <v>8191</v>
      </c>
      <c r="I6" s="61">
        <f>H6/H55</f>
        <v>0.023897745308561293</v>
      </c>
      <c r="J6" s="128"/>
    </row>
    <row r="7" spans="1:10" ht="10.5">
      <c r="A7" s="2" t="s">
        <v>336</v>
      </c>
      <c r="B7" s="22">
        <v>12020</v>
      </c>
      <c r="C7" s="47">
        <v>42388</v>
      </c>
      <c r="D7" s="47">
        <v>22432</v>
      </c>
      <c r="E7" s="47">
        <v>37792</v>
      </c>
      <c r="F7" s="47">
        <v>1209</v>
      </c>
      <c r="G7" s="47">
        <v>8624</v>
      </c>
      <c r="H7" s="47">
        <f t="shared" si="0"/>
        <v>124465</v>
      </c>
      <c r="I7" s="61">
        <f>H7/H55</f>
        <v>0.36313427784520586</v>
      </c>
      <c r="J7" s="128"/>
    </row>
    <row r="8" spans="1:10" ht="10.5">
      <c r="A8" s="2" t="s">
        <v>337</v>
      </c>
      <c r="B8" s="22">
        <v>3325</v>
      </c>
      <c r="C8" s="47">
        <v>7125</v>
      </c>
      <c r="D8" s="47">
        <v>3125</v>
      </c>
      <c r="E8" s="47">
        <v>2728</v>
      </c>
      <c r="F8" s="47">
        <v>0</v>
      </c>
      <c r="G8" s="47">
        <v>2287</v>
      </c>
      <c r="H8" s="47">
        <f t="shared" si="0"/>
        <v>18590</v>
      </c>
      <c r="I8" s="61">
        <f>H8/H55</f>
        <v>0.054237466156287925</v>
      </c>
      <c r="J8" s="128"/>
    </row>
    <row r="9" spans="1:10" ht="10.5">
      <c r="A9" s="2" t="s">
        <v>338</v>
      </c>
      <c r="B9" s="22">
        <v>174</v>
      </c>
      <c r="C9" s="47">
        <v>823</v>
      </c>
      <c r="D9" s="47">
        <v>318</v>
      </c>
      <c r="E9" s="47">
        <v>238</v>
      </c>
      <c r="F9" s="47">
        <v>0</v>
      </c>
      <c r="G9" s="47">
        <v>125</v>
      </c>
      <c r="H9" s="47">
        <f t="shared" si="0"/>
        <v>1678</v>
      </c>
      <c r="I9" s="61">
        <f>H9/H55</f>
        <v>0.004895668004854822</v>
      </c>
      <c r="J9" s="128"/>
    </row>
    <row r="10" spans="1:10" ht="10.5">
      <c r="A10" s="2" t="s">
        <v>339</v>
      </c>
      <c r="B10" s="22">
        <v>11</v>
      </c>
      <c r="C10" s="47">
        <v>18</v>
      </c>
      <c r="D10" s="47">
        <v>5</v>
      </c>
      <c r="E10" s="47">
        <v>2</v>
      </c>
      <c r="F10" s="47">
        <v>0</v>
      </c>
      <c r="G10" s="47">
        <v>0</v>
      </c>
      <c r="H10" s="47">
        <f t="shared" si="0"/>
        <v>36</v>
      </c>
      <c r="I10" s="61">
        <f>H10/H55</f>
        <v>0.00010503220987769582</v>
      </c>
      <c r="J10" s="128"/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206</v>
      </c>
      <c r="B12" s="22">
        <v>115</v>
      </c>
      <c r="C12" s="47">
        <v>627</v>
      </c>
      <c r="D12" s="47">
        <v>305</v>
      </c>
      <c r="E12" s="47">
        <v>160</v>
      </c>
      <c r="F12" s="47">
        <v>0</v>
      </c>
      <c r="G12" s="47">
        <v>56</v>
      </c>
      <c r="H12" s="47">
        <f aca="true" t="shared" si="1" ref="H12:H27">SUM(B12:G12)</f>
        <v>1263</v>
      </c>
      <c r="I12" s="61">
        <f>H12/H55</f>
        <v>0.0036848800298758286</v>
      </c>
      <c r="J12" s="128"/>
    </row>
    <row r="13" spans="1:10" ht="10.5">
      <c r="A13" s="2" t="s">
        <v>341</v>
      </c>
      <c r="B13" s="22">
        <v>1091</v>
      </c>
      <c r="C13" s="47">
        <v>3106</v>
      </c>
      <c r="D13" s="47">
        <v>1210</v>
      </c>
      <c r="E13" s="47">
        <v>846</v>
      </c>
      <c r="F13" s="47">
        <v>0</v>
      </c>
      <c r="G13" s="47">
        <v>2529</v>
      </c>
      <c r="H13" s="47">
        <f t="shared" si="1"/>
        <v>8782</v>
      </c>
      <c r="I13" s="61">
        <f>H13/H55</f>
        <v>0.0256220240873868</v>
      </c>
      <c r="J13" s="128"/>
    </row>
    <row r="14" spans="1:10" ht="10.5">
      <c r="A14" s="2" t="s">
        <v>280</v>
      </c>
      <c r="B14" s="22">
        <v>1</v>
      </c>
      <c r="C14" s="47">
        <v>83</v>
      </c>
      <c r="D14" s="47">
        <v>153</v>
      </c>
      <c r="E14" s="47">
        <v>128</v>
      </c>
      <c r="F14" s="47">
        <v>0</v>
      </c>
      <c r="G14" s="47">
        <v>0</v>
      </c>
      <c r="H14" s="47">
        <f t="shared" si="1"/>
        <v>365</v>
      </c>
      <c r="I14" s="61">
        <f>H14/H55</f>
        <v>0.001064909905704416</v>
      </c>
      <c r="J14" s="128"/>
    </row>
    <row r="15" spans="1:10" ht="10.5">
      <c r="A15" s="2" t="s">
        <v>343</v>
      </c>
      <c r="B15" s="22">
        <v>147</v>
      </c>
      <c r="C15" s="47">
        <v>1720</v>
      </c>
      <c r="D15" s="47">
        <v>869</v>
      </c>
      <c r="E15" s="47">
        <v>674</v>
      </c>
      <c r="F15" s="47">
        <v>44</v>
      </c>
      <c r="G15" s="47">
        <v>53</v>
      </c>
      <c r="H15" s="47">
        <f t="shared" si="1"/>
        <v>3507</v>
      </c>
      <c r="I15" s="61">
        <f>H15/H55</f>
        <v>0.010231887778918869</v>
      </c>
      <c r="J15" s="128"/>
    </row>
    <row r="16" spans="1:10" ht="10.5">
      <c r="A16" s="2" t="s">
        <v>344</v>
      </c>
      <c r="B16" s="22">
        <v>192</v>
      </c>
      <c r="C16" s="47">
        <v>521</v>
      </c>
      <c r="D16" s="47">
        <v>195</v>
      </c>
      <c r="E16" s="47">
        <v>195</v>
      </c>
      <c r="F16" s="47">
        <v>0</v>
      </c>
      <c r="G16" s="47">
        <v>468</v>
      </c>
      <c r="H16" s="47">
        <f t="shared" si="1"/>
        <v>1571</v>
      </c>
      <c r="I16" s="61">
        <f>H16/H55</f>
        <v>0.004583488936607226</v>
      </c>
      <c r="J16" s="128"/>
    </row>
    <row r="17" spans="1:10" ht="10.5">
      <c r="A17" s="2" t="s">
        <v>345</v>
      </c>
      <c r="B17" s="22">
        <v>822</v>
      </c>
      <c r="C17" s="47">
        <v>2333</v>
      </c>
      <c r="D17" s="47">
        <v>1119</v>
      </c>
      <c r="E17" s="47">
        <v>1141</v>
      </c>
      <c r="F17" s="47">
        <v>45</v>
      </c>
      <c r="G17" s="47">
        <v>529</v>
      </c>
      <c r="H17" s="47">
        <f t="shared" si="1"/>
        <v>5989</v>
      </c>
      <c r="I17" s="61">
        <f>H17/H55</f>
        <v>0.017473275137708896</v>
      </c>
      <c r="J17" s="128"/>
    </row>
    <row r="18" spans="1:10" ht="10.5">
      <c r="A18" s="2" t="s">
        <v>346</v>
      </c>
      <c r="B18" s="22">
        <v>6</v>
      </c>
      <c r="C18" s="47">
        <v>318</v>
      </c>
      <c r="D18" s="47">
        <v>131</v>
      </c>
      <c r="E18" s="47">
        <v>136</v>
      </c>
      <c r="F18" s="47">
        <v>0</v>
      </c>
      <c r="G18" s="47">
        <v>0</v>
      </c>
      <c r="H18" s="47">
        <f t="shared" si="1"/>
        <v>591</v>
      </c>
      <c r="I18" s="61">
        <f>H18/H55</f>
        <v>0.0017242787788255066</v>
      </c>
      <c r="J18" s="128"/>
    </row>
    <row r="19" spans="1:10" ht="10.5">
      <c r="A19" s="2" t="s">
        <v>347</v>
      </c>
      <c r="B19" s="22">
        <v>260</v>
      </c>
      <c r="C19" s="47">
        <v>955</v>
      </c>
      <c r="D19" s="47">
        <v>403</v>
      </c>
      <c r="E19" s="47">
        <v>456</v>
      </c>
      <c r="F19" s="47">
        <v>2</v>
      </c>
      <c r="G19" s="47">
        <v>5</v>
      </c>
      <c r="H19" s="47">
        <f t="shared" si="1"/>
        <v>2081</v>
      </c>
      <c r="I19" s="61">
        <f>H19/H55</f>
        <v>0.006071445243207917</v>
      </c>
      <c r="J19" s="128"/>
    </row>
    <row r="20" spans="1:10" ht="10.5">
      <c r="A20" s="2" t="s">
        <v>348</v>
      </c>
      <c r="B20" s="22">
        <v>360</v>
      </c>
      <c r="C20" s="47">
        <v>3263</v>
      </c>
      <c r="D20" s="47">
        <v>1334</v>
      </c>
      <c r="E20" s="47">
        <v>854</v>
      </c>
      <c r="F20" s="47">
        <v>88</v>
      </c>
      <c r="G20" s="47">
        <v>0</v>
      </c>
      <c r="H20" s="47">
        <f t="shared" si="1"/>
        <v>5899</v>
      </c>
      <c r="I20" s="61">
        <f>H20/H55</f>
        <v>0.01721069461301466</v>
      </c>
      <c r="J20" s="128"/>
    </row>
    <row r="21" spans="1:10" ht="10.5">
      <c r="A21" s="2" t="s">
        <v>349</v>
      </c>
      <c r="B21" s="22">
        <v>431</v>
      </c>
      <c r="C21" s="47">
        <v>797</v>
      </c>
      <c r="D21" s="47">
        <v>395</v>
      </c>
      <c r="E21" s="47">
        <v>228</v>
      </c>
      <c r="F21" s="47">
        <v>10</v>
      </c>
      <c r="G21" s="47">
        <v>228</v>
      </c>
      <c r="H21" s="47">
        <f t="shared" si="1"/>
        <v>2089</v>
      </c>
      <c r="I21" s="61">
        <f>H21/H55</f>
        <v>0.00609478573429185</v>
      </c>
      <c r="J21" s="128"/>
    </row>
    <row r="22" spans="1:10" ht="10.5">
      <c r="A22" s="2" t="s">
        <v>350</v>
      </c>
      <c r="B22" s="22">
        <v>2</v>
      </c>
      <c r="C22" s="47">
        <v>4</v>
      </c>
      <c r="D22" s="47">
        <v>3</v>
      </c>
      <c r="E22" s="47">
        <v>1</v>
      </c>
      <c r="F22" s="47">
        <v>0</v>
      </c>
      <c r="G22" s="47">
        <v>0</v>
      </c>
      <c r="H22" s="47">
        <f t="shared" si="1"/>
        <v>10</v>
      </c>
      <c r="I22" s="61">
        <f>H22/H55</f>
        <v>2.9175613854915508E-05</v>
      </c>
      <c r="J22" s="128"/>
    </row>
    <row r="23" spans="1:10" ht="10.5">
      <c r="A23" s="2" t="s">
        <v>96</v>
      </c>
      <c r="B23" s="22">
        <v>1</v>
      </c>
      <c r="C23" s="47">
        <v>2</v>
      </c>
      <c r="D23" s="47">
        <v>2</v>
      </c>
      <c r="E23" s="47">
        <v>3</v>
      </c>
      <c r="F23" s="47">
        <v>0</v>
      </c>
      <c r="G23" s="47">
        <v>0</v>
      </c>
      <c r="H23" s="47">
        <f t="shared" si="1"/>
        <v>8</v>
      </c>
      <c r="I23" s="61">
        <f>H23/H55</f>
        <v>2.3340491083932407E-05</v>
      </c>
      <c r="J23" s="128"/>
    </row>
    <row r="24" spans="1:10" ht="10.5">
      <c r="A24" s="2" t="s">
        <v>299</v>
      </c>
      <c r="B24" s="22">
        <v>164</v>
      </c>
      <c r="C24" s="47">
        <v>393</v>
      </c>
      <c r="D24" s="47">
        <v>164</v>
      </c>
      <c r="E24" s="47">
        <v>113</v>
      </c>
      <c r="F24" s="47">
        <v>6</v>
      </c>
      <c r="G24" s="47">
        <v>546</v>
      </c>
      <c r="H24" s="47">
        <f t="shared" si="1"/>
        <v>1386</v>
      </c>
      <c r="I24" s="61">
        <f>H24/H55</f>
        <v>0.004043740080291289</v>
      </c>
      <c r="J24" s="128"/>
    </row>
    <row r="25" spans="1:10" ht="10.5">
      <c r="A25" s="2" t="s">
        <v>98</v>
      </c>
      <c r="B25" s="22">
        <v>250</v>
      </c>
      <c r="C25" s="47">
        <v>1424</v>
      </c>
      <c r="D25" s="47">
        <v>630</v>
      </c>
      <c r="E25" s="47">
        <v>607</v>
      </c>
      <c r="F25" s="47">
        <v>0</v>
      </c>
      <c r="G25" s="47">
        <v>12</v>
      </c>
      <c r="H25" s="47">
        <f t="shared" si="1"/>
        <v>2923</v>
      </c>
      <c r="I25" s="61">
        <f>H25/H55</f>
        <v>0.008528031929791803</v>
      </c>
      <c r="J25" s="128"/>
    </row>
    <row r="26" spans="1:10" ht="10.5">
      <c r="A26" s="2" t="s">
        <v>204</v>
      </c>
      <c r="B26" s="22">
        <v>8</v>
      </c>
      <c r="C26" s="47">
        <v>826</v>
      </c>
      <c r="D26" s="47">
        <v>353</v>
      </c>
      <c r="E26" s="47">
        <v>256</v>
      </c>
      <c r="F26" s="47">
        <v>2</v>
      </c>
      <c r="G26" s="47">
        <v>0</v>
      </c>
      <c r="H26" s="47">
        <f t="shared" si="1"/>
        <v>1445</v>
      </c>
      <c r="I26" s="61">
        <f>H26/H55</f>
        <v>0.004215876202035291</v>
      </c>
      <c r="J26" s="128"/>
    </row>
    <row r="27" spans="1:10" ht="10.5">
      <c r="A27" s="2" t="s">
        <v>205</v>
      </c>
      <c r="B27" s="22">
        <v>8</v>
      </c>
      <c r="C27" s="47">
        <v>148</v>
      </c>
      <c r="D27" s="47">
        <v>95</v>
      </c>
      <c r="E27" s="47">
        <v>32</v>
      </c>
      <c r="F27" s="47">
        <v>26</v>
      </c>
      <c r="G27" s="47">
        <v>31</v>
      </c>
      <c r="H27" s="47">
        <f t="shared" si="1"/>
        <v>340</v>
      </c>
      <c r="I27" s="61">
        <f>H27/H55</f>
        <v>0.0009919708710671273</v>
      </c>
      <c r="J27" s="128"/>
    </row>
    <row r="28" spans="1:10" ht="10.5">
      <c r="A28" s="2" t="s">
        <v>210</v>
      </c>
      <c r="B28" s="22"/>
      <c r="C28" s="47"/>
      <c r="D28" s="47"/>
      <c r="E28" s="47"/>
      <c r="F28" s="47"/>
      <c r="G28" s="47"/>
      <c r="H28" s="47"/>
      <c r="I28" s="61"/>
      <c r="J28" s="128"/>
    </row>
    <row r="29" spans="1:10" ht="10.5">
      <c r="A29" s="2" t="s">
        <v>102</v>
      </c>
      <c r="B29" s="22">
        <v>17</v>
      </c>
      <c r="C29" s="47">
        <v>200</v>
      </c>
      <c r="D29" s="47">
        <v>97</v>
      </c>
      <c r="E29" s="47">
        <v>90</v>
      </c>
      <c r="F29" s="47">
        <v>0</v>
      </c>
      <c r="G29" s="47">
        <v>3</v>
      </c>
      <c r="H29" s="47">
        <f aca="true" t="shared" si="2" ref="H29:H41">SUM(B29:G29)</f>
        <v>407</v>
      </c>
      <c r="I29" s="61">
        <f>H29/H55</f>
        <v>0.001187447483895061</v>
      </c>
      <c r="J29" s="128"/>
    </row>
    <row r="30" spans="1:10" ht="10.5">
      <c r="A30" s="2" t="s">
        <v>103</v>
      </c>
      <c r="B30" s="22">
        <v>62</v>
      </c>
      <c r="C30" s="47">
        <v>1297</v>
      </c>
      <c r="D30" s="47">
        <v>478</v>
      </c>
      <c r="E30" s="47">
        <v>437</v>
      </c>
      <c r="F30" s="47">
        <v>0</v>
      </c>
      <c r="G30" s="47">
        <v>10</v>
      </c>
      <c r="H30" s="47">
        <f t="shared" si="2"/>
        <v>2284</v>
      </c>
      <c r="I30" s="61">
        <f>H30/H55</f>
        <v>0.006663710204462702</v>
      </c>
      <c r="J30" s="128"/>
    </row>
    <row r="31" spans="1:10" ht="10.5">
      <c r="A31" s="2" t="s">
        <v>104</v>
      </c>
      <c r="B31" s="22">
        <v>13</v>
      </c>
      <c r="C31" s="47">
        <v>4</v>
      </c>
      <c r="D31" s="47">
        <v>3</v>
      </c>
      <c r="E31" s="47">
        <v>2</v>
      </c>
      <c r="F31" s="47">
        <v>0</v>
      </c>
      <c r="G31" s="47">
        <v>0</v>
      </c>
      <c r="H31" s="47">
        <f t="shared" si="2"/>
        <v>22</v>
      </c>
      <c r="I31" s="61">
        <f>H31/H55</f>
        <v>6.418635048081411E-05</v>
      </c>
      <c r="J31" s="128"/>
    </row>
    <row r="32" spans="1:10" ht="10.5">
      <c r="A32" s="2" t="s">
        <v>105</v>
      </c>
      <c r="B32" s="22">
        <v>7</v>
      </c>
      <c r="C32" s="47">
        <v>23</v>
      </c>
      <c r="D32" s="47">
        <v>7</v>
      </c>
      <c r="E32" s="47">
        <v>7</v>
      </c>
      <c r="F32" s="47">
        <v>0</v>
      </c>
      <c r="G32" s="47">
        <v>2</v>
      </c>
      <c r="H32" s="47">
        <f t="shared" si="2"/>
        <v>46</v>
      </c>
      <c r="I32" s="61">
        <f>H32/H55</f>
        <v>0.00013420782373261132</v>
      </c>
      <c r="J32" s="128"/>
    </row>
    <row r="33" spans="1:10" ht="10.5">
      <c r="A33" s="2" t="s">
        <v>106</v>
      </c>
      <c r="B33" s="22">
        <v>112</v>
      </c>
      <c r="C33" s="47">
        <v>380</v>
      </c>
      <c r="D33" s="47">
        <v>139</v>
      </c>
      <c r="E33" s="47">
        <v>120</v>
      </c>
      <c r="F33" s="47">
        <v>1</v>
      </c>
      <c r="G33" s="47">
        <v>413</v>
      </c>
      <c r="H33" s="47">
        <f t="shared" si="2"/>
        <v>1165</v>
      </c>
      <c r="I33" s="61">
        <f>H33/H55</f>
        <v>0.0033989590140976566</v>
      </c>
      <c r="J33" s="128"/>
    </row>
    <row r="34" spans="1:10" ht="10.5">
      <c r="A34" s="2" t="s">
        <v>367</v>
      </c>
      <c r="B34" s="22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f t="shared" si="2"/>
        <v>0</v>
      </c>
      <c r="I34" s="61">
        <f>H34/H55</f>
        <v>0</v>
      </c>
      <c r="J34" s="128"/>
    </row>
    <row r="35" spans="1:10" ht="10.5">
      <c r="A35" s="2" t="s">
        <v>368</v>
      </c>
      <c r="B35" s="22">
        <v>964</v>
      </c>
      <c r="C35" s="47">
        <v>1469</v>
      </c>
      <c r="D35" s="47">
        <v>576</v>
      </c>
      <c r="E35" s="47">
        <v>361</v>
      </c>
      <c r="F35" s="47">
        <v>4</v>
      </c>
      <c r="G35" s="47">
        <v>1762</v>
      </c>
      <c r="H35" s="47">
        <f t="shared" si="2"/>
        <v>5136</v>
      </c>
      <c r="I35" s="61">
        <f>H35/H55</f>
        <v>0.014984595275884605</v>
      </c>
      <c r="J35" s="128"/>
    </row>
    <row r="36" spans="1:10" ht="10.5">
      <c r="A36" s="2" t="s">
        <v>369</v>
      </c>
      <c r="B36" s="22">
        <v>317</v>
      </c>
      <c r="C36" s="47">
        <v>4152</v>
      </c>
      <c r="D36" s="47">
        <v>1494</v>
      </c>
      <c r="E36" s="47">
        <v>999</v>
      </c>
      <c r="F36" s="47">
        <v>15</v>
      </c>
      <c r="G36" s="47">
        <v>4175</v>
      </c>
      <c r="H36" s="47">
        <f t="shared" si="2"/>
        <v>11152</v>
      </c>
      <c r="I36" s="61">
        <f>H36/H55</f>
        <v>0.03253664457100178</v>
      </c>
      <c r="J36" s="128"/>
    </row>
    <row r="37" spans="1:10" ht="10.5">
      <c r="A37" s="2" t="s">
        <v>370</v>
      </c>
      <c r="B37" s="22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f t="shared" si="2"/>
        <v>0</v>
      </c>
      <c r="I37" s="61">
        <f>H37/H55</f>
        <v>0</v>
      </c>
      <c r="J37" s="128"/>
    </row>
    <row r="38" spans="1:10" ht="10.5">
      <c r="A38" s="2" t="s">
        <v>371</v>
      </c>
      <c r="B38" s="22">
        <v>2</v>
      </c>
      <c r="C38" s="47">
        <v>461</v>
      </c>
      <c r="D38" s="47">
        <v>119</v>
      </c>
      <c r="E38" s="47">
        <v>74</v>
      </c>
      <c r="F38" s="47">
        <v>4</v>
      </c>
      <c r="G38" s="47">
        <v>19</v>
      </c>
      <c r="H38" s="47">
        <f t="shared" si="2"/>
        <v>679</v>
      </c>
      <c r="I38" s="61">
        <f>H38/H55</f>
        <v>0.001981024180748763</v>
      </c>
      <c r="J38" s="128"/>
    </row>
    <row r="39" spans="1:10" ht="10.5">
      <c r="A39" s="2" t="s">
        <v>285</v>
      </c>
      <c r="B39" s="22">
        <v>14</v>
      </c>
      <c r="C39" s="47">
        <v>21</v>
      </c>
      <c r="D39" s="47">
        <v>12</v>
      </c>
      <c r="E39" s="47">
        <v>26</v>
      </c>
      <c r="F39" s="47">
        <v>0</v>
      </c>
      <c r="G39" s="47">
        <v>0</v>
      </c>
      <c r="H39" s="47">
        <f t="shared" si="2"/>
        <v>73</v>
      </c>
      <c r="I39" s="61">
        <f>H39/H55</f>
        <v>0.0002129819811408832</v>
      </c>
      <c r="J39" s="128"/>
    </row>
    <row r="40" spans="1:10" ht="10.5">
      <c r="A40" s="2" t="s">
        <v>228</v>
      </c>
      <c r="B40" s="22">
        <v>533</v>
      </c>
      <c r="C40" s="47">
        <v>13951</v>
      </c>
      <c r="D40" s="47">
        <v>3171</v>
      </c>
      <c r="E40" s="47">
        <v>3467</v>
      </c>
      <c r="F40" s="47">
        <v>7</v>
      </c>
      <c r="G40" s="47">
        <v>15</v>
      </c>
      <c r="H40" s="47">
        <f t="shared" si="2"/>
        <v>21144</v>
      </c>
      <c r="I40" s="61">
        <f>H40/H55</f>
        <v>0.061688917934833346</v>
      </c>
      <c r="J40" s="128"/>
    </row>
    <row r="41" spans="1:10" ht="10.5">
      <c r="A41" s="2" t="s">
        <v>374</v>
      </c>
      <c r="B41" s="22">
        <v>2523</v>
      </c>
      <c r="C41" s="47">
        <v>4771</v>
      </c>
      <c r="D41" s="47">
        <v>2062</v>
      </c>
      <c r="E41" s="47">
        <v>1968</v>
      </c>
      <c r="F41" s="47">
        <v>19</v>
      </c>
      <c r="G41" s="47">
        <v>2832</v>
      </c>
      <c r="H41" s="47">
        <f t="shared" si="2"/>
        <v>14175</v>
      </c>
      <c r="I41" s="61">
        <f>H41/H55</f>
        <v>0.04135643263934273</v>
      </c>
      <c r="J41" s="128"/>
    </row>
    <row r="42" spans="1:10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128"/>
    </row>
    <row r="43" spans="1:10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128"/>
    </row>
    <row r="44" spans="1:10" ht="10.5">
      <c r="A44" s="2" t="s">
        <v>375</v>
      </c>
      <c r="B44" s="22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61">
        <v>0</v>
      </c>
      <c r="J44" s="128"/>
    </row>
    <row r="45" spans="1:10" ht="10.5">
      <c r="A45" s="2" t="s">
        <v>376</v>
      </c>
      <c r="B45" s="22">
        <v>31</v>
      </c>
      <c r="C45" s="47">
        <v>94</v>
      </c>
      <c r="D45" s="47">
        <v>27</v>
      </c>
      <c r="E45" s="47">
        <v>34</v>
      </c>
      <c r="F45" s="47">
        <v>0</v>
      </c>
      <c r="G45" s="47">
        <v>0</v>
      </c>
      <c r="H45" s="47">
        <f aca="true" t="shared" si="3" ref="H45:H54">SUM(B45:G45)</f>
        <v>186</v>
      </c>
      <c r="I45" s="61">
        <f>H45/H55</f>
        <v>0.0005426664177014285</v>
      </c>
      <c r="J45" s="128"/>
    </row>
    <row r="46" spans="1:10" ht="10.5">
      <c r="A46" s="2" t="s">
        <v>377</v>
      </c>
      <c r="B46" s="22">
        <v>72</v>
      </c>
      <c r="C46" s="47">
        <v>269</v>
      </c>
      <c r="D46" s="47">
        <v>104</v>
      </c>
      <c r="E46" s="47">
        <v>83</v>
      </c>
      <c r="F46" s="47">
        <v>0</v>
      </c>
      <c r="G46" s="47">
        <v>19</v>
      </c>
      <c r="H46" s="47">
        <f t="shared" si="3"/>
        <v>547</v>
      </c>
      <c r="I46" s="61">
        <f>H46/H55</f>
        <v>0.0015959060778638783</v>
      </c>
      <c r="J46" s="128"/>
    </row>
    <row r="47" spans="1:10" ht="10.5">
      <c r="A47" s="2" t="s">
        <v>378</v>
      </c>
      <c r="B47" s="22">
        <v>8762</v>
      </c>
      <c r="C47" s="47">
        <v>33720</v>
      </c>
      <c r="D47" s="47">
        <v>16681</v>
      </c>
      <c r="E47" s="47">
        <v>19484</v>
      </c>
      <c r="F47" s="47">
        <v>59</v>
      </c>
      <c r="G47" s="47">
        <v>1289</v>
      </c>
      <c r="H47" s="47">
        <f t="shared" si="3"/>
        <v>79995</v>
      </c>
      <c r="I47" s="61">
        <f>H47/H55</f>
        <v>0.2333903230323966</v>
      </c>
      <c r="J47" s="128"/>
    </row>
    <row r="48" spans="1:10" ht="10.5">
      <c r="A48" s="2" t="s">
        <v>379</v>
      </c>
      <c r="B48" s="22">
        <v>104</v>
      </c>
      <c r="C48" s="47">
        <v>397</v>
      </c>
      <c r="D48" s="47">
        <v>276</v>
      </c>
      <c r="E48" s="47">
        <v>244</v>
      </c>
      <c r="F48" s="47">
        <v>0</v>
      </c>
      <c r="G48" s="47">
        <v>8</v>
      </c>
      <c r="H48" s="47">
        <f t="shared" si="3"/>
        <v>1029</v>
      </c>
      <c r="I48" s="61">
        <f>H48/H55</f>
        <v>0.0030021706656708056</v>
      </c>
      <c r="J48" s="128"/>
    </row>
    <row r="49" spans="1:10" ht="10.5">
      <c r="A49" s="2" t="s">
        <v>380</v>
      </c>
      <c r="B49" s="22">
        <v>61</v>
      </c>
      <c r="C49" s="47">
        <v>164</v>
      </c>
      <c r="D49" s="47">
        <v>62</v>
      </c>
      <c r="E49" s="47">
        <v>33</v>
      </c>
      <c r="F49" s="47">
        <v>0</v>
      </c>
      <c r="G49" s="47">
        <v>37</v>
      </c>
      <c r="H49" s="47">
        <f t="shared" si="3"/>
        <v>357</v>
      </c>
      <c r="I49" s="61">
        <f>H49/H55</f>
        <v>0.0010415694146204836</v>
      </c>
      <c r="J49" s="128"/>
    </row>
    <row r="50" spans="1:10" ht="10.5">
      <c r="A50" s="2" t="s">
        <v>381</v>
      </c>
      <c r="B50" s="22">
        <v>85</v>
      </c>
      <c r="C50" s="47">
        <v>227</v>
      </c>
      <c r="D50" s="47">
        <v>88</v>
      </c>
      <c r="E50" s="47">
        <v>58</v>
      </c>
      <c r="F50" s="47">
        <v>0</v>
      </c>
      <c r="G50" s="47">
        <v>341</v>
      </c>
      <c r="H50" s="47">
        <f t="shared" si="3"/>
        <v>799</v>
      </c>
      <c r="I50" s="61">
        <f>H50/H55</f>
        <v>0.002331131547007749</v>
      </c>
      <c r="J50" s="128"/>
    </row>
    <row r="51" spans="1:10" ht="10.5">
      <c r="A51" s="2" t="s">
        <v>382</v>
      </c>
      <c r="B51" s="22">
        <v>55</v>
      </c>
      <c r="C51" s="47">
        <v>1156</v>
      </c>
      <c r="D51" s="47">
        <v>608</v>
      </c>
      <c r="E51" s="47">
        <v>938</v>
      </c>
      <c r="F51" s="47">
        <v>0</v>
      </c>
      <c r="G51" s="47">
        <v>12</v>
      </c>
      <c r="H51" s="47">
        <f t="shared" si="3"/>
        <v>2769</v>
      </c>
      <c r="I51" s="61">
        <f>H51/H55</f>
        <v>0.008078727476426104</v>
      </c>
      <c r="J51" s="128"/>
    </row>
    <row r="52" spans="1:10" ht="10.5">
      <c r="A52" s="2" t="s">
        <v>383</v>
      </c>
      <c r="B52" s="22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f t="shared" si="3"/>
        <v>0</v>
      </c>
      <c r="I52" s="61">
        <f>H52/H55</f>
        <v>0</v>
      </c>
      <c r="J52" s="128"/>
    </row>
    <row r="53" spans="1:10" ht="10.5">
      <c r="A53" s="2" t="s">
        <v>384</v>
      </c>
      <c r="B53" s="22">
        <v>80</v>
      </c>
      <c r="C53" s="47">
        <v>415</v>
      </c>
      <c r="D53" s="47">
        <v>209</v>
      </c>
      <c r="E53" s="47">
        <v>225</v>
      </c>
      <c r="F53" s="47">
        <v>1</v>
      </c>
      <c r="G53" s="47">
        <v>6</v>
      </c>
      <c r="H53" s="47">
        <f t="shared" si="3"/>
        <v>936</v>
      </c>
      <c r="I53" s="61">
        <f>H53/H55</f>
        <v>0.0027308374568200916</v>
      </c>
      <c r="J53" s="128"/>
    </row>
    <row r="54" spans="1:10" ht="10.5">
      <c r="A54" s="2" t="s">
        <v>385</v>
      </c>
      <c r="B54" s="22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f t="shared" si="3"/>
        <v>0</v>
      </c>
      <c r="I54" s="61">
        <f>H54/H55</f>
        <v>0</v>
      </c>
      <c r="J54" s="128"/>
    </row>
    <row r="55" spans="1:10" ht="10.5">
      <c r="A55" s="3" t="s">
        <v>137</v>
      </c>
      <c r="B55" s="22">
        <f aca="true" t="shared" si="4" ref="B55:H55">SUM(B3:B54)</f>
        <v>34885</v>
      </c>
      <c r="C55" s="22">
        <f t="shared" si="4"/>
        <v>137543</v>
      </c>
      <c r="D55" s="22">
        <f t="shared" si="4"/>
        <v>62464</v>
      </c>
      <c r="E55" s="22">
        <f t="shared" si="4"/>
        <v>79570</v>
      </c>
      <c r="F55" s="22">
        <f t="shared" si="4"/>
        <v>1590</v>
      </c>
      <c r="G55" s="22">
        <f t="shared" si="4"/>
        <v>26700</v>
      </c>
      <c r="H55" s="22">
        <f t="shared" si="4"/>
        <v>342752</v>
      </c>
      <c r="I55" s="61">
        <f>H55/H55</f>
        <v>1</v>
      </c>
      <c r="J55" s="84"/>
    </row>
    <row r="56" spans="1:9" ht="10.5">
      <c r="A56" s="3" t="s">
        <v>165</v>
      </c>
      <c r="B56" s="32">
        <f>B55/H55</f>
        <v>0.10177912893287275</v>
      </c>
      <c r="C56" s="32">
        <f>C55/H55</f>
        <v>0.40129014564466436</v>
      </c>
      <c r="D56" s="32">
        <f>D55/H55</f>
        <v>0.18224255438334422</v>
      </c>
      <c r="E56" s="32">
        <f>E55/H55</f>
        <v>0.2321503594435627</v>
      </c>
      <c r="F56" s="32">
        <f>F55/H55</f>
        <v>0.004638922602931566</v>
      </c>
      <c r="G56" s="32">
        <f>G55/H55</f>
        <v>0.0778988889926244</v>
      </c>
      <c r="H56" s="32">
        <f>H55/H55</f>
        <v>1</v>
      </c>
      <c r="I56" s="93"/>
    </row>
    <row r="57" spans="1:11" ht="10.5">
      <c r="A57" s="4" t="s">
        <v>27</v>
      </c>
      <c r="D57" s="25"/>
      <c r="K57" s="84"/>
    </row>
    <row r="58" spans="1:11" ht="10.5">
      <c r="A58" s="4" t="s">
        <v>28</v>
      </c>
      <c r="D58" s="25"/>
      <c r="K58" s="84"/>
    </row>
    <row r="59" spans="1:9" ht="10.5">
      <c r="A59" s="4" t="s">
        <v>230</v>
      </c>
      <c r="F59" s="25"/>
      <c r="I59" s="44"/>
    </row>
    <row r="60" spans="1:9" ht="10.5">
      <c r="A60" s="39" t="s">
        <v>114</v>
      </c>
      <c r="F60" s="25"/>
      <c r="I60" s="44"/>
    </row>
    <row r="61" spans="1:14" ht="10.5">
      <c r="A61" s="4" t="s">
        <v>125</v>
      </c>
      <c r="F61" s="25"/>
      <c r="I61" s="25"/>
      <c r="M61" s="37"/>
      <c r="N61" s="37"/>
    </row>
  </sheetData>
  <printOptions/>
  <pageMargins left="0.3" right="0.3" top="0.35" bottom="0.35" header="0.5" footer="0.5"/>
  <pageSetup horizontalDpi="600" verticalDpi="6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61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1" width="17.28125" style="4" customWidth="1"/>
    <col min="2" max="2" width="9.140625" style="4" customWidth="1"/>
    <col min="3" max="3" width="10.140625" style="4" customWidth="1"/>
    <col min="4" max="4" width="11.140625" style="4" customWidth="1"/>
    <col min="5" max="5" width="10.00390625" style="4" customWidth="1"/>
    <col min="6" max="7" width="9.140625" style="4" customWidth="1"/>
    <col min="8" max="8" width="7.140625" style="4" customWidth="1"/>
    <col min="9" max="16384" width="9.140625" style="4" customWidth="1"/>
  </cols>
  <sheetData>
    <row r="1" ht="10.5">
      <c r="A1" s="1" t="s">
        <v>226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10" ht="10.5">
      <c r="A3" s="2" t="s">
        <v>332</v>
      </c>
      <c r="B3" s="22">
        <v>1</v>
      </c>
      <c r="C3" s="47">
        <v>62</v>
      </c>
      <c r="D3" s="47">
        <v>38</v>
      </c>
      <c r="E3" s="47">
        <v>33</v>
      </c>
      <c r="F3" s="47">
        <v>0</v>
      </c>
      <c r="G3" s="47">
        <v>2</v>
      </c>
      <c r="H3" s="47">
        <f aca="true" t="shared" si="0" ref="H3:H10">SUM(B3:G3)</f>
        <v>136</v>
      </c>
      <c r="I3" s="61">
        <f>H3/H55</f>
        <v>0.0009480060505092047</v>
      </c>
      <c r="J3" s="21"/>
    </row>
    <row r="4" spans="1:10" ht="10.5">
      <c r="A4" s="2" t="s">
        <v>333</v>
      </c>
      <c r="B4" s="22">
        <v>2</v>
      </c>
      <c r="C4" s="47">
        <v>20</v>
      </c>
      <c r="D4" s="47">
        <v>6</v>
      </c>
      <c r="E4" s="47">
        <v>27</v>
      </c>
      <c r="F4" s="47">
        <v>0</v>
      </c>
      <c r="G4" s="47">
        <v>0</v>
      </c>
      <c r="H4" s="47">
        <f t="shared" si="0"/>
        <v>55</v>
      </c>
      <c r="I4" s="61">
        <f>H4/H55</f>
        <v>0.00038338479983828134</v>
      </c>
      <c r="J4" s="21"/>
    </row>
    <row r="5" spans="1:10" ht="10.5">
      <c r="A5" s="2" t="s">
        <v>334</v>
      </c>
      <c r="B5" s="22">
        <v>116</v>
      </c>
      <c r="C5" s="47">
        <v>610</v>
      </c>
      <c r="D5" s="47">
        <v>540</v>
      </c>
      <c r="E5" s="47">
        <v>2172</v>
      </c>
      <c r="F5" s="47">
        <v>1</v>
      </c>
      <c r="G5" s="47">
        <v>0</v>
      </c>
      <c r="H5" s="47">
        <f t="shared" si="0"/>
        <v>3439</v>
      </c>
      <c r="I5" s="61">
        <f>H5/H55</f>
        <v>0.02397200593897908</v>
      </c>
      <c r="J5" s="21"/>
    </row>
    <row r="6" spans="1:10" ht="10.5">
      <c r="A6" s="2" t="s">
        <v>335</v>
      </c>
      <c r="B6" s="22">
        <v>0</v>
      </c>
      <c r="C6" s="47">
        <v>1</v>
      </c>
      <c r="D6" s="47">
        <v>1</v>
      </c>
      <c r="E6" s="47">
        <v>176</v>
      </c>
      <c r="F6" s="47">
        <v>0</v>
      </c>
      <c r="G6" s="47">
        <v>0</v>
      </c>
      <c r="H6" s="47">
        <f t="shared" si="0"/>
        <v>178</v>
      </c>
      <c r="I6" s="61">
        <f>H6/H55</f>
        <v>0.001240772624931165</v>
      </c>
      <c r="J6" s="21"/>
    </row>
    <row r="7" spans="1:10" ht="10.5">
      <c r="A7" s="2" t="s">
        <v>336</v>
      </c>
      <c r="B7" s="22">
        <v>6381</v>
      </c>
      <c r="C7" s="47">
        <v>26530</v>
      </c>
      <c r="D7" s="47">
        <v>14702</v>
      </c>
      <c r="E7" s="47">
        <v>27820</v>
      </c>
      <c r="F7" s="47">
        <v>1104</v>
      </c>
      <c r="G7" s="47">
        <v>7103</v>
      </c>
      <c r="H7" s="47">
        <f t="shared" si="0"/>
        <v>83640</v>
      </c>
      <c r="I7" s="61">
        <f>H7/H55</f>
        <v>0.5830237210631609</v>
      </c>
      <c r="J7" s="21"/>
    </row>
    <row r="8" spans="1:10" ht="10.5">
      <c r="A8" s="2" t="s">
        <v>337</v>
      </c>
      <c r="B8" s="22">
        <v>488</v>
      </c>
      <c r="C8" s="47">
        <v>1120</v>
      </c>
      <c r="D8" s="47">
        <v>519</v>
      </c>
      <c r="E8" s="47">
        <v>577</v>
      </c>
      <c r="F8" s="47">
        <v>0</v>
      </c>
      <c r="G8" s="47">
        <v>425</v>
      </c>
      <c r="H8" s="47">
        <f t="shared" si="0"/>
        <v>3129</v>
      </c>
      <c r="I8" s="61">
        <f>H8/H55</f>
        <v>0.02181110979443604</v>
      </c>
      <c r="J8" s="21"/>
    </row>
    <row r="9" spans="1:10" ht="10.5">
      <c r="A9" s="2" t="s">
        <v>338</v>
      </c>
      <c r="B9" s="22">
        <v>0</v>
      </c>
      <c r="C9" s="47">
        <v>4</v>
      </c>
      <c r="D9" s="47">
        <v>54</v>
      </c>
      <c r="E9" s="47">
        <v>69</v>
      </c>
      <c r="F9" s="47">
        <v>0</v>
      </c>
      <c r="G9" s="47">
        <v>1</v>
      </c>
      <c r="H9" s="47">
        <f t="shared" si="0"/>
        <v>128</v>
      </c>
      <c r="I9" s="61">
        <f>H9/H55</f>
        <v>0.0008922409887145457</v>
      </c>
      <c r="J9" s="21"/>
    </row>
    <row r="10" spans="1:10" ht="10.5">
      <c r="A10" s="2" t="s">
        <v>339</v>
      </c>
      <c r="B10" s="22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f t="shared" si="0"/>
        <v>0</v>
      </c>
      <c r="I10" s="61">
        <f>H10/H55</f>
        <v>0</v>
      </c>
      <c r="J10" s="21"/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206</v>
      </c>
      <c r="B12" s="22">
        <v>1916</v>
      </c>
      <c r="C12" s="47">
        <v>7112</v>
      </c>
      <c r="D12" s="47">
        <v>3373</v>
      </c>
      <c r="E12" s="47">
        <v>4241</v>
      </c>
      <c r="F12" s="47">
        <v>0</v>
      </c>
      <c r="G12" s="47">
        <v>4129</v>
      </c>
      <c r="H12" s="47">
        <f aca="true" t="shared" si="1" ref="H12:H27">SUM(B12:G12)</f>
        <v>20771</v>
      </c>
      <c r="I12" s="61">
        <f>H12/H55</f>
        <v>0.14478701231710803</v>
      </c>
      <c r="J12" s="21"/>
    </row>
    <row r="13" spans="1:10" ht="10.5">
      <c r="A13" s="2" t="s">
        <v>341</v>
      </c>
      <c r="B13" s="22">
        <v>0</v>
      </c>
      <c r="C13" s="47">
        <v>0</v>
      </c>
      <c r="D13" s="47">
        <v>633</v>
      </c>
      <c r="E13" s="47">
        <v>598</v>
      </c>
      <c r="F13" s="47">
        <v>0</v>
      </c>
      <c r="G13" s="47">
        <v>99</v>
      </c>
      <c r="H13" s="47">
        <f t="shared" si="1"/>
        <v>1330</v>
      </c>
      <c r="I13" s="61">
        <f>H13/H55</f>
        <v>0.009270941523362075</v>
      </c>
      <c r="J13" s="21"/>
    </row>
    <row r="14" spans="1:10" ht="10.5">
      <c r="A14" s="2" t="s">
        <v>342</v>
      </c>
      <c r="B14" s="22">
        <v>0</v>
      </c>
      <c r="C14" s="47">
        <v>0</v>
      </c>
      <c r="D14" s="47">
        <v>12</v>
      </c>
      <c r="E14" s="47">
        <v>2</v>
      </c>
      <c r="F14" s="47">
        <v>0</v>
      </c>
      <c r="G14" s="47">
        <v>0</v>
      </c>
      <c r="H14" s="47">
        <f t="shared" si="1"/>
        <v>14</v>
      </c>
      <c r="I14" s="61">
        <f>H14/H55</f>
        <v>9.758885814065343E-05</v>
      </c>
      <c r="J14" s="21"/>
    </row>
    <row r="15" spans="1:10" ht="10.5">
      <c r="A15" s="2" t="s">
        <v>343</v>
      </c>
      <c r="B15" s="22">
        <v>1</v>
      </c>
      <c r="C15" s="47">
        <v>93</v>
      </c>
      <c r="D15" s="47">
        <v>86</v>
      </c>
      <c r="E15" s="47">
        <v>72</v>
      </c>
      <c r="F15" s="47">
        <v>1</v>
      </c>
      <c r="G15" s="47">
        <v>0</v>
      </c>
      <c r="H15" s="47">
        <f t="shared" si="1"/>
        <v>253</v>
      </c>
      <c r="I15" s="61">
        <f>H15/H55</f>
        <v>0.001763570079256094</v>
      </c>
      <c r="J15" s="21"/>
    </row>
    <row r="16" spans="1:10" ht="10.5">
      <c r="A16" s="2" t="s">
        <v>344</v>
      </c>
      <c r="B16" s="22">
        <v>113</v>
      </c>
      <c r="C16" s="47">
        <v>325</v>
      </c>
      <c r="D16" s="47">
        <v>119</v>
      </c>
      <c r="E16" s="47">
        <v>126</v>
      </c>
      <c r="F16" s="47">
        <v>0</v>
      </c>
      <c r="G16" s="47">
        <v>182</v>
      </c>
      <c r="H16" s="47">
        <f t="shared" si="1"/>
        <v>865</v>
      </c>
      <c r="I16" s="61">
        <f>H16/H55</f>
        <v>0.006029597306547515</v>
      </c>
      <c r="J16" s="21"/>
    </row>
    <row r="17" spans="1:10" ht="10.5">
      <c r="A17" s="2" t="s">
        <v>345</v>
      </c>
      <c r="B17" s="22">
        <v>0</v>
      </c>
      <c r="C17" s="47">
        <v>109</v>
      </c>
      <c r="D17" s="47">
        <v>64</v>
      </c>
      <c r="E17" s="47">
        <v>43</v>
      </c>
      <c r="F17" s="47">
        <v>3</v>
      </c>
      <c r="G17" s="47">
        <v>0</v>
      </c>
      <c r="H17" s="47">
        <f t="shared" si="1"/>
        <v>219</v>
      </c>
      <c r="I17" s="61">
        <f>H17/H55</f>
        <v>0.001526568566628793</v>
      </c>
      <c r="J17" s="21"/>
    </row>
    <row r="18" spans="1:10" ht="10.5">
      <c r="A18" s="2" t="s">
        <v>346</v>
      </c>
      <c r="B18" s="22">
        <v>3</v>
      </c>
      <c r="C18" s="47">
        <v>75</v>
      </c>
      <c r="D18" s="47">
        <v>24</v>
      </c>
      <c r="E18" s="47">
        <v>10</v>
      </c>
      <c r="F18" s="47">
        <v>0</v>
      </c>
      <c r="G18" s="47">
        <v>0</v>
      </c>
      <c r="H18" s="47">
        <f t="shared" si="1"/>
        <v>112</v>
      </c>
      <c r="I18" s="61">
        <f>H18/H55</f>
        <v>0.0007807108651252274</v>
      </c>
      <c r="J18" s="21"/>
    </row>
    <row r="19" spans="1:10" ht="10.5">
      <c r="A19" s="2" t="s">
        <v>347</v>
      </c>
      <c r="B19" s="22">
        <v>0</v>
      </c>
      <c r="C19" s="47">
        <v>4</v>
      </c>
      <c r="D19" s="47">
        <v>1</v>
      </c>
      <c r="E19" s="47">
        <v>5</v>
      </c>
      <c r="F19" s="47">
        <v>0</v>
      </c>
      <c r="G19" s="47">
        <v>0</v>
      </c>
      <c r="H19" s="47">
        <f t="shared" si="1"/>
        <v>10</v>
      </c>
      <c r="I19" s="61">
        <f>H19/H55</f>
        <v>6.970632724332388E-05</v>
      </c>
      <c r="J19" s="21"/>
    </row>
    <row r="20" spans="1:10" ht="10.5">
      <c r="A20" s="2" t="s">
        <v>348</v>
      </c>
      <c r="B20" s="22">
        <v>139</v>
      </c>
      <c r="C20" s="47">
        <v>1242</v>
      </c>
      <c r="D20" s="47">
        <v>515</v>
      </c>
      <c r="E20" s="47">
        <v>321</v>
      </c>
      <c r="F20" s="47">
        <v>39</v>
      </c>
      <c r="G20" s="47">
        <v>0</v>
      </c>
      <c r="H20" s="47">
        <f t="shared" si="1"/>
        <v>2256</v>
      </c>
      <c r="I20" s="61">
        <f>H20/H55</f>
        <v>0.015725747426093867</v>
      </c>
      <c r="J20" s="21"/>
    </row>
    <row r="21" spans="1:10" ht="10.5">
      <c r="A21" s="2" t="s">
        <v>349</v>
      </c>
      <c r="B21" s="22">
        <v>3</v>
      </c>
      <c r="C21" s="47">
        <v>22</v>
      </c>
      <c r="D21" s="47">
        <v>9</v>
      </c>
      <c r="E21" s="47">
        <v>1</v>
      </c>
      <c r="F21" s="47">
        <v>0</v>
      </c>
      <c r="G21" s="47">
        <v>0</v>
      </c>
      <c r="H21" s="47">
        <f t="shared" si="1"/>
        <v>35</v>
      </c>
      <c r="I21" s="61">
        <f>H21/H55</f>
        <v>0.00024397214535163358</v>
      </c>
      <c r="J21" s="21"/>
    </row>
    <row r="22" spans="1:10" ht="10.5">
      <c r="A22" s="2" t="s">
        <v>350</v>
      </c>
      <c r="B22" s="22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f t="shared" si="1"/>
        <v>0</v>
      </c>
      <c r="I22" s="61">
        <f>H22/H55</f>
        <v>0</v>
      </c>
      <c r="J22" s="21"/>
    </row>
    <row r="23" spans="1:10" ht="10.5">
      <c r="A23" s="2" t="s">
        <v>96</v>
      </c>
      <c r="B23" s="22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f t="shared" si="1"/>
        <v>0</v>
      </c>
      <c r="I23" s="61">
        <f>H23/H55</f>
        <v>0</v>
      </c>
      <c r="J23" s="21"/>
    </row>
    <row r="24" spans="1:10" ht="10.5">
      <c r="A24" s="2" t="s">
        <v>97</v>
      </c>
      <c r="B24" s="22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f t="shared" si="1"/>
        <v>0</v>
      </c>
      <c r="I24" s="61">
        <f>H24/H55</f>
        <v>0</v>
      </c>
      <c r="J24" s="21"/>
    </row>
    <row r="25" spans="1:10" ht="10.5">
      <c r="A25" s="2" t="s">
        <v>98</v>
      </c>
      <c r="B25" s="22">
        <v>10</v>
      </c>
      <c r="C25" s="47">
        <v>374</v>
      </c>
      <c r="D25" s="47">
        <v>151</v>
      </c>
      <c r="E25" s="47">
        <v>349</v>
      </c>
      <c r="F25" s="47">
        <v>0</v>
      </c>
      <c r="G25" s="47">
        <v>0</v>
      </c>
      <c r="H25" s="47">
        <f t="shared" si="1"/>
        <v>884</v>
      </c>
      <c r="I25" s="61">
        <f>H25/H55</f>
        <v>0.006162039328309831</v>
      </c>
      <c r="J25" s="21"/>
    </row>
    <row r="26" spans="1:10" ht="10.5">
      <c r="A26" s="2" t="s">
        <v>99</v>
      </c>
      <c r="B26" s="22">
        <v>0</v>
      </c>
      <c r="C26" s="47">
        <v>11</v>
      </c>
      <c r="D26" s="47">
        <v>12</v>
      </c>
      <c r="E26" s="47">
        <v>9</v>
      </c>
      <c r="F26" s="47">
        <v>0</v>
      </c>
      <c r="G26" s="47">
        <v>0</v>
      </c>
      <c r="H26" s="47">
        <f t="shared" si="1"/>
        <v>32</v>
      </c>
      <c r="I26" s="61">
        <f>H26/H55</f>
        <v>0.00022306024717863641</v>
      </c>
      <c r="J26" s="21"/>
    </row>
    <row r="27" spans="1:10" ht="10.5">
      <c r="A27" s="2" t="s">
        <v>100</v>
      </c>
      <c r="B27" s="22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f t="shared" si="1"/>
        <v>0</v>
      </c>
      <c r="I27" s="61">
        <f>H27/H55</f>
        <v>0</v>
      </c>
      <c r="J27" s="21"/>
    </row>
    <row r="28" spans="1:10" ht="10.5">
      <c r="A28" s="2" t="s">
        <v>210</v>
      </c>
      <c r="B28" s="22"/>
      <c r="C28" s="47"/>
      <c r="D28" s="47"/>
      <c r="E28" s="47"/>
      <c r="F28" s="47"/>
      <c r="G28" s="47"/>
      <c r="H28" s="47"/>
      <c r="I28" s="61"/>
      <c r="J28" s="21"/>
    </row>
    <row r="29" spans="1:10" ht="10.5">
      <c r="A29" s="2" t="s">
        <v>102</v>
      </c>
      <c r="B29" s="22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f aca="true" t="shared" si="2" ref="H29:H41">SUM(B29:G29)</f>
        <v>0</v>
      </c>
      <c r="I29" s="61">
        <f>H29/H55</f>
        <v>0</v>
      </c>
      <c r="J29" s="21"/>
    </row>
    <row r="30" spans="1:10" ht="10.5">
      <c r="A30" s="2" t="s">
        <v>103</v>
      </c>
      <c r="B30" s="22">
        <v>3</v>
      </c>
      <c r="C30" s="47">
        <v>110</v>
      </c>
      <c r="D30" s="47">
        <v>38</v>
      </c>
      <c r="E30" s="47">
        <v>62</v>
      </c>
      <c r="F30" s="47">
        <v>0</v>
      </c>
      <c r="G30" s="47">
        <v>0</v>
      </c>
      <c r="H30" s="47">
        <f t="shared" si="2"/>
        <v>213</v>
      </c>
      <c r="I30" s="61">
        <f>H30/H55</f>
        <v>0.0014847447702827986</v>
      </c>
      <c r="J30" s="21"/>
    </row>
    <row r="31" spans="1:10" ht="10.5">
      <c r="A31" s="2" t="s">
        <v>104</v>
      </c>
      <c r="B31" s="22">
        <v>0</v>
      </c>
      <c r="C31" s="47">
        <v>4</v>
      </c>
      <c r="D31" s="47">
        <v>3</v>
      </c>
      <c r="E31" s="47">
        <v>2</v>
      </c>
      <c r="F31" s="47">
        <v>0</v>
      </c>
      <c r="G31" s="47">
        <v>0</v>
      </c>
      <c r="H31" s="47">
        <f t="shared" si="2"/>
        <v>9</v>
      </c>
      <c r="I31" s="61">
        <f>H31/H55</f>
        <v>6.273569451899149E-05</v>
      </c>
      <c r="J31" s="21"/>
    </row>
    <row r="32" spans="1:10" ht="10.5">
      <c r="A32" s="2" t="s">
        <v>105</v>
      </c>
      <c r="B32" s="22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f t="shared" si="2"/>
        <v>0</v>
      </c>
      <c r="I32" s="61">
        <f>H32/H55</f>
        <v>0</v>
      </c>
      <c r="J32" s="21"/>
    </row>
    <row r="33" spans="1:10" ht="10.5">
      <c r="A33" s="2" t="s">
        <v>106</v>
      </c>
      <c r="B33" s="22">
        <v>0</v>
      </c>
      <c r="C33" s="47">
        <v>8</v>
      </c>
      <c r="D33" s="47">
        <v>3</v>
      </c>
      <c r="E33" s="47">
        <v>0</v>
      </c>
      <c r="F33" s="47">
        <v>0</v>
      </c>
      <c r="G33" s="47">
        <v>0</v>
      </c>
      <c r="H33" s="47">
        <f t="shared" si="2"/>
        <v>11</v>
      </c>
      <c r="I33" s="61">
        <f>H33/H55</f>
        <v>7.667695996765627E-05</v>
      </c>
      <c r="J33" s="21"/>
    </row>
    <row r="34" spans="1:10" ht="10.5">
      <c r="A34" s="2" t="s">
        <v>367</v>
      </c>
      <c r="B34" s="22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f t="shared" si="2"/>
        <v>0</v>
      </c>
      <c r="I34" s="61">
        <f>H34/H55</f>
        <v>0</v>
      </c>
      <c r="J34" s="21"/>
    </row>
    <row r="35" spans="1:10" ht="10.5">
      <c r="A35" s="2" t="s">
        <v>368</v>
      </c>
      <c r="B35" s="22">
        <v>77</v>
      </c>
      <c r="C35" s="47">
        <v>268</v>
      </c>
      <c r="D35" s="47">
        <v>185</v>
      </c>
      <c r="E35" s="47">
        <v>128</v>
      </c>
      <c r="F35" s="47">
        <v>0</v>
      </c>
      <c r="G35" s="47">
        <v>117</v>
      </c>
      <c r="H35" s="47">
        <f t="shared" si="2"/>
        <v>775</v>
      </c>
      <c r="I35" s="61">
        <f>H35/H55</f>
        <v>0.0054022403613576</v>
      </c>
      <c r="J35" s="21"/>
    </row>
    <row r="36" spans="1:10" ht="10.5">
      <c r="A36" s="2" t="s">
        <v>369</v>
      </c>
      <c r="B36" s="22">
        <v>54</v>
      </c>
      <c r="C36" s="47">
        <v>953</v>
      </c>
      <c r="D36" s="47">
        <v>312</v>
      </c>
      <c r="E36" s="47">
        <v>246</v>
      </c>
      <c r="F36" s="47">
        <v>0</v>
      </c>
      <c r="G36" s="47">
        <v>807</v>
      </c>
      <c r="H36" s="47">
        <f t="shared" si="2"/>
        <v>2372</v>
      </c>
      <c r="I36" s="61">
        <f>H36/H55</f>
        <v>0.016534340822116425</v>
      </c>
      <c r="J36" s="21"/>
    </row>
    <row r="37" spans="1:10" ht="10.5">
      <c r="A37" s="2" t="s">
        <v>370</v>
      </c>
      <c r="B37" s="22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f t="shared" si="2"/>
        <v>0</v>
      </c>
      <c r="I37" s="61">
        <f>H37/H55</f>
        <v>0</v>
      </c>
      <c r="J37" s="21"/>
    </row>
    <row r="38" spans="1:10" ht="10.5">
      <c r="A38" s="2" t="s">
        <v>371</v>
      </c>
      <c r="B38" s="22">
        <v>0</v>
      </c>
      <c r="C38" s="47">
        <v>41</v>
      </c>
      <c r="D38" s="47">
        <v>7</v>
      </c>
      <c r="E38" s="47">
        <v>10</v>
      </c>
      <c r="F38" s="47">
        <v>0</v>
      </c>
      <c r="G38" s="47">
        <v>1</v>
      </c>
      <c r="H38" s="47">
        <f t="shared" si="2"/>
        <v>59</v>
      </c>
      <c r="I38" s="61">
        <f>H38/H55</f>
        <v>0.0004112673307356109</v>
      </c>
      <c r="J38" s="21"/>
    </row>
    <row r="39" spans="1:10" ht="10.5">
      <c r="A39" s="2" t="s">
        <v>372</v>
      </c>
      <c r="B39" s="22">
        <v>14</v>
      </c>
      <c r="C39" s="47">
        <v>21</v>
      </c>
      <c r="D39" s="47">
        <v>21</v>
      </c>
      <c r="E39" s="47">
        <v>36</v>
      </c>
      <c r="F39" s="47">
        <v>0</v>
      </c>
      <c r="G39" s="47">
        <v>0</v>
      </c>
      <c r="H39" s="47">
        <f t="shared" si="2"/>
        <v>92</v>
      </c>
      <c r="I39" s="61">
        <f>H39/H55</f>
        <v>0.0006412982106385797</v>
      </c>
      <c r="J39" s="21"/>
    </row>
    <row r="40" spans="1:10" ht="10.5">
      <c r="A40" s="2" t="s">
        <v>373</v>
      </c>
      <c r="B40" s="22">
        <v>184</v>
      </c>
      <c r="C40" s="47">
        <v>328</v>
      </c>
      <c r="D40" s="47">
        <v>647</v>
      </c>
      <c r="E40" s="47">
        <v>609</v>
      </c>
      <c r="F40" s="47">
        <v>0</v>
      </c>
      <c r="G40" s="47">
        <v>3</v>
      </c>
      <c r="H40" s="47">
        <f t="shared" si="2"/>
        <v>1771</v>
      </c>
      <c r="I40" s="61">
        <f>H40/H55</f>
        <v>0.012344990554792658</v>
      </c>
      <c r="J40" s="21"/>
    </row>
    <row r="41" spans="1:10" ht="10.5">
      <c r="A41" s="2" t="s">
        <v>374</v>
      </c>
      <c r="B41" s="22">
        <v>6</v>
      </c>
      <c r="C41" s="47">
        <v>300</v>
      </c>
      <c r="D41" s="47">
        <v>280</v>
      </c>
      <c r="E41" s="47">
        <v>382</v>
      </c>
      <c r="F41" s="47">
        <v>1</v>
      </c>
      <c r="G41" s="47">
        <v>942</v>
      </c>
      <c r="H41" s="47">
        <f t="shared" si="2"/>
        <v>1911</v>
      </c>
      <c r="I41" s="61">
        <f>H41/H55</f>
        <v>0.013320879136199193</v>
      </c>
      <c r="J41" s="21"/>
    </row>
    <row r="42" spans="1:12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128"/>
      <c r="K42" s="37"/>
      <c r="L42" s="37"/>
    </row>
    <row r="43" spans="1:12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128"/>
      <c r="K43" s="37"/>
      <c r="L43" s="37"/>
    </row>
    <row r="44" spans="1:10" ht="10.5">
      <c r="A44" s="2" t="s">
        <v>375</v>
      </c>
      <c r="B44" s="22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61">
        <v>0</v>
      </c>
      <c r="J44" s="21"/>
    </row>
    <row r="45" spans="1:10" ht="10.5">
      <c r="A45" s="2" t="s">
        <v>376</v>
      </c>
      <c r="B45" s="22">
        <v>1</v>
      </c>
      <c r="C45" s="47">
        <v>16</v>
      </c>
      <c r="D45" s="47">
        <v>9</v>
      </c>
      <c r="E45" s="47">
        <v>13</v>
      </c>
      <c r="F45" s="47">
        <v>0</v>
      </c>
      <c r="G45" s="47">
        <v>0</v>
      </c>
      <c r="H45" s="47">
        <f aca="true" t="shared" si="3" ref="H45:H54">SUM(B45:G45)</f>
        <v>39</v>
      </c>
      <c r="I45" s="61">
        <f>H45/H55</f>
        <v>0.0002718546762489631</v>
      </c>
      <c r="J45" s="21"/>
    </row>
    <row r="46" spans="1:10" ht="10.5">
      <c r="A46" s="2" t="s">
        <v>377</v>
      </c>
      <c r="B46" s="22">
        <v>17</v>
      </c>
      <c r="C46" s="47">
        <v>113</v>
      </c>
      <c r="D46" s="47">
        <v>42</v>
      </c>
      <c r="E46" s="47">
        <v>24</v>
      </c>
      <c r="F46" s="47">
        <v>0</v>
      </c>
      <c r="G46" s="47">
        <v>5</v>
      </c>
      <c r="H46" s="47">
        <f t="shared" si="3"/>
        <v>201</v>
      </c>
      <c r="I46" s="61">
        <f>H46/H55</f>
        <v>0.00140109717759081</v>
      </c>
      <c r="J46" s="21"/>
    </row>
    <row r="47" spans="1:10" ht="10.5">
      <c r="A47" s="2" t="s">
        <v>378</v>
      </c>
      <c r="B47" s="22">
        <v>987</v>
      </c>
      <c r="C47" s="47">
        <v>5535</v>
      </c>
      <c r="D47" s="47">
        <v>3539</v>
      </c>
      <c r="E47" s="47">
        <v>5445</v>
      </c>
      <c r="F47" s="47">
        <v>12</v>
      </c>
      <c r="G47" s="47">
        <v>59</v>
      </c>
      <c r="H47" s="47">
        <f t="shared" si="3"/>
        <v>15577</v>
      </c>
      <c r="I47" s="61">
        <f>H47/H55</f>
        <v>0.10858154594692561</v>
      </c>
      <c r="J47" s="21"/>
    </row>
    <row r="48" spans="1:10" ht="10.5">
      <c r="A48" s="2" t="s">
        <v>379</v>
      </c>
      <c r="B48" s="22">
        <v>48</v>
      </c>
      <c r="C48" s="47">
        <v>141</v>
      </c>
      <c r="D48" s="47">
        <v>106</v>
      </c>
      <c r="E48" s="47">
        <v>110</v>
      </c>
      <c r="F48" s="47">
        <v>0</v>
      </c>
      <c r="G48" s="47">
        <v>1</v>
      </c>
      <c r="H48" s="47">
        <f t="shared" si="3"/>
        <v>406</v>
      </c>
      <c r="I48" s="61">
        <f>H48/H55</f>
        <v>0.0028300768860789493</v>
      </c>
      <c r="J48" s="21"/>
    </row>
    <row r="49" spans="1:10" ht="10.5">
      <c r="A49" s="2" t="s">
        <v>380</v>
      </c>
      <c r="B49" s="22">
        <v>2</v>
      </c>
      <c r="C49" s="47">
        <v>24</v>
      </c>
      <c r="D49" s="47">
        <v>9</v>
      </c>
      <c r="E49" s="47">
        <v>5</v>
      </c>
      <c r="F49" s="47">
        <v>0</v>
      </c>
      <c r="G49" s="47">
        <v>1</v>
      </c>
      <c r="H49" s="47">
        <f t="shared" si="3"/>
        <v>41</v>
      </c>
      <c r="I49" s="61">
        <f>H49/H55</f>
        <v>0.0002857959416976279</v>
      </c>
      <c r="J49" s="21"/>
    </row>
    <row r="50" spans="1:10" ht="10.5">
      <c r="A50" s="2" t="s">
        <v>381</v>
      </c>
      <c r="B50" s="22">
        <v>43</v>
      </c>
      <c r="C50" s="47">
        <v>157</v>
      </c>
      <c r="D50" s="47">
        <v>59</v>
      </c>
      <c r="E50" s="47">
        <v>48</v>
      </c>
      <c r="F50" s="47">
        <v>0</v>
      </c>
      <c r="G50" s="47">
        <v>0</v>
      </c>
      <c r="H50" s="47">
        <f t="shared" si="3"/>
        <v>307</v>
      </c>
      <c r="I50" s="61">
        <f>H50/H55</f>
        <v>0.002139984246370043</v>
      </c>
      <c r="J50" s="21"/>
    </row>
    <row r="51" spans="1:10" ht="10.5">
      <c r="A51" s="2" t="s">
        <v>382</v>
      </c>
      <c r="B51" s="22">
        <v>8</v>
      </c>
      <c r="C51" s="47">
        <v>683</v>
      </c>
      <c r="D51" s="47">
        <v>374</v>
      </c>
      <c r="E51" s="47">
        <v>661</v>
      </c>
      <c r="F51" s="47">
        <v>0</v>
      </c>
      <c r="G51" s="47">
        <v>3</v>
      </c>
      <c r="H51" s="47">
        <f t="shared" si="3"/>
        <v>1729</v>
      </c>
      <c r="I51" s="61">
        <f>H51/H55</f>
        <v>0.012052223980370699</v>
      </c>
      <c r="J51" s="21"/>
    </row>
    <row r="52" spans="1:10" ht="10.5">
      <c r="A52" s="2" t="s">
        <v>383</v>
      </c>
      <c r="B52" s="22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f t="shared" si="3"/>
        <v>0</v>
      </c>
      <c r="I52" s="61">
        <f>H52/H55</f>
        <v>0</v>
      </c>
      <c r="J52" s="21"/>
    </row>
    <row r="53" spans="1:10" ht="10.5">
      <c r="A53" s="2" t="s">
        <v>384</v>
      </c>
      <c r="B53" s="22">
        <v>15</v>
      </c>
      <c r="C53" s="47">
        <v>208</v>
      </c>
      <c r="D53" s="47">
        <v>105</v>
      </c>
      <c r="E53" s="47">
        <v>132</v>
      </c>
      <c r="F53" s="47">
        <v>0</v>
      </c>
      <c r="G53" s="47">
        <v>0</v>
      </c>
      <c r="H53" s="47">
        <f t="shared" si="3"/>
        <v>460</v>
      </c>
      <c r="I53" s="61">
        <f>H53/H55</f>
        <v>0.003206491053192898</v>
      </c>
      <c r="J53" s="21"/>
    </row>
    <row r="54" spans="1:10" ht="10.5">
      <c r="A54" s="2" t="s">
        <v>385</v>
      </c>
      <c r="B54" s="22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f t="shared" si="3"/>
        <v>0</v>
      </c>
      <c r="I54" s="61">
        <f>H54/H55</f>
        <v>0</v>
      </c>
      <c r="J54" s="21"/>
    </row>
    <row r="55" spans="1:9" ht="10.5">
      <c r="A55" s="3" t="s">
        <v>137</v>
      </c>
      <c r="B55" s="22">
        <f aca="true" t="shared" si="4" ref="B55:H55">SUM(B3:B54)</f>
        <v>10632</v>
      </c>
      <c r="C55" s="22">
        <f t="shared" si="4"/>
        <v>46624</v>
      </c>
      <c r="D55" s="22">
        <f t="shared" si="4"/>
        <v>26598</v>
      </c>
      <c r="E55" s="22">
        <f t="shared" si="4"/>
        <v>44564</v>
      </c>
      <c r="F55" s="22">
        <f t="shared" si="4"/>
        <v>1161</v>
      </c>
      <c r="G55" s="22">
        <f t="shared" si="4"/>
        <v>13880</v>
      </c>
      <c r="H55" s="22">
        <f t="shared" si="4"/>
        <v>143459</v>
      </c>
      <c r="I55" s="61">
        <f>H55/H55</f>
        <v>1</v>
      </c>
    </row>
    <row r="56" spans="1:9" ht="10.5">
      <c r="A56" s="3" t="s">
        <v>165</v>
      </c>
      <c r="B56" s="5"/>
      <c r="C56" s="6"/>
      <c r="D56" s="5"/>
      <c r="E56" s="5"/>
      <c r="F56" s="5"/>
      <c r="G56" s="5"/>
      <c r="H56" s="5"/>
      <c r="I56" s="6"/>
    </row>
    <row r="57" spans="1:12" ht="10.5">
      <c r="A57" s="4" t="s">
        <v>22</v>
      </c>
      <c r="D57" s="25"/>
      <c r="J57" s="37"/>
      <c r="K57" s="84"/>
      <c r="L57" s="37"/>
    </row>
    <row r="58" spans="1:12" ht="10.5">
      <c r="A58" s="4" t="s">
        <v>236</v>
      </c>
      <c r="D58" s="25"/>
      <c r="J58" s="37"/>
      <c r="K58" s="84"/>
      <c r="L58" s="37"/>
    </row>
    <row r="59" spans="1:11" ht="10.5">
      <c r="A59" s="4" t="s">
        <v>230</v>
      </c>
      <c r="F59" s="25"/>
      <c r="I59" s="44"/>
      <c r="K59" s="37"/>
    </row>
    <row r="60" spans="1:11" ht="10.5">
      <c r="A60" s="39" t="s">
        <v>114</v>
      </c>
      <c r="F60" s="25"/>
      <c r="I60" s="44"/>
      <c r="K60" s="37"/>
    </row>
    <row r="61" spans="1:14" ht="10.5">
      <c r="A61" s="4" t="s">
        <v>125</v>
      </c>
      <c r="F61" s="25"/>
      <c r="I61" s="25"/>
      <c r="J61" s="37"/>
      <c r="K61" s="37"/>
      <c r="L61" s="37"/>
      <c r="M61" s="37"/>
      <c r="N61" s="37"/>
    </row>
  </sheetData>
  <printOptions/>
  <pageMargins left="0.5" right="0.5" top="0.35" bottom="0.35" header="0.5" footer="0.5"/>
  <pageSetup horizontalDpi="600" verticalDpi="6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61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17.421875" style="4" customWidth="1"/>
    <col min="2" max="2" width="10.00390625" style="4" bestFit="1" customWidth="1"/>
    <col min="3" max="3" width="10.00390625" style="4" customWidth="1"/>
    <col min="4" max="4" width="11.140625" style="4" customWidth="1"/>
    <col min="5" max="5" width="10.00390625" style="4" customWidth="1"/>
    <col min="6" max="7" width="9.140625" style="4" customWidth="1"/>
    <col min="8" max="8" width="7.421875" style="4" customWidth="1"/>
    <col min="9" max="16384" width="9.140625" style="4" customWidth="1"/>
  </cols>
  <sheetData>
    <row r="1" ht="10.5">
      <c r="A1" s="1" t="s">
        <v>246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10" ht="10.5">
      <c r="A3" s="2" t="s">
        <v>332</v>
      </c>
      <c r="B3" s="22">
        <v>5</v>
      </c>
      <c r="C3" s="47">
        <v>44</v>
      </c>
      <c r="D3" s="47">
        <v>12</v>
      </c>
      <c r="E3" s="47">
        <v>7</v>
      </c>
      <c r="F3" s="47">
        <v>3</v>
      </c>
      <c r="G3" s="47">
        <v>17</v>
      </c>
      <c r="H3" s="47">
        <f aca="true" t="shared" si="0" ref="H3:H10">SUM(B3:G3)</f>
        <v>88</v>
      </c>
      <c r="I3" s="61">
        <f>H3/H55</f>
        <v>0.0011646990311821694</v>
      </c>
      <c r="J3" s="21"/>
    </row>
    <row r="4" spans="1:10" ht="10.5">
      <c r="A4" s="2" t="s">
        <v>333</v>
      </c>
      <c r="B4" s="22">
        <v>42</v>
      </c>
      <c r="C4" s="47">
        <v>136</v>
      </c>
      <c r="D4" s="47">
        <v>87</v>
      </c>
      <c r="E4" s="47">
        <v>87</v>
      </c>
      <c r="F4" s="47">
        <v>0</v>
      </c>
      <c r="G4" s="47">
        <v>13</v>
      </c>
      <c r="H4" s="47">
        <f t="shared" si="0"/>
        <v>365</v>
      </c>
      <c r="I4" s="61">
        <f>H4/H55</f>
        <v>0.004830853936153317</v>
      </c>
      <c r="J4" s="21"/>
    </row>
    <row r="5" spans="1:10" ht="10.5">
      <c r="A5" s="2" t="s">
        <v>334</v>
      </c>
      <c r="B5" s="22">
        <v>370</v>
      </c>
      <c r="C5" s="47">
        <v>2278</v>
      </c>
      <c r="D5" s="47">
        <v>1241</v>
      </c>
      <c r="E5" s="47">
        <v>683</v>
      </c>
      <c r="F5" s="47">
        <v>20</v>
      </c>
      <c r="G5" s="47">
        <v>57</v>
      </c>
      <c r="H5" s="47">
        <f t="shared" si="0"/>
        <v>4649</v>
      </c>
      <c r="I5" s="61">
        <f>H5/H55</f>
        <v>0.06153052040870348</v>
      </c>
      <c r="J5" s="21"/>
    </row>
    <row r="6" spans="1:10" ht="10.5">
      <c r="A6" s="2" t="s">
        <v>335</v>
      </c>
      <c r="B6" s="22">
        <v>2</v>
      </c>
      <c r="C6" s="47">
        <v>34</v>
      </c>
      <c r="D6" s="47">
        <v>13</v>
      </c>
      <c r="E6" s="47">
        <v>26</v>
      </c>
      <c r="F6" s="47">
        <v>0</v>
      </c>
      <c r="G6" s="47">
        <v>38</v>
      </c>
      <c r="H6" s="47">
        <f t="shared" si="0"/>
        <v>113</v>
      </c>
      <c r="I6" s="61">
        <f>H6/H55</f>
        <v>0.0014955794377680132</v>
      </c>
      <c r="J6" s="21"/>
    </row>
    <row r="7" spans="1:10" ht="10.5">
      <c r="A7" s="2" t="s">
        <v>336</v>
      </c>
      <c r="B7" s="22">
        <v>6802</v>
      </c>
      <c r="C7" s="47">
        <v>18162</v>
      </c>
      <c r="D7" s="47">
        <v>9786</v>
      </c>
      <c r="E7" s="47">
        <v>11881</v>
      </c>
      <c r="F7" s="47">
        <v>880</v>
      </c>
      <c r="G7" s="47">
        <v>5326</v>
      </c>
      <c r="H7" s="47">
        <f t="shared" si="0"/>
        <v>52837</v>
      </c>
      <c r="I7" s="61">
        <f>H7/H55</f>
        <v>0.6993091217110488</v>
      </c>
      <c r="J7" s="21"/>
    </row>
    <row r="8" spans="1:10" ht="10.5">
      <c r="A8" s="2" t="s">
        <v>301</v>
      </c>
      <c r="B8" s="22">
        <v>1104</v>
      </c>
      <c r="C8" s="47">
        <v>216</v>
      </c>
      <c r="D8" s="47">
        <v>507</v>
      </c>
      <c r="E8" s="47">
        <v>104</v>
      </c>
      <c r="F8" s="47">
        <v>0</v>
      </c>
      <c r="G8" s="47">
        <v>664</v>
      </c>
      <c r="H8" s="47">
        <f t="shared" si="0"/>
        <v>2595</v>
      </c>
      <c r="I8" s="61">
        <f>H8/H55</f>
        <v>0.034345386203610564</v>
      </c>
      <c r="J8" s="21"/>
    </row>
    <row r="9" spans="1:10" ht="10.5">
      <c r="A9" s="2" t="s">
        <v>338</v>
      </c>
      <c r="B9" s="22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f t="shared" si="0"/>
        <v>0</v>
      </c>
      <c r="I9" s="61">
        <f>H9/H55</f>
        <v>0</v>
      </c>
      <c r="J9" s="21"/>
    </row>
    <row r="10" spans="1:10" ht="10.5">
      <c r="A10" s="2" t="s">
        <v>339</v>
      </c>
      <c r="B10" s="22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f t="shared" si="0"/>
        <v>0</v>
      </c>
      <c r="I10" s="61">
        <f>H10/H55</f>
        <v>0</v>
      </c>
      <c r="J10" s="21"/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308</v>
      </c>
      <c r="B12" s="22"/>
      <c r="C12" s="47"/>
      <c r="D12" s="47"/>
      <c r="E12" s="47"/>
      <c r="F12" s="47"/>
      <c r="G12" s="47"/>
      <c r="H12" s="47"/>
      <c r="I12" s="61"/>
      <c r="J12" s="21"/>
    </row>
    <row r="13" spans="1:10" ht="10.5">
      <c r="A13" s="2" t="s">
        <v>232</v>
      </c>
      <c r="B13" s="22"/>
      <c r="C13" s="47"/>
      <c r="D13" s="47"/>
      <c r="E13" s="47"/>
      <c r="F13" s="47"/>
      <c r="G13" s="47"/>
      <c r="H13" s="47"/>
      <c r="I13" s="61"/>
      <c r="J13" s="21"/>
    </row>
    <row r="14" spans="1:10" ht="10.5">
      <c r="A14" s="2" t="s">
        <v>342</v>
      </c>
      <c r="B14" s="22">
        <v>0</v>
      </c>
      <c r="C14" s="47">
        <v>15</v>
      </c>
      <c r="D14" s="47">
        <v>0</v>
      </c>
      <c r="E14" s="47">
        <v>2</v>
      </c>
      <c r="F14" s="47">
        <v>0</v>
      </c>
      <c r="G14" s="47">
        <v>0</v>
      </c>
      <c r="H14" s="47">
        <f>SUM(B14:G14)</f>
        <v>17</v>
      </c>
      <c r="I14" s="61">
        <f>H14/H55</f>
        <v>0.00022499867647837366</v>
      </c>
      <c r="J14" s="21"/>
    </row>
    <row r="15" spans="1:10" ht="10.5">
      <c r="A15" s="2" t="s">
        <v>234</v>
      </c>
      <c r="B15" s="22"/>
      <c r="C15" s="47"/>
      <c r="D15" s="47"/>
      <c r="E15" s="47"/>
      <c r="F15" s="47"/>
      <c r="G15" s="47"/>
      <c r="H15" s="47"/>
      <c r="I15" s="61"/>
      <c r="J15" s="21"/>
    </row>
    <row r="16" spans="1:10" ht="10.5">
      <c r="A16" s="2" t="s">
        <v>344</v>
      </c>
      <c r="B16" s="22">
        <v>0</v>
      </c>
      <c r="C16" s="47">
        <v>0</v>
      </c>
      <c r="D16" s="47">
        <v>2</v>
      </c>
      <c r="E16" s="47">
        <v>2</v>
      </c>
      <c r="F16" s="47">
        <v>0</v>
      </c>
      <c r="G16" s="47">
        <v>0</v>
      </c>
      <c r="H16" s="47">
        <f>SUM(B16:G16)</f>
        <v>4</v>
      </c>
      <c r="I16" s="61">
        <f>H16/H55</f>
        <v>5.2940865053734975E-05</v>
      </c>
      <c r="J16" s="21"/>
    </row>
    <row r="17" spans="1:10" ht="10.5">
      <c r="A17" s="2" t="s">
        <v>345</v>
      </c>
      <c r="B17" s="22">
        <v>484</v>
      </c>
      <c r="C17" s="47">
        <v>0</v>
      </c>
      <c r="D17" s="47">
        <v>12</v>
      </c>
      <c r="E17" s="47">
        <v>60</v>
      </c>
      <c r="F17" s="47">
        <v>0</v>
      </c>
      <c r="G17" s="47">
        <v>0</v>
      </c>
      <c r="H17" s="47">
        <f>SUM(B17:G17)</f>
        <v>556</v>
      </c>
      <c r="I17" s="61">
        <f>H17/H55</f>
        <v>0.007358780242469162</v>
      </c>
      <c r="J17" s="21"/>
    </row>
    <row r="18" spans="1:10" ht="10.5">
      <c r="A18" s="2" t="s">
        <v>346</v>
      </c>
      <c r="B18" s="22">
        <v>3</v>
      </c>
      <c r="C18" s="47">
        <v>19</v>
      </c>
      <c r="D18" s="47">
        <v>7</v>
      </c>
      <c r="E18" s="47">
        <v>0</v>
      </c>
      <c r="F18" s="47">
        <v>0</v>
      </c>
      <c r="G18" s="47">
        <v>0</v>
      </c>
      <c r="H18" s="47">
        <f>SUM(B18:G18)</f>
        <v>29</v>
      </c>
      <c r="I18" s="61">
        <f>H18/H55</f>
        <v>0.00038382127163957857</v>
      </c>
      <c r="J18" s="21"/>
    </row>
    <row r="19" spans="1:10" ht="10.5">
      <c r="A19" s="2" t="s">
        <v>347</v>
      </c>
      <c r="B19" s="22">
        <v>129</v>
      </c>
      <c r="C19" s="47">
        <v>575</v>
      </c>
      <c r="D19" s="47">
        <v>176</v>
      </c>
      <c r="E19" s="47">
        <v>105</v>
      </c>
      <c r="F19" s="47">
        <v>0</v>
      </c>
      <c r="G19" s="47">
        <v>26</v>
      </c>
      <c r="H19" s="47">
        <f>SUM(B19:G19)</f>
        <v>1011</v>
      </c>
      <c r="I19" s="61">
        <f>H19/H55</f>
        <v>0.013380803642331516</v>
      </c>
      <c r="J19" s="21"/>
    </row>
    <row r="20" spans="1:10" ht="10.5">
      <c r="A20" s="2" t="s">
        <v>207</v>
      </c>
      <c r="B20" s="22"/>
      <c r="C20" s="47"/>
      <c r="D20" s="47"/>
      <c r="E20" s="47"/>
      <c r="F20" s="47"/>
      <c r="G20" s="47"/>
      <c r="H20" s="47"/>
      <c r="I20" s="61"/>
      <c r="J20" s="21"/>
    </row>
    <row r="21" spans="1:10" ht="10.5">
      <c r="A21" s="2" t="s">
        <v>349</v>
      </c>
      <c r="B21" s="22">
        <v>52</v>
      </c>
      <c r="C21" s="47">
        <v>345</v>
      </c>
      <c r="D21" s="47">
        <v>203</v>
      </c>
      <c r="E21" s="47">
        <v>188</v>
      </c>
      <c r="F21" s="47">
        <v>3</v>
      </c>
      <c r="G21" s="47">
        <v>25</v>
      </c>
      <c r="H21" s="47">
        <f aca="true" t="shared" si="1" ref="H21:H27">SUM(B21:G21)</f>
        <v>816</v>
      </c>
      <c r="I21" s="61">
        <f>H21/H55</f>
        <v>0.010799936470961936</v>
      </c>
      <c r="J21" s="21"/>
    </row>
    <row r="22" spans="1:10" ht="10.5">
      <c r="A22" s="2" t="s">
        <v>350</v>
      </c>
      <c r="B22" s="22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f t="shared" si="1"/>
        <v>0</v>
      </c>
      <c r="I22" s="61">
        <f>H22/H55</f>
        <v>0</v>
      </c>
      <c r="J22" s="21"/>
    </row>
    <row r="23" spans="1:10" ht="10.5">
      <c r="A23" s="2" t="s">
        <v>96</v>
      </c>
      <c r="B23" s="22">
        <v>3</v>
      </c>
      <c r="C23" s="47">
        <v>10</v>
      </c>
      <c r="D23" s="47">
        <v>8</v>
      </c>
      <c r="E23" s="47">
        <v>3</v>
      </c>
      <c r="F23" s="47">
        <v>0</v>
      </c>
      <c r="G23" s="47">
        <v>0</v>
      </c>
      <c r="H23" s="47">
        <f t="shared" si="1"/>
        <v>24</v>
      </c>
      <c r="I23" s="61">
        <f>H23/H55</f>
        <v>0.0003176451903224099</v>
      </c>
      <c r="J23" s="21"/>
    </row>
    <row r="24" spans="1:10" ht="10.5">
      <c r="A24" s="2" t="s">
        <v>97</v>
      </c>
      <c r="B24" s="22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f t="shared" si="1"/>
        <v>0</v>
      </c>
      <c r="I24" s="61">
        <f>H24/H55</f>
        <v>0</v>
      </c>
      <c r="J24" s="21"/>
    </row>
    <row r="25" spans="1:10" ht="10.5">
      <c r="A25" s="2" t="s">
        <v>98</v>
      </c>
      <c r="B25" s="22">
        <v>164</v>
      </c>
      <c r="C25" s="47">
        <v>857</v>
      </c>
      <c r="D25" s="47">
        <v>356</v>
      </c>
      <c r="E25" s="47">
        <v>331</v>
      </c>
      <c r="F25" s="47">
        <v>0</v>
      </c>
      <c r="G25" s="47">
        <v>0</v>
      </c>
      <c r="H25" s="47">
        <f t="shared" si="1"/>
        <v>1708</v>
      </c>
      <c r="I25" s="61">
        <f>H25/H55</f>
        <v>0.022605749377944837</v>
      </c>
      <c r="J25" s="21"/>
    </row>
    <row r="26" spans="1:10" ht="10.5">
      <c r="A26" s="2" t="s">
        <v>99</v>
      </c>
      <c r="B26" s="22">
        <v>0</v>
      </c>
      <c r="C26" s="47">
        <v>31</v>
      </c>
      <c r="D26" s="47">
        <v>25</v>
      </c>
      <c r="E26" s="47">
        <v>13</v>
      </c>
      <c r="F26" s="47">
        <v>0</v>
      </c>
      <c r="G26" s="47">
        <v>0</v>
      </c>
      <c r="H26" s="47">
        <f t="shared" si="1"/>
        <v>69</v>
      </c>
      <c r="I26" s="61">
        <f>H26/H55</f>
        <v>0.0009132299221769283</v>
      </c>
      <c r="J26" s="21"/>
    </row>
    <row r="27" spans="1:10" ht="10.5">
      <c r="A27" s="2" t="s">
        <v>205</v>
      </c>
      <c r="B27" s="22">
        <v>263</v>
      </c>
      <c r="C27" s="47">
        <v>263</v>
      </c>
      <c r="D27" s="47">
        <v>132</v>
      </c>
      <c r="E27" s="47">
        <v>45</v>
      </c>
      <c r="F27" s="47">
        <v>180</v>
      </c>
      <c r="G27" s="47">
        <v>52</v>
      </c>
      <c r="H27" s="47">
        <f t="shared" si="1"/>
        <v>935</v>
      </c>
      <c r="I27" s="61">
        <f>H27/H55</f>
        <v>0.012374927206310551</v>
      </c>
      <c r="J27" s="21"/>
    </row>
    <row r="28" spans="1:10" ht="10.5">
      <c r="A28" s="2" t="s">
        <v>210</v>
      </c>
      <c r="B28" s="22"/>
      <c r="C28" s="47"/>
      <c r="D28" s="47"/>
      <c r="E28" s="47"/>
      <c r="F28" s="47"/>
      <c r="G28" s="47"/>
      <c r="H28" s="47"/>
      <c r="I28" s="61"/>
      <c r="J28" s="21"/>
    </row>
    <row r="29" spans="1:10" ht="10.5">
      <c r="A29" s="2" t="s">
        <v>102</v>
      </c>
      <c r="B29" s="22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f aca="true" t="shared" si="2" ref="H29:H41">SUM(B29:G29)</f>
        <v>0</v>
      </c>
      <c r="I29" s="61">
        <f>H29/H55</f>
        <v>0</v>
      </c>
      <c r="J29" s="21"/>
    </row>
    <row r="30" spans="1:10" ht="10.5">
      <c r="A30" s="2" t="s">
        <v>103</v>
      </c>
      <c r="B30" s="22">
        <v>30</v>
      </c>
      <c r="C30" s="47">
        <v>127</v>
      </c>
      <c r="D30" s="47">
        <v>42</v>
      </c>
      <c r="E30" s="47">
        <v>83</v>
      </c>
      <c r="F30" s="47">
        <v>0</v>
      </c>
      <c r="G30" s="47">
        <v>1</v>
      </c>
      <c r="H30" s="47">
        <f t="shared" si="2"/>
        <v>283</v>
      </c>
      <c r="I30" s="61">
        <f>H30/H55</f>
        <v>0.0037455662025517498</v>
      </c>
      <c r="J30" s="21"/>
    </row>
    <row r="31" spans="1:10" ht="10.5">
      <c r="A31" s="2" t="s">
        <v>104</v>
      </c>
      <c r="B31" s="22">
        <v>0</v>
      </c>
      <c r="C31" s="47">
        <v>4</v>
      </c>
      <c r="D31" s="47">
        <v>3</v>
      </c>
      <c r="E31" s="47">
        <v>2</v>
      </c>
      <c r="F31" s="47">
        <v>0</v>
      </c>
      <c r="G31" s="47">
        <v>0</v>
      </c>
      <c r="H31" s="47">
        <f t="shared" si="2"/>
        <v>9</v>
      </c>
      <c r="I31" s="61">
        <f>H31/H55</f>
        <v>0.0001191169463709037</v>
      </c>
      <c r="J31" s="21"/>
    </row>
    <row r="32" spans="1:10" ht="10.5">
      <c r="A32" s="2" t="s">
        <v>105</v>
      </c>
      <c r="B32" s="22">
        <v>3</v>
      </c>
      <c r="C32" s="47">
        <v>4</v>
      </c>
      <c r="D32" s="47">
        <v>1</v>
      </c>
      <c r="E32" s="47">
        <v>5</v>
      </c>
      <c r="F32" s="47">
        <v>0</v>
      </c>
      <c r="G32" s="47">
        <v>2</v>
      </c>
      <c r="H32" s="47">
        <f t="shared" si="2"/>
        <v>15</v>
      </c>
      <c r="I32" s="61">
        <f>H32/H55</f>
        <v>0.00019852824395150617</v>
      </c>
      <c r="J32" s="21"/>
    </row>
    <row r="33" spans="1:10" ht="10.5">
      <c r="A33" s="2" t="s">
        <v>106</v>
      </c>
      <c r="B33" s="22">
        <v>4</v>
      </c>
      <c r="C33" s="47">
        <v>3</v>
      </c>
      <c r="D33" s="47">
        <v>0</v>
      </c>
      <c r="E33" s="47">
        <v>0</v>
      </c>
      <c r="F33" s="47">
        <v>0</v>
      </c>
      <c r="G33" s="47">
        <v>0</v>
      </c>
      <c r="H33" s="47">
        <f t="shared" si="2"/>
        <v>7</v>
      </c>
      <c r="I33" s="61">
        <f>H33/H55</f>
        <v>9.264651384403622E-05</v>
      </c>
      <c r="J33" s="21"/>
    </row>
    <row r="34" spans="1:10" ht="10.5">
      <c r="A34" s="2" t="s">
        <v>367</v>
      </c>
      <c r="B34" s="22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f t="shared" si="2"/>
        <v>0</v>
      </c>
      <c r="I34" s="61">
        <f>H34/H55</f>
        <v>0</v>
      </c>
      <c r="J34" s="21"/>
    </row>
    <row r="35" spans="1:10" ht="10.5">
      <c r="A35" s="2" t="s">
        <v>368</v>
      </c>
      <c r="B35" s="22">
        <v>178</v>
      </c>
      <c r="C35" s="47">
        <v>139</v>
      </c>
      <c r="D35" s="47">
        <v>44</v>
      </c>
      <c r="E35" s="47">
        <v>36</v>
      </c>
      <c r="F35" s="47">
        <v>0</v>
      </c>
      <c r="G35" s="47">
        <v>65</v>
      </c>
      <c r="H35" s="47">
        <f t="shared" si="2"/>
        <v>462</v>
      </c>
      <c r="I35" s="61">
        <f>H35/H55</f>
        <v>0.00611466991370639</v>
      </c>
      <c r="J35" s="21"/>
    </row>
    <row r="36" spans="1:10" ht="10.5">
      <c r="A36" s="2" t="s">
        <v>369</v>
      </c>
      <c r="B36" s="22">
        <v>40</v>
      </c>
      <c r="C36" s="47">
        <v>628</v>
      </c>
      <c r="D36" s="47">
        <v>206</v>
      </c>
      <c r="E36" s="47">
        <v>137</v>
      </c>
      <c r="F36" s="47">
        <v>1</v>
      </c>
      <c r="G36" s="47">
        <v>238</v>
      </c>
      <c r="H36" s="47">
        <f t="shared" si="2"/>
        <v>1250</v>
      </c>
      <c r="I36" s="61">
        <f>H36/H55</f>
        <v>0.01654402032929218</v>
      </c>
      <c r="J36" s="21"/>
    </row>
    <row r="37" spans="1:10" ht="10.5">
      <c r="A37" s="2" t="s">
        <v>370</v>
      </c>
      <c r="B37" s="22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f t="shared" si="2"/>
        <v>0</v>
      </c>
      <c r="I37" s="61">
        <f>H37/H55</f>
        <v>0</v>
      </c>
      <c r="J37" s="21"/>
    </row>
    <row r="38" spans="1:10" ht="10.5">
      <c r="A38" s="2" t="s">
        <v>371</v>
      </c>
      <c r="B38" s="22">
        <v>2</v>
      </c>
      <c r="C38" s="47">
        <v>445</v>
      </c>
      <c r="D38" s="47">
        <v>116</v>
      </c>
      <c r="E38" s="47">
        <v>69</v>
      </c>
      <c r="F38" s="47">
        <v>4</v>
      </c>
      <c r="G38" s="47">
        <v>19</v>
      </c>
      <c r="H38" s="47">
        <f t="shared" si="2"/>
        <v>655</v>
      </c>
      <c r="I38" s="61">
        <f>H38/H55</f>
        <v>0.008669066652549103</v>
      </c>
      <c r="J38" s="21"/>
    </row>
    <row r="39" spans="1:10" ht="10.5">
      <c r="A39" s="2" t="s">
        <v>372</v>
      </c>
      <c r="B39" s="22">
        <v>14</v>
      </c>
      <c r="C39" s="47">
        <v>22</v>
      </c>
      <c r="D39" s="47">
        <v>21</v>
      </c>
      <c r="E39" s="47">
        <v>36</v>
      </c>
      <c r="F39" s="47">
        <v>0</v>
      </c>
      <c r="G39" s="47">
        <v>0</v>
      </c>
      <c r="H39" s="47">
        <f t="shared" si="2"/>
        <v>93</v>
      </c>
      <c r="I39" s="61">
        <f>H39/H55</f>
        <v>0.0012308751124993382</v>
      </c>
      <c r="J39" s="21"/>
    </row>
    <row r="40" spans="1:10" ht="10.5">
      <c r="A40" s="2" t="s">
        <v>228</v>
      </c>
      <c r="B40" s="22">
        <v>322</v>
      </c>
      <c r="C40" s="47">
        <v>1560</v>
      </c>
      <c r="D40" s="47">
        <v>1021</v>
      </c>
      <c r="E40" s="47">
        <v>954</v>
      </c>
      <c r="F40" s="47">
        <v>3</v>
      </c>
      <c r="G40" s="47">
        <v>11</v>
      </c>
      <c r="H40" s="47">
        <f t="shared" si="2"/>
        <v>3871</v>
      </c>
      <c r="I40" s="61">
        <f>H40/H55</f>
        <v>0.051233522155752026</v>
      </c>
      <c r="J40" s="21"/>
    </row>
    <row r="41" spans="1:10" ht="10.5">
      <c r="A41" s="2" t="s">
        <v>374</v>
      </c>
      <c r="B41" s="22">
        <v>0</v>
      </c>
      <c r="C41" s="47">
        <v>59</v>
      </c>
      <c r="D41" s="47">
        <v>12</v>
      </c>
      <c r="E41" s="47">
        <v>32</v>
      </c>
      <c r="F41" s="47">
        <v>0</v>
      </c>
      <c r="G41" s="47">
        <v>0</v>
      </c>
      <c r="H41" s="47">
        <f t="shared" si="2"/>
        <v>103</v>
      </c>
      <c r="I41" s="61">
        <f>H41/H55</f>
        <v>0.0013632272751336757</v>
      </c>
      <c r="J41" s="21"/>
    </row>
    <row r="42" spans="1:12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128"/>
      <c r="K42" s="37"/>
      <c r="L42" s="37"/>
    </row>
    <row r="43" spans="1:12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128"/>
      <c r="K43" s="37"/>
      <c r="L43" s="37"/>
    </row>
    <row r="44" spans="1:10" ht="10.5">
      <c r="A44" s="54" t="s">
        <v>375</v>
      </c>
      <c r="B44" s="22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61">
        <v>0</v>
      </c>
      <c r="J44" s="21"/>
    </row>
    <row r="45" spans="1:10" ht="10.5">
      <c r="A45" s="2" t="s">
        <v>376</v>
      </c>
      <c r="B45" s="22">
        <v>1</v>
      </c>
      <c r="C45" s="47">
        <v>50</v>
      </c>
      <c r="D45" s="47">
        <v>9</v>
      </c>
      <c r="E45" s="47">
        <v>5</v>
      </c>
      <c r="F45" s="47">
        <v>0</v>
      </c>
      <c r="G45" s="47">
        <v>0</v>
      </c>
      <c r="H45" s="47">
        <f>SUM(B45:G45)</f>
        <v>65</v>
      </c>
      <c r="I45" s="61">
        <f>H45/H55</f>
        <v>0.0008602890571231934</v>
      </c>
      <c r="J45" s="21"/>
    </row>
    <row r="46" spans="1:10" ht="10.5">
      <c r="A46" s="2" t="s">
        <v>377</v>
      </c>
      <c r="B46" s="22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f>SUM(B46:G46)</f>
        <v>0</v>
      </c>
      <c r="I46" s="61">
        <f>H46/H55</f>
        <v>0</v>
      </c>
      <c r="J46" s="21"/>
    </row>
    <row r="47" spans="1:10" ht="10.5">
      <c r="A47" s="2" t="s">
        <v>378</v>
      </c>
      <c r="B47" s="22">
        <v>206</v>
      </c>
      <c r="C47" s="47">
        <v>923</v>
      </c>
      <c r="D47" s="47">
        <v>574</v>
      </c>
      <c r="E47" s="47">
        <v>610</v>
      </c>
      <c r="F47" s="47">
        <v>1</v>
      </c>
      <c r="G47" s="47">
        <v>11</v>
      </c>
      <c r="H47" s="47">
        <f>SUM(B47:G47)</f>
        <v>2325</v>
      </c>
      <c r="I47" s="61">
        <f>H47/H55</f>
        <v>0.030771877812483455</v>
      </c>
      <c r="J47" s="21"/>
    </row>
    <row r="48" spans="1:10" ht="10.5">
      <c r="A48" s="2" t="s">
        <v>379</v>
      </c>
      <c r="B48" s="22">
        <v>72</v>
      </c>
      <c r="C48" s="47">
        <v>211</v>
      </c>
      <c r="D48" s="47">
        <v>97</v>
      </c>
      <c r="E48" s="47">
        <v>82</v>
      </c>
      <c r="F48" s="47">
        <v>0</v>
      </c>
      <c r="G48" s="47">
        <v>7</v>
      </c>
      <c r="H48" s="47">
        <f>SUM(B48:G48)</f>
        <v>469</v>
      </c>
      <c r="I48" s="61">
        <f>H48/H55</f>
        <v>0.0062073164275504265</v>
      </c>
      <c r="J48" s="21"/>
    </row>
    <row r="49" spans="1:10" ht="10.5">
      <c r="A49" s="2" t="s">
        <v>380</v>
      </c>
      <c r="B49" s="22">
        <v>24</v>
      </c>
      <c r="C49" s="47">
        <v>47</v>
      </c>
      <c r="D49" s="47">
        <v>17</v>
      </c>
      <c r="E49" s="47">
        <v>7</v>
      </c>
      <c r="F49" s="47">
        <v>0</v>
      </c>
      <c r="G49" s="47">
        <v>6</v>
      </c>
      <c r="H49" s="47">
        <f>SUM(B49:G49)</f>
        <v>101</v>
      </c>
      <c r="I49" s="61">
        <f>H49/H55</f>
        <v>0.0013367568426068083</v>
      </c>
      <c r="J49" s="21"/>
    </row>
    <row r="50" spans="1:10" ht="10.5">
      <c r="A50" s="2" t="s">
        <v>309</v>
      </c>
      <c r="B50" s="22"/>
      <c r="C50" s="47"/>
      <c r="D50" s="47"/>
      <c r="E50" s="47"/>
      <c r="F50" s="47"/>
      <c r="G50" s="47"/>
      <c r="H50" s="47"/>
      <c r="I50" s="61"/>
      <c r="J50" s="21"/>
    </row>
    <row r="51" spans="1:10" ht="10.5">
      <c r="A51" s="2" t="s">
        <v>393</v>
      </c>
      <c r="B51" s="22"/>
      <c r="C51" s="47"/>
      <c r="D51" s="47"/>
      <c r="E51" s="47"/>
      <c r="F51" s="47"/>
      <c r="G51" s="47"/>
      <c r="H51" s="47"/>
      <c r="I51" s="61"/>
      <c r="J51" s="21"/>
    </row>
    <row r="52" spans="1:10" ht="10.5">
      <c r="A52" s="2" t="s">
        <v>383</v>
      </c>
      <c r="B52" s="22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f>SUM(B52:G52)</f>
        <v>0</v>
      </c>
      <c r="I52" s="61">
        <f>H52/H55</f>
        <v>0</v>
      </c>
      <c r="J52" s="21"/>
    </row>
    <row r="53" spans="1:10" ht="10.5">
      <c r="A53" s="2" t="s">
        <v>384</v>
      </c>
      <c r="B53" s="22">
        <v>4</v>
      </c>
      <c r="C53" s="47">
        <v>15</v>
      </c>
      <c r="D53" s="47">
        <v>8</v>
      </c>
      <c r="E53" s="47">
        <v>5</v>
      </c>
      <c r="F53" s="47">
        <v>0</v>
      </c>
      <c r="G53" s="47">
        <v>0</v>
      </c>
      <c r="H53" s="47">
        <f>SUM(B53:G53)</f>
        <v>32</v>
      </c>
      <c r="I53" s="61">
        <f>H53/H55</f>
        <v>0.0004235269204298798</v>
      </c>
      <c r="J53" s="21"/>
    </row>
    <row r="54" spans="1:10" ht="10.5">
      <c r="A54" s="2" t="s">
        <v>385</v>
      </c>
      <c r="B54" s="22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f>SUM(B54:G54)</f>
        <v>0</v>
      </c>
      <c r="I54" s="61">
        <f>H54/H55</f>
        <v>0</v>
      </c>
      <c r="J54" s="21"/>
    </row>
    <row r="55" spans="1:9" ht="10.5">
      <c r="A55" s="3" t="s">
        <v>137</v>
      </c>
      <c r="B55" s="22">
        <f aca="true" t="shared" si="3" ref="B55:H55">SUM(B3:B54)</f>
        <v>10323</v>
      </c>
      <c r="C55" s="22">
        <f t="shared" si="3"/>
        <v>27222</v>
      </c>
      <c r="D55" s="22">
        <f t="shared" si="3"/>
        <v>14738</v>
      </c>
      <c r="E55" s="22">
        <f t="shared" si="3"/>
        <v>15600</v>
      </c>
      <c r="F55" s="22">
        <f t="shared" si="3"/>
        <v>1095</v>
      </c>
      <c r="G55" s="22">
        <f t="shared" si="3"/>
        <v>6578</v>
      </c>
      <c r="H55" s="22">
        <f t="shared" si="3"/>
        <v>75556</v>
      </c>
      <c r="I55" s="61">
        <f>H55/H55</f>
        <v>1</v>
      </c>
    </row>
    <row r="56" spans="1:9" ht="10.5">
      <c r="A56" s="3" t="s">
        <v>165</v>
      </c>
      <c r="B56" s="32">
        <f>B55/H55</f>
        <v>0.13662713748742655</v>
      </c>
      <c r="C56" s="32">
        <f>C55/H55</f>
        <v>0.36028905712319337</v>
      </c>
      <c r="D56" s="32">
        <f>D55/H55</f>
        <v>0.19506061729048652</v>
      </c>
      <c r="E56" s="32">
        <f>E55/H55</f>
        <v>0.20646937370956642</v>
      </c>
      <c r="F56" s="32">
        <f>F55/H55</f>
        <v>0.014492561808459951</v>
      </c>
      <c r="G56" s="32">
        <f>G55/H55</f>
        <v>0.08706125258086717</v>
      </c>
      <c r="H56" s="32">
        <f>H55/H55</f>
        <v>1</v>
      </c>
      <c r="I56" s="6"/>
    </row>
    <row r="57" spans="1:11" ht="10.5">
      <c r="A57" s="4" t="s">
        <v>306</v>
      </c>
      <c r="D57" s="25"/>
      <c r="K57" s="21"/>
    </row>
    <row r="58" spans="1:11" ht="10.5">
      <c r="A58" s="4" t="s">
        <v>307</v>
      </c>
      <c r="D58" s="25"/>
      <c r="K58" s="21"/>
    </row>
    <row r="59" spans="1:11" ht="10.5">
      <c r="A59" s="4" t="s">
        <v>93</v>
      </c>
      <c r="F59" s="25"/>
      <c r="I59" s="44"/>
      <c r="K59" s="37"/>
    </row>
    <row r="60" spans="1:11" ht="10.5">
      <c r="A60" s="39" t="s">
        <v>94</v>
      </c>
      <c r="F60" s="25"/>
      <c r="I60" s="44"/>
      <c r="K60" s="37"/>
    </row>
    <row r="61" spans="1:14" ht="10.5">
      <c r="A61" s="4" t="s">
        <v>125</v>
      </c>
      <c r="F61" s="25"/>
      <c r="I61" s="25"/>
      <c r="J61" s="37"/>
      <c r="K61" s="37"/>
      <c r="L61" s="37"/>
      <c r="M61" s="37"/>
      <c r="N61" s="37"/>
    </row>
  </sheetData>
  <printOptions/>
  <pageMargins left="0.65" right="0.65" top="0.35" bottom="0.35" header="0.5" footer="0.5"/>
  <pageSetup horizontalDpi="600" verticalDpi="6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61"/>
  <sheetViews>
    <sheetView zoomScale="125" zoomScaleNormal="125" workbookViewId="0" topLeftCell="A1">
      <selection activeCell="A62" sqref="A62"/>
    </sheetView>
  </sheetViews>
  <sheetFormatPr defaultColWidth="11.421875" defaultRowHeight="12.75"/>
  <cols>
    <col min="1" max="1" width="17.421875" style="4" customWidth="1"/>
    <col min="2" max="2" width="9.140625" style="4" customWidth="1"/>
    <col min="3" max="3" width="10.00390625" style="4" customWidth="1"/>
    <col min="4" max="4" width="11.140625" style="4" customWidth="1"/>
    <col min="5" max="5" width="10.00390625" style="4" customWidth="1"/>
    <col min="6" max="7" width="9.140625" style="4" customWidth="1"/>
    <col min="8" max="8" width="8.421875" style="4" customWidth="1"/>
    <col min="9" max="9" width="10.421875" style="4" customWidth="1"/>
    <col min="10" max="16384" width="9.140625" style="4" customWidth="1"/>
  </cols>
  <sheetData>
    <row r="1" ht="10.5">
      <c r="A1" s="1" t="s">
        <v>247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10" ht="10.5">
      <c r="A3" s="2" t="s">
        <v>332</v>
      </c>
      <c r="B3" s="22">
        <v>122</v>
      </c>
      <c r="C3" s="47">
        <v>508</v>
      </c>
      <c r="D3" s="47">
        <v>107</v>
      </c>
      <c r="E3" s="23">
        <v>53</v>
      </c>
      <c r="F3" s="47">
        <v>0</v>
      </c>
      <c r="G3" s="47">
        <v>1</v>
      </c>
      <c r="H3" s="47">
        <f aca="true" t="shared" si="0" ref="H3:H10">SUM(B3:G3)</f>
        <v>791</v>
      </c>
      <c r="I3" s="61">
        <f>H3/H55</f>
        <v>0.002507870782829804</v>
      </c>
      <c r="J3" s="21"/>
    </row>
    <row r="4" spans="1:10" ht="10.5">
      <c r="A4" s="2" t="s">
        <v>333</v>
      </c>
      <c r="B4" s="22">
        <v>124</v>
      </c>
      <c r="C4" s="47">
        <v>1157</v>
      </c>
      <c r="D4" s="47">
        <v>645</v>
      </c>
      <c r="E4" s="23">
        <v>458</v>
      </c>
      <c r="F4" s="47">
        <v>0</v>
      </c>
      <c r="G4" s="47">
        <v>60</v>
      </c>
      <c r="H4" s="47">
        <f t="shared" si="0"/>
        <v>2444</v>
      </c>
      <c r="I4" s="61">
        <f>H4/H55</f>
        <v>0.007748718322675147</v>
      </c>
      <c r="J4" s="21"/>
    </row>
    <row r="5" spans="1:10" ht="10.5">
      <c r="A5" s="2" t="s">
        <v>334</v>
      </c>
      <c r="B5" s="22">
        <v>184</v>
      </c>
      <c r="C5" s="47">
        <v>2063</v>
      </c>
      <c r="D5" s="47">
        <v>858</v>
      </c>
      <c r="E5" s="23">
        <v>1987</v>
      </c>
      <c r="F5" s="47">
        <v>5</v>
      </c>
      <c r="G5" s="47">
        <v>0</v>
      </c>
      <c r="H5" s="47">
        <f t="shared" si="0"/>
        <v>5097</v>
      </c>
      <c r="I5" s="61">
        <f>H5/H55</f>
        <v>0.016160072541192807</v>
      </c>
      <c r="J5" s="21"/>
    </row>
    <row r="6" spans="1:10" ht="10.5">
      <c r="A6" s="2" t="s">
        <v>335</v>
      </c>
      <c r="B6" s="22">
        <v>169</v>
      </c>
      <c r="C6" s="47">
        <v>619</v>
      </c>
      <c r="D6" s="47">
        <v>148</v>
      </c>
      <c r="E6" s="23">
        <v>64</v>
      </c>
      <c r="F6" s="47">
        <v>120</v>
      </c>
      <c r="G6" s="47">
        <v>246</v>
      </c>
      <c r="H6" s="47">
        <f t="shared" si="0"/>
        <v>1366</v>
      </c>
      <c r="I6" s="61">
        <f>H6/H55</f>
        <v>0.004330912123066387</v>
      </c>
      <c r="J6" s="21"/>
    </row>
    <row r="7" spans="1:10" ht="10.5">
      <c r="A7" s="2" t="s">
        <v>336</v>
      </c>
      <c r="B7" s="22">
        <v>23370</v>
      </c>
      <c r="C7" s="47">
        <v>72624</v>
      </c>
      <c r="D7" s="47">
        <v>35781</v>
      </c>
      <c r="E7" s="23">
        <v>33729</v>
      </c>
      <c r="F7" s="47">
        <v>817</v>
      </c>
      <c r="G7" s="47">
        <v>11131</v>
      </c>
      <c r="H7" s="47">
        <f t="shared" si="0"/>
        <v>177452</v>
      </c>
      <c r="I7" s="61">
        <f>H7/H55</f>
        <v>0.5626127511437603</v>
      </c>
      <c r="J7" s="21"/>
    </row>
    <row r="8" spans="1:10" ht="10.5">
      <c r="A8" s="2" t="s">
        <v>337</v>
      </c>
      <c r="B8" s="22">
        <v>1052</v>
      </c>
      <c r="C8" s="47">
        <v>1272</v>
      </c>
      <c r="D8" s="47">
        <v>251</v>
      </c>
      <c r="E8" s="23">
        <v>156</v>
      </c>
      <c r="F8" s="47">
        <v>0</v>
      </c>
      <c r="G8" s="47">
        <v>4454</v>
      </c>
      <c r="H8" s="47">
        <f t="shared" si="0"/>
        <v>7185</v>
      </c>
      <c r="I8" s="61">
        <f>H8/H55</f>
        <v>0.02278009048626061</v>
      </c>
      <c r="J8" s="21"/>
    </row>
    <row r="9" spans="1:10" ht="10.5">
      <c r="A9" s="2" t="s">
        <v>338</v>
      </c>
      <c r="B9" s="22">
        <v>55</v>
      </c>
      <c r="C9" s="47">
        <v>131</v>
      </c>
      <c r="D9" s="47">
        <v>47</v>
      </c>
      <c r="E9" s="23">
        <v>27</v>
      </c>
      <c r="F9" s="47">
        <v>0</v>
      </c>
      <c r="G9" s="47">
        <v>19</v>
      </c>
      <c r="H9" s="47">
        <f t="shared" si="0"/>
        <v>279</v>
      </c>
      <c r="I9" s="61">
        <f>H9/H55</f>
        <v>0.0008845713633495769</v>
      </c>
      <c r="J9" s="21"/>
    </row>
    <row r="10" spans="1:10" ht="10.5">
      <c r="A10" s="2" t="s">
        <v>339</v>
      </c>
      <c r="B10" s="22">
        <v>14</v>
      </c>
      <c r="C10" s="47">
        <v>50</v>
      </c>
      <c r="D10" s="47">
        <v>21</v>
      </c>
      <c r="E10" s="23">
        <v>2</v>
      </c>
      <c r="F10" s="47">
        <v>20</v>
      </c>
      <c r="G10" s="47">
        <v>0</v>
      </c>
      <c r="H10" s="47">
        <f t="shared" si="0"/>
        <v>107</v>
      </c>
      <c r="I10" s="61">
        <f>H10/H55</f>
        <v>0.0003392442146179381</v>
      </c>
      <c r="J10" s="21"/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206</v>
      </c>
      <c r="B12" s="22">
        <v>2477</v>
      </c>
      <c r="C12" s="47">
        <v>9406</v>
      </c>
      <c r="D12" s="47">
        <v>3756</v>
      </c>
      <c r="E12" s="23">
        <v>3279</v>
      </c>
      <c r="F12" s="47">
        <v>0</v>
      </c>
      <c r="G12" s="47">
        <v>966</v>
      </c>
      <c r="H12" s="47">
        <f aca="true" t="shared" si="1" ref="H12:H27">SUM(B12:G12)</f>
        <v>19884</v>
      </c>
      <c r="I12" s="61">
        <f>H12/H55</f>
        <v>0.06304235479872039</v>
      </c>
      <c r="J12" s="21"/>
    </row>
    <row r="13" spans="1:10" ht="10.5">
      <c r="A13" s="2" t="s">
        <v>341</v>
      </c>
      <c r="B13" s="22">
        <v>484</v>
      </c>
      <c r="C13" s="47">
        <v>1688</v>
      </c>
      <c r="D13" s="47">
        <v>396</v>
      </c>
      <c r="E13" s="23">
        <v>53</v>
      </c>
      <c r="F13" s="47">
        <v>0</v>
      </c>
      <c r="G13" s="47">
        <v>2</v>
      </c>
      <c r="H13" s="47">
        <f t="shared" si="1"/>
        <v>2623</v>
      </c>
      <c r="I13" s="61">
        <f>H13/H55</f>
        <v>0.008316239018157492</v>
      </c>
      <c r="J13" s="21"/>
    </row>
    <row r="14" spans="1:10" ht="10.5">
      <c r="A14" s="2" t="s">
        <v>342</v>
      </c>
      <c r="B14" s="22">
        <v>5</v>
      </c>
      <c r="C14" s="47">
        <v>92</v>
      </c>
      <c r="D14" s="47">
        <v>39</v>
      </c>
      <c r="E14" s="23">
        <v>33</v>
      </c>
      <c r="F14" s="47">
        <v>0</v>
      </c>
      <c r="G14" s="47">
        <v>0</v>
      </c>
      <c r="H14" s="47">
        <f t="shared" si="1"/>
        <v>169</v>
      </c>
      <c r="I14" s="61">
        <f>H14/H55</f>
        <v>0.0005358156286956219</v>
      </c>
      <c r="J14" s="21"/>
    </row>
    <row r="15" spans="1:10" ht="10.5">
      <c r="A15" s="2" t="s">
        <v>343</v>
      </c>
      <c r="B15" s="22">
        <v>213</v>
      </c>
      <c r="C15" s="47">
        <v>1646</v>
      </c>
      <c r="D15" s="47">
        <v>390</v>
      </c>
      <c r="E15" s="23">
        <v>87</v>
      </c>
      <c r="F15" s="47">
        <v>9</v>
      </c>
      <c r="G15" s="47">
        <v>151</v>
      </c>
      <c r="H15" s="47">
        <f t="shared" si="1"/>
        <v>2496</v>
      </c>
      <c r="I15" s="61">
        <f>H15/H55</f>
        <v>0.007913584669966106</v>
      </c>
      <c r="J15" s="21"/>
    </row>
    <row r="16" spans="1:10" ht="10.5">
      <c r="A16" s="2" t="s">
        <v>344</v>
      </c>
      <c r="B16" s="22">
        <v>161</v>
      </c>
      <c r="C16" s="47">
        <v>596</v>
      </c>
      <c r="D16" s="47">
        <v>230</v>
      </c>
      <c r="E16" s="23">
        <v>134</v>
      </c>
      <c r="F16" s="47">
        <v>0</v>
      </c>
      <c r="G16" s="47">
        <v>0</v>
      </c>
      <c r="H16" s="47">
        <f t="shared" si="1"/>
        <v>1121</v>
      </c>
      <c r="I16" s="61">
        <f>H16/H55</f>
        <v>0.0035541379867916694</v>
      </c>
      <c r="J16" s="21"/>
    </row>
    <row r="17" spans="1:10" ht="10.5">
      <c r="A17" s="2" t="s">
        <v>400</v>
      </c>
      <c r="B17" s="22">
        <v>1284</v>
      </c>
      <c r="C17" s="47">
        <v>2605</v>
      </c>
      <c r="D17" s="47">
        <v>1256</v>
      </c>
      <c r="E17" s="23">
        <v>1230</v>
      </c>
      <c r="F17" s="47">
        <v>45</v>
      </c>
      <c r="G17" s="47">
        <v>931</v>
      </c>
      <c r="H17" s="47">
        <f t="shared" si="1"/>
        <v>7351</v>
      </c>
      <c r="I17" s="61">
        <f>H17/H55</f>
        <v>0.023306394594920215</v>
      </c>
      <c r="J17" s="21"/>
    </row>
    <row r="18" spans="1:10" ht="10.5">
      <c r="A18" s="2" t="s">
        <v>346</v>
      </c>
      <c r="B18" s="22">
        <v>5</v>
      </c>
      <c r="C18" s="47">
        <v>288</v>
      </c>
      <c r="D18" s="47">
        <v>67</v>
      </c>
      <c r="E18" s="23">
        <v>31</v>
      </c>
      <c r="F18" s="47">
        <v>0</v>
      </c>
      <c r="G18" s="47">
        <v>0</v>
      </c>
      <c r="H18" s="47">
        <f t="shared" si="1"/>
        <v>391</v>
      </c>
      <c r="I18" s="61">
        <f>H18/H55</f>
        <v>0.0012396681113608767</v>
      </c>
      <c r="J18" s="21"/>
    </row>
    <row r="19" spans="1:10" ht="10.5">
      <c r="A19" s="2" t="s">
        <v>347</v>
      </c>
      <c r="B19" s="22">
        <v>177</v>
      </c>
      <c r="C19" s="47">
        <v>647</v>
      </c>
      <c r="D19" s="47">
        <v>216</v>
      </c>
      <c r="E19" s="23">
        <v>134</v>
      </c>
      <c r="F19" s="47">
        <v>4</v>
      </c>
      <c r="G19" s="47">
        <v>116</v>
      </c>
      <c r="H19" s="47">
        <f t="shared" si="1"/>
        <v>1294</v>
      </c>
      <c r="I19" s="61">
        <f>H19/H55</f>
        <v>0.00410263564220198</v>
      </c>
      <c r="J19" s="21"/>
    </row>
    <row r="20" spans="1:10" ht="10.5">
      <c r="A20" s="2" t="s">
        <v>348</v>
      </c>
      <c r="B20" s="22">
        <v>503</v>
      </c>
      <c r="C20" s="47">
        <v>1504</v>
      </c>
      <c r="D20" s="47">
        <v>646</v>
      </c>
      <c r="E20" s="23">
        <v>358</v>
      </c>
      <c r="F20" s="47">
        <v>46</v>
      </c>
      <c r="G20" s="47">
        <v>99</v>
      </c>
      <c r="H20" s="47">
        <f t="shared" si="1"/>
        <v>3156</v>
      </c>
      <c r="I20" s="61">
        <f>H20/H55</f>
        <v>0.010006119077889838</v>
      </c>
      <c r="J20" s="21"/>
    </row>
    <row r="21" spans="1:10" ht="10.5">
      <c r="A21" s="2" t="s">
        <v>349</v>
      </c>
      <c r="B21" s="22">
        <v>494</v>
      </c>
      <c r="C21" s="47">
        <v>1476</v>
      </c>
      <c r="D21" s="47">
        <v>713</v>
      </c>
      <c r="E21" s="23">
        <v>421</v>
      </c>
      <c r="F21" s="47">
        <v>17</v>
      </c>
      <c r="G21" s="47">
        <v>160</v>
      </c>
      <c r="H21" s="47">
        <f t="shared" si="1"/>
        <v>3281</v>
      </c>
      <c r="I21" s="61">
        <f>H21/H55</f>
        <v>0.010402432412723877</v>
      </c>
      <c r="J21" s="21"/>
    </row>
    <row r="22" spans="1:10" ht="10.5">
      <c r="A22" s="2" t="s">
        <v>350</v>
      </c>
      <c r="B22" s="22">
        <v>37</v>
      </c>
      <c r="C22" s="47">
        <v>101</v>
      </c>
      <c r="D22" s="47">
        <v>54</v>
      </c>
      <c r="E22" s="23">
        <v>9</v>
      </c>
      <c r="F22" s="47">
        <v>0</v>
      </c>
      <c r="G22" s="47">
        <v>0</v>
      </c>
      <c r="H22" s="47">
        <f t="shared" si="1"/>
        <v>201</v>
      </c>
      <c r="I22" s="61">
        <f>H22/H55</f>
        <v>0.000637271842413136</v>
      </c>
      <c r="J22" s="21"/>
    </row>
    <row r="23" spans="1:10" ht="10.5">
      <c r="A23" s="2" t="s">
        <v>96</v>
      </c>
      <c r="B23" s="22">
        <v>53</v>
      </c>
      <c r="C23" s="47">
        <v>109</v>
      </c>
      <c r="D23" s="47">
        <v>20</v>
      </c>
      <c r="E23" s="23">
        <v>3</v>
      </c>
      <c r="F23" s="47">
        <v>2</v>
      </c>
      <c r="G23" s="47">
        <v>0</v>
      </c>
      <c r="H23" s="47">
        <f t="shared" si="1"/>
        <v>187</v>
      </c>
      <c r="I23" s="61">
        <f>H23/H55</f>
        <v>0.0005928847489117236</v>
      </c>
      <c r="J23" s="21"/>
    </row>
    <row r="24" spans="1:10" ht="10.5">
      <c r="A24" s="2" t="s">
        <v>97</v>
      </c>
      <c r="B24" s="22">
        <v>59</v>
      </c>
      <c r="C24" s="47">
        <v>198</v>
      </c>
      <c r="D24" s="47">
        <v>55</v>
      </c>
      <c r="E24" s="23">
        <v>26</v>
      </c>
      <c r="F24" s="47">
        <v>4</v>
      </c>
      <c r="G24" s="47">
        <v>81</v>
      </c>
      <c r="H24" s="47">
        <f t="shared" si="1"/>
        <v>423</v>
      </c>
      <c r="I24" s="61">
        <f>H24/H55</f>
        <v>0.0013411243250783908</v>
      </c>
      <c r="J24" s="21"/>
    </row>
    <row r="25" spans="1:10" ht="10.5">
      <c r="A25" s="2" t="s">
        <v>98</v>
      </c>
      <c r="B25" s="22">
        <v>986</v>
      </c>
      <c r="C25" s="47">
        <v>3110</v>
      </c>
      <c r="D25" s="47">
        <v>1162</v>
      </c>
      <c r="E25" s="23">
        <v>759</v>
      </c>
      <c r="F25" s="47">
        <v>3</v>
      </c>
      <c r="G25" s="47">
        <v>52</v>
      </c>
      <c r="H25" s="47">
        <f t="shared" si="1"/>
        <v>6072</v>
      </c>
      <c r="I25" s="61">
        <f>H25/H55</f>
        <v>0.01925131655289832</v>
      </c>
      <c r="J25" s="21"/>
    </row>
    <row r="26" spans="1:10" ht="10.5">
      <c r="A26" s="2" t="s">
        <v>99</v>
      </c>
      <c r="B26" s="22">
        <v>757</v>
      </c>
      <c r="C26" s="47">
        <v>1159</v>
      </c>
      <c r="D26" s="47">
        <v>462</v>
      </c>
      <c r="E26" s="23">
        <v>389</v>
      </c>
      <c r="F26" s="47">
        <v>78</v>
      </c>
      <c r="G26" s="47">
        <v>6</v>
      </c>
      <c r="H26" s="47">
        <f t="shared" si="1"/>
        <v>2851</v>
      </c>
      <c r="I26" s="61">
        <f>H26/H55</f>
        <v>0.009039114540894781</v>
      </c>
      <c r="J26" s="21"/>
    </row>
    <row r="27" spans="1:10" ht="10.5">
      <c r="A27" s="2" t="s">
        <v>100</v>
      </c>
      <c r="B27" s="22">
        <v>1</v>
      </c>
      <c r="C27" s="47">
        <v>9</v>
      </c>
      <c r="D27" s="47">
        <v>3</v>
      </c>
      <c r="E27" s="23">
        <v>0</v>
      </c>
      <c r="F27" s="47">
        <v>1</v>
      </c>
      <c r="G27" s="47">
        <v>0</v>
      </c>
      <c r="H27" s="47">
        <f t="shared" si="1"/>
        <v>14</v>
      </c>
      <c r="I27" s="61">
        <f>H27/H55</f>
        <v>4.438709350141246E-05</v>
      </c>
      <c r="J27" s="21"/>
    </row>
    <row r="28" spans="1:10" ht="10.5">
      <c r="A28" s="2" t="s">
        <v>210</v>
      </c>
      <c r="B28" s="22"/>
      <c r="C28" s="47"/>
      <c r="D28" s="47"/>
      <c r="E28" s="23"/>
      <c r="F28" s="47"/>
      <c r="G28" s="47"/>
      <c r="H28" s="47"/>
      <c r="I28" s="61"/>
      <c r="J28" s="21"/>
    </row>
    <row r="29" spans="1:10" ht="10.5">
      <c r="A29" s="2" t="s">
        <v>102</v>
      </c>
      <c r="B29" s="22">
        <v>210</v>
      </c>
      <c r="C29" s="47">
        <v>416</v>
      </c>
      <c r="D29" s="47">
        <v>280</v>
      </c>
      <c r="E29" s="23">
        <v>329</v>
      </c>
      <c r="F29" s="47">
        <v>3</v>
      </c>
      <c r="G29" s="47">
        <v>19</v>
      </c>
      <c r="H29" s="47">
        <f>SUM(B29:G29)</f>
        <v>1257</v>
      </c>
      <c r="I29" s="61">
        <f>H29/H55</f>
        <v>0.0039853268950911045</v>
      </c>
      <c r="J29" s="21"/>
    </row>
    <row r="30" spans="1:10" ht="10.5">
      <c r="A30" s="2" t="s">
        <v>300</v>
      </c>
      <c r="B30" s="22">
        <v>216</v>
      </c>
      <c r="C30" s="47">
        <v>705</v>
      </c>
      <c r="D30" s="47">
        <v>158</v>
      </c>
      <c r="E30" s="23">
        <v>104</v>
      </c>
      <c r="F30" s="47">
        <v>0</v>
      </c>
      <c r="G30" s="47">
        <v>590</v>
      </c>
      <c r="H30" s="47">
        <f>SUM(B30:G30)</f>
        <v>1773</v>
      </c>
      <c r="I30" s="61">
        <f>H30/H55</f>
        <v>0.0056213083412860205</v>
      </c>
      <c r="J30" s="21"/>
    </row>
    <row r="31" spans="1:10" ht="10.5">
      <c r="A31" s="2" t="s">
        <v>104</v>
      </c>
      <c r="B31" s="22">
        <v>0</v>
      </c>
      <c r="C31" s="47">
        <v>6</v>
      </c>
      <c r="D31" s="47">
        <v>6</v>
      </c>
      <c r="E31" s="23">
        <v>16</v>
      </c>
      <c r="F31" s="47">
        <v>0</v>
      </c>
      <c r="G31" s="47">
        <v>0</v>
      </c>
      <c r="H31" s="47">
        <f>SUM(B31:G31)</f>
        <v>28</v>
      </c>
      <c r="I31" s="61">
        <f>H31/H55</f>
        <v>8.877418700282491E-05</v>
      </c>
      <c r="J31" s="21"/>
    </row>
    <row r="32" spans="1:10" ht="10.5">
      <c r="A32" s="2" t="s">
        <v>105</v>
      </c>
      <c r="B32" s="22">
        <v>6</v>
      </c>
      <c r="C32" s="47">
        <v>15</v>
      </c>
      <c r="D32" s="47">
        <v>5</v>
      </c>
      <c r="E32" s="23">
        <v>8</v>
      </c>
      <c r="F32" s="47">
        <v>0</v>
      </c>
      <c r="G32" s="47">
        <v>6</v>
      </c>
      <c r="H32" s="47">
        <f>SUM(B32:G32)</f>
        <v>40</v>
      </c>
      <c r="I32" s="61">
        <f>H32/H55</f>
        <v>0.00012682026714689275</v>
      </c>
      <c r="J32" s="21"/>
    </row>
    <row r="33" spans="1:10" ht="10.5">
      <c r="A33" s="2" t="s">
        <v>106</v>
      </c>
      <c r="B33" s="22">
        <v>107</v>
      </c>
      <c r="C33" s="47">
        <v>320</v>
      </c>
      <c r="D33" s="47">
        <v>84</v>
      </c>
      <c r="E33" s="23">
        <v>22</v>
      </c>
      <c r="F33" s="47">
        <v>0</v>
      </c>
      <c r="G33" s="47">
        <v>762</v>
      </c>
      <c r="H33" s="47">
        <f>SUM(B33:G33)</f>
        <v>1295</v>
      </c>
      <c r="I33" s="61">
        <f>H33/H55</f>
        <v>0.004105806148880653</v>
      </c>
      <c r="J33" s="21"/>
    </row>
    <row r="34" spans="1:10" ht="10.5">
      <c r="A34" s="2" t="s">
        <v>396</v>
      </c>
      <c r="B34" s="22"/>
      <c r="C34" s="47"/>
      <c r="D34" s="47"/>
      <c r="E34" s="23"/>
      <c r="F34" s="47"/>
      <c r="G34" s="47"/>
      <c r="H34" s="47"/>
      <c r="I34" s="61"/>
      <c r="J34" s="21"/>
    </row>
    <row r="35" spans="1:10" ht="10.5">
      <c r="A35" s="2" t="s">
        <v>368</v>
      </c>
      <c r="B35" s="22">
        <v>943</v>
      </c>
      <c r="C35" s="47">
        <v>1278</v>
      </c>
      <c r="D35" s="47">
        <v>515</v>
      </c>
      <c r="E35" s="23">
        <v>299</v>
      </c>
      <c r="F35" s="47">
        <v>4</v>
      </c>
      <c r="G35" s="47">
        <v>1924</v>
      </c>
      <c r="H35" s="47">
        <f aca="true" t="shared" si="2" ref="H35:H41">SUM(B35:G35)</f>
        <v>4963</v>
      </c>
      <c r="I35" s="61">
        <f>H35/H55</f>
        <v>0.01573522464625072</v>
      </c>
      <c r="J35" s="21"/>
    </row>
    <row r="36" spans="1:10" ht="10.5">
      <c r="A36" s="2" t="s">
        <v>369</v>
      </c>
      <c r="B36" s="22">
        <v>96</v>
      </c>
      <c r="C36" s="47">
        <v>1102</v>
      </c>
      <c r="D36" s="47">
        <v>232</v>
      </c>
      <c r="E36" s="23">
        <v>83</v>
      </c>
      <c r="F36" s="47">
        <v>13</v>
      </c>
      <c r="G36" s="47">
        <v>4209</v>
      </c>
      <c r="H36" s="47">
        <f t="shared" si="2"/>
        <v>5735</v>
      </c>
      <c r="I36" s="61">
        <f>H36/H55</f>
        <v>0.018182855802185746</v>
      </c>
      <c r="J36" s="21"/>
    </row>
    <row r="37" spans="1:10" ht="10.5">
      <c r="A37" s="2" t="s">
        <v>370</v>
      </c>
      <c r="B37" s="22">
        <v>249</v>
      </c>
      <c r="C37" s="47">
        <v>245</v>
      </c>
      <c r="D37" s="47">
        <v>98</v>
      </c>
      <c r="E37" s="23">
        <v>57</v>
      </c>
      <c r="F37" s="47">
        <v>0</v>
      </c>
      <c r="G37" s="47">
        <v>0</v>
      </c>
      <c r="H37" s="47">
        <f t="shared" si="2"/>
        <v>649</v>
      </c>
      <c r="I37" s="61">
        <f>H37/H55</f>
        <v>0.002057658834458335</v>
      </c>
      <c r="J37" s="21"/>
    </row>
    <row r="38" spans="1:10" ht="10.5">
      <c r="A38" s="2" t="s">
        <v>371</v>
      </c>
      <c r="B38" s="22">
        <v>531</v>
      </c>
      <c r="C38" s="47">
        <v>949</v>
      </c>
      <c r="D38" s="47">
        <v>290</v>
      </c>
      <c r="E38" s="23">
        <v>203</v>
      </c>
      <c r="F38" s="47">
        <v>7</v>
      </c>
      <c r="G38" s="47">
        <v>532</v>
      </c>
      <c r="H38" s="47">
        <f t="shared" si="2"/>
        <v>2512</v>
      </c>
      <c r="I38" s="61">
        <f>H38/H55</f>
        <v>0.007964312776824864</v>
      </c>
      <c r="J38" s="21"/>
    </row>
    <row r="39" spans="1:10" ht="10.5">
      <c r="A39" s="2" t="s">
        <v>285</v>
      </c>
      <c r="B39" s="22">
        <v>66</v>
      </c>
      <c r="C39" s="47">
        <v>179</v>
      </c>
      <c r="D39" s="47">
        <v>93</v>
      </c>
      <c r="E39" s="23">
        <v>107</v>
      </c>
      <c r="F39" s="47">
        <v>0</v>
      </c>
      <c r="G39" s="47">
        <v>0</v>
      </c>
      <c r="H39" s="47">
        <f t="shared" si="2"/>
        <v>445</v>
      </c>
      <c r="I39" s="61">
        <f>H39/H55</f>
        <v>0.0014108754720091818</v>
      </c>
      <c r="J39" s="21"/>
    </row>
    <row r="40" spans="1:10" ht="10.5">
      <c r="A40" s="2" t="s">
        <v>373</v>
      </c>
      <c r="B40" s="22">
        <v>806</v>
      </c>
      <c r="C40" s="47">
        <v>4553</v>
      </c>
      <c r="D40" s="47">
        <v>1209</v>
      </c>
      <c r="E40" s="23">
        <v>561</v>
      </c>
      <c r="F40" s="47">
        <v>38</v>
      </c>
      <c r="G40" s="47">
        <v>0</v>
      </c>
      <c r="H40" s="47">
        <f t="shared" si="2"/>
        <v>7167</v>
      </c>
      <c r="I40" s="61">
        <f>H40/H55</f>
        <v>0.022723021366044507</v>
      </c>
      <c r="J40" s="21"/>
    </row>
    <row r="41" spans="1:10" ht="10.5">
      <c r="A41" s="2" t="s">
        <v>374</v>
      </c>
      <c r="B41" s="22">
        <v>1816</v>
      </c>
      <c r="C41" s="47">
        <v>3480</v>
      </c>
      <c r="D41" s="47">
        <v>1525</v>
      </c>
      <c r="E41" s="23">
        <v>1247</v>
      </c>
      <c r="F41" s="47">
        <v>11</v>
      </c>
      <c r="G41" s="47">
        <v>1390</v>
      </c>
      <c r="H41" s="47">
        <f t="shared" si="2"/>
        <v>9469</v>
      </c>
      <c r="I41" s="61">
        <f>H41/H55</f>
        <v>0.030021527740348185</v>
      </c>
      <c r="J41" s="21"/>
    </row>
    <row r="42" spans="1:12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128"/>
      <c r="K42" s="37"/>
      <c r="L42" s="37"/>
    </row>
    <row r="43" spans="1:12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128"/>
      <c r="K43" s="37"/>
      <c r="L43" s="37"/>
    </row>
    <row r="44" spans="1:10" ht="10.5">
      <c r="A44" s="2" t="s">
        <v>375</v>
      </c>
      <c r="B44" s="22">
        <v>225</v>
      </c>
      <c r="C44" s="47">
        <v>306</v>
      </c>
      <c r="D44" s="47">
        <v>94</v>
      </c>
      <c r="E44" s="23">
        <v>45</v>
      </c>
      <c r="F44" s="47">
        <v>0</v>
      </c>
      <c r="G44" s="47">
        <v>76</v>
      </c>
      <c r="H44" s="47">
        <f aca="true" t="shared" si="3" ref="H44:H54">SUM(B44:G44)</f>
        <v>746</v>
      </c>
      <c r="I44" s="61">
        <f>H44/H55</f>
        <v>0.0023651979822895495</v>
      </c>
      <c r="J44" s="21"/>
    </row>
    <row r="45" spans="1:10" ht="10.5">
      <c r="A45" s="2" t="s">
        <v>376</v>
      </c>
      <c r="B45" s="22">
        <v>24</v>
      </c>
      <c r="C45" s="47">
        <v>91</v>
      </c>
      <c r="D45" s="47">
        <v>30</v>
      </c>
      <c r="E45" s="23">
        <v>9</v>
      </c>
      <c r="F45" s="47">
        <v>0</v>
      </c>
      <c r="G45" s="47">
        <v>0</v>
      </c>
      <c r="H45" s="47">
        <f t="shared" si="3"/>
        <v>154</v>
      </c>
      <c r="I45" s="61">
        <f>H45/H55</f>
        <v>0.0004882580285155371</v>
      </c>
      <c r="J45" s="21"/>
    </row>
    <row r="46" spans="1:10" ht="10.5">
      <c r="A46" s="2" t="s">
        <v>294</v>
      </c>
      <c r="B46" s="22">
        <v>175</v>
      </c>
      <c r="C46" s="47">
        <v>396</v>
      </c>
      <c r="D46" s="47">
        <v>125</v>
      </c>
      <c r="E46" s="23">
        <v>33</v>
      </c>
      <c r="F46" s="47">
        <v>0</v>
      </c>
      <c r="G46" s="47">
        <v>389</v>
      </c>
      <c r="H46" s="47">
        <f t="shared" si="3"/>
        <v>1118</v>
      </c>
      <c r="I46" s="61">
        <f>H46/H55</f>
        <v>0.0035446264667556523</v>
      </c>
      <c r="J46" s="21"/>
    </row>
    <row r="47" spans="1:10" ht="10.5">
      <c r="A47" s="2" t="s">
        <v>378</v>
      </c>
      <c r="B47" s="22">
        <v>2955</v>
      </c>
      <c r="C47" s="47">
        <v>11508</v>
      </c>
      <c r="D47" s="47">
        <v>4566</v>
      </c>
      <c r="E47" s="23">
        <v>3082</v>
      </c>
      <c r="F47" s="47">
        <v>16</v>
      </c>
      <c r="G47" s="47">
        <v>38</v>
      </c>
      <c r="H47" s="47">
        <f t="shared" si="3"/>
        <v>22165</v>
      </c>
      <c r="I47" s="61">
        <f>H47/H55</f>
        <v>0.07027428053277195</v>
      </c>
      <c r="J47" s="21"/>
    </row>
    <row r="48" spans="1:10" ht="10.5">
      <c r="A48" s="2" t="s">
        <v>379</v>
      </c>
      <c r="B48" s="22">
        <v>363</v>
      </c>
      <c r="C48" s="47">
        <v>1056</v>
      </c>
      <c r="D48" s="47">
        <v>281</v>
      </c>
      <c r="E48" s="23">
        <v>251</v>
      </c>
      <c r="F48" s="47">
        <v>0</v>
      </c>
      <c r="G48" s="47">
        <v>2</v>
      </c>
      <c r="H48" s="47">
        <f t="shared" si="3"/>
        <v>1953</v>
      </c>
      <c r="I48" s="61">
        <f>H48/H55</f>
        <v>0.006191999543447038</v>
      </c>
      <c r="J48" s="21"/>
    </row>
    <row r="49" spans="1:10" ht="10.5">
      <c r="A49" s="2" t="s">
        <v>295</v>
      </c>
      <c r="B49" s="22">
        <v>42</v>
      </c>
      <c r="C49" s="47">
        <v>96</v>
      </c>
      <c r="D49" s="47">
        <v>29</v>
      </c>
      <c r="E49" s="23">
        <v>15</v>
      </c>
      <c r="F49" s="47">
        <v>1</v>
      </c>
      <c r="G49" s="47">
        <v>34</v>
      </c>
      <c r="H49" s="47">
        <f t="shared" si="3"/>
        <v>217</v>
      </c>
      <c r="I49" s="61">
        <f>H49/H55</f>
        <v>0.0006879999492718931</v>
      </c>
      <c r="J49" s="21"/>
    </row>
    <row r="50" spans="1:10" ht="10.5">
      <c r="A50" s="2" t="s">
        <v>381</v>
      </c>
      <c r="B50" s="22">
        <v>224</v>
      </c>
      <c r="C50" s="47">
        <v>541</v>
      </c>
      <c r="D50" s="47">
        <v>196</v>
      </c>
      <c r="E50" s="23">
        <v>216</v>
      </c>
      <c r="F50" s="47">
        <v>0</v>
      </c>
      <c r="G50" s="47">
        <v>581</v>
      </c>
      <c r="H50" s="47">
        <f t="shared" si="3"/>
        <v>1758</v>
      </c>
      <c r="I50" s="61">
        <f>H50/H55</f>
        <v>0.005573750741105936</v>
      </c>
      <c r="J50" s="21"/>
    </row>
    <row r="51" spans="1:10" ht="10.5">
      <c r="A51" s="2" t="s">
        <v>382</v>
      </c>
      <c r="B51" s="22">
        <v>62</v>
      </c>
      <c r="C51" s="47">
        <v>3030</v>
      </c>
      <c r="D51" s="47">
        <v>905</v>
      </c>
      <c r="E51" s="23">
        <v>880</v>
      </c>
      <c r="F51" s="47">
        <v>0</v>
      </c>
      <c r="G51" s="47">
        <v>1</v>
      </c>
      <c r="H51" s="47">
        <f t="shared" si="3"/>
        <v>4878</v>
      </c>
      <c r="I51" s="61">
        <f>H51/H55</f>
        <v>0.01546573157856357</v>
      </c>
      <c r="J51" s="21"/>
    </row>
    <row r="52" spans="1:10" ht="10.5">
      <c r="A52" s="2" t="s">
        <v>383</v>
      </c>
      <c r="B52" s="22">
        <v>1</v>
      </c>
      <c r="C52" s="47">
        <v>33</v>
      </c>
      <c r="D52" s="47">
        <v>10</v>
      </c>
      <c r="E52" s="23">
        <v>7</v>
      </c>
      <c r="F52" s="47">
        <v>0</v>
      </c>
      <c r="G52" s="47">
        <v>0</v>
      </c>
      <c r="H52" s="47">
        <f t="shared" si="3"/>
        <v>51</v>
      </c>
      <c r="I52" s="61">
        <f>H52/H55</f>
        <v>0.00016169584061228825</v>
      </c>
      <c r="J52" s="21"/>
    </row>
    <row r="53" spans="1:10" ht="10.5">
      <c r="A53" s="2" t="s">
        <v>384</v>
      </c>
      <c r="B53" s="22">
        <v>12</v>
      </c>
      <c r="C53" s="47">
        <v>320</v>
      </c>
      <c r="D53" s="47">
        <v>118</v>
      </c>
      <c r="E53" s="23">
        <v>87</v>
      </c>
      <c r="F53" s="47">
        <v>0</v>
      </c>
      <c r="G53" s="47">
        <v>0</v>
      </c>
      <c r="H53" s="47">
        <f t="shared" si="3"/>
        <v>537</v>
      </c>
      <c r="I53" s="61">
        <f>H53/H55</f>
        <v>0.0017025620864470352</v>
      </c>
      <c r="J53" s="21"/>
    </row>
    <row r="54" spans="1:10" ht="10.5">
      <c r="A54" s="2" t="s">
        <v>385</v>
      </c>
      <c r="B54" s="22">
        <v>20</v>
      </c>
      <c r="C54" s="47">
        <v>163</v>
      </c>
      <c r="D54" s="47">
        <v>49</v>
      </c>
      <c r="E54" s="23">
        <v>29</v>
      </c>
      <c r="F54" s="47">
        <v>1</v>
      </c>
      <c r="G54" s="47">
        <v>0</v>
      </c>
      <c r="H54" s="47">
        <f t="shared" si="3"/>
        <v>262</v>
      </c>
      <c r="I54" s="61">
        <f>H54/H55</f>
        <v>0.0008306727498121474</v>
      </c>
      <c r="J54" s="21"/>
    </row>
    <row r="55" spans="1:9" ht="10.5">
      <c r="A55" s="3" t="s">
        <v>137</v>
      </c>
      <c r="B55" s="22">
        <f aca="true" t="shared" si="4" ref="B55:H55">SUM(B3:B54)</f>
        <v>41935</v>
      </c>
      <c r="C55" s="22">
        <f t="shared" si="4"/>
        <v>133846</v>
      </c>
      <c r="D55" s="22">
        <f t="shared" si="4"/>
        <v>58221</v>
      </c>
      <c r="E55" s="22">
        <f t="shared" si="4"/>
        <v>51112</v>
      </c>
      <c r="F55" s="22">
        <f t="shared" si="4"/>
        <v>1265</v>
      </c>
      <c r="G55" s="22">
        <f t="shared" si="4"/>
        <v>29028</v>
      </c>
      <c r="H55" s="22">
        <f t="shared" si="4"/>
        <v>315407</v>
      </c>
      <c r="I55" s="61">
        <f>H55/H55</f>
        <v>1</v>
      </c>
    </row>
    <row r="56" spans="1:9" ht="10.5">
      <c r="A56" s="3" t="s">
        <v>165</v>
      </c>
      <c r="B56" s="32">
        <f>B55/H55</f>
        <v>0.13295519757012367</v>
      </c>
      <c r="C56" s="32">
        <f>C55/H55</f>
        <v>0.42435963691357514</v>
      </c>
      <c r="D56" s="32">
        <f>D55/H55</f>
        <v>0.18459006933898106</v>
      </c>
      <c r="E56" s="32">
        <f>E55/H55</f>
        <v>0.16205093736029955</v>
      </c>
      <c r="F56" s="32">
        <f>F55/H55</f>
        <v>0.004010690948520483</v>
      </c>
      <c r="G56" s="32">
        <f>G55/H55</f>
        <v>0.09203346786850007</v>
      </c>
      <c r="H56" s="32">
        <f>H55/H55</f>
        <v>1</v>
      </c>
      <c r="I56" s="93"/>
    </row>
    <row r="57" spans="1:11" ht="10.5">
      <c r="A57" s="4" t="s">
        <v>29</v>
      </c>
      <c r="D57" s="25"/>
      <c r="K57" s="21"/>
    </row>
    <row r="58" spans="1:11" ht="10.5">
      <c r="A58" s="4" t="s">
        <v>30</v>
      </c>
      <c r="D58" s="25"/>
      <c r="K58" s="21"/>
    </row>
    <row r="59" spans="1:11" ht="10.5">
      <c r="A59" s="4" t="s">
        <v>95</v>
      </c>
      <c r="F59" s="25"/>
      <c r="I59" s="44"/>
      <c r="K59" s="37"/>
    </row>
    <row r="60" spans="1:11" ht="10.5">
      <c r="A60" s="39" t="s">
        <v>305</v>
      </c>
      <c r="F60" s="25"/>
      <c r="I60" s="44"/>
      <c r="K60" s="37"/>
    </row>
    <row r="61" spans="1:14" ht="10.5">
      <c r="A61" s="4" t="s">
        <v>125</v>
      </c>
      <c r="F61" s="25"/>
      <c r="I61" s="25"/>
      <c r="J61" s="37"/>
      <c r="K61" s="37"/>
      <c r="L61" s="37"/>
      <c r="M61" s="37"/>
      <c r="N61" s="37"/>
    </row>
  </sheetData>
  <printOptions/>
  <pageMargins left="0.6" right="0.6" top="0.35" bottom="0.35" header="0.5" footer="0.5"/>
  <pageSetup horizontalDpi="600" verticalDpi="6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61"/>
  <sheetViews>
    <sheetView zoomScale="125" zoomScaleNormal="125" workbookViewId="0" topLeftCell="A1">
      <selection activeCell="B63" sqref="B63"/>
    </sheetView>
  </sheetViews>
  <sheetFormatPr defaultColWidth="11.421875" defaultRowHeight="12.75"/>
  <cols>
    <col min="1" max="1" width="17.28125" style="4" customWidth="1"/>
    <col min="2" max="2" width="9.140625" style="4" customWidth="1"/>
    <col min="3" max="3" width="10.00390625" style="4" customWidth="1"/>
    <col min="4" max="4" width="9.7109375" style="4" customWidth="1"/>
    <col min="5" max="5" width="10.140625" style="4" customWidth="1"/>
    <col min="6" max="6" width="9.28125" style="4" customWidth="1"/>
    <col min="7" max="7" width="9.8515625" style="4" customWidth="1"/>
    <col min="8" max="8" width="7.57421875" style="4" customWidth="1"/>
    <col min="9" max="9" width="8.421875" style="4" customWidth="1"/>
    <col min="10" max="16384" width="9.140625" style="4" customWidth="1"/>
  </cols>
  <sheetData>
    <row r="1" ht="10.5">
      <c r="A1" s="1" t="s">
        <v>248</v>
      </c>
    </row>
    <row r="2" spans="1:9" ht="25.5" customHeight="1">
      <c r="A2" s="7" t="s">
        <v>290</v>
      </c>
      <c r="B2" s="7" t="s">
        <v>354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10" ht="10.5">
      <c r="A3" s="2" t="s">
        <v>332</v>
      </c>
      <c r="B3" s="47">
        <v>12</v>
      </c>
      <c r="C3" s="24">
        <v>119</v>
      </c>
      <c r="D3" s="47">
        <v>32</v>
      </c>
      <c r="E3" s="47">
        <v>22</v>
      </c>
      <c r="F3" s="47">
        <v>0</v>
      </c>
      <c r="G3" s="47">
        <v>0</v>
      </c>
      <c r="H3" s="47">
        <f aca="true" t="shared" si="0" ref="H3:H10">SUM(B3:G3)</f>
        <v>185</v>
      </c>
      <c r="I3" s="61">
        <f>H3/H55</f>
        <v>0.004426578613643433</v>
      </c>
      <c r="J3" s="21"/>
    </row>
    <row r="4" spans="1:10" ht="10.5">
      <c r="A4" s="2" t="s">
        <v>333</v>
      </c>
      <c r="B4" s="47">
        <v>0</v>
      </c>
      <c r="C4" s="24">
        <v>14</v>
      </c>
      <c r="D4" s="47">
        <v>19</v>
      </c>
      <c r="E4" s="47">
        <v>8</v>
      </c>
      <c r="F4" s="47">
        <v>0</v>
      </c>
      <c r="G4" s="47">
        <v>0</v>
      </c>
      <c r="H4" s="47">
        <f t="shared" si="0"/>
        <v>41</v>
      </c>
      <c r="I4" s="61">
        <f>H4/H55</f>
        <v>0.0009810255305912473</v>
      </c>
      <c r="J4" s="21"/>
    </row>
    <row r="5" spans="1:10" ht="10.5">
      <c r="A5" s="2" t="s">
        <v>334</v>
      </c>
      <c r="B5" s="47">
        <v>32</v>
      </c>
      <c r="C5" s="24">
        <v>344</v>
      </c>
      <c r="D5" s="47">
        <v>141</v>
      </c>
      <c r="E5" s="47">
        <v>201</v>
      </c>
      <c r="F5" s="47">
        <v>0</v>
      </c>
      <c r="G5" s="47">
        <v>0</v>
      </c>
      <c r="H5" s="47">
        <f t="shared" si="0"/>
        <v>718</v>
      </c>
      <c r="I5" s="61">
        <f>H5/H55</f>
        <v>0.01717991051132965</v>
      </c>
      <c r="J5" s="21"/>
    </row>
    <row r="6" spans="1:10" ht="10.5">
      <c r="A6" s="2" t="s">
        <v>335</v>
      </c>
      <c r="B6" s="47">
        <v>39</v>
      </c>
      <c r="C6" s="24">
        <v>89</v>
      </c>
      <c r="D6" s="47">
        <v>26</v>
      </c>
      <c r="E6" s="47">
        <v>10</v>
      </c>
      <c r="F6" s="47">
        <v>75</v>
      </c>
      <c r="G6" s="47">
        <v>211</v>
      </c>
      <c r="H6" s="47">
        <f t="shared" si="0"/>
        <v>450</v>
      </c>
      <c r="I6" s="61">
        <f>H6/H55</f>
        <v>0.01076735338453808</v>
      </c>
      <c r="J6" s="21"/>
    </row>
    <row r="7" spans="1:10" ht="10.5">
      <c r="A7" s="2" t="s">
        <v>336</v>
      </c>
      <c r="B7" s="47">
        <v>0</v>
      </c>
      <c r="C7" s="24">
        <v>4866</v>
      </c>
      <c r="D7" s="47">
        <v>3407</v>
      </c>
      <c r="E7" s="47">
        <v>2350</v>
      </c>
      <c r="F7" s="47">
        <v>0</v>
      </c>
      <c r="G7" s="47">
        <v>0</v>
      </c>
      <c r="H7" s="47">
        <f t="shared" si="0"/>
        <v>10623</v>
      </c>
      <c r="I7" s="61">
        <f>H7/H55</f>
        <v>0.2541813222309956</v>
      </c>
      <c r="J7" s="21"/>
    </row>
    <row r="8" spans="1:10" ht="10.5">
      <c r="A8" s="2" t="s">
        <v>337</v>
      </c>
      <c r="B8" s="47">
        <v>0</v>
      </c>
      <c r="C8" s="24">
        <v>172</v>
      </c>
      <c r="D8" s="62">
        <v>47</v>
      </c>
      <c r="E8" s="62">
        <v>22</v>
      </c>
      <c r="F8" s="62">
        <v>0</v>
      </c>
      <c r="G8" s="62">
        <v>0</v>
      </c>
      <c r="H8" s="47">
        <f t="shared" si="0"/>
        <v>241</v>
      </c>
      <c r="I8" s="61">
        <f>H8/H55</f>
        <v>0.005766515923719283</v>
      </c>
      <c r="J8" s="21"/>
    </row>
    <row r="9" spans="1:10" ht="10.5">
      <c r="A9" s="2" t="s">
        <v>338</v>
      </c>
      <c r="B9" s="47">
        <v>0</v>
      </c>
      <c r="C9" s="24">
        <v>2</v>
      </c>
      <c r="D9" s="47">
        <v>3</v>
      </c>
      <c r="E9" s="47">
        <v>3</v>
      </c>
      <c r="F9" s="47">
        <v>0</v>
      </c>
      <c r="G9" s="47">
        <v>0</v>
      </c>
      <c r="H9" s="47">
        <f t="shared" si="0"/>
        <v>8</v>
      </c>
      <c r="I9" s="61">
        <f>H9/H55</f>
        <v>0.00019141961572512143</v>
      </c>
      <c r="J9" s="21"/>
    </row>
    <row r="10" spans="1:10" ht="10.5">
      <c r="A10" s="2" t="s">
        <v>339</v>
      </c>
      <c r="B10" s="47">
        <v>0</v>
      </c>
      <c r="C10" s="24">
        <v>9</v>
      </c>
      <c r="D10" s="47">
        <v>4</v>
      </c>
      <c r="E10" s="47">
        <v>1</v>
      </c>
      <c r="F10" s="47">
        <v>0</v>
      </c>
      <c r="G10" s="47">
        <v>0</v>
      </c>
      <c r="H10" s="47">
        <f t="shared" si="0"/>
        <v>14</v>
      </c>
      <c r="I10" s="61">
        <f>H10/H55</f>
        <v>0.0003349843275189625</v>
      </c>
      <c r="J10" s="21"/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206</v>
      </c>
      <c r="B12" s="47">
        <v>30</v>
      </c>
      <c r="C12" s="24">
        <v>950</v>
      </c>
      <c r="D12" s="47">
        <v>393</v>
      </c>
      <c r="E12" s="47">
        <v>221</v>
      </c>
      <c r="F12" s="47">
        <v>0</v>
      </c>
      <c r="G12" s="47">
        <v>14</v>
      </c>
      <c r="H12" s="47">
        <f aca="true" t="shared" si="1" ref="H12:H27">SUM(B12:G12)</f>
        <v>1608</v>
      </c>
      <c r="I12" s="61">
        <f>H12/H55</f>
        <v>0.03847534276074941</v>
      </c>
      <c r="J12" s="21"/>
    </row>
    <row r="13" spans="1:10" ht="10.5">
      <c r="A13" s="2" t="s">
        <v>341</v>
      </c>
      <c r="B13" s="47">
        <v>0</v>
      </c>
      <c r="C13" s="24">
        <v>59</v>
      </c>
      <c r="D13" s="47">
        <v>20</v>
      </c>
      <c r="E13" s="47">
        <v>2</v>
      </c>
      <c r="F13" s="47">
        <v>0</v>
      </c>
      <c r="G13" s="47">
        <v>0</v>
      </c>
      <c r="H13" s="47">
        <f t="shared" si="1"/>
        <v>81</v>
      </c>
      <c r="I13" s="61">
        <f>H13/H55</f>
        <v>0.0019381236092168544</v>
      </c>
      <c r="J13" s="21"/>
    </row>
    <row r="14" spans="1:10" ht="10.5">
      <c r="A14" s="2" t="s">
        <v>342</v>
      </c>
      <c r="B14" s="47">
        <v>3</v>
      </c>
      <c r="C14" s="24">
        <v>76</v>
      </c>
      <c r="D14" s="47">
        <v>26</v>
      </c>
      <c r="E14" s="47">
        <v>15</v>
      </c>
      <c r="F14" s="47">
        <v>0</v>
      </c>
      <c r="G14" s="47">
        <v>0</v>
      </c>
      <c r="H14" s="47">
        <f t="shared" si="1"/>
        <v>120</v>
      </c>
      <c r="I14" s="61">
        <f>H14/H55</f>
        <v>0.0028712942358768215</v>
      </c>
      <c r="J14" s="21"/>
    </row>
    <row r="15" spans="1:10" ht="10.5">
      <c r="A15" s="2" t="s">
        <v>343</v>
      </c>
      <c r="B15" s="47">
        <v>181</v>
      </c>
      <c r="C15" s="24">
        <v>1641</v>
      </c>
      <c r="D15" s="47">
        <v>378</v>
      </c>
      <c r="E15" s="47">
        <v>56</v>
      </c>
      <c r="F15" s="47">
        <v>8</v>
      </c>
      <c r="G15" s="47">
        <v>135</v>
      </c>
      <c r="H15" s="47">
        <f t="shared" si="1"/>
        <v>2399</v>
      </c>
      <c r="I15" s="61">
        <f>H15/H55</f>
        <v>0.05740195726557079</v>
      </c>
      <c r="J15" s="21"/>
    </row>
    <row r="16" spans="1:10" ht="10.5">
      <c r="A16" s="2" t="s">
        <v>344</v>
      </c>
      <c r="B16" s="47">
        <v>0</v>
      </c>
      <c r="C16" s="24">
        <v>130</v>
      </c>
      <c r="D16" s="47">
        <v>48</v>
      </c>
      <c r="E16" s="47">
        <v>16</v>
      </c>
      <c r="F16" s="47">
        <v>0</v>
      </c>
      <c r="G16" s="47">
        <v>0</v>
      </c>
      <c r="H16" s="47">
        <f t="shared" si="1"/>
        <v>194</v>
      </c>
      <c r="I16" s="61">
        <f>H16/H55</f>
        <v>0.004641925681334195</v>
      </c>
      <c r="J16" s="21"/>
    </row>
    <row r="17" spans="1:10" ht="10.5">
      <c r="A17" s="2" t="s">
        <v>345</v>
      </c>
      <c r="B17" s="47">
        <v>0</v>
      </c>
      <c r="C17" s="24">
        <v>1354</v>
      </c>
      <c r="D17" s="47">
        <v>647</v>
      </c>
      <c r="E17" s="47">
        <v>649</v>
      </c>
      <c r="F17" s="47">
        <v>45</v>
      </c>
      <c r="G17" s="47">
        <v>0</v>
      </c>
      <c r="H17" s="47">
        <f t="shared" si="1"/>
        <v>2695</v>
      </c>
      <c r="I17" s="61">
        <f>H17/H55</f>
        <v>0.06448448304740029</v>
      </c>
      <c r="J17" s="21"/>
    </row>
    <row r="18" spans="1:10" ht="10.5">
      <c r="A18" s="2" t="s">
        <v>346</v>
      </c>
      <c r="B18" s="47">
        <v>0</v>
      </c>
      <c r="C18" s="24">
        <v>201</v>
      </c>
      <c r="D18" s="47">
        <v>53</v>
      </c>
      <c r="E18" s="47">
        <v>19</v>
      </c>
      <c r="F18" s="47">
        <v>0</v>
      </c>
      <c r="G18" s="47">
        <v>0</v>
      </c>
      <c r="H18" s="47">
        <f t="shared" si="1"/>
        <v>273</v>
      </c>
      <c r="I18" s="61">
        <f>H18/H55</f>
        <v>0.006532194386619769</v>
      </c>
      <c r="J18" s="21"/>
    </row>
    <row r="19" spans="1:10" ht="10.5">
      <c r="A19" s="2" t="s">
        <v>347</v>
      </c>
      <c r="B19" s="47">
        <v>0</v>
      </c>
      <c r="C19" s="24">
        <v>0</v>
      </c>
      <c r="D19" s="47">
        <v>0</v>
      </c>
      <c r="E19" s="47">
        <v>0</v>
      </c>
      <c r="F19" s="47">
        <v>0</v>
      </c>
      <c r="G19" s="47">
        <v>0</v>
      </c>
      <c r="H19" s="47">
        <f t="shared" si="1"/>
        <v>0</v>
      </c>
      <c r="I19" s="61">
        <f>H19/H55</f>
        <v>0</v>
      </c>
      <c r="J19" s="21"/>
    </row>
    <row r="20" spans="1:10" ht="10.5">
      <c r="A20" s="2" t="s">
        <v>348</v>
      </c>
      <c r="B20" s="47">
        <v>0</v>
      </c>
      <c r="C20" s="24">
        <v>0</v>
      </c>
      <c r="D20" s="47">
        <v>0</v>
      </c>
      <c r="E20" s="47">
        <v>0</v>
      </c>
      <c r="F20" s="47">
        <v>0</v>
      </c>
      <c r="G20" s="47">
        <v>0</v>
      </c>
      <c r="H20" s="47">
        <f t="shared" si="1"/>
        <v>0</v>
      </c>
      <c r="I20" s="61">
        <f>H20/H55</f>
        <v>0</v>
      </c>
      <c r="J20" s="21"/>
    </row>
    <row r="21" spans="1:10" ht="10.5">
      <c r="A21" s="2" t="s">
        <v>349</v>
      </c>
      <c r="B21" s="47">
        <v>8</v>
      </c>
      <c r="C21" s="24">
        <v>107</v>
      </c>
      <c r="D21" s="47">
        <v>59</v>
      </c>
      <c r="E21" s="47">
        <v>15</v>
      </c>
      <c r="F21" s="47">
        <v>1</v>
      </c>
      <c r="G21" s="47">
        <v>10</v>
      </c>
      <c r="H21" s="47">
        <f t="shared" si="1"/>
        <v>200</v>
      </c>
      <c r="I21" s="61">
        <f>H21/H55</f>
        <v>0.004785490393128036</v>
      </c>
      <c r="J21" s="21"/>
    </row>
    <row r="22" spans="1:10" ht="10.5">
      <c r="A22" s="2" t="s">
        <v>350</v>
      </c>
      <c r="B22" s="47">
        <v>31</v>
      </c>
      <c r="C22" s="24">
        <v>88</v>
      </c>
      <c r="D22" s="47">
        <v>47</v>
      </c>
      <c r="E22" s="47">
        <v>5</v>
      </c>
      <c r="F22" s="47">
        <v>0</v>
      </c>
      <c r="G22" s="47">
        <v>0</v>
      </c>
      <c r="H22" s="47">
        <f t="shared" si="1"/>
        <v>171</v>
      </c>
      <c r="I22" s="61">
        <f>H22/H55</f>
        <v>0.004091594286124471</v>
      </c>
      <c r="J22" s="21"/>
    </row>
    <row r="23" spans="1:10" ht="10.5">
      <c r="A23" s="2" t="s">
        <v>96</v>
      </c>
      <c r="B23" s="47">
        <v>0</v>
      </c>
      <c r="C23" s="24">
        <v>35</v>
      </c>
      <c r="D23" s="47">
        <v>11</v>
      </c>
      <c r="E23" s="47">
        <v>5</v>
      </c>
      <c r="F23" s="47">
        <v>0</v>
      </c>
      <c r="G23" s="47">
        <v>0</v>
      </c>
      <c r="H23" s="47">
        <f t="shared" si="1"/>
        <v>51</v>
      </c>
      <c r="I23" s="61">
        <f>H23/H55</f>
        <v>0.001220300050247649</v>
      </c>
      <c r="J23" s="21"/>
    </row>
    <row r="24" spans="1:10" ht="10.5">
      <c r="A24" s="2" t="s">
        <v>97</v>
      </c>
      <c r="B24" s="47">
        <v>12</v>
      </c>
      <c r="C24" s="24">
        <v>102</v>
      </c>
      <c r="D24" s="47">
        <v>31</v>
      </c>
      <c r="E24" s="47">
        <v>19</v>
      </c>
      <c r="F24" s="47">
        <v>0</v>
      </c>
      <c r="G24" s="47">
        <v>7</v>
      </c>
      <c r="H24" s="47">
        <f t="shared" si="1"/>
        <v>171</v>
      </c>
      <c r="I24" s="61">
        <f>H24/H55</f>
        <v>0.004091594286124471</v>
      </c>
      <c r="J24" s="21"/>
    </row>
    <row r="25" spans="1:10" ht="10.5">
      <c r="A25" s="2" t="s">
        <v>386</v>
      </c>
      <c r="B25" s="47">
        <v>539</v>
      </c>
      <c r="C25" s="24">
        <v>1873</v>
      </c>
      <c r="D25" s="47">
        <v>622</v>
      </c>
      <c r="E25" s="47">
        <v>369</v>
      </c>
      <c r="F25" s="47">
        <v>1</v>
      </c>
      <c r="G25" s="47">
        <v>0</v>
      </c>
      <c r="H25" s="47">
        <f t="shared" si="1"/>
        <v>3404</v>
      </c>
      <c r="I25" s="61">
        <f>H25/H55</f>
        <v>0.08144904649103916</v>
      </c>
      <c r="J25" s="21"/>
    </row>
    <row r="26" spans="1:10" ht="10.5">
      <c r="A26" s="2" t="s">
        <v>204</v>
      </c>
      <c r="B26" s="47">
        <v>199</v>
      </c>
      <c r="C26" s="24">
        <v>340</v>
      </c>
      <c r="D26" s="47">
        <v>143</v>
      </c>
      <c r="E26" s="47">
        <v>152</v>
      </c>
      <c r="F26" s="47">
        <v>22</v>
      </c>
      <c r="G26" s="47">
        <v>4</v>
      </c>
      <c r="H26" s="47">
        <f t="shared" si="1"/>
        <v>860</v>
      </c>
      <c r="I26" s="61">
        <f>H26/H55</f>
        <v>0.020577608690450555</v>
      </c>
      <c r="J26" s="21"/>
    </row>
    <row r="27" spans="1:10" ht="10.5">
      <c r="A27" s="2" t="s">
        <v>100</v>
      </c>
      <c r="B27" s="47">
        <v>0</v>
      </c>
      <c r="C27" s="24">
        <v>0</v>
      </c>
      <c r="D27" s="47">
        <v>0</v>
      </c>
      <c r="E27" s="47">
        <v>0</v>
      </c>
      <c r="F27" s="47">
        <v>0</v>
      </c>
      <c r="G27" s="47">
        <v>0</v>
      </c>
      <c r="H27" s="47">
        <f t="shared" si="1"/>
        <v>0</v>
      </c>
      <c r="I27" s="61">
        <f>H27/H55</f>
        <v>0</v>
      </c>
      <c r="J27" s="21"/>
    </row>
    <row r="28" spans="1:10" ht="10.5">
      <c r="A28" s="2" t="s">
        <v>210</v>
      </c>
      <c r="B28" s="47"/>
      <c r="C28" s="24"/>
      <c r="D28" s="47"/>
      <c r="E28" s="47"/>
      <c r="F28" s="47"/>
      <c r="G28" s="47"/>
      <c r="H28" s="47"/>
      <c r="I28" s="61"/>
      <c r="J28" s="21"/>
    </row>
    <row r="29" spans="1:10" ht="10.5">
      <c r="A29" s="2" t="s">
        <v>102</v>
      </c>
      <c r="B29" s="47">
        <v>95</v>
      </c>
      <c r="C29" s="24">
        <v>349</v>
      </c>
      <c r="D29" s="47">
        <v>239</v>
      </c>
      <c r="E29" s="47">
        <v>261</v>
      </c>
      <c r="F29" s="47">
        <v>2</v>
      </c>
      <c r="G29" s="47">
        <v>13</v>
      </c>
      <c r="H29" s="47">
        <f aca="true" t="shared" si="2" ref="H29:H41">SUM(B29:G29)</f>
        <v>959</v>
      </c>
      <c r="I29" s="61">
        <f>H29/H55</f>
        <v>0.022946426435048933</v>
      </c>
      <c r="J29" s="21"/>
    </row>
    <row r="30" spans="1:10" ht="10.5">
      <c r="A30" s="2" t="s">
        <v>103</v>
      </c>
      <c r="B30" s="47">
        <v>3</v>
      </c>
      <c r="C30" s="24">
        <v>7</v>
      </c>
      <c r="D30" s="47">
        <v>8</v>
      </c>
      <c r="E30" s="47">
        <v>3</v>
      </c>
      <c r="F30" s="47">
        <v>0</v>
      </c>
      <c r="G30" s="47">
        <v>13</v>
      </c>
      <c r="H30" s="47">
        <f t="shared" si="2"/>
        <v>34</v>
      </c>
      <c r="I30" s="61">
        <f>H30/H55</f>
        <v>0.0008135333668317661</v>
      </c>
      <c r="J30" s="21"/>
    </row>
    <row r="31" spans="1:10" ht="10.5">
      <c r="A31" s="2" t="s">
        <v>104</v>
      </c>
      <c r="B31" s="47">
        <v>0</v>
      </c>
      <c r="C31" s="24">
        <v>0</v>
      </c>
      <c r="D31" s="47">
        <v>0</v>
      </c>
      <c r="E31" s="47">
        <v>0</v>
      </c>
      <c r="F31" s="47">
        <v>0</v>
      </c>
      <c r="G31" s="47">
        <v>0</v>
      </c>
      <c r="H31" s="47">
        <f t="shared" si="2"/>
        <v>0</v>
      </c>
      <c r="I31" s="61">
        <f>H31/H55</f>
        <v>0</v>
      </c>
      <c r="J31" s="21"/>
    </row>
    <row r="32" spans="1:10" ht="10.5">
      <c r="A32" s="2" t="s">
        <v>105</v>
      </c>
      <c r="B32" s="47">
        <v>0</v>
      </c>
      <c r="C32" s="24">
        <v>3</v>
      </c>
      <c r="D32" s="47">
        <v>1</v>
      </c>
      <c r="E32" s="47">
        <v>0</v>
      </c>
      <c r="F32" s="47">
        <v>0</v>
      </c>
      <c r="G32" s="47">
        <v>0</v>
      </c>
      <c r="H32" s="47">
        <f t="shared" si="2"/>
        <v>4</v>
      </c>
      <c r="I32" s="61">
        <f>H32/H55</f>
        <v>9.570980786256072E-05</v>
      </c>
      <c r="J32" s="21"/>
    </row>
    <row r="33" spans="1:10" ht="10.5">
      <c r="A33" s="2" t="s">
        <v>106</v>
      </c>
      <c r="B33" s="47">
        <v>0</v>
      </c>
      <c r="C33" s="24">
        <v>36</v>
      </c>
      <c r="D33" s="47">
        <v>10</v>
      </c>
      <c r="E33" s="47">
        <v>3</v>
      </c>
      <c r="F33" s="47">
        <v>0</v>
      </c>
      <c r="G33" s="47">
        <v>0</v>
      </c>
      <c r="H33" s="47">
        <f t="shared" si="2"/>
        <v>49</v>
      </c>
      <c r="I33" s="61">
        <f>H33/H55</f>
        <v>0.0011724451463163688</v>
      </c>
      <c r="J33" s="21"/>
    </row>
    <row r="34" spans="1:10" ht="10.5">
      <c r="A34" s="2" t="s">
        <v>367</v>
      </c>
      <c r="B34" s="47">
        <v>0</v>
      </c>
      <c r="C34" s="24">
        <v>0</v>
      </c>
      <c r="D34" s="47">
        <v>0</v>
      </c>
      <c r="E34" s="47">
        <v>0</v>
      </c>
      <c r="F34" s="47">
        <v>0</v>
      </c>
      <c r="G34" s="47">
        <v>0</v>
      </c>
      <c r="H34" s="47">
        <f t="shared" si="2"/>
        <v>0</v>
      </c>
      <c r="I34" s="61">
        <f>H34/H55</f>
        <v>0</v>
      </c>
      <c r="J34" s="21"/>
    </row>
    <row r="35" spans="1:10" ht="10.5">
      <c r="A35" s="2" t="s">
        <v>368</v>
      </c>
      <c r="B35" s="47">
        <v>0</v>
      </c>
      <c r="C35" s="24">
        <v>388</v>
      </c>
      <c r="D35" s="47">
        <v>168</v>
      </c>
      <c r="E35" s="47">
        <v>85</v>
      </c>
      <c r="F35" s="47">
        <v>0</v>
      </c>
      <c r="G35" s="47">
        <v>0</v>
      </c>
      <c r="H35" s="47">
        <f t="shared" si="2"/>
        <v>641</v>
      </c>
      <c r="I35" s="61">
        <f>H35/H55</f>
        <v>0.015337496709975355</v>
      </c>
      <c r="J35" s="21"/>
    </row>
    <row r="36" spans="1:10" ht="10.5">
      <c r="A36" s="2" t="s">
        <v>369</v>
      </c>
      <c r="B36" s="47">
        <v>0</v>
      </c>
      <c r="C36" s="24">
        <v>0</v>
      </c>
      <c r="D36" s="47">
        <v>0</v>
      </c>
      <c r="E36" s="47">
        <v>0</v>
      </c>
      <c r="F36" s="47">
        <v>0</v>
      </c>
      <c r="G36" s="47">
        <v>0</v>
      </c>
      <c r="H36" s="47">
        <f t="shared" si="2"/>
        <v>0</v>
      </c>
      <c r="I36" s="61">
        <f>H36/H55</f>
        <v>0</v>
      </c>
      <c r="J36" s="21"/>
    </row>
    <row r="37" spans="1:10" ht="10.5">
      <c r="A37" s="2" t="s">
        <v>370</v>
      </c>
      <c r="B37" s="47">
        <v>0</v>
      </c>
      <c r="C37" s="24">
        <v>201</v>
      </c>
      <c r="D37" s="47">
        <v>79</v>
      </c>
      <c r="E37" s="47">
        <v>55</v>
      </c>
      <c r="F37" s="47">
        <v>0</v>
      </c>
      <c r="G37" s="47">
        <v>0</v>
      </c>
      <c r="H37" s="47">
        <f t="shared" si="2"/>
        <v>335</v>
      </c>
      <c r="I37" s="61">
        <f>H37/H55</f>
        <v>0.00801569640848946</v>
      </c>
      <c r="J37" s="21"/>
    </row>
    <row r="38" spans="1:10" ht="10.5">
      <c r="A38" s="2" t="s">
        <v>371</v>
      </c>
      <c r="B38" s="47">
        <v>0</v>
      </c>
      <c r="C38" s="24">
        <v>146</v>
      </c>
      <c r="D38" s="47">
        <v>44</v>
      </c>
      <c r="E38" s="47">
        <v>35</v>
      </c>
      <c r="F38" s="47">
        <v>2</v>
      </c>
      <c r="G38" s="47">
        <v>0</v>
      </c>
      <c r="H38" s="47">
        <f t="shared" si="2"/>
        <v>227</v>
      </c>
      <c r="I38" s="61">
        <f>H38/H55</f>
        <v>0.005431531596200321</v>
      </c>
      <c r="J38" s="21"/>
    </row>
    <row r="39" spans="1:10" ht="10.5">
      <c r="A39" s="2" t="s">
        <v>372</v>
      </c>
      <c r="B39" s="47">
        <v>8</v>
      </c>
      <c r="C39" s="24">
        <v>4</v>
      </c>
      <c r="D39" s="47">
        <v>2</v>
      </c>
      <c r="E39" s="47">
        <v>1</v>
      </c>
      <c r="F39" s="47">
        <v>0</v>
      </c>
      <c r="G39" s="47">
        <v>0</v>
      </c>
      <c r="H39" s="47">
        <f t="shared" si="2"/>
        <v>15</v>
      </c>
      <c r="I39" s="61">
        <f>H39/H55</f>
        <v>0.0003589117794846027</v>
      </c>
      <c r="J39" s="21"/>
    </row>
    <row r="40" spans="1:10" ht="10.5">
      <c r="A40" s="2" t="s">
        <v>373</v>
      </c>
      <c r="B40" s="47">
        <v>360</v>
      </c>
      <c r="C40" s="24">
        <v>1311</v>
      </c>
      <c r="D40" s="47">
        <v>359</v>
      </c>
      <c r="E40" s="47">
        <v>193</v>
      </c>
      <c r="F40" s="47">
        <v>32</v>
      </c>
      <c r="G40" s="47">
        <v>0</v>
      </c>
      <c r="H40" s="47">
        <f t="shared" si="2"/>
        <v>2255</v>
      </c>
      <c r="I40" s="61">
        <f>H40/H55</f>
        <v>0.053956404182518604</v>
      </c>
      <c r="J40" s="21"/>
    </row>
    <row r="41" spans="1:10" ht="10.5">
      <c r="A41" s="2" t="s">
        <v>374</v>
      </c>
      <c r="B41" s="47">
        <v>0</v>
      </c>
      <c r="C41" s="24">
        <v>362</v>
      </c>
      <c r="D41" s="47">
        <v>158</v>
      </c>
      <c r="E41" s="47">
        <v>147</v>
      </c>
      <c r="F41" s="47">
        <v>1</v>
      </c>
      <c r="G41" s="47">
        <v>1</v>
      </c>
      <c r="H41" s="47">
        <f t="shared" si="2"/>
        <v>669</v>
      </c>
      <c r="I41" s="61">
        <f>H41/H55</f>
        <v>0.01600746536501328</v>
      </c>
      <c r="J41" s="21"/>
    </row>
    <row r="42" spans="1:12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128"/>
      <c r="K42" s="37"/>
      <c r="L42" s="37"/>
    </row>
    <row r="43" spans="1:12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128"/>
      <c r="K43" s="37"/>
      <c r="L43" s="37"/>
    </row>
    <row r="44" spans="1:10" ht="10.5">
      <c r="A44" s="2" t="s">
        <v>375</v>
      </c>
      <c r="B44" s="47">
        <v>26</v>
      </c>
      <c r="C44" s="24">
        <v>69</v>
      </c>
      <c r="D44" s="47">
        <v>19</v>
      </c>
      <c r="E44" s="47">
        <v>7</v>
      </c>
      <c r="F44" s="47">
        <v>0</v>
      </c>
      <c r="G44" s="47">
        <v>17</v>
      </c>
      <c r="H44" s="47">
        <f aca="true" t="shared" si="3" ref="H44:H54">SUM(B44:G44)</f>
        <v>138</v>
      </c>
      <c r="I44" s="61">
        <f>H44/H55</f>
        <v>0.003301988371258345</v>
      </c>
      <c r="J44" s="21"/>
    </row>
    <row r="45" spans="1:10" ht="10.5">
      <c r="A45" s="2" t="s">
        <v>376</v>
      </c>
      <c r="B45" s="47">
        <v>0</v>
      </c>
      <c r="C45" s="24">
        <v>62</v>
      </c>
      <c r="D45" s="47">
        <v>20</v>
      </c>
      <c r="E45" s="47">
        <v>7</v>
      </c>
      <c r="F45" s="47">
        <v>0</v>
      </c>
      <c r="G45" s="47">
        <v>0</v>
      </c>
      <c r="H45" s="47">
        <f t="shared" si="3"/>
        <v>89</v>
      </c>
      <c r="I45" s="61">
        <f>H45/H55</f>
        <v>0.002129543224941976</v>
      </c>
      <c r="J45" s="21"/>
    </row>
    <row r="46" spans="1:10" ht="10.5">
      <c r="A46" s="2" t="s">
        <v>377</v>
      </c>
      <c r="B46" s="47">
        <v>0</v>
      </c>
      <c r="C46" s="24">
        <v>180</v>
      </c>
      <c r="D46" s="47">
        <v>71</v>
      </c>
      <c r="E46" s="47">
        <v>18</v>
      </c>
      <c r="F46" s="47">
        <v>0</v>
      </c>
      <c r="G46" s="47">
        <v>0</v>
      </c>
      <c r="H46" s="47">
        <f t="shared" si="3"/>
        <v>269</v>
      </c>
      <c r="I46" s="61">
        <f>H46/H55</f>
        <v>0.006436484578757208</v>
      </c>
      <c r="J46" s="21"/>
    </row>
    <row r="47" spans="1:10" ht="10.5">
      <c r="A47" s="2" t="s">
        <v>136</v>
      </c>
      <c r="B47" s="47">
        <v>688</v>
      </c>
      <c r="C47" s="24">
        <v>2830</v>
      </c>
      <c r="D47" s="47">
        <v>964</v>
      </c>
      <c r="E47" s="47">
        <v>632</v>
      </c>
      <c r="F47" s="47">
        <v>6</v>
      </c>
      <c r="G47" s="47">
        <v>2</v>
      </c>
      <c r="H47" s="47">
        <f t="shared" si="3"/>
        <v>5122</v>
      </c>
      <c r="I47" s="61">
        <f>H47/H55</f>
        <v>0.122556408968009</v>
      </c>
      <c r="J47" s="21"/>
    </row>
    <row r="48" spans="1:10" ht="10.5">
      <c r="A48" s="2" t="s">
        <v>379</v>
      </c>
      <c r="B48" s="47">
        <v>0</v>
      </c>
      <c r="C48" s="24">
        <v>713</v>
      </c>
      <c r="D48" s="47">
        <v>206</v>
      </c>
      <c r="E48" s="47">
        <v>213</v>
      </c>
      <c r="F48" s="47">
        <v>0</v>
      </c>
      <c r="G48" s="47">
        <v>0</v>
      </c>
      <c r="H48" s="47">
        <f t="shared" si="3"/>
        <v>1132</v>
      </c>
      <c r="I48" s="61">
        <f>H48/H55</f>
        <v>0.027085875625104682</v>
      </c>
      <c r="J48" s="21"/>
    </row>
    <row r="49" spans="1:10" ht="10.5">
      <c r="A49" s="2" t="s">
        <v>380</v>
      </c>
      <c r="B49" s="47">
        <v>5</v>
      </c>
      <c r="C49" s="24">
        <v>11</v>
      </c>
      <c r="D49" s="47">
        <v>2</v>
      </c>
      <c r="E49" s="47">
        <v>0</v>
      </c>
      <c r="F49" s="47">
        <v>0</v>
      </c>
      <c r="G49" s="47">
        <v>0</v>
      </c>
      <c r="H49" s="47">
        <f t="shared" si="3"/>
        <v>18</v>
      </c>
      <c r="I49" s="61">
        <f>H49/H55</f>
        <v>0.00043069413538152323</v>
      </c>
      <c r="J49" s="21"/>
    </row>
    <row r="50" spans="1:10" ht="10.5">
      <c r="A50" s="2" t="s">
        <v>381</v>
      </c>
      <c r="B50" s="47">
        <v>54</v>
      </c>
      <c r="C50" s="24">
        <v>45</v>
      </c>
      <c r="D50" s="47">
        <v>21</v>
      </c>
      <c r="E50" s="47">
        <v>5</v>
      </c>
      <c r="F50" s="47">
        <v>0</v>
      </c>
      <c r="G50" s="47">
        <v>206</v>
      </c>
      <c r="H50" s="47">
        <f t="shared" si="3"/>
        <v>331</v>
      </c>
      <c r="I50" s="61">
        <f>H50/H55</f>
        <v>0.0079199866006269</v>
      </c>
      <c r="J50" s="21"/>
    </row>
    <row r="51" spans="1:10" ht="10.5">
      <c r="A51" s="2" t="s">
        <v>382</v>
      </c>
      <c r="B51" s="47">
        <v>0</v>
      </c>
      <c r="C51" s="24">
        <v>3011</v>
      </c>
      <c r="D51" s="47">
        <v>889</v>
      </c>
      <c r="E51" s="47">
        <v>803</v>
      </c>
      <c r="F51" s="47">
        <v>0</v>
      </c>
      <c r="G51" s="47">
        <v>0</v>
      </c>
      <c r="H51" s="47">
        <f t="shared" si="3"/>
        <v>4703</v>
      </c>
      <c r="I51" s="61">
        <f>H51/H55</f>
        <v>0.11253080659440576</v>
      </c>
      <c r="J51" s="21"/>
    </row>
    <row r="52" spans="1:10" ht="10.5">
      <c r="A52" s="2" t="s">
        <v>383</v>
      </c>
      <c r="B52" s="47">
        <v>0</v>
      </c>
      <c r="C52" s="24">
        <v>0</v>
      </c>
      <c r="D52" s="47">
        <v>0</v>
      </c>
      <c r="E52" s="47">
        <v>0</v>
      </c>
      <c r="F52" s="47">
        <v>0</v>
      </c>
      <c r="G52" s="47">
        <v>0</v>
      </c>
      <c r="H52" s="47">
        <f t="shared" si="3"/>
        <v>0</v>
      </c>
      <c r="I52" s="61">
        <f>H52/H55</f>
        <v>0</v>
      </c>
      <c r="J52" s="21"/>
    </row>
    <row r="53" spans="1:10" ht="10.5">
      <c r="A53" s="2" t="s">
        <v>113</v>
      </c>
      <c r="B53" s="47">
        <v>1</v>
      </c>
      <c r="C53" s="24">
        <v>101</v>
      </c>
      <c r="D53" s="47">
        <v>56</v>
      </c>
      <c r="E53" s="47">
        <v>47</v>
      </c>
      <c r="F53" s="47">
        <v>0</v>
      </c>
      <c r="G53" s="47">
        <v>0</v>
      </c>
      <c r="H53" s="47">
        <f t="shared" si="3"/>
        <v>205</v>
      </c>
      <c r="I53" s="61">
        <f>H53/H55</f>
        <v>0.004905127652956236</v>
      </c>
      <c r="J53" s="21"/>
    </row>
    <row r="54" spans="1:10" ht="10.5">
      <c r="A54" s="2" t="s">
        <v>385</v>
      </c>
      <c r="B54" s="47">
        <v>8</v>
      </c>
      <c r="C54" s="24">
        <v>53</v>
      </c>
      <c r="D54" s="47">
        <v>20</v>
      </c>
      <c r="E54" s="47">
        <v>10</v>
      </c>
      <c r="F54" s="47">
        <v>0</v>
      </c>
      <c r="G54" s="47">
        <v>0</v>
      </c>
      <c r="H54" s="47">
        <f t="shared" si="3"/>
        <v>91</v>
      </c>
      <c r="I54" s="61">
        <f>H54/H55</f>
        <v>0.0021773981288732563</v>
      </c>
      <c r="J54" s="21"/>
    </row>
    <row r="55" spans="1:9" ht="10.5">
      <c r="A55" s="3" t="s">
        <v>137</v>
      </c>
      <c r="B55" s="47">
        <f aca="true" t="shared" si="4" ref="B55:H55">SUM(B3:B54)</f>
        <v>2334</v>
      </c>
      <c r="C55" s="47">
        <f t="shared" si="4"/>
        <v>22453</v>
      </c>
      <c r="D55" s="47">
        <f t="shared" si="4"/>
        <v>9493</v>
      </c>
      <c r="E55" s="47">
        <f t="shared" si="4"/>
        <v>6685</v>
      </c>
      <c r="F55" s="47">
        <f t="shared" si="4"/>
        <v>195</v>
      </c>
      <c r="G55" s="47">
        <f t="shared" si="4"/>
        <v>633</v>
      </c>
      <c r="H55" s="47">
        <f t="shared" si="4"/>
        <v>41793</v>
      </c>
      <c r="I55" s="61">
        <f>H55/H55</f>
        <v>1</v>
      </c>
    </row>
    <row r="56" spans="1:9" ht="10.5">
      <c r="A56" s="9" t="s">
        <v>165</v>
      </c>
      <c r="B56" s="35">
        <f>B55/H55</f>
        <v>0.05584667288780418</v>
      </c>
      <c r="C56" s="35">
        <f>C55/H55</f>
        <v>0.537243078984519</v>
      </c>
      <c r="D56" s="35">
        <f>D55/H55</f>
        <v>0.22714330150982223</v>
      </c>
      <c r="E56" s="35">
        <f>E55/H55</f>
        <v>0.1599550163903046</v>
      </c>
      <c r="F56" s="35">
        <f>F55/H55</f>
        <v>0.004665853133299835</v>
      </c>
      <c r="G56" s="35">
        <f>G55/H55</f>
        <v>0.015146077094250233</v>
      </c>
      <c r="H56" s="35">
        <f>H55/H55</f>
        <v>1</v>
      </c>
      <c r="I56" s="8"/>
    </row>
    <row r="57" spans="1:11" ht="10.5">
      <c r="A57" s="4" t="s">
        <v>31</v>
      </c>
      <c r="D57" s="25"/>
      <c r="K57" s="21"/>
    </row>
    <row r="58" spans="1:11" ht="10.5">
      <c r="A58" s="4" t="s">
        <v>32</v>
      </c>
      <c r="D58" s="25"/>
      <c r="K58" s="21"/>
    </row>
    <row r="59" spans="1:11" ht="10.5">
      <c r="A59" s="4" t="s">
        <v>230</v>
      </c>
      <c r="F59" s="25"/>
      <c r="I59" s="44"/>
      <c r="K59" s="37"/>
    </row>
    <row r="60" spans="1:11" ht="10.5">
      <c r="A60" s="39" t="s">
        <v>114</v>
      </c>
      <c r="F60" s="25"/>
      <c r="I60" s="44"/>
      <c r="K60" s="37"/>
    </row>
    <row r="61" spans="1:14" ht="10.5">
      <c r="A61" s="4" t="s">
        <v>125</v>
      </c>
      <c r="F61" s="25"/>
      <c r="I61" s="25"/>
      <c r="J61" s="37"/>
      <c r="K61" s="37"/>
      <c r="L61" s="37"/>
      <c r="M61" s="37"/>
      <c r="N61" s="37"/>
    </row>
  </sheetData>
  <printOptions/>
  <pageMargins left="0.6" right="0.6" top="0.35" bottom="0.35" header="0.5" footer="0.5"/>
  <pageSetup horizontalDpi="600" verticalDpi="6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62"/>
  <sheetViews>
    <sheetView zoomScale="125" zoomScaleNormal="125" workbookViewId="0" topLeftCell="A1">
      <selection activeCell="A62" sqref="A62"/>
    </sheetView>
  </sheetViews>
  <sheetFormatPr defaultColWidth="11.421875" defaultRowHeight="12.75"/>
  <cols>
    <col min="1" max="1" width="18.28125" style="4" customWidth="1"/>
    <col min="2" max="2" width="9.140625" style="4" customWidth="1"/>
    <col min="3" max="3" width="10.00390625" style="4" customWidth="1"/>
    <col min="4" max="4" width="9.7109375" style="4" customWidth="1"/>
    <col min="5" max="5" width="11.421875" style="4" customWidth="1"/>
    <col min="6" max="6" width="10.00390625" style="4" customWidth="1"/>
    <col min="7" max="7" width="9.421875" style="4" customWidth="1"/>
    <col min="8" max="8" width="9.28125" style="4" customWidth="1"/>
    <col min="9" max="9" width="11.421875" style="4" customWidth="1"/>
    <col min="10" max="16384" width="9.140625" style="4" customWidth="1"/>
  </cols>
  <sheetData>
    <row r="1" ht="10.5">
      <c r="A1" s="1" t="s">
        <v>272</v>
      </c>
    </row>
    <row r="2" spans="1:9" ht="25.5" customHeight="1">
      <c r="A2" s="7" t="s">
        <v>290</v>
      </c>
      <c r="B2" s="7" t="s">
        <v>354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276</v>
      </c>
      <c r="I2" s="7" t="s">
        <v>165</v>
      </c>
    </row>
    <row r="3" spans="1:10" ht="10.5">
      <c r="A3" s="2" t="s">
        <v>148</v>
      </c>
      <c r="B3" s="47"/>
      <c r="C3" s="24"/>
      <c r="D3" s="47"/>
      <c r="E3" s="47"/>
      <c r="F3" s="23"/>
      <c r="G3" s="23"/>
      <c r="H3" s="47"/>
      <c r="I3" s="61"/>
      <c r="J3" s="21"/>
    </row>
    <row r="4" spans="1:10" ht="10.5">
      <c r="A4" s="2" t="s">
        <v>333</v>
      </c>
      <c r="B4" s="47">
        <v>7</v>
      </c>
      <c r="C4" s="24">
        <v>92</v>
      </c>
      <c r="D4" s="47">
        <v>71</v>
      </c>
      <c r="E4" s="47">
        <v>49</v>
      </c>
      <c r="F4" s="47">
        <v>0</v>
      </c>
      <c r="G4" s="47">
        <v>7</v>
      </c>
      <c r="H4" s="47">
        <f aca="true" t="shared" si="0" ref="H4:H10">SUM(B4:G4)</f>
        <v>226</v>
      </c>
      <c r="I4" s="61">
        <f>H4/H55</f>
        <v>0.0156358101563581</v>
      </c>
      <c r="J4" s="21"/>
    </row>
    <row r="5" spans="1:10" ht="10.5">
      <c r="A5" s="2" t="s">
        <v>334</v>
      </c>
      <c r="B5" s="47">
        <v>3</v>
      </c>
      <c r="C5" s="24">
        <v>28</v>
      </c>
      <c r="D5" s="47">
        <v>8</v>
      </c>
      <c r="E5" s="47">
        <v>10</v>
      </c>
      <c r="F5" s="47">
        <v>0</v>
      </c>
      <c r="G5" s="47">
        <v>0</v>
      </c>
      <c r="H5" s="47">
        <f t="shared" si="0"/>
        <v>49</v>
      </c>
      <c r="I5" s="61">
        <f>H5/H55</f>
        <v>0.0033900650339006503</v>
      </c>
      <c r="J5" s="21"/>
    </row>
    <row r="6" spans="1:10" ht="10.5">
      <c r="A6" s="2" t="s">
        <v>335</v>
      </c>
      <c r="B6" s="47">
        <v>0</v>
      </c>
      <c r="C6" s="24">
        <v>0</v>
      </c>
      <c r="D6" s="47">
        <v>0</v>
      </c>
      <c r="E6" s="47">
        <v>0</v>
      </c>
      <c r="F6" s="47">
        <v>0</v>
      </c>
      <c r="G6" s="47">
        <v>0</v>
      </c>
      <c r="H6" s="47">
        <f t="shared" si="0"/>
        <v>0</v>
      </c>
      <c r="I6" s="61">
        <f>H6/H55</f>
        <v>0</v>
      </c>
      <c r="J6" s="21"/>
    </row>
    <row r="7" spans="1:10" ht="10.5">
      <c r="A7" s="2" t="s">
        <v>336</v>
      </c>
      <c r="B7" s="47">
        <v>561</v>
      </c>
      <c r="C7" s="24">
        <v>4948</v>
      </c>
      <c r="D7" s="47">
        <v>2168</v>
      </c>
      <c r="E7" s="47">
        <v>4092</v>
      </c>
      <c r="F7" s="47">
        <v>4</v>
      </c>
      <c r="G7" s="47">
        <v>82</v>
      </c>
      <c r="H7" s="47">
        <f t="shared" si="0"/>
        <v>11855</v>
      </c>
      <c r="I7" s="61">
        <f>H7/H55</f>
        <v>0.8201881832018818</v>
      </c>
      <c r="J7" s="21"/>
    </row>
    <row r="8" spans="1:10" ht="10.5">
      <c r="A8" s="2" t="s">
        <v>337</v>
      </c>
      <c r="B8" s="47">
        <v>1</v>
      </c>
      <c r="C8" s="24">
        <v>0</v>
      </c>
      <c r="D8" s="47">
        <v>1</v>
      </c>
      <c r="E8" s="47">
        <v>0</v>
      </c>
      <c r="F8" s="47">
        <v>0</v>
      </c>
      <c r="G8" s="47">
        <v>1</v>
      </c>
      <c r="H8" s="47">
        <f t="shared" si="0"/>
        <v>3</v>
      </c>
      <c r="I8" s="61">
        <f>H8/H55</f>
        <v>0.00020755500207555002</v>
      </c>
      <c r="J8" s="21"/>
    </row>
    <row r="9" spans="1:10" ht="10.5">
      <c r="A9" s="2" t="s">
        <v>338</v>
      </c>
      <c r="B9" s="47">
        <v>0</v>
      </c>
      <c r="C9" s="24">
        <v>0</v>
      </c>
      <c r="D9" s="47">
        <v>0</v>
      </c>
      <c r="E9" s="47">
        <v>0</v>
      </c>
      <c r="F9" s="47">
        <v>0</v>
      </c>
      <c r="G9" s="47">
        <v>0</v>
      </c>
      <c r="H9" s="47">
        <f t="shared" si="0"/>
        <v>0</v>
      </c>
      <c r="I9" s="61">
        <f>H9/H55</f>
        <v>0</v>
      </c>
      <c r="J9" s="21"/>
    </row>
    <row r="10" spans="1:10" ht="10.5">
      <c r="A10" s="2" t="s">
        <v>339</v>
      </c>
      <c r="B10" s="47">
        <v>0</v>
      </c>
      <c r="C10" s="24">
        <v>0</v>
      </c>
      <c r="D10" s="47">
        <v>0</v>
      </c>
      <c r="E10" s="47">
        <v>0</v>
      </c>
      <c r="F10" s="47">
        <v>0</v>
      </c>
      <c r="G10" s="47">
        <v>0</v>
      </c>
      <c r="H10" s="47">
        <f t="shared" si="0"/>
        <v>0</v>
      </c>
      <c r="I10" s="61">
        <f>H10/H55</f>
        <v>0</v>
      </c>
      <c r="J10" s="21"/>
    </row>
    <row r="11" spans="1:15" ht="12" customHeight="1">
      <c r="A11" s="2" t="s">
        <v>55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308</v>
      </c>
      <c r="B12" s="47">
        <v>60</v>
      </c>
      <c r="C12" s="24">
        <v>252</v>
      </c>
      <c r="D12" s="47">
        <v>84</v>
      </c>
      <c r="E12" s="47">
        <v>46</v>
      </c>
      <c r="F12" s="47">
        <v>0</v>
      </c>
      <c r="G12" s="47">
        <v>9</v>
      </c>
      <c r="H12" s="47">
        <f>SUM(B12:G12)</f>
        <v>451</v>
      </c>
      <c r="I12" s="61">
        <f>H12/H55</f>
        <v>0.03120243531202435</v>
      </c>
      <c r="J12" s="21"/>
    </row>
    <row r="13" spans="1:10" ht="10.5">
      <c r="A13" s="2" t="s">
        <v>341</v>
      </c>
      <c r="B13" s="47">
        <v>0</v>
      </c>
      <c r="C13" s="24">
        <v>1</v>
      </c>
      <c r="D13" s="47">
        <v>0</v>
      </c>
      <c r="E13" s="47">
        <v>1</v>
      </c>
      <c r="F13" s="47">
        <v>0</v>
      </c>
      <c r="G13" s="47">
        <v>0</v>
      </c>
      <c r="H13" s="47">
        <f>SUM(B13:G13)</f>
        <v>2</v>
      </c>
      <c r="I13" s="61">
        <f>H13/H55</f>
        <v>0.0001383700013837</v>
      </c>
      <c r="J13" s="21"/>
    </row>
    <row r="14" spans="1:10" ht="10.5">
      <c r="A14" s="2" t="s">
        <v>342</v>
      </c>
      <c r="B14" s="47">
        <v>0</v>
      </c>
      <c r="C14" s="24">
        <v>0</v>
      </c>
      <c r="D14" s="47">
        <v>4</v>
      </c>
      <c r="E14" s="47">
        <v>1</v>
      </c>
      <c r="F14" s="47">
        <v>0</v>
      </c>
      <c r="G14" s="47">
        <v>0</v>
      </c>
      <c r="H14" s="47">
        <f>SUM(B14:G14)</f>
        <v>5</v>
      </c>
      <c r="I14" s="61">
        <f>H14/H55</f>
        <v>0.00034592500345925005</v>
      </c>
      <c r="J14" s="21"/>
    </row>
    <row r="15" spans="1:10" ht="10.5">
      <c r="A15" s="2" t="s">
        <v>176</v>
      </c>
      <c r="B15" s="47"/>
      <c r="C15" s="24"/>
      <c r="D15" s="47"/>
      <c r="E15" s="47"/>
      <c r="F15" s="47"/>
      <c r="G15" s="47"/>
      <c r="H15" s="47"/>
      <c r="I15" s="61"/>
      <c r="J15" s="21"/>
    </row>
    <row r="16" spans="1:10" ht="10.5">
      <c r="A16" s="2" t="s">
        <v>344</v>
      </c>
      <c r="B16" s="47">
        <v>0</v>
      </c>
      <c r="C16" s="24">
        <v>0</v>
      </c>
      <c r="D16" s="47">
        <v>0</v>
      </c>
      <c r="E16" s="47">
        <v>0</v>
      </c>
      <c r="F16" s="47">
        <v>0</v>
      </c>
      <c r="G16" s="47">
        <v>0</v>
      </c>
      <c r="H16" s="47">
        <f>SUM(B16:G16)</f>
        <v>0</v>
      </c>
      <c r="I16" s="61">
        <f>H16/H55</f>
        <v>0</v>
      </c>
      <c r="J16" s="21"/>
    </row>
    <row r="17" spans="1:10" ht="10.5">
      <c r="A17" s="2" t="s">
        <v>151</v>
      </c>
      <c r="B17" s="47"/>
      <c r="C17" s="24"/>
      <c r="D17" s="47"/>
      <c r="E17" s="47"/>
      <c r="F17" s="47"/>
      <c r="G17" s="47"/>
      <c r="H17" s="47"/>
      <c r="I17" s="61"/>
      <c r="J17" s="21"/>
    </row>
    <row r="18" spans="1:10" ht="10.5">
      <c r="A18" s="2" t="s">
        <v>346</v>
      </c>
      <c r="B18" s="47">
        <v>0</v>
      </c>
      <c r="C18" s="24">
        <v>124</v>
      </c>
      <c r="D18" s="47">
        <v>26</v>
      </c>
      <c r="E18" s="47">
        <v>0</v>
      </c>
      <c r="F18" s="47">
        <v>0</v>
      </c>
      <c r="G18" s="47">
        <v>0</v>
      </c>
      <c r="H18" s="47">
        <f aca="true" t="shared" si="1" ref="H18:H27">SUM(B18:G18)</f>
        <v>150</v>
      </c>
      <c r="I18" s="61">
        <f>H18/H55</f>
        <v>0.0103777501037775</v>
      </c>
      <c r="J18" s="21"/>
    </row>
    <row r="19" spans="1:10" ht="10.5">
      <c r="A19" s="2" t="s">
        <v>347</v>
      </c>
      <c r="B19" s="47">
        <v>10</v>
      </c>
      <c r="C19" s="24">
        <v>4</v>
      </c>
      <c r="D19" s="47">
        <v>1</v>
      </c>
      <c r="E19" s="47">
        <v>0</v>
      </c>
      <c r="F19" s="47">
        <v>0</v>
      </c>
      <c r="G19" s="47">
        <v>0</v>
      </c>
      <c r="H19" s="47">
        <f t="shared" si="1"/>
        <v>15</v>
      </c>
      <c r="I19" s="61">
        <f>H19/H55</f>
        <v>0.0010377750103777502</v>
      </c>
      <c r="J19" s="21"/>
    </row>
    <row r="20" spans="1:10" ht="10.5">
      <c r="A20" s="2" t="s">
        <v>348</v>
      </c>
      <c r="B20" s="47">
        <v>0</v>
      </c>
      <c r="C20" s="24">
        <v>14</v>
      </c>
      <c r="D20" s="47">
        <v>4</v>
      </c>
      <c r="E20" s="47">
        <v>2</v>
      </c>
      <c r="F20" s="47">
        <v>0</v>
      </c>
      <c r="G20" s="47">
        <v>0</v>
      </c>
      <c r="H20" s="47">
        <f t="shared" si="1"/>
        <v>20</v>
      </c>
      <c r="I20" s="61">
        <f>H20/H55</f>
        <v>0.0013837000138370002</v>
      </c>
      <c r="J20" s="21"/>
    </row>
    <row r="21" spans="1:10" ht="10.5">
      <c r="A21" s="2" t="s">
        <v>349</v>
      </c>
      <c r="B21" s="47">
        <v>18</v>
      </c>
      <c r="C21" s="24">
        <v>73</v>
      </c>
      <c r="D21" s="47">
        <v>26</v>
      </c>
      <c r="E21" s="47">
        <v>15</v>
      </c>
      <c r="F21" s="47">
        <v>2</v>
      </c>
      <c r="G21" s="47">
        <v>1</v>
      </c>
      <c r="H21" s="47">
        <f t="shared" si="1"/>
        <v>135</v>
      </c>
      <c r="I21" s="61">
        <f>H21/H55</f>
        <v>0.00933997509339975</v>
      </c>
      <c r="J21" s="21"/>
    </row>
    <row r="22" spans="1:10" ht="10.5">
      <c r="A22" s="2" t="s">
        <v>350</v>
      </c>
      <c r="B22" s="47">
        <v>0</v>
      </c>
      <c r="C22" s="24">
        <v>4</v>
      </c>
      <c r="D22" s="47">
        <v>1</v>
      </c>
      <c r="E22" s="47">
        <v>1</v>
      </c>
      <c r="F22" s="47">
        <v>0</v>
      </c>
      <c r="G22" s="47">
        <v>0</v>
      </c>
      <c r="H22" s="47">
        <f t="shared" si="1"/>
        <v>6</v>
      </c>
      <c r="I22" s="61">
        <f>H22/H55</f>
        <v>0.00041511000415110004</v>
      </c>
      <c r="J22" s="21"/>
    </row>
    <row r="23" spans="1:10" ht="10.5">
      <c r="A23" s="2" t="s">
        <v>96</v>
      </c>
      <c r="B23" s="47">
        <v>0</v>
      </c>
      <c r="C23" s="24">
        <v>0</v>
      </c>
      <c r="D23" s="47">
        <v>0</v>
      </c>
      <c r="E23" s="47">
        <v>0</v>
      </c>
      <c r="F23" s="47">
        <v>0</v>
      </c>
      <c r="G23" s="47">
        <v>0</v>
      </c>
      <c r="H23" s="47">
        <f t="shared" si="1"/>
        <v>0</v>
      </c>
      <c r="I23" s="61">
        <f>H23/H55</f>
        <v>0</v>
      </c>
      <c r="J23" s="21"/>
    </row>
    <row r="24" spans="1:10" ht="10.5">
      <c r="A24" s="2" t="s">
        <v>97</v>
      </c>
      <c r="B24" s="47">
        <v>0</v>
      </c>
      <c r="C24" s="24">
        <v>0</v>
      </c>
      <c r="D24" s="47">
        <v>0</v>
      </c>
      <c r="E24" s="47">
        <v>0</v>
      </c>
      <c r="F24" s="47">
        <v>0</v>
      </c>
      <c r="G24" s="47">
        <v>0</v>
      </c>
      <c r="H24" s="47">
        <f t="shared" si="1"/>
        <v>0</v>
      </c>
      <c r="I24" s="61">
        <f>H24/H55</f>
        <v>0</v>
      </c>
      <c r="J24" s="21"/>
    </row>
    <row r="25" spans="1:10" ht="10.5">
      <c r="A25" s="2" t="s">
        <v>98</v>
      </c>
      <c r="B25" s="47">
        <v>2</v>
      </c>
      <c r="C25" s="24">
        <v>20</v>
      </c>
      <c r="D25" s="47">
        <v>2</v>
      </c>
      <c r="E25" s="47">
        <v>2</v>
      </c>
      <c r="F25" s="47">
        <v>0</v>
      </c>
      <c r="G25" s="47">
        <v>0</v>
      </c>
      <c r="H25" s="47">
        <f t="shared" si="1"/>
        <v>26</v>
      </c>
      <c r="I25" s="95">
        <f>H25/H55</f>
        <v>0.0017988100179881002</v>
      </c>
      <c r="J25" s="21"/>
    </row>
    <row r="26" spans="1:10" ht="10.5">
      <c r="A26" s="2" t="s">
        <v>99</v>
      </c>
      <c r="B26" s="47">
        <v>1</v>
      </c>
      <c r="C26" s="24">
        <v>2</v>
      </c>
      <c r="D26" s="47">
        <v>1</v>
      </c>
      <c r="E26" s="47">
        <v>0</v>
      </c>
      <c r="F26" s="47">
        <v>0</v>
      </c>
      <c r="G26" s="47">
        <v>0</v>
      </c>
      <c r="H26" s="47">
        <f t="shared" si="1"/>
        <v>4</v>
      </c>
      <c r="I26" s="61">
        <f>H26/H55</f>
        <v>0.0002767400027674</v>
      </c>
      <c r="J26" s="21"/>
    </row>
    <row r="27" spans="1:10" ht="10.5">
      <c r="A27" s="2" t="s">
        <v>100</v>
      </c>
      <c r="B27" s="47">
        <v>0</v>
      </c>
      <c r="C27" s="24">
        <v>13</v>
      </c>
      <c r="D27" s="47">
        <v>4</v>
      </c>
      <c r="E27" s="47">
        <v>3</v>
      </c>
      <c r="F27" s="47">
        <v>0</v>
      </c>
      <c r="G27" s="47">
        <v>0</v>
      </c>
      <c r="H27" s="47">
        <f t="shared" si="1"/>
        <v>20</v>
      </c>
      <c r="I27" s="61">
        <f>H27/H55</f>
        <v>0.0013837000138370002</v>
      </c>
      <c r="J27" s="21"/>
    </row>
    <row r="28" spans="1:10" ht="10.5">
      <c r="A28" s="2" t="s">
        <v>156</v>
      </c>
      <c r="B28" s="47"/>
      <c r="C28" s="24"/>
      <c r="D28" s="47"/>
      <c r="E28" s="47"/>
      <c r="F28" s="47"/>
      <c r="G28" s="47"/>
      <c r="H28" s="47"/>
      <c r="I28" s="61"/>
      <c r="J28" s="21"/>
    </row>
    <row r="29" spans="1:10" ht="10.5">
      <c r="A29" s="2" t="s">
        <v>33</v>
      </c>
      <c r="B29" s="47"/>
      <c r="C29" s="24"/>
      <c r="D29" s="47"/>
      <c r="E29" s="47"/>
      <c r="F29" s="47"/>
      <c r="G29" s="47"/>
      <c r="H29" s="47"/>
      <c r="I29" s="61"/>
      <c r="J29" s="21"/>
    </row>
    <row r="30" spans="1:10" ht="10.5">
      <c r="A30" s="2" t="s">
        <v>103</v>
      </c>
      <c r="B30" s="47">
        <v>0</v>
      </c>
      <c r="C30" s="24">
        <v>5</v>
      </c>
      <c r="D30" s="47">
        <v>1</v>
      </c>
      <c r="E30" s="47">
        <v>1</v>
      </c>
      <c r="F30" s="47">
        <v>0</v>
      </c>
      <c r="G30" s="47">
        <v>0</v>
      </c>
      <c r="H30" s="47">
        <f aca="true" t="shared" si="2" ref="H30:H41">SUM(B30:G30)</f>
        <v>7</v>
      </c>
      <c r="I30" s="61">
        <f>H30/H55</f>
        <v>0.00048429500484295</v>
      </c>
      <c r="J30" s="21"/>
    </row>
    <row r="31" spans="1:10" ht="10.5">
      <c r="A31" s="2" t="s">
        <v>104</v>
      </c>
      <c r="B31" s="47">
        <v>0</v>
      </c>
      <c r="C31" s="24">
        <v>6</v>
      </c>
      <c r="D31" s="47">
        <v>2</v>
      </c>
      <c r="E31" s="47">
        <v>10</v>
      </c>
      <c r="F31" s="47">
        <v>0</v>
      </c>
      <c r="G31" s="47">
        <v>0</v>
      </c>
      <c r="H31" s="47">
        <f t="shared" si="2"/>
        <v>18</v>
      </c>
      <c r="I31" s="61">
        <f>H31/H55</f>
        <v>0.0012453300124533001</v>
      </c>
      <c r="J31" s="21"/>
    </row>
    <row r="32" spans="1:10" ht="10.5">
      <c r="A32" s="2" t="s">
        <v>105</v>
      </c>
      <c r="B32" s="47">
        <v>0</v>
      </c>
      <c r="C32" s="24">
        <v>0</v>
      </c>
      <c r="D32" s="47">
        <v>0</v>
      </c>
      <c r="E32" s="47">
        <v>0</v>
      </c>
      <c r="F32" s="47">
        <v>0</v>
      </c>
      <c r="G32" s="47">
        <v>0</v>
      </c>
      <c r="H32" s="47">
        <f t="shared" si="2"/>
        <v>0</v>
      </c>
      <c r="I32" s="61">
        <f>H32/H55</f>
        <v>0</v>
      </c>
      <c r="J32" s="21"/>
    </row>
    <row r="33" spans="1:10" ht="10.5">
      <c r="A33" s="2" t="s">
        <v>106</v>
      </c>
      <c r="B33" s="47">
        <v>0</v>
      </c>
      <c r="C33" s="24">
        <v>6</v>
      </c>
      <c r="D33" s="47">
        <v>2</v>
      </c>
      <c r="E33" s="47">
        <v>1</v>
      </c>
      <c r="F33" s="47">
        <v>0</v>
      </c>
      <c r="G33" s="47">
        <v>0</v>
      </c>
      <c r="H33" s="47">
        <f t="shared" si="2"/>
        <v>9</v>
      </c>
      <c r="I33" s="61">
        <f>H33/H55</f>
        <v>0.0006226650062266501</v>
      </c>
      <c r="J33" s="21"/>
    </row>
    <row r="34" spans="1:10" ht="10.5">
      <c r="A34" s="2" t="s">
        <v>367</v>
      </c>
      <c r="B34" s="47">
        <v>0</v>
      </c>
      <c r="C34" s="24">
        <v>0</v>
      </c>
      <c r="D34" s="47">
        <v>0</v>
      </c>
      <c r="E34" s="47">
        <v>0</v>
      </c>
      <c r="F34" s="47">
        <v>0</v>
      </c>
      <c r="G34" s="47">
        <v>0</v>
      </c>
      <c r="H34" s="47">
        <f t="shared" si="2"/>
        <v>0</v>
      </c>
      <c r="I34" s="61">
        <f>H34/H55</f>
        <v>0</v>
      </c>
      <c r="J34" s="21"/>
    </row>
    <row r="35" spans="1:10" ht="10.5">
      <c r="A35" s="2" t="s">
        <v>368</v>
      </c>
      <c r="B35" s="47">
        <v>18</v>
      </c>
      <c r="C35" s="24">
        <v>45</v>
      </c>
      <c r="D35" s="47">
        <v>7</v>
      </c>
      <c r="E35" s="47">
        <v>8</v>
      </c>
      <c r="F35" s="47">
        <v>0</v>
      </c>
      <c r="G35" s="47">
        <v>11</v>
      </c>
      <c r="H35" s="47">
        <f t="shared" si="2"/>
        <v>89</v>
      </c>
      <c r="I35" s="61">
        <f>H35/H55</f>
        <v>0.006157465061574651</v>
      </c>
      <c r="J35" s="21"/>
    </row>
    <row r="36" spans="1:10" ht="10.5">
      <c r="A36" s="2" t="s">
        <v>369</v>
      </c>
      <c r="B36" s="47">
        <v>0</v>
      </c>
      <c r="C36" s="24">
        <v>0</v>
      </c>
      <c r="D36" s="47">
        <v>0</v>
      </c>
      <c r="E36" s="47">
        <v>1</v>
      </c>
      <c r="F36" s="47">
        <v>0</v>
      </c>
      <c r="G36" s="47">
        <v>0</v>
      </c>
      <c r="H36" s="47">
        <f t="shared" si="2"/>
        <v>1</v>
      </c>
      <c r="I36" s="61">
        <f>H36/H55</f>
        <v>6.918500069185E-05</v>
      </c>
      <c r="J36" s="21"/>
    </row>
    <row r="37" spans="1:10" ht="10.5">
      <c r="A37" s="2" t="s">
        <v>370</v>
      </c>
      <c r="B37" s="47">
        <v>0</v>
      </c>
      <c r="C37" s="24">
        <v>0</v>
      </c>
      <c r="D37" s="47">
        <v>0</v>
      </c>
      <c r="E37" s="47">
        <v>0</v>
      </c>
      <c r="F37" s="47">
        <v>0</v>
      </c>
      <c r="G37" s="47">
        <v>0</v>
      </c>
      <c r="H37" s="47">
        <f t="shared" si="2"/>
        <v>0</v>
      </c>
      <c r="I37" s="61">
        <f>H37/H55</f>
        <v>0</v>
      </c>
      <c r="J37" s="21"/>
    </row>
    <row r="38" spans="1:10" ht="10.5">
      <c r="A38" s="2" t="s">
        <v>371</v>
      </c>
      <c r="B38" s="47">
        <v>0</v>
      </c>
      <c r="C38" s="24">
        <v>4</v>
      </c>
      <c r="D38" s="47">
        <v>0</v>
      </c>
      <c r="E38" s="47">
        <v>0</v>
      </c>
      <c r="F38" s="47">
        <v>0</v>
      </c>
      <c r="G38" s="47">
        <v>4</v>
      </c>
      <c r="H38" s="47">
        <f t="shared" si="2"/>
        <v>8</v>
      </c>
      <c r="I38" s="61">
        <f>H38/H55</f>
        <v>0.0005534800055348</v>
      </c>
      <c r="J38" s="21"/>
    </row>
    <row r="39" spans="1:10" ht="10.5">
      <c r="A39" s="2" t="s">
        <v>372</v>
      </c>
      <c r="B39" s="47">
        <v>2</v>
      </c>
      <c r="C39" s="24">
        <v>14</v>
      </c>
      <c r="D39" s="47">
        <v>5</v>
      </c>
      <c r="E39" s="47">
        <v>2</v>
      </c>
      <c r="F39" s="47">
        <v>0</v>
      </c>
      <c r="G39" s="47">
        <v>0</v>
      </c>
      <c r="H39" s="47">
        <f t="shared" si="2"/>
        <v>23</v>
      </c>
      <c r="I39" s="61">
        <f>H39/H55</f>
        <v>0.0015912550159125501</v>
      </c>
      <c r="J39" s="21"/>
    </row>
    <row r="40" spans="1:10" ht="10.5">
      <c r="A40" s="2" t="s">
        <v>373</v>
      </c>
      <c r="B40" s="47">
        <v>0</v>
      </c>
      <c r="C40" s="24">
        <v>0</v>
      </c>
      <c r="D40" s="47">
        <v>0</v>
      </c>
      <c r="E40" s="47">
        <v>0</v>
      </c>
      <c r="F40" s="47">
        <v>0</v>
      </c>
      <c r="G40" s="47">
        <v>0</v>
      </c>
      <c r="H40" s="47">
        <f t="shared" si="2"/>
        <v>0</v>
      </c>
      <c r="I40" s="61">
        <f>H40/H55</f>
        <v>0</v>
      </c>
      <c r="J40" s="21"/>
    </row>
    <row r="41" spans="1:10" ht="10.5">
      <c r="A41" s="2" t="s">
        <v>146</v>
      </c>
      <c r="B41" s="47">
        <v>8</v>
      </c>
      <c r="C41" s="24">
        <v>26</v>
      </c>
      <c r="D41" s="47">
        <v>11</v>
      </c>
      <c r="E41" s="47">
        <v>72</v>
      </c>
      <c r="F41" s="47">
        <v>117</v>
      </c>
      <c r="G41" s="47">
        <v>0</v>
      </c>
      <c r="H41" s="47">
        <f t="shared" si="2"/>
        <v>234</v>
      </c>
      <c r="I41" s="61">
        <f>H41/H55</f>
        <v>0.0161892901618929</v>
      </c>
      <c r="J41" s="21"/>
    </row>
    <row r="42" spans="1:12" ht="10.5">
      <c r="A42" s="2" t="s">
        <v>56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128"/>
      <c r="K42" s="37"/>
      <c r="L42" s="37"/>
    </row>
    <row r="43" spans="1:12" ht="10.5">
      <c r="A43" s="2" t="s">
        <v>57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128"/>
      <c r="K43" s="37"/>
      <c r="L43" s="37"/>
    </row>
    <row r="44" spans="1:10" ht="10.5">
      <c r="A44" s="2" t="s">
        <v>375</v>
      </c>
      <c r="B44" s="47">
        <v>26</v>
      </c>
      <c r="C44" s="24">
        <v>83</v>
      </c>
      <c r="D44" s="47">
        <v>24</v>
      </c>
      <c r="E44" s="47">
        <v>13</v>
      </c>
      <c r="F44" s="47">
        <v>0</v>
      </c>
      <c r="G44" s="47">
        <v>0</v>
      </c>
      <c r="H44" s="47">
        <f aca="true" t="shared" si="3" ref="H44:H54">SUM(B44:G44)</f>
        <v>146</v>
      </c>
      <c r="I44" s="61">
        <f>H44/H55</f>
        <v>0.010101010101010102</v>
      </c>
      <c r="J44" s="21"/>
    </row>
    <row r="45" spans="1:10" ht="10.5">
      <c r="A45" s="2" t="s">
        <v>376</v>
      </c>
      <c r="B45" s="47">
        <v>5</v>
      </c>
      <c r="C45" s="24">
        <v>13</v>
      </c>
      <c r="D45" s="47">
        <v>5</v>
      </c>
      <c r="E45" s="47">
        <v>0</v>
      </c>
      <c r="F45" s="47">
        <v>0</v>
      </c>
      <c r="G45" s="47">
        <v>0</v>
      </c>
      <c r="H45" s="47">
        <f t="shared" si="3"/>
        <v>23</v>
      </c>
      <c r="I45" s="61">
        <f>H45/H55</f>
        <v>0.0015912550159125501</v>
      </c>
      <c r="J45" s="21"/>
    </row>
    <row r="46" spans="1:10" ht="10.5">
      <c r="A46" s="2" t="s">
        <v>377</v>
      </c>
      <c r="B46" s="47">
        <v>0</v>
      </c>
      <c r="C46" s="24">
        <v>0</v>
      </c>
      <c r="D46" s="47">
        <v>0</v>
      </c>
      <c r="E46" s="47">
        <v>0</v>
      </c>
      <c r="F46" s="47">
        <v>0</v>
      </c>
      <c r="G46" s="47">
        <v>0</v>
      </c>
      <c r="H46" s="47">
        <f t="shared" si="3"/>
        <v>0</v>
      </c>
      <c r="I46" s="61">
        <f>H46/H55</f>
        <v>0</v>
      </c>
      <c r="J46" s="21"/>
    </row>
    <row r="47" spans="1:10" ht="10.5">
      <c r="A47" s="2" t="s">
        <v>378</v>
      </c>
      <c r="B47" s="47">
        <v>1</v>
      </c>
      <c r="C47" s="24">
        <v>9</v>
      </c>
      <c r="D47" s="47">
        <v>1</v>
      </c>
      <c r="E47" s="47">
        <v>7</v>
      </c>
      <c r="F47" s="47">
        <v>0</v>
      </c>
      <c r="G47" s="47">
        <v>0</v>
      </c>
      <c r="H47" s="47">
        <f t="shared" si="3"/>
        <v>18</v>
      </c>
      <c r="I47" s="61">
        <f>H47/H55</f>
        <v>0.0012453300124533001</v>
      </c>
      <c r="J47" s="21"/>
    </row>
    <row r="48" spans="1:10" ht="10.5">
      <c r="A48" s="2" t="s">
        <v>379</v>
      </c>
      <c r="B48" s="47">
        <v>18</v>
      </c>
      <c r="C48" s="24">
        <v>108</v>
      </c>
      <c r="D48" s="47">
        <v>36</v>
      </c>
      <c r="E48" s="47">
        <v>53</v>
      </c>
      <c r="F48" s="47">
        <v>0</v>
      </c>
      <c r="G48" s="47">
        <v>0</v>
      </c>
      <c r="H48" s="47">
        <f t="shared" si="3"/>
        <v>215</v>
      </c>
      <c r="I48" s="61">
        <f>H48/H55</f>
        <v>0.014874775148747752</v>
      </c>
      <c r="J48" s="21"/>
    </row>
    <row r="49" spans="1:10" ht="10.5">
      <c r="A49" s="2" t="s">
        <v>380</v>
      </c>
      <c r="B49" s="47">
        <v>0</v>
      </c>
      <c r="C49" s="24">
        <v>0</v>
      </c>
      <c r="D49" s="47">
        <v>0</v>
      </c>
      <c r="E49" s="47">
        <v>0</v>
      </c>
      <c r="F49" s="47">
        <v>0</v>
      </c>
      <c r="G49" s="47">
        <v>0</v>
      </c>
      <c r="H49" s="47">
        <f t="shared" si="3"/>
        <v>0</v>
      </c>
      <c r="I49" s="61">
        <f>H49/H55</f>
        <v>0</v>
      </c>
      <c r="J49" s="21"/>
    </row>
    <row r="50" spans="1:10" ht="10.5">
      <c r="A50" s="2" t="s">
        <v>381</v>
      </c>
      <c r="B50" s="47">
        <v>61</v>
      </c>
      <c r="C50" s="24">
        <v>115</v>
      </c>
      <c r="D50" s="47">
        <v>37</v>
      </c>
      <c r="E50" s="47">
        <v>84</v>
      </c>
      <c r="F50" s="47">
        <v>0</v>
      </c>
      <c r="G50" s="47">
        <v>41</v>
      </c>
      <c r="H50" s="47">
        <f t="shared" si="3"/>
        <v>338</v>
      </c>
      <c r="I50" s="61">
        <f>H50/H55</f>
        <v>0.0233845302338453</v>
      </c>
      <c r="J50" s="21"/>
    </row>
    <row r="51" spans="1:10" ht="10.5">
      <c r="A51" s="2" t="s">
        <v>382</v>
      </c>
      <c r="B51" s="47">
        <v>0</v>
      </c>
      <c r="C51" s="24">
        <v>57</v>
      </c>
      <c r="D51" s="47">
        <v>29</v>
      </c>
      <c r="E51" s="47">
        <v>271</v>
      </c>
      <c r="F51" s="47">
        <v>0</v>
      </c>
      <c r="G51" s="47">
        <v>1</v>
      </c>
      <c r="H51" s="47">
        <f t="shared" si="3"/>
        <v>358</v>
      </c>
      <c r="I51" s="61">
        <f>H51/H55</f>
        <v>0.024768230247682304</v>
      </c>
      <c r="J51" s="21"/>
    </row>
    <row r="52" spans="1:10" ht="10.5">
      <c r="A52" s="2" t="s">
        <v>383</v>
      </c>
      <c r="B52" s="47">
        <v>0</v>
      </c>
      <c r="C52" s="24">
        <v>0</v>
      </c>
      <c r="D52" s="47">
        <v>0</v>
      </c>
      <c r="E52" s="47">
        <v>0</v>
      </c>
      <c r="F52" s="47">
        <v>0</v>
      </c>
      <c r="G52" s="47">
        <v>0</v>
      </c>
      <c r="H52" s="47">
        <f t="shared" si="3"/>
        <v>0</v>
      </c>
      <c r="I52" s="61">
        <f>H52/H55</f>
        <v>0</v>
      </c>
      <c r="J52" s="21"/>
    </row>
    <row r="53" spans="1:10" ht="10.5">
      <c r="A53" s="2" t="s">
        <v>384</v>
      </c>
      <c r="B53" s="47">
        <v>0</v>
      </c>
      <c r="C53" s="24">
        <v>0</v>
      </c>
      <c r="D53" s="47">
        <v>0</v>
      </c>
      <c r="E53" s="47">
        <v>0</v>
      </c>
      <c r="F53" s="47">
        <v>0</v>
      </c>
      <c r="G53" s="47">
        <v>0</v>
      </c>
      <c r="H53" s="47">
        <f t="shared" si="3"/>
        <v>0</v>
      </c>
      <c r="I53" s="61">
        <f>H53/H55</f>
        <v>0</v>
      </c>
      <c r="J53" s="21"/>
    </row>
    <row r="54" spans="1:10" ht="10.5">
      <c r="A54" s="2" t="s">
        <v>385</v>
      </c>
      <c r="B54" s="47">
        <v>0</v>
      </c>
      <c r="C54" s="24">
        <v>0</v>
      </c>
      <c r="D54" s="47">
        <v>0</v>
      </c>
      <c r="E54" s="47">
        <v>0</v>
      </c>
      <c r="F54" s="47">
        <v>0</v>
      </c>
      <c r="G54" s="47">
        <v>0</v>
      </c>
      <c r="H54" s="47">
        <f t="shared" si="3"/>
        <v>0</v>
      </c>
      <c r="I54" s="61">
        <f>H54/H55</f>
        <v>0</v>
      </c>
      <c r="J54" s="21"/>
    </row>
    <row r="55" spans="1:9" ht="10.5">
      <c r="A55" s="3" t="s">
        <v>276</v>
      </c>
      <c r="B55" s="20">
        <f aca="true" t="shared" si="4" ref="B55:H55">SUM(B3:B54)</f>
        <v>802</v>
      </c>
      <c r="C55" s="20">
        <f t="shared" si="4"/>
        <v>6066</v>
      </c>
      <c r="D55" s="20">
        <f t="shared" si="4"/>
        <v>2561</v>
      </c>
      <c r="E55" s="20">
        <f t="shared" si="4"/>
        <v>4745</v>
      </c>
      <c r="F55" s="20">
        <f t="shared" si="4"/>
        <v>123</v>
      </c>
      <c r="G55" s="20">
        <f t="shared" si="4"/>
        <v>157</v>
      </c>
      <c r="H55" s="20">
        <f t="shared" si="4"/>
        <v>14454</v>
      </c>
      <c r="I55" s="61">
        <f>H55/H55</f>
        <v>1</v>
      </c>
    </row>
    <row r="56" spans="1:9" ht="10.5">
      <c r="A56" s="9" t="s">
        <v>165</v>
      </c>
      <c r="B56" s="35">
        <f>B55/H55</f>
        <v>0.055486370554863704</v>
      </c>
      <c r="C56" s="35">
        <f>C55/H55</f>
        <v>0.41967621419676215</v>
      </c>
      <c r="D56" s="35">
        <f>D55/H55</f>
        <v>0.17718278677182786</v>
      </c>
      <c r="E56" s="35">
        <f>E55/H55</f>
        <v>0.3282828282828283</v>
      </c>
      <c r="F56" s="35">
        <f>F55/H55</f>
        <v>0.008509755085097551</v>
      </c>
      <c r="G56" s="35">
        <f>G55/H55</f>
        <v>0.010862045108620452</v>
      </c>
      <c r="H56" s="35">
        <f>H55/H55</f>
        <v>1</v>
      </c>
      <c r="I56" s="8"/>
    </row>
    <row r="57" spans="1:7" ht="10.5">
      <c r="A57" s="4" t="s">
        <v>145</v>
      </c>
      <c r="G57" s="21"/>
    </row>
    <row r="58" spans="1:11" ht="10.5">
      <c r="A58" s="4" t="s">
        <v>2</v>
      </c>
      <c r="D58" s="25"/>
      <c r="K58" s="21"/>
    </row>
    <row r="59" spans="1:11" ht="10.5">
      <c r="A59" s="4" t="s">
        <v>34</v>
      </c>
      <c r="D59" s="25"/>
      <c r="K59" s="21"/>
    </row>
    <row r="60" spans="1:11" ht="10.5">
      <c r="A60" s="4" t="s">
        <v>0</v>
      </c>
      <c r="F60" s="25"/>
      <c r="I60" s="44"/>
      <c r="K60" s="37"/>
    </row>
    <row r="61" spans="1:11" ht="10.5">
      <c r="A61" s="39" t="s">
        <v>1</v>
      </c>
      <c r="F61" s="25"/>
      <c r="I61" s="44"/>
      <c r="K61" s="37"/>
    </row>
    <row r="62" spans="1:14" ht="10.5">
      <c r="A62" s="4" t="s">
        <v>58</v>
      </c>
      <c r="F62" s="25"/>
      <c r="I62" s="25"/>
      <c r="J62" s="37"/>
      <c r="K62" s="37"/>
      <c r="L62" s="37"/>
      <c r="M62" s="37"/>
      <c r="N62" s="37"/>
    </row>
  </sheetData>
  <printOptions/>
  <pageMargins left="0.4" right="0.4" top="0.35" bottom="0.35" header="0.5" footer="0.5"/>
  <pageSetup horizontalDpi="600" verticalDpi="6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61"/>
  <sheetViews>
    <sheetView zoomScale="125" zoomScaleNormal="125" workbookViewId="0" topLeftCell="A1">
      <selection activeCell="C63" sqref="C63"/>
    </sheetView>
  </sheetViews>
  <sheetFormatPr defaultColWidth="11.421875" defaultRowHeight="12.75"/>
  <cols>
    <col min="1" max="1" width="17.28125" style="4" customWidth="1"/>
    <col min="2" max="2" width="10.8515625" style="4" customWidth="1"/>
    <col min="3" max="3" width="10.28125" style="4" customWidth="1"/>
    <col min="4" max="4" width="12.421875" style="4" customWidth="1"/>
    <col min="5" max="5" width="11.00390625" style="4" customWidth="1"/>
    <col min="6" max="6" width="10.140625" style="4" customWidth="1"/>
    <col min="7" max="7" width="9.8515625" style="4" customWidth="1"/>
    <col min="8" max="8" width="7.7109375" style="4" customWidth="1"/>
    <col min="9" max="9" width="11.28125" style="4" customWidth="1"/>
    <col min="10" max="16384" width="9.140625" style="4" customWidth="1"/>
  </cols>
  <sheetData>
    <row r="1" ht="10.5">
      <c r="A1" s="1" t="s">
        <v>273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10" ht="10.5">
      <c r="A3" s="2" t="s">
        <v>332</v>
      </c>
      <c r="B3" s="10">
        <v>64</v>
      </c>
      <c r="C3" s="47">
        <v>223</v>
      </c>
      <c r="D3" s="47">
        <v>48</v>
      </c>
      <c r="E3" s="47">
        <v>32</v>
      </c>
      <c r="F3" s="62">
        <v>0</v>
      </c>
      <c r="G3" s="62">
        <v>0</v>
      </c>
      <c r="H3" s="47">
        <f aca="true" t="shared" si="0" ref="H3:H10">SUM(B3:G3)</f>
        <v>367</v>
      </c>
      <c r="I3" s="61">
        <f>H3/H55</f>
        <v>0.0017081366881696407</v>
      </c>
      <c r="J3" s="21"/>
    </row>
    <row r="4" spans="1:10" ht="10.5">
      <c r="A4" s="2" t="s">
        <v>333</v>
      </c>
      <c r="B4" s="10">
        <v>124</v>
      </c>
      <c r="C4" s="47">
        <v>1157</v>
      </c>
      <c r="D4" s="47">
        <v>645</v>
      </c>
      <c r="E4" s="47">
        <v>458</v>
      </c>
      <c r="F4" s="47">
        <v>0</v>
      </c>
      <c r="G4" s="47">
        <v>60</v>
      </c>
      <c r="H4" s="47">
        <f t="shared" si="0"/>
        <v>2444</v>
      </c>
      <c r="I4" s="61">
        <f>H4/H55</f>
        <v>0.011375166392061585</v>
      </c>
      <c r="J4" s="21"/>
    </row>
    <row r="5" spans="1:10" ht="10.5">
      <c r="A5" s="2" t="s">
        <v>334</v>
      </c>
      <c r="B5" s="10">
        <v>83</v>
      </c>
      <c r="C5" s="47">
        <v>1075</v>
      </c>
      <c r="D5" s="47">
        <v>378</v>
      </c>
      <c r="E5" s="47">
        <v>204</v>
      </c>
      <c r="F5" s="47">
        <v>0</v>
      </c>
      <c r="G5" s="47">
        <v>0</v>
      </c>
      <c r="H5" s="47">
        <f t="shared" si="0"/>
        <v>1740</v>
      </c>
      <c r="I5" s="61">
        <f>H5/H55</f>
        <v>0.008098522717752521</v>
      </c>
      <c r="J5" s="21"/>
    </row>
    <row r="6" spans="1:10" ht="10.5">
      <c r="A6" s="2" t="s">
        <v>335</v>
      </c>
      <c r="B6" s="10">
        <v>164</v>
      </c>
      <c r="C6" s="47">
        <v>598</v>
      </c>
      <c r="D6" s="47">
        <v>145</v>
      </c>
      <c r="E6" s="47">
        <v>60</v>
      </c>
      <c r="F6" s="47">
        <v>120</v>
      </c>
      <c r="G6" s="47">
        <v>227</v>
      </c>
      <c r="H6" s="47">
        <f t="shared" si="0"/>
        <v>1314</v>
      </c>
      <c r="I6" s="61">
        <f>H6/H55</f>
        <v>0.006115780948923455</v>
      </c>
      <c r="J6" s="21"/>
    </row>
    <row r="7" spans="1:10" ht="10.5">
      <c r="A7" s="2" t="s">
        <v>336</v>
      </c>
      <c r="B7" s="10">
        <v>18410</v>
      </c>
      <c r="C7" s="47">
        <v>53176</v>
      </c>
      <c r="D7" s="47">
        <v>26237</v>
      </c>
      <c r="E7" s="47">
        <v>22020</v>
      </c>
      <c r="F7" s="47">
        <v>438</v>
      </c>
      <c r="G7" s="47">
        <v>6470</v>
      </c>
      <c r="H7" s="47">
        <f t="shared" si="0"/>
        <v>126751</v>
      </c>
      <c r="I7" s="61">
        <f>H7/H55</f>
        <v>0.5899401454010631</v>
      </c>
      <c r="J7" s="21"/>
    </row>
    <row r="8" spans="1:10" ht="10.5">
      <c r="A8" s="2" t="s">
        <v>337</v>
      </c>
      <c r="B8" s="10">
        <v>138</v>
      </c>
      <c r="C8" s="47">
        <v>1182</v>
      </c>
      <c r="D8" s="47">
        <v>240</v>
      </c>
      <c r="E8" s="47">
        <v>149</v>
      </c>
      <c r="F8" s="47">
        <v>0</v>
      </c>
      <c r="G8" s="47">
        <v>0</v>
      </c>
      <c r="H8" s="47">
        <f t="shared" si="0"/>
        <v>1709</v>
      </c>
      <c r="I8" s="61">
        <f>H8/H55</f>
        <v>0.007954238692321296</v>
      </c>
      <c r="J8" s="21"/>
    </row>
    <row r="9" spans="1:10" ht="10.5">
      <c r="A9" s="2" t="s">
        <v>338</v>
      </c>
      <c r="B9" s="10">
        <v>50</v>
      </c>
      <c r="C9" s="47">
        <v>130</v>
      </c>
      <c r="D9" s="47">
        <v>46</v>
      </c>
      <c r="E9" s="47">
        <v>25</v>
      </c>
      <c r="F9" s="47">
        <v>0</v>
      </c>
      <c r="G9" s="47">
        <v>18</v>
      </c>
      <c r="H9" s="47">
        <f t="shared" si="0"/>
        <v>269</v>
      </c>
      <c r="I9" s="61">
        <f>H9/H55</f>
        <v>0.0012520129948709357</v>
      </c>
      <c r="J9" s="21"/>
    </row>
    <row r="10" spans="1:10" ht="10.5">
      <c r="A10" s="2" t="s">
        <v>339</v>
      </c>
      <c r="B10" s="10">
        <v>14</v>
      </c>
      <c r="C10" s="47">
        <v>50</v>
      </c>
      <c r="D10" s="47">
        <v>21</v>
      </c>
      <c r="E10" s="47">
        <v>2</v>
      </c>
      <c r="F10" s="47">
        <v>20</v>
      </c>
      <c r="G10" s="47">
        <v>0</v>
      </c>
      <c r="H10" s="47">
        <f t="shared" si="0"/>
        <v>107</v>
      </c>
      <c r="I10" s="61">
        <f>H10/H55</f>
        <v>0.00049801260390777</v>
      </c>
      <c r="J10" s="21"/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206</v>
      </c>
      <c r="B12" s="10">
        <v>66</v>
      </c>
      <c r="C12" s="49">
        <v>538</v>
      </c>
      <c r="D12" s="47">
        <v>192</v>
      </c>
      <c r="E12" s="47">
        <v>11</v>
      </c>
      <c r="F12" s="62">
        <v>0</v>
      </c>
      <c r="G12" s="47">
        <v>12</v>
      </c>
      <c r="H12" s="47">
        <f aca="true" t="shared" si="1" ref="H12:H27">SUM(B12:G12)</f>
        <v>819</v>
      </c>
      <c r="I12" s="61">
        <f>H12/H55</f>
        <v>0.0038118908654248933</v>
      </c>
      <c r="J12" s="21"/>
    </row>
    <row r="13" spans="1:10" ht="10.5">
      <c r="A13" s="2" t="s">
        <v>341</v>
      </c>
      <c r="B13" s="10">
        <v>461</v>
      </c>
      <c r="C13" s="47">
        <v>1642</v>
      </c>
      <c r="D13" s="47">
        <v>367</v>
      </c>
      <c r="E13" s="47">
        <v>41</v>
      </c>
      <c r="F13" s="47">
        <v>0</v>
      </c>
      <c r="G13" s="47">
        <v>0</v>
      </c>
      <c r="H13" s="47">
        <f t="shared" si="1"/>
        <v>2511</v>
      </c>
      <c r="I13" s="61">
        <f>H13/H55</f>
        <v>0.011687006059929068</v>
      </c>
      <c r="J13" s="21"/>
    </row>
    <row r="14" spans="1:10" ht="10.5">
      <c r="A14" s="2" t="s">
        <v>342</v>
      </c>
      <c r="B14" s="10">
        <v>7</v>
      </c>
      <c r="C14" s="49">
        <v>92</v>
      </c>
      <c r="D14" s="47">
        <v>39</v>
      </c>
      <c r="E14" s="47">
        <v>25</v>
      </c>
      <c r="F14" s="62">
        <v>0</v>
      </c>
      <c r="G14" s="62">
        <v>0</v>
      </c>
      <c r="H14" s="47">
        <f t="shared" si="1"/>
        <v>163</v>
      </c>
      <c r="I14" s="61">
        <f>H14/H55</f>
        <v>0.0007586547143641728</v>
      </c>
      <c r="J14" s="21"/>
    </row>
    <row r="15" spans="1:10" ht="10.5">
      <c r="A15" s="2" t="s">
        <v>343</v>
      </c>
      <c r="B15" s="10">
        <v>211</v>
      </c>
      <c r="C15" s="49">
        <v>1645</v>
      </c>
      <c r="D15" s="47">
        <v>383</v>
      </c>
      <c r="E15" s="47">
        <v>84</v>
      </c>
      <c r="F15" s="47">
        <v>9</v>
      </c>
      <c r="G15" s="47">
        <v>150</v>
      </c>
      <c r="H15" s="47">
        <f t="shared" si="1"/>
        <v>2482</v>
      </c>
      <c r="I15" s="61">
        <f>H15/H55</f>
        <v>0.01155203068129986</v>
      </c>
      <c r="J15" s="21"/>
    </row>
    <row r="16" spans="1:10" ht="10.5">
      <c r="A16" s="2" t="s">
        <v>344</v>
      </c>
      <c r="B16" s="10">
        <v>161</v>
      </c>
      <c r="C16" s="47">
        <v>596</v>
      </c>
      <c r="D16" s="47">
        <v>230</v>
      </c>
      <c r="E16" s="47">
        <v>132</v>
      </c>
      <c r="F16" s="47">
        <v>0</v>
      </c>
      <c r="G16" s="47">
        <v>0</v>
      </c>
      <c r="H16" s="47">
        <f t="shared" si="1"/>
        <v>1119</v>
      </c>
      <c r="I16" s="61">
        <f>H16/H55</f>
        <v>0.005208187885727052</v>
      </c>
      <c r="J16" s="21"/>
    </row>
    <row r="17" spans="1:10" ht="10.5">
      <c r="A17" s="2" t="s">
        <v>345</v>
      </c>
      <c r="B17" s="10">
        <v>0</v>
      </c>
      <c r="C17" s="47">
        <v>2605</v>
      </c>
      <c r="D17" s="47">
        <v>1256</v>
      </c>
      <c r="E17" s="47">
        <v>1230</v>
      </c>
      <c r="F17" s="47">
        <v>45</v>
      </c>
      <c r="G17" s="47">
        <v>214</v>
      </c>
      <c r="H17" s="47">
        <f t="shared" si="1"/>
        <v>5350</v>
      </c>
      <c r="I17" s="61">
        <f>H17/H55</f>
        <v>0.024900630195388497</v>
      </c>
      <c r="J17" s="21"/>
    </row>
    <row r="18" spans="1:10" ht="10.5">
      <c r="A18" s="2" t="s">
        <v>346</v>
      </c>
      <c r="B18" s="10">
        <v>5</v>
      </c>
      <c r="C18" s="47">
        <v>288</v>
      </c>
      <c r="D18" s="47">
        <v>67</v>
      </c>
      <c r="E18" s="47">
        <v>31</v>
      </c>
      <c r="F18" s="47">
        <v>0</v>
      </c>
      <c r="G18" s="47">
        <v>0</v>
      </c>
      <c r="H18" s="47">
        <f t="shared" si="1"/>
        <v>391</v>
      </c>
      <c r="I18" s="61">
        <f>H18/H55</f>
        <v>0.0018198404497938134</v>
      </c>
      <c r="J18" s="21"/>
    </row>
    <row r="19" spans="1:10" ht="10.5">
      <c r="A19" s="2" t="s">
        <v>347</v>
      </c>
      <c r="B19" s="10">
        <v>110</v>
      </c>
      <c r="C19" s="47">
        <v>404</v>
      </c>
      <c r="D19" s="47">
        <v>108</v>
      </c>
      <c r="E19" s="47">
        <v>82</v>
      </c>
      <c r="F19" s="47">
        <v>1</v>
      </c>
      <c r="G19" s="47">
        <v>35</v>
      </c>
      <c r="H19" s="47">
        <f t="shared" si="1"/>
        <v>740</v>
      </c>
      <c r="I19" s="61">
        <f>H19/H55</f>
        <v>0.0034441993167453246</v>
      </c>
      <c r="J19" s="21"/>
    </row>
    <row r="20" spans="1:10" ht="10.5">
      <c r="A20" s="2" t="s">
        <v>348</v>
      </c>
      <c r="B20" s="10">
        <v>505</v>
      </c>
      <c r="C20" s="47">
        <v>1412</v>
      </c>
      <c r="D20" s="47">
        <v>600</v>
      </c>
      <c r="E20" s="47">
        <v>335</v>
      </c>
      <c r="F20" s="47">
        <v>44</v>
      </c>
      <c r="G20" s="47">
        <v>96</v>
      </c>
      <c r="H20" s="47">
        <f t="shared" si="1"/>
        <v>2992</v>
      </c>
      <c r="I20" s="61">
        <f>H20/H55</f>
        <v>0.013925735615813528</v>
      </c>
      <c r="J20" s="21"/>
    </row>
    <row r="21" spans="1:10" ht="10.5">
      <c r="A21" s="2" t="s">
        <v>349</v>
      </c>
      <c r="B21" s="10">
        <v>247</v>
      </c>
      <c r="C21" s="47">
        <v>1069</v>
      </c>
      <c r="D21" s="47">
        <v>525</v>
      </c>
      <c r="E21" s="47">
        <v>316</v>
      </c>
      <c r="F21" s="47">
        <v>6</v>
      </c>
      <c r="G21" s="47">
        <v>101</v>
      </c>
      <c r="H21" s="47">
        <f t="shared" si="1"/>
        <v>2264</v>
      </c>
      <c r="I21" s="61">
        <f>H21/H55</f>
        <v>0.010537388179880291</v>
      </c>
      <c r="J21" s="21"/>
    </row>
    <row r="22" spans="1:10" ht="10.5">
      <c r="A22" s="2" t="s">
        <v>350</v>
      </c>
      <c r="B22" s="10">
        <v>36</v>
      </c>
      <c r="C22" s="47">
        <v>101</v>
      </c>
      <c r="D22" s="47">
        <v>54</v>
      </c>
      <c r="E22" s="47">
        <v>9</v>
      </c>
      <c r="F22" s="47">
        <v>0</v>
      </c>
      <c r="G22" s="47">
        <v>0</v>
      </c>
      <c r="H22" s="47">
        <f t="shared" si="1"/>
        <v>200</v>
      </c>
      <c r="I22" s="61">
        <f>H22/H55</f>
        <v>0.0009308646802014391</v>
      </c>
      <c r="J22" s="21"/>
    </row>
    <row r="23" spans="1:10" ht="10.5">
      <c r="A23" s="2" t="s">
        <v>96</v>
      </c>
      <c r="B23" s="10">
        <v>52</v>
      </c>
      <c r="C23" s="47">
        <v>109</v>
      </c>
      <c r="D23" s="47">
        <v>20</v>
      </c>
      <c r="E23" s="47">
        <v>3</v>
      </c>
      <c r="F23" s="47">
        <v>2</v>
      </c>
      <c r="G23" s="47">
        <v>0</v>
      </c>
      <c r="H23" s="47">
        <f t="shared" si="1"/>
        <v>186</v>
      </c>
      <c r="I23" s="61">
        <f>H23/H55</f>
        <v>0.0008657041525873384</v>
      </c>
      <c r="J23" s="21"/>
    </row>
    <row r="24" spans="1:10" ht="10.5">
      <c r="A24" s="2" t="s">
        <v>97</v>
      </c>
      <c r="B24" s="10">
        <v>59</v>
      </c>
      <c r="C24" s="47">
        <v>198</v>
      </c>
      <c r="D24" s="47">
        <v>55</v>
      </c>
      <c r="E24" s="47">
        <v>26</v>
      </c>
      <c r="F24" s="47">
        <v>4</v>
      </c>
      <c r="G24" s="47">
        <v>81</v>
      </c>
      <c r="H24" s="47">
        <f t="shared" si="1"/>
        <v>423</v>
      </c>
      <c r="I24" s="61">
        <f>H24/H55</f>
        <v>0.001968778798626044</v>
      </c>
      <c r="J24" s="21"/>
    </row>
    <row r="25" spans="1:10" ht="10.5">
      <c r="A25" s="2" t="s">
        <v>98</v>
      </c>
      <c r="B25" s="10">
        <v>576</v>
      </c>
      <c r="C25" s="47">
        <v>2136</v>
      </c>
      <c r="D25" s="47">
        <v>699</v>
      </c>
      <c r="E25" s="47">
        <v>393</v>
      </c>
      <c r="F25" s="47">
        <v>1</v>
      </c>
      <c r="G25" s="47">
        <v>2</v>
      </c>
      <c r="H25" s="47">
        <f t="shared" si="1"/>
        <v>3807</v>
      </c>
      <c r="I25" s="61">
        <f>H25/H55</f>
        <v>0.017719009187634395</v>
      </c>
      <c r="J25" s="21"/>
    </row>
    <row r="26" spans="1:10" ht="10.5">
      <c r="A26" s="2" t="s">
        <v>204</v>
      </c>
      <c r="B26" s="10">
        <v>757</v>
      </c>
      <c r="C26" s="47">
        <v>1159</v>
      </c>
      <c r="D26" s="47">
        <v>462</v>
      </c>
      <c r="E26" s="47">
        <v>389</v>
      </c>
      <c r="F26" s="47">
        <v>71</v>
      </c>
      <c r="G26" s="47">
        <v>6</v>
      </c>
      <c r="H26" s="47">
        <f t="shared" si="1"/>
        <v>2844</v>
      </c>
      <c r="I26" s="61">
        <f>H26/H55</f>
        <v>0.013236895752464464</v>
      </c>
      <c r="J26" s="21"/>
    </row>
    <row r="27" spans="1:10" ht="10.5">
      <c r="A27" s="2" t="s">
        <v>100</v>
      </c>
      <c r="B27" s="10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f t="shared" si="1"/>
        <v>0</v>
      </c>
      <c r="I27" s="61">
        <f>H27/H55</f>
        <v>0</v>
      </c>
      <c r="J27" s="21"/>
    </row>
    <row r="28" spans="1:10" ht="10.5">
      <c r="A28" s="2" t="s">
        <v>210</v>
      </c>
      <c r="B28" s="10"/>
      <c r="C28" s="47"/>
      <c r="D28" s="47"/>
      <c r="E28" s="47"/>
      <c r="F28" s="47"/>
      <c r="G28" s="47"/>
      <c r="H28" s="47"/>
      <c r="I28" s="61"/>
      <c r="J28" s="21"/>
    </row>
    <row r="29" spans="1:10" ht="10.5">
      <c r="A29" s="2" t="s">
        <v>134</v>
      </c>
      <c r="B29" s="10">
        <v>98</v>
      </c>
      <c r="C29" s="47">
        <v>208</v>
      </c>
      <c r="D29" s="47">
        <v>137</v>
      </c>
      <c r="E29" s="47">
        <v>143</v>
      </c>
      <c r="F29" s="47">
        <v>1</v>
      </c>
      <c r="G29" s="47">
        <v>7</v>
      </c>
      <c r="H29" s="47">
        <f>SUM(B29:G29)</f>
        <v>594</v>
      </c>
      <c r="I29" s="61">
        <f>H29/H55</f>
        <v>0.0027646681001982742</v>
      </c>
      <c r="J29" s="21"/>
    </row>
    <row r="30" spans="1:10" ht="10.5">
      <c r="A30" s="2" t="s">
        <v>103</v>
      </c>
      <c r="B30" s="10">
        <v>18</v>
      </c>
      <c r="C30" s="47">
        <v>653</v>
      </c>
      <c r="D30" s="47">
        <v>150</v>
      </c>
      <c r="E30" s="47">
        <v>91</v>
      </c>
      <c r="F30" s="47">
        <v>0</v>
      </c>
      <c r="G30" s="47">
        <v>82</v>
      </c>
      <c r="H30" s="47">
        <f>SUM(B30:G30)</f>
        <v>994</v>
      </c>
      <c r="I30" s="61">
        <f>H30/H55</f>
        <v>0.004626397460601153</v>
      </c>
      <c r="J30" s="21"/>
    </row>
    <row r="31" spans="1:10" ht="10.5">
      <c r="A31" s="2" t="s">
        <v>104</v>
      </c>
      <c r="B31" s="10">
        <v>0</v>
      </c>
      <c r="C31" s="47">
        <v>6</v>
      </c>
      <c r="D31" s="47">
        <v>2</v>
      </c>
      <c r="E31" s="47">
        <v>10</v>
      </c>
      <c r="F31" s="47">
        <v>0</v>
      </c>
      <c r="G31" s="47">
        <v>0</v>
      </c>
      <c r="H31" s="47">
        <f>SUM(B31:G31)</f>
        <v>18</v>
      </c>
      <c r="I31" s="61">
        <f>H31/H55</f>
        <v>8.377782121812952E-05</v>
      </c>
      <c r="J31" s="21"/>
    </row>
    <row r="32" spans="1:10" ht="10.5">
      <c r="A32" s="2" t="s">
        <v>105</v>
      </c>
      <c r="B32" s="10">
        <v>4</v>
      </c>
      <c r="C32" s="47">
        <v>15</v>
      </c>
      <c r="D32" s="47">
        <v>5</v>
      </c>
      <c r="E32" s="47">
        <v>7</v>
      </c>
      <c r="F32" s="47">
        <v>0</v>
      </c>
      <c r="G32" s="47">
        <v>0</v>
      </c>
      <c r="H32" s="47">
        <f>SUM(B32:G32)</f>
        <v>31</v>
      </c>
      <c r="I32" s="61">
        <f>H32/H55</f>
        <v>0.00014428402543122308</v>
      </c>
      <c r="J32" s="21"/>
    </row>
    <row r="33" spans="1:10" ht="10.5">
      <c r="A33" s="2" t="s">
        <v>106</v>
      </c>
      <c r="B33" s="10">
        <v>81</v>
      </c>
      <c r="C33" s="47">
        <v>310</v>
      </c>
      <c r="D33" s="47">
        <v>78</v>
      </c>
      <c r="E33" s="47">
        <v>20</v>
      </c>
      <c r="F33" s="47">
        <v>0</v>
      </c>
      <c r="G33" s="47">
        <v>334</v>
      </c>
      <c r="H33" s="47">
        <f>SUM(B33:G33)</f>
        <v>823</v>
      </c>
      <c r="I33" s="61">
        <f>H33/H55</f>
        <v>0.003830508159028922</v>
      </c>
      <c r="J33" s="21"/>
    </row>
    <row r="34" spans="1:10" ht="10.5">
      <c r="A34" s="2" t="s">
        <v>396</v>
      </c>
      <c r="B34" s="10"/>
      <c r="C34" s="47"/>
      <c r="D34" s="47"/>
      <c r="E34" s="47"/>
      <c r="F34" s="47"/>
      <c r="G34" s="47"/>
      <c r="H34" s="47"/>
      <c r="I34" s="61"/>
      <c r="J34" s="21"/>
    </row>
    <row r="35" spans="1:10" ht="10.5">
      <c r="A35" s="2" t="s">
        <v>368</v>
      </c>
      <c r="B35" s="10">
        <v>913</v>
      </c>
      <c r="C35" s="47">
        <v>1253</v>
      </c>
      <c r="D35" s="47">
        <v>502</v>
      </c>
      <c r="E35" s="47">
        <v>291</v>
      </c>
      <c r="F35" s="47">
        <v>4</v>
      </c>
      <c r="G35" s="47">
        <v>1118</v>
      </c>
      <c r="H35" s="47">
        <f aca="true" t="shared" si="2" ref="H35:H41">SUM(B35:G35)</f>
        <v>4081</v>
      </c>
      <c r="I35" s="61">
        <f>H35/H55</f>
        <v>0.018994293799510367</v>
      </c>
      <c r="J35" s="21"/>
    </row>
    <row r="36" spans="1:10" ht="10.5">
      <c r="A36" s="2" t="s">
        <v>369</v>
      </c>
      <c r="B36" s="10">
        <v>26</v>
      </c>
      <c r="C36" s="47">
        <v>907</v>
      </c>
      <c r="D36" s="47">
        <v>173</v>
      </c>
      <c r="E36" s="47">
        <v>53</v>
      </c>
      <c r="F36" s="47">
        <v>15</v>
      </c>
      <c r="G36" s="47">
        <v>26</v>
      </c>
      <c r="H36" s="47">
        <f t="shared" si="2"/>
        <v>1200</v>
      </c>
      <c r="I36" s="61">
        <f>H36/H55</f>
        <v>0.005585188081208635</v>
      </c>
      <c r="J36" s="21"/>
    </row>
    <row r="37" spans="1:10" ht="10.5">
      <c r="A37" s="2" t="s">
        <v>370</v>
      </c>
      <c r="B37" s="10">
        <v>120</v>
      </c>
      <c r="C37" s="47">
        <v>245</v>
      </c>
      <c r="D37" s="47">
        <v>98</v>
      </c>
      <c r="E37" s="47">
        <v>57</v>
      </c>
      <c r="F37" s="47">
        <v>0</v>
      </c>
      <c r="G37" s="47">
        <v>0</v>
      </c>
      <c r="H37" s="47">
        <f t="shared" si="2"/>
        <v>520</v>
      </c>
      <c r="I37" s="61">
        <f>H37/H55</f>
        <v>0.0024202481685237417</v>
      </c>
      <c r="J37" s="21"/>
    </row>
    <row r="38" spans="1:10" ht="10.5">
      <c r="A38" s="2" t="s">
        <v>371</v>
      </c>
      <c r="B38" s="10">
        <v>82</v>
      </c>
      <c r="C38" s="47">
        <v>717</v>
      </c>
      <c r="D38" s="47">
        <v>159</v>
      </c>
      <c r="E38" s="47">
        <v>80</v>
      </c>
      <c r="F38" s="47">
        <v>5</v>
      </c>
      <c r="G38" s="47">
        <v>85</v>
      </c>
      <c r="H38" s="47">
        <f t="shared" si="2"/>
        <v>1128</v>
      </c>
      <c r="I38" s="61">
        <f>H38/H55</f>
        <v>0.005250076796336116</v>
      </c>
      <c r="J38" s="21"/>
    </row>
    <row r="39" spans="1:10" ht="10.5">
      <c r="A39" s="2" t="s">
        <v>372</v>
      </c>
      <c r="B39" s="10">
        <v>0</v>
      </c>
      <c r="C39" s="47">
        <v>30</v>
      </c>
      <c r="D39" s="47">
        <v>19</v>
      </c>
      <c r="E39" s="47">
        <v>9</v>
      </c>
      <c r="F39" s="47">
        <v>0</v>
      </c>
      <c r="G39" s="47">
        <v>0</v>
      </c>
      <c r="H39" s="47">
        <f t="shared" si="2"/>
        <v>58</v>
      </c>
      <c r="I39" s="61">
        <f>H39/H55</f>
        <v>0.00026995075725841735</v>
      </c>
      <c r="J39" s="21"/>
    </row>
    <row r="40" spans="1:10" ht="10.5">
      <c r="A40" s="2" t="s">
        <v>373</v>
      </c>
      <c r="B40" s="10">
        <v>805</v>
      </c>
      <c r="C40" s="47">
        <v>4543</v>
      </c>
      <c r="D40" s="47">
        <v>1207</v>
      </c>
      <c r="E40" s="47">
        <v>561</v>
      </c>
      <c r="F40" s="47">
        <v>38</v>
      </c>
      <c r="G40" s="47">
        <v>0</v>
      </c>
      <c r="H40" s="47">
        <f t="shared" si="2"/>
        <v>7154</v>
      </c>
      <c r="I40" s="61">
        <f>H40/H55</f>
        <v>0.033297029610805474</v>
      </c>
      <c r="J40" s="21"/>
    </row>
    <row r="41" spans="1:10" ht="10.5">
      <c r="A41" s="2" t="s">
        <v>374</v>
      </c>
      <c r="B41" s="10">
        <v>1339</v>
      </c>
      <c r="C41" s="47">
        <v>2626</v>
      </c>
      <c r="D41" s="47">
        <v>1121</v>
      </c>
      <c r="E41" s="47">
        <v>800</v>
      </c>
      <c r="F41" s="47">
        <v>7</v>
      </c>
      <c r="G41" s="47">
        <v>603</v>
      </c>
      <c r="H41" s="47">
        <f t="shared" si="2"/>
        <v>6496</v>
      </c>
      <c r="I41" s="61">
        <f>H41/H55</f>
        <v>0.030234484812942743</v>
      </c>
      <c r="J41" s="21"/>
    </row>
    <row r="42" spans="1:12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128"/>
      <c r="K42" s="37"/>
      <c r="L42" s="37"/>
    </row>
    <row r="43" spans="1:12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128"/>
      <c r="K43" s="37"/>
      <c r="L43" s="37"/>
    </row>
    <row r="44" spans="1:10" ht="10.5">
      <c r="A44" s="2" t="s">
        <v>375</v>
      </c>
      <c r="B44" s="10">
        <v>124</v>
      </c>
      <c r="C44" s="47">
        <v>289</v>
      </c>
      <c r="D44" s="47">
        <v>85</v>
      </c>
      <c r="E44" s="47">
        <v>44</v>
      </c>
      <c r="F44" s="47">
        <v>0</v>
      </c>
      <c r="G44" s="47">
        <v>0</v>
      </c>
      <c r="H44" s="47">
        <f aca="true" t="shared" si="3" ref="H44:H51">SUM(B44:G44)</f>
        <v>542</v>
      </c>
      <c r="I44" s="61">
        <f>H44/H55</f>
        <v>0.0025226432833459</v>
      </c>
      <c r="J44" s="21"/>
    </row>
    <row r="45" spans="1:10" ht="10.5">
      <c r="A45" s="2" t="s">
        <v>376</v>
      </c>
      <c r="B45" s="10">
        <v>8</v>
      </c>
      <c r="C45" s="47">
        <v>74</v>
      </c>
      <c r="D45" s="47">
        <v>25</v>
      </c>
      <c r="E45" s="47">
        <v>6</v>
      </c>
      <c r="F45" s="47">
        <v>0</v>
      </c>
      <c r="G45" s="47">
        <v>0</v>
      </c>
      <c r="H45" s="47">
        <f t="shared" si="3"/>
        <v>113</v>
      </c>
      <c r="I45" s="61">
        <f>H45/H55</f>
        <v>0.0005259385443138131</v>
      </c>
      <c r="J45" s="21"/>
    </row>
    <row r="46" spans="1:10" ht="10.5">
      <c r="A46" s="2" t="s">
        <v>294</v>
      </c>
      <c r="B46" s="10">
        <v>84</v>
      </c>
      <c r="C46" s="47">
        <v>382</v>
      </c>
      <c r="D46" s="47">
        <v>123</v>
      </c>
      <c r="E46" s="47">
        <v>27</v>
      </c>
      <c r="F46" s="47">
        <v>0</v>
      </c>
      <c r="G46" s="47">
        <v>287</v>
      </c>
      <c r="H46" s="47">
        <f t="shared" si="3"/>
        <v>903</v>
      </c>
      <c r="I46" s="61">
        <f>H46/H55</f>
        <v>0.004202854031109498</v>
      </c>
      <c r="J46" s="21"/>
    </row>
    <row r="47" spans="1:10" ht="10.5">
      <c r="A47" s="2" t="s">
        <v>378</v>
      </c>
      <c r="B47" s="10">
        <v>2769</v>
      </c>
      <c r="C47" s="47">
        <v>10942</v>
      </c>
      <c r="D47" s="47">
        <v>4282</v>
      </c>
      <c r="E47" s="47">
        <v>2799</v>
      </c>
      <c r="F47" s="47">
        <v>11</v>
      </c>
      <c r="G47" s="47">
        <v>37</v>
      </c>
      <c r="H47" s="47">
        <f t="shared" si="3"/>
        <v>20840</v>
      </c>
      <c r="I47" s="61">
        <f>H47/H55</f>
        <v>0.09699609967698995</v>
      </c>
      <c r="J47" s="21"/>
    </row>
    <row r="48" spans="1:10" ht="10.5">
      <c r="A48" s="2" t="s">
        <v>379</v>
      </c>
      <c r="B48" s="10">
        <v>349</v>
      </c>
      <c r="C48" s="47">
        <v>1017</v>
      </c>
      <c r="D48" s="47">
        <v>267</v>
      </c>
      <c r="E48" s="47">
        <v>251</v>
      </c>
      <c r="F48" s="47">
        <v>0</v>
      </c>
      <c r="G48" s="47">
        <v>2</v>
      </c>
      <c r="H48" s="47">
        <f t="shared" si="3"/>
        <v>1886</v>
      </c>
      <c r="I48" s="61">
        <f>H48/H55</f>
        <v>0.008778053934299571</v>
      </c>
      <c r="J48" s="21"/>
    </row>
    <row r="49" spans="1:10" ht="10.5">
      <c r="A49" s="2" t="s">
        <v>380</v>
      </c>
      <c r="B49" s="10">
        <v>34</v>
      </c>
      <c r="C49" s="47">
        <v>82</v>
      </c>
      <c r="D49" s="47">
        <v>23</v>
      </c>
      <c r="E49" s="47">
        <v>11</v>
      </c>
      <c r="F49" s="47">
        <v>1</v>
      </c>
      <c r="G49" s="47">
        <v>32</v>
      </c>
      <c r="H49" s="47">
        <f t="shared" si="3"/>
        <v>183</v>
      </c>
      <c r="I49" s="61">
        <f>H49/H55</f>
        <v>0.0008517411823843168</v>
      </c>
      <c r="J49" s="21"/>
    </row>
    <row r="50" spans="1:10" ht="10.5">
      <c r="A50" s="2" t="s">
        <v>381</v>
      </c>
      <c r="B50" s="10">
        <v>119</v>
      </c>
      <c r="C50" s="47">
        <v>375</v>
      </c>
      <c r="D50" s="47">
        <v>127</v>
      </c>
      <c r="E50" s="47">
        <v>140</v>
      </c>
      <c r="F50" s="47">
        <v>0</v>
      </c>
      <c r="G50" s="47">
        <v>0</v>
      </c>
      <c r="H50" s="47">
        <f t="shared" si="3"/>
        <v>761</v>
      </c>
      <c r="I50" s="61">
        <f>H50/H55</f>
        <v>0.0035419401081664757</v>
      </c>
      <c r="J50" s="21"/>
    </row>
    <row r="51" spans="1:10" ht="10.5">
      <c r="A51" s="2" t="s">
        <v>142</v>
      </c>
      <c r="B51" s="10">
        <v>62</v>
      </c>
      <c r="C51" s="47">
        <v>3028</v>
      </c>
      <c r="D51" s="47">
        <v>905</v>
      </c>
      <c r="E51" s="47">
        <v>753</v>
      </c>
      <c r="F51" s="47">
        <v>0</v>
      </c>
      <c r="G51" s="47">
        <v>1</v>
      </c>
      <c r="H51" s="47">
        <f t="shared" si="3"/>
        <v>4749</v>
      </c>
      <c r="I51" s="61">
        <f>H51/H55</f>
        <v>0.022103381831383172</v>
      </c>
      <c r="J51" s="21"/>
    </row>
    <row r="52" spans="1:10" ht="10.5">
      <c r="A52" s="2" t="s">
        <v>394</v>
      </c>
      <c r="B52" s="10"/>
      <c r="C52" s="47"/>
      <c r="D52" s="47"/>
      <c r="E52" s="47"/>
      <c r="F52" s="47"/>
      <c r="G52" s="47"/>
      <c r="H52" s="47"/>
      <c r="I52" s="61"/>
      <c r="J52" s="21"/>
    </row>
    <row r="53" spans="1:10" ht="10.5">
      <c r="A53" s="2" t="s">
        <v>113</v>
      </c>
      <c r="B53" s="10">
        <v>2</v>
      </c>
      <c r="C53" s="47">
        <v>320</v>
      </c>
      <c r="D53" s="47">
        <v>118</v>
      </c>
      <c r="E53" s="47">
        <v>87</v>
      </c>
      <c r="F53" s="47">
        <v>0</v>
      </c>
      <c r="G53" s="47">
        <v>0</v>
      </c>
      <c r="H53" s="47">
        <f>SUM(B53:G53)</f>
        <v>527</v>
      </c>
      <c r="I53" s="61">
        <f>H53/H55</f>
        <v>0.002452828432330792</v>
      </c>
      <c r="J53" s="21"/>
    </row>
    <row r="54" spans="1:10" ht="10.5">
      <c r="A54" s="2" t="s">
        <v>385</v>
      </c>
      <c r="B54" s="10">
        <v>20</v>
      </c>
      <c r="C54" s="47">
        <v>163</v>
      </c>
      <c r="D54" s="47">
        <v>49</v>
      </c>
      <c r="E54" s="47">
        <v>28</v>
      </c>
      <c r="F54" s="47">
        <v>1</v>
      </c>
      <c r="G54" s="47">
        <v>0</v>
      </c>
      <c r="H54" s="47">
        <f>SUM(B54:G54)</f>
        <v>261</v>
      </c>
      <c r="I54" s="61">
        <f>H54/H55</f>
        <v>0.001214778407662878</v>
      </c>
      <c r="J54" s="21"/>
    </row>
    <row r="55" spans="1:9" ht="10.5">
      <c r="A55" s="3" t="s">
        <v>137</v>
      </c>
      <c r="B55" s="22">
        <f aca="true" t="shared" si="4" ref="B55:H55">SUM(B3:B54)</f>
        <v>29357</v>
      </c>
      <c r="C55" s="22">
        <f t="shared" si="4"/>
        <v>99770</v>
      </c>
      <c r="D55" s="22">
        <f t="shared" si="4"/>
        <v>42472</v>
      </c>
      <c r="E55" s="22">
        <f t="shared" si="4"/>
        <v>32325</v>
      </c>
      <c r="F55" s="22">
        <f t="shared" si="4"/>
        <v>844</v>
      </c>
      <c r="G55" s="22">
        <f t="shared" si="4"/>
        <v>10086</v>
      </c>
      <c r="H55" s="22">
        <f t="shared" si="4"/>
        <v>214854</v>
      </c>
      <c r="I55" s="61">
        <f>H55/H55</f>
        <v>1</v>
      </c>
    </row>
    <row r="56" spans="1:9" ht="10.5">
      <c r="A56" s="3" t="s">
        <v>165</v>
      </c>
      <c r="B56" s="32">
        <f>B55/H55</f>
        <v>0.13663697208336825</v>
      </c>
      <c r="C56" s="32">
        <f>C55/H55</f>
        <v>0.46436184571848793</v>
      </c>
      <c r="D56" s="32">
        <f>D55/H55</f>
        <v>0.1976784234875776</v>
      </c>
      <c r="E56" s="32">
        <f>E55/H55</f>
        <v>0.1504510039375576</v>
      </c>
      <c r="F56" s="32">
        <f>F55/H55</f>
        <v>0.003928248950450073</v>
      </c>
      <c r="G56" s="32">
        <f>G55/H55</f>
        <v>0.04694350582255857</v>
      </c>
      <c r="H56" s="32">
        <f>H55/H55</f>
        <v>1</v>
      </c>
      <c r="I56" s="33"/>
    </row>
    <row r="57" spans="1:11" ht="10.5">
      <c r="A57" s="4" t="s">
        <v>3</v>
      </c>
      <c r="D57" s="25"/>
      <c r="K57" s="21"/>
    </row>
    <row r="58" spans="1:11" ht="10.5">
      <c r="A58" s="4" t="s">
        <v>4</v>
      </c>
      <c r="D58" s="25"/>
      <c r="K58" s="21"/>
    </row>
    <row r="59" spans="1:11" ht="10.5">
      <c r="A59" s="4" t="s">
        <v>314</v>
      </c>
      <c r="F59" s="25"/>
      <c r="I59" s="44"/>
      <c r="K59" s="37"/>
    </row>
    <row r="60" spans="1:11" ht="10.5">
      <c r="A60" s="39" t="s">
        <v>315</v>
      </c>
      <c r="F60" s="25"/>
      <c r="I60" s="44"/>
      <c r="K60" s="37"/>
    </row>
    <row r="61" spans="1:14" ht="10.5">
      <c r="A61" s="4" t="s">
        <v>125</v>
      </c>
      <c r="F61" s="25"/>
      <c r="I61" s="25"/>
      <c r="J61" s="37"/>
      <c r="K61" s="37"/>
      <c r="L61" s="37"/>
      <c r="M61" s="37"/>
      <c r="N61" s="37"/>
    </row>
  </sheetData>
  <printOptions/>
  <pageMargins left="0.3" right="0.3" top="0.35" bottom="0.35" header="0.5" footer="0.5"/>
  <pageSetup horizontalDpi="600" verticalDpi="6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61"/>
  <sheetViews>
    <sheetView zoomScale="125" zoomScaleNormal="125" workbookViewId="0" topLeftCell="A1">
      <selection activeCell="B61" sqref="B61"/>
    </sheetView>
  </sheetViews>
  <sheetFormatPr defaultColWidth="11.421875" defaultRowHeight="12.75"/>
  <cols>
    <col min="1" max="1" width="17.28125" style="4" customWidth="1"/>
    <col min="2" max="2" width="10.7109375" style="4" customWidth="1"/>
    <col min="3" max="3" width="10.8515625" style="4" customWidth="1"/>
    <col min="4" max="4" width="11.140625" style="4" customWidth="1"/>
    <col min="5" max="5" width="10.7109375" style="4" customWidth="1"/>
    <col min="6" max="6" width="9.7109375" style="4" customWidth="1"/>
    <col min="7" max="7" width="9.421875" style="4" customWidth="1"/>
    <col min="8" max="8" width="8.00390625" style="4" customWidth="1"/>
    <col min="9" max="9" width="10.00390625" style="4" customWidth="1"/>
    <col min="10" max="16384" width="9.140625" style="4" customWidth="1"/>
  </cols>
  <sheetData>
    <row r="1" ht="10.5">
      <c r="A1" s="1" t="s">
        <v>237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10" ht="10.5">
      <c r="A3" s="2" t="s">
        <v>332</v>
      </c>
      <c r="B3" s="22">
        <v>81</v>
      </c>
      <c r="C3" s="47">
        <v>280</v>
      </c>
      <c r="D3" s="47">
        <v>52</v>
      </c>
      <c r="E3" s="47">
        <v>22</v>
      </c>
      <c r="F3" s="47">
        <v>0</v>
      </c>
      <c r="G3" s="47">
        <v>0</v>
      </c>
      <c r="H3" s="47">
        <f aca="true" t="shared" si="0" ref="H3:H10">SUM(B3:G3)</f>
        <v>435</v>
      </c>
      <c r="I3" s="61">
        <f>H3/H55</f>
        <v>0.003071947120137849</v>
      </c>
      <c r="J3" s="21"/>
    </row>
    <row r="4" spans="1:10" ht="10.5">
      <c r="A4" s="2" t="s">
        <v>333</v>
      </c>
      <c r="B4" s="22">
        <v>106</v>
      </c>
      <c r="C4" s="47">
        <v>985</v>
      </c>
      <c r="D4" s="47">
        <v>533</v>
      </c>
      <c r="E4" s="47">
        <v>355</v>
      </c>
      <c r="F4" s="47">
        <v>0</v>
      </c>
      <c r="G4" s="47">
        <v>41</v>
      </c>
      <c r="H4" s="47">
        <f t="shared" si="0"/>
        <v>2020</v>
      </c>
      <c r="I4" s="61">
        <f>H4/H55</f>
        <v>0.014265133753283806</v>
      </c>
      <c r="J4" s="21"/>
    </row>
    <row r="5" spans="1:10" ht="10.5">
      <c r="A5" s="2" t="s">
        <v>334</v>
      </c>
      <c r="B5" s="22">
        <v>53</v>
      </c>
      <c r="C5" s="47">
        <v>864</v>
      </c>
      <c r="D5" s="47">
        <v>220</v>
      </c>
      <c r="E5" s="47">
        <v>77</v>
      </c>
      <c r="F5" s="47">
        <v>0</v>
      </c>
      <c r="G5" s="47">
        <v>0</v>
      </c>
      <c r="H5" s="47">
        <f t="shared" si="0"/>
        <v>1214</v>
      </c>
      <c r="I5" s="61">
        <f>H5/H55</f>
        <v>0.008573204146775515</v>
      </c>
      <c r="J5" s="21"/>
    </row>
    <row r="6" spans="1:10" ht="10.5">
      <c r="A6" s="2" t="s">
        <v>335</v>
      </c>
      <c r="B6" s="22">
        <v>37</v>
      </c>
      <c r="C6" s="47">
        <v>515</v>
      </c>
      <c r="D6" s="47">
        <v>111</v>
      </c>
      <c r="E6" s="47">
        <v>21</v>
      </c>
      <c r="F6" s="47">
        <v>2</v>
      </c>
      <c r="G6" s="47">
        <v>22</v>
      </c>
      <c r="H6" s="47">
        <f t="shared" si="0"/>
        <v>708</v>
      </c>
      <c r="I6" s="61">
        <f>H6/H55</f>
        <v>0.004999858761051947</v>
      </c>
      <c r="J6" s="21"/>
    </row>
    <row r="7" spans="1:10" ht="10.5">
      <c r="A7" s="2" t="s">
        <v>336</v>
      </c>
      <c r="B7" s="22">
        <v>12812</v>
      </c>
      <c r="C7" s="47">
        <v>42616</v>
      </c>
      <c r="D7" s="47">
        <v>17529</v>
      </c>
      <c r="E7" s="47">
        <v>10915</v>
      </c>
      <c r="F7" s="47">
        <v>354</v>
      </c>
      <c r="G7" s="47">
        <v>2871</v>
      </c>
      <c r="H7" s="47">
        <f t="shared" si="0"/>
        <v>87097</v>
      </c>
      <c r="I7" s="61">
        <f>H7/H55</f>
        <v>0.6150744329256236</v>
      </c>
      <c r="J7" s="21"/>
    </row>
    <row r="8" spans="1:10" ht="10.5">
      <c r="A8" s="2" t="s">
        <v>337</v>
      </c>
      <c r="B8" s="22">
        <v>81</v>
      </c>
      <c r="C8" s="47">
        <v>994</v>
      </c>
      <c r="D8" s="47">
        <v>223</v>
      </c>
      <c r="E8" s="47">
        <v>115</v>
      </c>
      <c r="F8" s="47">
        <v>0</v>
      </c>
      <c r="G8" s="47">
        <v>0</v>
      </c>
      <c r="H8" s="47">
        <f t="shared" si="0"/>
        <v>1413</v>
      </c>
      <c r="I8" s="61">
        <f>H8/H55</f>
        <v>0.009978531679896048</v>
      </c>
      <c r="J8" s="21"/>
    </row>
    <row r="9" spans="1:10" ht="10.5">
      <c r="A9" s="2" t="s">
        <v>338</v>
      </c>
      <c r="B9" s="22">
        <v>0</v>
      </c>
      <c r="C9" s="47">
        <v>15</v>
      </c>
      <c r="D9" s="47">
        <v>0</v>
      </c>
      <c r="E9" s="47">
        <v>0</v>
      </c>
      <c r="F9" s="47">
        <v>0</v>
      </c>
      <c r="G9" s="47">
        <v>0</v>
      </c>
      <c r="H9" s="47">
        <f t="shared" si="0"/>
        <v>15</v>
      </c>
      <c r="I9" s="61">
        <f>H9/H55</f>
        <v>0.00010592921103923618</v>
      </c>
      <c r="J9" s="21"/>
    </row>
    <row r="10" spans="1:10" ht="10.5">
      <c r="A10" s="2" t="s">
        <v>339</v>
      </c>
      <c r="B10" s="22">
        <v>7</v>
      </c>
      <c r="C10" s="47">
        <v>49</v>
      </c>
      <c r="D10" s="47">
        <v>21</v>
      </c>
      <c r="E10" s="47">
        <v>1</v>
      </c>
      <c r="F10" s="47">
        <v>0</v>
      </c>
      <c r="G10" s="47">
        <v>0</v>
      </c>
      <c r="H10" s="47">
        <f t="shared" si="0"/>
        <v>78</v>
      </c>
      <c r="I10" s="61">
        <f>H10/H55</f>
        <v>0.0005508318974040281</v>
      </c>
      <c r="J10" s="21"/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206</v>
      </c>
      <c r="B12" s="22">
        <v>573</v>
      </c>
      <c r="C12" s="47">
        <v>1546</v>
      </c>
      <c r="D12" s="47">
        <v>676</v>
      </c>
      <c r="E12" s="47">
        <v>96</v>
      </c>
      <c r="F12" s="47">
        <v>0</v>
      </c>
      <c r="G12" s="47">
        <v>109</v>
      </c>
      <c r="H12" s="47">
        <f aca="true" t="shared" si="1" ref="H12:H27">SUM(B12:G12)</f>
        <v>3000</v>
      </c>
      <c r="I12" s="61">
        <f>H12/H55</f>
        <v>0.021185842207847236</v>
      </c>
      <c r="J12" s="21"/>
    </row>
    <row r="13" spans="1:10" ht="10.5">
      <c r="A13" s="2" t="s">
        <v>341</v>
      </c>
      <c r="B13" s="22">
        <v>51</v>
      </c>
      <c r="C13" s="47">
        <v>1421</v>
      </c>
      <c r="D13" s="47">
        <v>329</v>
      </c>
      <c r="E13" s="47">
        <v>26</v>
      </c>
      <c r="F13" s="47">
        <v>0</v>
      </c>
      <c r="G13" s="47">
        <v>0</v>
      </c>
      <c r="H13" s="47">
        <f t="shared" si="1"/>
        <v>1827</v>
      </c>
      <c r="I13" s="61">
        <f>H13/H55</f>
        <v>0.012902177904578966</v>
      </c>
      <c r="J13" s="21"/>
    </row>
    <row r="14" spans="1:10" ht="10.5">
      <c r="A14" s="2" t="s">
        <v>342</v>
      </c>
      <c r="B14" s="22">
        <v>5</v>
      </c>
      <c r="C14" s="47">
        <v>90</v>
      </c>
      <c r="D14" s="47">
        <v>26</v>
      </c>
      <c r="E14" s="47">
        <v>5</v>
      </c>
      <c r="F14" s="47">
        <v>0</v>
      </c>
      <c r="G14" s="47">
        <v>0</v>
      </c>
      <c r="H14" s="47">
        <f t="shared" si="1"/>
        <v>126</v>
      </c>
      <c r="I14" s="61">
        <f>H14/H55</f>
        <v>0.0008898053727295839</v>
      </c>
      <c r="J14" s="21"/>
    </row>
    <row r="15" spans="1:10" ht="10.5">
      <c r="A15" s="2" t="s">
        <v>343</v>
      </c>
      <c r="B15" s="22">
        <v>180</v>
      </c>
      <c r="C15" s="47">
        <v>1633</v>
      </c>
      <c r="D15" s="47">
        <v>374</v>
      </c>
      <c r="E15" s="47">
        <v>51</v>
      </c>
      <c r="F15" s="47">
        <v>8</v>
      </c>
      <c r="G15" s="47">
        <v>135</v>
      </c>
      <c r="H15" s="47">
        <f t="shared" si="1"/>
        <v>2381</v>
      </c>
      <c r="I15" s="61">
        <f>H15/H55</f>
        <v>0.01681449676562809</v>
      </c>
      <c r="J15" s="21"/>
    </row>
    <row r="16" spans="1:10" ht="10.5">
      <c r="A16" s="2" t="s">
        <v>344</v>
      </c>
      <c r="B16" s="22">
        <v>137</v>
      </c>
      <c r="C16" s="47">
        <v>562</v>
      </c>
      <c r="D16" s="47">
        <v>198</v>
      </c>
      <c r="E16" s="47">
        <v>112</v>
      </c>
      <c r="F16" s="47">
        <v>0</v>
      </c>
      <c r="G16" s="47">
        <v>0</v>
      </c>
      <c r="H16" s="47">
        <f t="shared" si="1"/>
        <v>1009</v>
      </c>
      <c r="I16" s="61">
        <f>H16/H55</f>
        <v>0.007125504929239287</v>
      </c>
      <c r="J16" s="21"/>
    </row>
    <row r="17" spans="1:10" ht="10.5">
      <c r="A17" s="2" t="s">
        <v>345</v>
      </c>
      <c r="B17" s="22">
        <v>0</v>
      </c>
      <c r="C17" s="47">
        <v>2605</v>
      </c>
      <c r="D17" s="47">
        <v>1256</v>
      </c>
      <c r="E17" s="47">
        <v>1230</v>
      </c>
      <c r="F17" s="47">
        <v>45</v>
      </c>
      <c r="G17" s="47">
        <v>214</v>
      </c>
      <c r="H17" s="47">
        <f t="shared" si="1"/>
        <v>5350</v>
      </c>
      <c r="I17" s="61">
        <f>H17/H55</f>
        <v>0.03778141860399424</v>
      </c>
      <c r="J17" s="21"/>
    </row>
    <row r="18" spans="1:10" ht="10.5">
      <c r="A18" s="2" t="s">
        <v>316</v>
      </c>
      <c r="B18" s="22">
        <v>5</v>
      </c>
      <c r="C18" s="47">
        <v>214</v>
      </c>
      <c r="D18" s="47">
        <v>43</v>
      </c>
      <c r="E18" s="47">
        <v>19</v>
      </c>
      <c r="F18" s="47">
        <v>0</v>
      </c>
      <c r="G18" s="47">
        <v>0</v>
      </c>
      <c r="H18" s="47">
        <f t="shared" si="1"/>
        <v>281</v>
      </c>
      <c r="I18" s="61">
        <f>H18/H55</f>
        <v>0.0019844072201350245</v>
      </c>
      <c r="J18" s="21"/>
    </row>
    <row r="19" spans="1:10" ht="10.5">
      <c r="A19" s="2" t="s">
        <v>347</v>
      </c>
      <c r="B19" s="22">
        <v>80</v>
      </c>
      <c r="C19" s="47">
        <v>233</v>
      </c>
      <c r="D19" s="47">
        <v>85</v>
      </c>
      <c r="E19" s="47">
        <v>71</v>
      </c>
      <c r="F19" s="47">
        <v>1</v>
      </c>
      <c r="G19" s="47">
        <v>20</v>
      </c>
      <c r="H19" s="47">
        <f t="shared" si="1"/>
        <v>490</v>
      </c>
      <c r="I19" s="61">
        <f>H19/H55</f>
        <v>0.0034603542272817153</v>
      </c>
      <c r="J19" s="21"/>
    </row>
    <row r="20" spans="1:10" ht="10.5">
      <c r="A20" s="2" t="s">
        <v>348</v>
      </c>
      <c r="B20" s="22">
        <v>451</v>
      </c>
      <c r="C20" s="47">
        <v>1290</v>
      </c>
      <c r="D20" s="47">
        <v>545</v>
      </c>
      <c r="E20" s="47">
        <v>306</v>
      </c>
      <c r="F20" s="47">
        <v>41</v>
      </c>
      <c r="G20" s="47">
        <v>75</v>
      </c>
      <c r="H20" s="47">
        <f t="shared" si="1"/>
        <v>2708</v>
      </c>
      <c r="I20" s="61">
        <f>H20/H55</f>
        <v>0.019123753566283437</v>
      </c>
      <c r="J20" s="21"/>
    </row>
    <row r="21" spans="1:10" ht="10.5">
      <c r="A21" s="2" t="s">
        <v>349</v>
      </c>
      <c r="B21" s="22">
        <v>200</v>
      </c>
      <c r="C21" s="47">
        <v>740</v>
      </c>
      <c r="D21" s="47">
        <v>368</v>
      </c>
      <c r="E21" s="47">
        <v>244</v>
      </c>
      <c r="F21" s="47">
        <v>6</v>
      </c>
      <c r="G21" s="47">
        <v>86</v>
      </c>
      <c r="H21" s="47">
        <f t="shared" si="1"/>
        <v>1644</v>
      </c>
      <c r="I21" s="61">
        <f>H21/H55</f>
        <v>0.011609841529900286</v>
      </c>
      <c r="J21" s="21"/>
    </row>
    <row r="22" spans="1:10" ht="10.5">
      <c r="A22" s="2" t="s">
        <v>350</v>
      </c>
      <c r="B22" s="22">
        <v>36</v>
      </c>
      <c r="C22" s="47">
        <v>97</v>
      </c>
      <c r="D22" s="47">
        <v>51</v>
      </c>
      <c r="E22" s="47">
        <v>9</v>
      </c>
      <c r="F22" s="47">
        <v>0</v>
      </c>
      <c r="G22" s="47">
        <v>0</v>
      </c>
      <c r="H22" s="47">
        <f t="shared" si="1"/>
        <v>193</v>
      </c>
      <c r="I22" s="61">
        <f>H22/H55</f>
        <v>0.001362955848704839</v>
      </c>
      <c r="J22" s="21"/>
    </row>
    <row r="23" spans="1:10" ht="10.5">
      <c r="A23" s="2" t="s">
        <v>96</v>
      </c>
      <c r="B23" s="22">
        <v>52</v>
      </c>
      <c r="C23" s="47">
        <v>109</v>
      </c>
      <c r="D23" s="47">
        <v>20</v>
      </c>
      <c r="E23" s="47">
        <v>3</v>
      </c>
      <c r="F23" s="47">
        <v>2</v>
      </c>
      <c r="G23" s="47">
        <v>0</v>
      </c>
      <c r="H23" s="47">
        <f t="shared" si="1"/>
        <v>186</v>
      </c>
      <c r="I23" s="61">
        <f>H23/H55</f>
        <v>0.0013135222168865286</v>
      </c>
      <c r="J23" s="21"/>
    </row>
    <row r="24" spans="1:10" ht="10.5">
      <c r="A24" s="2" t="s">
        <v>97</v>
      </c>
      <c r="B24" s="22">
        <v>59</v>
      </c>
      <c r="C24" s="47">
        <v>198</v>
      </c>
      <c r="D24" s="47">
        <v>55</v>
      </c>
      <c r="E24" s="47">
        <v>26</v>
      </c>
      <c r="F24" s="47">
        <v>4</v>
      </c>
      <c r="G24" s="47">
        <v>81</v>
      </c>
      <c r="H24" s="47">
        <f t="shared" si="1"/>
        <v>423</v>
      </c>
      <c r="I24" s="61">
        <f>H24/H55</f>
        <v>0.00298720375130646</v>
      </c>
      <c r="J24" s="21"/>
    </row>
    <row r="25" spans="1:10" ht="10.5">
      <c r="A25" s="2" t="s">
        <v>98</v>
      </c>
      <c r="B25" s="22">
        <v>659</v>
      </c>
      <c r="C25" s="47">
        <v>2380</v>
      </c>
      <c r="D25" s="47">
        <v>826</v>
      </c>
      <c r="E25" s="47">
        <v>483</v>
      </c>
      <c r="F25" s="47">
        <v>2</v>
      </c>
      <c r="G25" s="47">
        <v>6</v>
      </c>
      <c r="H25" s="47">
        <f t="shared" si="1"/>
        <v>4356</v>
      </c>
      <c r="I25" s="61">
        <f>H25/H55</f>
        <v>0.030761842885794186</v>
      </c>
      <c r="J25" s="21"/>
    </row>
    <row r="26" spans="1:10" ht="10.5">
      <c r="A26" s="2" t="s">
        <v>99</v>
      </c>
      <c r="B26" s="22">
        <v>4</v>
      </c>
      <c r="C26" s="47">
        <v>553</v>
      </c>
      <c r="D26" s="47">
        <v>148</v>
      </c>
      <c r="E26" s="47">
        <v>42</v>
      </c>
      <c r="F26" s="47">
        <v>0</v>
      </c>
      <c r="G26" s="47">
        <v>0</v>
      </c>
      <c r="H26" s="47">
        <f t="shared" si="1"/>
        <v>747</v>
      </c>
      <c r="I26" s="61">
        <f>H26/H55</f>
        <v>0.005275274709753962</v>
      </c>
      <c r="J26" s="21"/>
    </row>
    <row r="27" spans="1:10" ht="10.5">
      <c r="A27" s="2" t="s">
        <v>100</v>
      </c>
      <c r="B27" s="22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f t="shared" si="1"/>
        <v>0</v>
      </c>
      <c r="I27" s="61">
        <f>H27/H55</f>
        <v>0</v>
      </c>
      <c r="J27" s="21"/>
    </row>
    <row r="28" spans="1:10" ht="10.5">
      <c r="A28" s="2" t="s">
        <v>210</v>
      </c>
      <c r="B28" s="22"/>
      <c r="C28" s="47"/>
      <c r="D28" s="47"/>
      <c r="E28" s="47"/>
      <c r="F28" s="47"/>
      <c r="G28" s="47"/>
      <c r="H28" s="47"/>
      <c r="I28" s="61"/>
      <c r="J28" s="21"/>
    </row>
    <row r="29" spans="1:10" ht="10.5">
      <c r="A29" s="2" t="s">
        <v>102</v>
      </c>
      <c r="B29" s="22">
        <v>22</v>
      </c>
      <c r="C29" s="47">
        <v>164</v>
      </c>
      <c r="D29" s="47">
        <v>106</v>
      </c>
      <c r="E29" s="47">
        <v>32</v>
      </c>
      <c r="F29" s="47">
        <v>1</v>
      </c>
      <c r="G29" s="47">
        <v>1</v>
      </c>
      <c r="H29" s="47">
        <f aca="true" t="shared" si="2" ref="H29:H41">SUM(B29:G29)</f>
        <v>326</v>
      </c>
      <c r="I29" s="61">
        <f>H29/H55</f>
        <v>0.002302194853252733</v>
      </c>
      <c r="J29" s="21"/>
    </row>
    <row r="30" spans="1:10" ht="10.5">
      <c r="A30" s="2" t="s">
        <v>103</v>
      </c>
      <c r="B30" s="22">
        <v>54</v>
      </c>
      <c r="C30" s="47">
        <v>549</v>
      </c>
      <c r="D30" s="47">
        <v>120</v>
      </c>
      <c r="E30" s="47">
        <v>80</v>
      </c>
      <c r="F30" s="47">
        <v>0</v>
      </c>
      <c r="G30" s="47">
        <v>74</v>
      </c>
      <c r="H30" s="47">
        <f t="shared" si="2"/>
        <v>877</v>
      </c>
      <c r="I30" s="61">
        <f>H30/H55</f>
        <v>0.006193327872094008</v>
      </c>
      <c r="J30" s="21"/>
    </row>
    <row r="31" spans="1:10" ht="10.5">
      <c r="A31" s="2" t="s">
        <v>104</v>
      </c>
      <c r="B31" s="22">
        <v>0</v>
      </c>
      <c r="C31" s="47">
        <v>6</v>
      </c>
      <c r="D31" s="47">
        <v>2</v>
      </c>
      <c r="E31" s="47">
        <v>0</v>
      </c>
      <c r="F31" s="47">
        <v>0</v>
      </c>
      <c r="G31" s="47">
        <v>0</v>
      </c>
      <c r="H31" s="47">
        <f t="shared" si="2"/>
        <v>8</v>
      </c>
      <c r="I31" s="61">
        <f>H31/H55</f>
        <v>5.649557922092596E-05</v>
      </c>
      <c r="J31" s="21"/>
    </row>
    <row r="32" spans="1:10" ht="10.5">
      <c r="A32" s="2" t="s">
        <v>105</v>
      </c>
      <c r="B32" s="22">
        <v>4</v>
      </c>
      <c r="C32" s="47">
        <v>15</v>
      </c>
      <c r="D32" s="47">
        <v>5</v>
      </c>
      <c r="E32" s="47">
        <v>7</v>
      </c>
      <c r="F32" s="47">
        <v>0</v>
      </c>
      <c r="G32" s="47">
        <v>0</v>
      </c>
      <c r="H32" s="47">
        <f t="shared" si="2"/>
        <v>31</v>
      </c>
      <c r="I32" s="61">
        <f>H32/H55</f>
        <v>0.0002189203694810881</v>
      </c>
      <c r="J32" s="21"/>
    </row>
    <row r="33" spans="1:10" ht="10.5">
      <c r="A33" s="2" t="s">
        <v>106</v>
      </c>
      <c r="B33" s="22">
        <v>81</v>
      </c>
      <c r="C33" s="47">
        <v>309</v>
      </c>
      <c r="D33" s="47">
        <v>78</v>
      </c>
      <c r="E33" s="47">
        <v>19</v>
      </c>
      <c r="F33" s="47">
        <v>0</v>
      </c>
      <c r="G33" s="47">
        <v>1</v>
      </c>
      <c r="H33" s="47">
        <f t="shared" si="2"/>
        <v>488</v>
      </c>
      <c r="I33" s="61">
        <f>H33/H55</f>
        <v>0.0034462303324764836</v>
      </c>
      <c r="J33" s="21"/>
    </row>
    <row r="34" spans="1:10" ht="10.5">
      <c r="A34" s="2" t="s">
        <v>367</v>
      </c>
      <c r="B34" s="22">
        <v>0</v>
      </c>
      <c r="C34" s="47">
        <v>197</v>
      </c>
      <c r="D34" s="47">
        <v>58</v>
      </c>
      <c r="E34" s="47">
        <v>5</v>
      </c>
      <c r="F34" s="47">
        <v>0</v>
      </c>
      <c r="G34" s="47">
        <v>0</v>
      </c>
      <c r="H34" s="47">
        <f t="shared" si="2"/>
        <v>260</v>
      </c>
      <c r="I34" s="61">
        <f>H34/H55</f>
        <v>0.0018361063246800937</v>
      </c>
      <c r="J34" s="21"/>
    </row>
    <row r="35" spans="1:10" ht="10.5">
      <c r="A35" s="2" t="s">
        <v>368</v>
      </c>
      <c r="B35" s="22">
        <v>202</v>
      </c>
      <c r="C35" s="47">
        <v>335</v>
      </c>
      <c r="D35" s="47">
        <v>106</v>
      </c>
      <c r="E35" s="47">
        <v>55</v>
      </c>
      <c r="F35" s="47">
        <v>0</v>
      </c>
      <c r="G35" s="47">
        <v>21</v>
      </c>
      <c r="H35" s="47">
        <f t="shared" si="2"/>
        <v>719</v>
      </c>
      <c r="I35" s="61">
        <f>H35/H55</f>
        <v>0.005077540182480721</v>
      </c>
      <c r="J35" s="21"/>
    </row>
    <row r="36" spans="1:10" ht="10.5">
      <c r="A36" s="2" t="s">
        <v>369</v>
      </c>
      <c r="B36" s="22">
        <v>21</v>
      </c>
      <c r="C36" s="47">
        <v>538</v>
      </c>
      <c r="D36" s="47">
        <v>122</v>
      </c>
      <c r="E36" s="47">
        <v>18</v>
      </c>
      <c r="F36" s="47">
        <v>15</v>
      </c>
      <c r="G36" s="47">
        <v>10</v>
      </c>
      <c r="H36" s="47">
        <f t="shared" si="2"/>
        <v>724</v>
      </c>
      <c r="I36" s="61">
        <f>H36/H55</f>
        <v>0.0051128499194938</v>
      </c>
      <c r="J36" s="21"/>
    </row>
    <row r="37" spans="1:10" ht="10.5">
      <c r="A37" s="2" t="s">
        <v>370</v>
      </c>
      <c r="B37" s="22">
        <v>120</v>
      </c>
      <c r="C37" s="47">
        <v>245</v>
      </c>
      <c r="D37" s="47">
        <v>98</v>
      </c>
      <c r="E37" s="47">
        <v>57</v>
      </c>
      <c r="F37" s="47">
        <v>0</v>
      </c>
      <c r="G37" s="47">
        <v>0</v>
      </c>
      <c r="H37" s="47">
        <f t="shared" si="2"/>
        <v>520</v>
      </c>
      <c r="I37" s="61">
        <f>H37/H55</f>
        <v>0.0036722126493601874</v>
      </c>
      <c r="J37" s="21"/>
    </row>
    <row r="38" spans="1:10" ht="10.5">
      <c r="A38" s="2" t="s">
        <v>371</v>
      </c>
      <c r="B38" s="22">
        <v>19</v>
      </c>
      <c r="C38" s="47">
        <v>523</v>
      </c>
      <c r="D38" s="47">
        <v>137</v>
      </c>
      <c r="E38" s="47">
        <v>22</v>
      </c>
      <c r="F38" s="47">
        <v>4</v>
      </c>
      <c r="G38" s="47">
        <v>6</v>
      </c>
      <c r="H38" s="47">
        <f t="shared" si="2"/>
        <v>711</v>
      </c>
      <c r="I38" s="61">
        <f>H38/H55</f>
        <v>0.005021044603259795</v>
      </c>
      <c r="J38" s="21"/>
    </row>
    <row r="39" spans="1:10" ht="10.5">
      <c r="A39" s="2" t="s">
        <v>372</v>
      </c>
      <c r="B39" s="22">
        <v>5</v>
      </c>
      <c r="C39" s="47">
        <v>16</v>
      </c>
      <c r="D39" s="47">
        <v>3</v>
      </c>
      <c r="E39" s="47">
        <v>1</v>
      </c>
      <c r="F39" s="47">
        <v>0</v>
      </c>
      <c r="G39" s="47">
        <v>0</v>
      </c>
      <c r="H39" s="47">
        <f t="shared" si="2"/>
        <v>25</v>
      </c>
      <c r="I39" s="61">
        <f>H39/H55</f>
        <v>0.00017654868506539363</v>
      </c>
      <c r="J39" s="21"/>
    </row>
    <row r="40" spans="1:10" ht="10.5">
      <c r="A40" s="2" t="s">
        <v>373</v>
      </c>
      <c r="B40" s="22">
        <v>448</v>
      </c>
      <c r="C40" s="47">
        <v>4520</v>
      </c>
      <c r="D40" s="47">
        <v>1038</v>
      </c>
      <c r="E40" s="47">
        <v>277</v>
      </c>
      <c r="F40" s="47">
        <v>9</v>
      </c>
      <c r="G40" s="47">
        <v>0</v>
      </c>
      <c r="H40" s="47">
        <f t="shared" si="2"/>
        <v>6292</v>
      </c>
      <c r="I40" s="61">
        <f>H40/H55</f>
        <v>0.04443377305725827</v>
      </c>
      <c r="J40" s="21"/>
    </row>
    <row r="41" spans="1:10" ht="10.5">
      <c r="A41" s="2" t="s">
        <v>374</v>
      </c>
      <c r="B41" s="22">
        <v>197</v>
      </c>
      <c r="C41" s="47">
        <v>639</v>
      </c>
      <c r="D41" s="47">
        <v>211</v>
      </c>
      <c r="E41" s="47">
        <v>93</v>
      </c>
      <c r="F41" s="47">
        <v>0</v>
      </c>
      <c r="G41" s="47">
        <v>1</v>
      </c>
      <c r="H41" s="47">
        <f t="shared" si="2"/>
        <v>1141</v>
      </c>
      <c r="I41" s="61">
        <f>H41/H55</f>
        <v>0.008057681986384565</v>
      </c>
      <c r="J41" s="21"/>
    </row>
    <row r="42" spans="1:12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128"/>
      <c r="K42" s="37"/>
      <c r="L42" s="37"/>
    </row>
    <row r="43" spans="1:12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128"/>
      <c r="K43" s="37"/>
      <c r="L43" s="37"/>
    </row>
    <row r="44" spans="1:10" ht="10.5">
      <c r="A44" s="2" t="s">
        <v>375</v>
      </c>
      <c r="B44" s="22">
        <v>124</v>
      </c>
      <c r="C44" s="47">
        <v>289</v>
      </c>
      <c r="D44" s="47">
        <v>85</v>
      </c>
      <c r="E44" s="47">
        <v>44</v>
      </c>
      <c r="F44" s="47">
        <v>0</v>
      </c>
      <c r="G44" s="47">
        <v>0</v>
      </c>
      <c r="H44" s="47">
        <f aca="true" t="shared" si="3" ref="H44:H54">SUM(B44:G44)</f>
        <v>542</v>
      </c>
      <c r="I44" s="61">
        <f>H44/H55</f>
        <v>0.0038275754922177337</v>
      </c>
      <c r="J44" s="21"/>
    </row>
    <row r="45" spans="1:10" ht="10.5">
      <c r="A45" s="2" t="s">
        <v>376</v>
      </c>
      <c r="B45" s="22">
        <v>3</v>
      </c>
      <c r="C45" s="47">
        <v>74</v>
      </c>
      <c r="D45" s="47">
        <v>24</v>
      </c>
      <c r="E45" s="47">
        <v>6</v>
      </c>
      <c r="F45" s="47">
        <v>0</v>
      </c>
      <c r="G45" s="47">
        <v>0</v>
      </c>
      <c r="H45" s="47">
        <f t="shared" si="3"/>
        <v>107</v>
      </c>
      <c r="I45" s="61">
        <f>H45/H55</f>
        <v>0.0007556283720798847</v>
      </c>
      <c r="J45" s="21"/>
    </row>
    <row r="46" spans="1:10" ht="10.5">
      <c r="A46" s="2" t="s">
        <v>377</v>
      </c>
      <c r="B46" s="22">
        <v>79</v>
      </c>
      <c r="C46" s="47">
        <v>384</v>
      </c>
      <c r="D46" s="47">
        <v>125</v>
      </c>
      <c r="E46" s="47">
        <v>25</v>
      </c>
      <c r="F46" s="47">
        <v>0</v>
      </c>
      <c r="G46" s="47">
        <v>266</v>
      </c>
      <c r="H46" s="47">
        <f t="shared" si="3"/>
        <v>879</v>
      </c>
      <c r="I46" s="61">
        <f>H46/H55</f>
        <v>0.00620745176689924</v>
      </c>
      <c r="J46" s="21"/>
    </row>
    <row r="47" spans="1:10" ht="10.5">
      <c r="A47" s="2" t="s">
        <v>378</v>
      </c>
      <c r="B47" s="22">
        <v>597</v>
      </c>
      <c r="C47" s="47">
        <v>1956</v>
      </c>
      <c r="D47" s="47">
        <v>835</v>
      </c>
      <c r="E47" s="47">
        <v>458</v>
      </c>
      <c r="F47" s="47">
        <v>0</v>
      </c>
      <c r="G47" s="47">
        <v>19</v>
      </c>
      <c r="H47" s="47">
        <f t="shared" si="3"/>
        <v>3865</v>
      </c>
      <c r="I47" s="61">
        <f>H47/H55</f>
        <v>0.027294426711109855</v>
      </c>
      <c r="J47" s="21"/>
    </row>
    <row r="48" spans="1:10" ht="10.5">
      <c r="A48" s="2" t="s">
        <v>379</v>
      </c>
      <c r="B48" s="22">
        <v>311</v>
      </c>
      <c r="C48" s="47">
        <v>1009</v>
      </c>
      <c r="D48" s="47">
        <v>264</v>
      </c>
      <c r="E48" s="47">
        <v>242</v>
      </c>
      <c r="F48" s="47">
        <v>0</v>
      </c>
      <c r="G48" s="47">
        <v>2</v>
      </c>
      <c r="H48" s="47">
        <f t="shared" si="3"/>
        <v>1828</v>
      </c>
      <c r="I48" s="61">
        <f>H48/H55</f>
        <v>0.012909239851981582</v>
      </c>
      <c r="J48" s="21"/>
    </row>
    <row r="49" spans="1:10" ht="10.5">
      <c r="A49" s="2" t="s">
        <v>380</v>
      </c>
      <c r="B49" s="22">
        <v>16</v>
      </c>
      <c r="C49" s="47">
        <v>39</v>
      </c>
      <c r="D49" s="47">
        <v>12</v>
      </c>
      <c r="E49" s="47">
        <v>7</v>
      </c>
      <c r="F49" s="47">
        <v>0</v>
      </c>
      <c r="G49" s="47">
        <v>5</v>
      </c>
      <c r="H49" s="47">
        <f t="shared" si="3"/>
        <v>79</v>
      </c>
      <c r="I49" s="61">
        <f>H49/H55</f>
        <v>0.0005578938448066439</v>
      </c>
      <c r="J49" s="21"/>
    </row>
    <row r="50" spans="1:10" ht="10.5">
      <c r="A50" s="2" t="s">
        <v>381</v>
      </c>
      <c r="B50" s="22">
        <v>30</v>
      </c>
      <c r="C50" s="47">
        <v>127</v>
      </c>
      <c r="D50" s="47">
        <v>53</v>
      </c>
      <c r="E50" s="47">
        <v>27</v>
      </c>
      <c r="F50" s="47">
        <v>0</v>
      </c>
      <c r="G50" s="47">
        <v>0</v>
      </c>
      <c r="H50" s="47">
        <f t="shared" si="3"/>
        <v>237</v>
      </c>
      <c r="I50" s="61">
        <f>H50/H55</f>
        <v>0.0016736815344199317</v>
      </c>
      <c r="J50" s="21"/>
    </row>
    <row r="51" spans="1:10" ht="10.5">
      <c r="A51" s="2" t="s">
        <v>382</v>
      </c>
      <c r="B51" s="22">
        <v>13</v>
      </c>
      <c r="C51" s="47">
        <v>2818</v>
      </c>
      <c r="D51" s="47">
        <v>820</v>
      </c>
      <c r="E51" s="47">
        <v>74</v>
      </c>
      <c r="F51" s="47">
        <v>0</v>
      </c>
      <c r="G51" s="47">
        <v>0</v>
      </c>
      <c r="H51" s="47">
        <f t="shared" si="3"/>
        <v>3725</v>
      </c>
      <c r="I51" s="61">
        <f>H51/H55</f>
        <v>0.026305754074743653</v>
      </c>
      <c r="J51" s="21"/>
    </row>
    <row r="52" spans="1:10" ht="10.5">
      <c r="A52" s="2" t="s">
        <v>383</v>
      </c>
      <c r="B52" s="22">
        <v>1</v>
      </c>
      <c r="C52" s="47">
        <v>33</v>
      </c>
      <c r="D52" s="47">
        <v>10</v>
      </c>
      <c r="E52" s="47">
        <v>7</v>
      </c>
      <c r="F52" s="47">
        <v>0</v>
      </c>
      <c r="G52" s="47">
        <v>0</v>
      </c>
      <c r="H52" s="47">
        <f t="shared" si="3"/>
        <v>51</v>
      </c>
      <c r="I52" s="61">
        <f>H52/H55</f>
        <v>0.00036015931753340303</v>
      </c>
      <c r="J52" s="21"/>
    </row>
    <row r="53" spans="1:10" ht="10.5">
      <c r="A53" s="2" t="s">
        <v>384</v>
      </c>
      <c r="B53" s="22">
        <v>1</v>
      </c>
      <c r="C53" s="47">
        <v>162</v>
      </c>
      <c r="D53" s="47">
        <v>51</v>
      </c>
      <c r="E53" s="47">
        <v>18</v>
      </c>
      <c r="F53" s="47">
        <v>0</v>
      </c>
      <c r="G53" s="47">
        <v>0</v>
      </c>
      <c r="H53" s="47">
        <f t="shared" si="3"/>
        <v>232</v>
      </c>
      <c r="I53" s="61">
        <f>H53/H55</f>
        <v>0.001638371797406853</v>
      </c>
      <c r="J53" s="21"/>
    </row>
    <row r="54" spans="1:10" ht="10.5">
      <c r="A54" s="2" t="s">
        <v>385</v>
      </c>
      <c r="B54" s="22">
        <v>20</v>
      </c>
      <c r="C54" s="47">
        <v>162</v>
      </c>
      <c r="D54" s="47">
        <v>40</v>
      </c>
      <c r="E54" s="47">
        <v>13</v>
      </c>
      <c r="F54" s="47">
        <v>1</v>
      </c>
      <c r="G54" s="47">
        <v>0</v>
      </c>
      <c r="H54" s="47">
        <f t="shared" si="3"/>
        <v>236</v>
      </c>
      <c r="I54" s="61">
        <f>H54/H55</f>
        <v>0.0016666195870173159</v>
      </c>
      <c r="J54" s="21"/>
    </row>
    <row r="55" spans="1:9" ht="10.5">
      <c r="A55" s="3" t="s">
        <v>137</v>
      </c>
      <c r="B55" s="22">
        <f aca="true" t="shared" si="4" ref="B55:H55">SUM(B3:B54)</f>
        <v>18037</v>
      </c>
      <c r="C55" s="22">
        <f t="shared" si="4"/>
        <v>75098</v>
      </c>
      <c r="D55" s="22">
        <f t="shared" si="4"/>
        <v>28092</v>
      </c>
      <c r="E55" s="22">
        <f t="shared" si="4"/>
        <v>15816</v>
      </c>
      <c r="F55" s="22">
        <f t="shared" si="4"/>
        <v>495</v>
      </c>
      <c r="G55" s="22">
        <f t="shared" si="4"/>
        <v>4066</v>
      </c>
      <c r="H55" s="22">
        <f t="shared" si="4"/>
        <v>141604</v>
      </c>
      <c r="I55" s="61">
        <f>H55/H55</f>
        <v>1</v>
      </c>
    </row>
    <row r="56" spans="1:9" ht="10.5">
      <c r="A56" s="3" t="s">
        <v>165</v>
      </c>
      <c r="B56" s="32">
        <f>B55/H55</f>
        <v>0.1273763453009802</v>
      </c>
      <c r="C56" s="32">
        <f>C55/H55</f>
        <v>0.5303381260416372</v>
      </c>
      <c r="D56" s="32">
        <f>D55/H55</f>
        <v>0.19838422643428152</v>
      </c>
      <c r="E56" s="32">
        <f>E55/H55</f>
        <v>0.11169176011977063</v>
      </c>
      <c r="F56" s="32">
        <f>F55/H55</f>
        <v>0.0034956639642947937</v>
      </c>
      <c r="G56" s="32">
        <f>G55/H55</f>
        <v>0.02871387813903562</v>
      </c>
      <c r="H56" s="32">
        <f>H55/H55</f>
        <v>1</v>
      </c>
      <c r="I56" s="6"/>
    </row>
    <row r="57" spans="1:11" ht="10.5">
      <c r="A57" s="4" t="s">
        <v>5</v>
      </c>
      <c r="D57" s="25"/>
      <c r="K57" s="21"/>
    </row>
    <row r="58" spans="1:11" ht="10.5">
      <c r="A58" s="4" t="s">
        <v>6</v>
      </c>
      <c r="D58" s="25"/>
      <c r="K58" s="21"/>
    </row>
    <row r="59" spans="1:11" ht="10.5">
      <c r="A59" s="4" t="s">
        <v>230</v>
      </c>
      <c r="F59" s="25"/>
      <c r="I59" s="44"/>
      <c r="K59" s="37"/>
    </row>
    <row r="60" spans="1:11" ht="10.5">
      <c r="A60" s="39" t="s">
        <v>114</v>
      </c>
      <c r="F60" s="25"/>
      <c r="I60" s="44"/>
      <c r="K60" s="37"/>
    </row>
    <row r="61" spans="1:14" ht="10.5">
      <c r="A61" s="4" t="s">
        <v>125</v>
      </c>
      <c r="F61" s="25"/>
      <c r="I61" s="25"/>
      <c r="J61" s="37"/>
      <c r="K61" s="37"/>
      <c r="L61" s="37"/>
      <c r="M61" s="37"/>
      <c r="N61" s="37"/>
    </row>
  </sheetData>
  <printOptions/>
  <pageMargins left="0.4" right="0.4" top="0.35" bottom="0.35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C60" sqref="C60"/>
    </sheetView>
  </sheetViews>
  <sheetFormatPr defaultColWidth="11.421875" defaultRowHeight="12.75"/>
  <cols>
    <col min="1" max="1" width="19.57421875" style="4" customWidth="1"/>
    <col min="2" max="2" width="16.140625" style="4" customWidth="1"/>
    <col min="3" max="4" width="15.421875" style="4" customWidth="1"/>
    <col min="5" max="5" width="16.421875" style="4" customWidth="1"/>
    <col min="6" max="6" width="16.00390625" style="4" customWidth="1"/>
    <col min="7" max="16384" width="9.140625" style="4" customWidth="1"/>
  </cols>
  <sheetData>
    <row r="1" ht="10.5">
      <c r="A1" s="1" t="s">
        <v>440</v>
      </c>
    </row>
    <row r="2" spans="1:6" ht="42.75" customHeight="1">
      <c r="A2" s="7" t="s">
        <v>290</v>
      </c>
      <c r="B2" s="7" t="s">
        <v>430</v>
      </c>
      <c r="C2" s="7" t="s">
        <v>431</v>
      </c>
      <c r="D2" s="7" t="s">
        <v>432</v>
      </c>
      <c r="E2" s="7" t="s">
        <v>433</v>
      </c>
      <c r="F2" s="7" t="s">
        <v>434</v>
      </c>
    </row>
    <row r="3" spans="1:6" ht="10.5">
      <c r="A3" s="2" t="s">
        <v>332</v>
      </c>
      <c r="B3" s="146">
        <v>69.3</v>
      </c>
      <c r="C3" s="148">
        <v>83.2</v>
      </c>
      <c r="D3" s="148">
        <v>73</v>
      </c>
      <c r="E3" s="148">
        <v>69</v>
      </c>
      <c r="F3" s="148">
        <v>76.2</v>
      </c>
    </row>
    <row r="4" spans="1:6" ht="10.5">
      <c r="A4" s="2" t="s">
        <v>333</v>
      </c>
      <c r="B4" s="146">
        <v>49.5</v>
      </c>
      <c r="C4" s="148">
        <v>76.9</v>
      </c>
      <c r="D4" s="148">
        <v>74.5</v>
      </c>
      <c r="E4" s="148">
        <v>49.6</v>
      </c>
      <c r="F4" s="148">
        <v>63.6</v>
      </c>
    </row>
    <row r="5" spans="1:6" ht="10.5">
      <c r="A5" s="2" t="s">
        <v>334</v>
      </c>
      <c r="B5" s="146">
        <v>39.5</v>
      </c>
      <c r="C5" s="148">
        <v>62.6</v>
      </c>
      <c r="D5" s="148">
        <v>46.6</v>
      </c>
      <c r="E5" s="148">
        <v>19.3</v>
      </c>
      <c r="F5" s="148">
        <v>47.5</v>
      </c>
    </row>
    <row r="6" spans="1:6" ht="10.5">
      <c r="A6" s="2" t="s">
        <v>335</v>
      </c>
      <c r="B6" s="146">
        <v>42</v>
      </c>
      <c r="C6" s="148">
        <v>51</v>
      </c>
      <c r="D6" s="148">
        <v>42</v>
      </c>
      <c r="E6" s="148">
        <v>32</v>
      </c>
      <c r="F6" s="148">
        <v>40</v>
      </c>
    </row>
    <row r="7" spans="1:6" ht="10.5">
      <c r="A7" s="2" t="s">
        <v>336</v>
      </c>
      <c r="B7" s="146">
        <v>21.4</v>
      </c>
      <c r="C7" s="148">
        <v>47.9</v>
      </c>
      <c r="D7" s="148">
        <v>33</v>
      </c>
      <c r="E7" s="148">
        <v>29.5</v>
      </c>
      <c r="F7" s="148">
        <v>32.8</v>
      </c>
    </row>
    <row r="8" spans="1:6" ht="10.5">
      <c r="A8" s="2" t="s">
        <v>337</v>
      </c>
      <c r="B8" s="146">
        <v>66.7</v>
      </c>
      <c r="C8" s="148">
        <v>86.6</v>
      </c>
      <c r="D8" s="148">
        <v>75.1</v>
      </c>
      <c r="E8" s="148">
        <v>68.2</v>
      </c>
      <c r="F8" s="148">
        <v>75.7</v>
      </c>
    </row>
    <row r="9" spans="1:6" ht="10.5">
      <c r="A9" s="2" t="s">
        <v>338</v>
      </c>
      <c r="B9" s="146">
        <v>29</v>
      </c>
      <c r="C9" s="148">
        <v>67</v>
      </c>
      <c r="D9" s="148">
        <v>39</v>
      </c>
      <c r="E9" s="148">
        <v>28</v>
      </c>
      <c r="F9" s="148">
        <v>40</v>
      </c>
    </row>
    <row r="10" spans="1:6" ht="10.5">
      <c r="A10" s="2" t="s">
        <v>231</v>
      </c>
      <c r="B10" s="146"/>
      <c r="C10" s="148"/>
      <c r="D10" s="148"/>
      <c r="E10" s="148"/>
      <c r="F10" s="148"/>
    </row>
    <row r="11" spans="1:8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62"/>
      <c r="H11" s="162"/>
    </row>
    <row r="12" spans="1:6" ht="10.5">
      <c r="A12" s="2" t="s">
        <v>340</v>
      </c>
      <c r="B12" s="146">
        <v>49</v>
      </c>
      <c r="C12" s="148">
        <v>72</v>
      </c>
      <c r="D12" s="148">
        <v>66</v>
      </c>
      <c r="E12" s="148">
        <v>52</v>
      </c>
      <c r="F12" s="148">
        <v>62</v>
      </c>
    </row>
    <row r="13" spans="1:6" ht="10.5">
      <c r="A13" s="2" t="s">
        <v>341</v>
      </c>
      <c r="B13" s="146">
        <v>70.6</v>
      </c>
      <c r="C13" s="148">
        <v>86.9</v>
      </c>
      <c r="D13" s="148">
        <v>77.9</v>
      </c>
      <c r="E13" s="148">
        <v>64.5</v>
      </c>
      <c r="F13" s="148">
        <v>80.9</v>
      </c>
    </row>
    <row r="14" spans="1:6" ht="10.5">
      <c r="A14" s="2" t="s">
        <v>342</v>
      </c>
      <c r="B14" s="146">
        <v>26.5</v>
      </c>
      <c r="C14" s="148">
        <v>55.2</v>
      </c>
      <c r="D14" s="148">
        <v>52.7</v>
      </c>
      <c r="E14" s="148">
        <v>19.4</v>
      </c>
      <c r="F14" s="148">
        <v>43</v>
      </c>
    </row>
    <row r="15" spans="1:6" ht="10.5">
      <c r="A15" s="2" t="s">
        <v>343</v>
      </c>
      <c r="B15" s="146">
        <v>62.5</v>
      </c>
      <c r="C15" s="148">
        <v>86.9</v>
      </c>
      <c r="D15" s="148">
        <v>71.1</v>
      </c>
      <c r="E15" s="148">
        <v>61.5</v>
      </c>
      <c r="F15" s="148">
        <v>80.4</v>
      </c>
    </row>
    <row r="16" spans="1:6" ht="10.5">
      <c r="A16" s="2" t="s">
        <v>441</v>
      </c>
      <c r="B16" s="146"/>
      <c r="C16" s="148"/>
      <c r="D16" s="148"/>
      <c r="E16" s="148"/>
      <c r="F16" s="148"/>
    </row>
    <row r="17" spans="1:6" ht="10.5">
      <c r="A17" s="2" t="s">
        <v>345</v>
      </c>
      <c r="B17" s="146">
        <v>38</v>
      </c>
      <c r="C17" s="148">
        <v>73</v>
      </c>
      <c r="D17" s="148">
        <v>55</v>
      </c>
      <c r="E17" s="148">
        <v>46</v>
      </c>
      <c r="F17" s="148">
        <v>59</v>
      </c>
    </row>
    <row r="18" spans="1:6" ht="10.5">
      <c r="A18" s="2" t="s">
        <v>346</v>
      </c>
      <c r="B18" s="146">
        <v>95.1</v>
      </c>
      <c r="C18" s="148">
        <v>79.4</v>
      </c>
      <c r="D18" s="148">
        <v>58.9</v>
      </c>
      <c r="E18" s="148">
        <v>47.3</v>
      </c>
      <c r="F18" s="148">
        <v>66.1</v>
      </c>
    </row>
    <row r="19" spans="1:6" ht="10.5">
      <c r="A19" s="2" t="s">
        <v>435</v>
      </c>
      <c r="B19" s="146"/>
      <c r="C19" s="148"/>
      <c r="D19" s="148"/>
      <c r="E19" s="148"/>
      <c r="F19" s="148"/>
    </row>
    <row r="20" spans="1:6" ht="10.5">
      <c r="A20" s="2" t="s">
        <v>348</v>
      </c>
      <c r="B20" s="146">
        <v>50</v>
      </c>
      <c r="C20" s="148">
        <v>68</v>
      </c>
      <c r="D20" s="148">
        <v>61</v>
      </c>
      <c r="E20" s="148">
        <v>52</v>
      </c>
      <c r="F20" s="148">
        <v>57</v>
      </c>
    </row>
    <row r="21" spans="1:6" ht="10.5">
      <c r="A21" s="2" t="s">
        <v>349</v>
      </c>
      <c r="B21" s="146">
        <v>54</v>
      </c>
      <c r="C21" s="148">
        <v>67.4</v>
      </c>
      <c r="D21" s="148">
        <v>70</v>
      </c>
      <c r="E21" s="148">
        <v>66.9</v>
      </c>
      <c r="F21" s="148">
        <v>59.3</v>
      </c>
    </row>
    <row r="22" spans="1:6" ht="10.5">
      <c r="A22" s="2" t="s">
        <v>350</v>
      </c>
      <c r="B22" s="146">
        <v>23</v>
      </c>
      <c r="C22" s="148">
        <v>53</v>
      </c>
      <c r="D22" s="148">
        <v>47</v>
      </c>
      <c r="E22" s="148">
        <v>29</v>
      </c>
      <c r="F22" s="148">
        <v>38</v>
      </c>
    </row>
    <row r="23" spans="1:6" ht="10.5">
      <c r="A23" s="2" t="s">
        <v>96</v>
      </c>
      <c r="B23" s="146">
        <v>75</v>
      </c>
      <c r="C23" s="148">
        <v>80.9</v>
      </c>
      <c r="D23" s="148">
        <v>72.9</v>
      </c>
      <c r="E23" s="148">
        <v>54.2</v>
      </c>
      <c r="F23" s="148">
        <v>68</v>
      </c>
    </row>
    <row r="24" spans="1:6" ht="10.5">
      <c r="A24" s="2" t="s">
        <v>97</v>
      </c>
      <c r="B24" s="146">
        <v>20</v>
      </c>
      <c r="C24" s="148">
        <v>50</v>
      </c>
      <c r="D24" s="148">
        <v>22</v>
      </c>
      <c r="E24" s="148">
        <v>14</v>
      </c>
      <c r="F24" s="148">
        <v>26</v>
      </c>
    </row>
    <row r="25" spans="1:6" ht="10.5">
      <c r="A25" s="2" t="s">
        <v>98</v>
      </c>
      <c r="B25" s="146">
        <v>49.1</v>
      </c>
      <c r="C25" s="148">
        <v>69.4</v>
      </c>
      <c r="D25" s="148">
        <v>57.9</v>
      </c>
      <c r="E25" s="148">
        <v>52.1</v>
      </c>
      <c r="F25" s="148">
        <v>56.5</v>
      </c>
    </row>
    <row r="26" spans="1:6" ht="10.5">
      <c r="A26" s="2" t="s">
        <v>204</v>
      </c>
      <c r="B26" s="146"/>
      <c r="C26" s="148"/>
      <c r="D26" s="148"/>
      <c r="E26" s="148"/>
      <c r="F26" s="148"/>
    </row>
    <row r="27" spans="1:6" ht="10.5">
      <c r="A27" s="2" t="s">
        <v>100</v>
      </c>
      <c r="B27" s="146">
        <v>77</v>
      </c>
      <c r="C27" s="148">
        <v>89</v>
      </c>
      <c r="D27" s="148">
        <v>84</v>
      </c>
      <c r="E27" s="148">
        <v>78</v>
      </c>
      <c r="F27" s="148">
        <v>85</v>
      </c>
    </row>
    <row r="28" spans="1:6" ht="10.5">
      <c r="A28" s="2" t="s">
        <v>282</v>
      </c>
      <c r="B28" s="146"/>
      <c r="C28" s="148"/>
      <c r="D28" s="148"/>
      <c r="E28" s="148"/>
      <c r="F28" s="148"/>
    </row>
    <row r="29" spans="1:6" ht="10.5">
      <c r="A29" s="2" t="s">
        <v>102</v>
      </c>
      <c r="B29" s="146">
        <v>64.3</v>
      </c>
      <c r="C29" s="148">
        <v>74.8</v>
      </c>
      <c r="D29" s="148">
        <v>63.2</v>
      </c>
      <c r="E29" s="148">
        <v>28.1</v>
      </c>
      <c r="F29" s="148">
        <v>63.6</v>
      </c>
    </row>
    <row r="30" spans="1:6" ht="10.5">
      <c r="A30" s="2" t="s">
        <v>103</v>
      </c>
      <c r="B30" s="146">
        <v>76.2</v>
      </c>
      <c r="C30" s="148">
        <v>88.5</v>
      </c>
      <c r="D30" s="148">
        <v>79.7</v>
      </c>
      <c r="E30" s="148">
        <v>71.3</v>
      </c>
      <c r="F30" s="148">
        <v>81.3</v>
      </c>
    </row>
    <row r="31" spans="1:6" ht="10.5">
      <c r="A31" s="2" t="s">
        <v>104</v>
      </c>
      <c r="B31" s="146">
        <v>14.3</v>
      </c>
      <c r="C31" s="148">
        <v>41.5</v>
      </c>
      <c r="D31" s="148">
        <v>29</v>
      </c>
      <c r="E31" s="148">
        <v>25.5</v>
      </c>
      <c r="F31" s="148">
        <v>29.6</v>
      </c>
    </row>
    <row r="32" spans="1:6" ht="10.5">
      <c r="A32" s="2" t="s">
        <v>436</v>
      </c>
      <c r="B32" s="146"/>
      <c r="C32" s="146"/>
      <c r="D32" s="146"/>
      <c r="E32" s="146"/>
      <c r="F32" s="146"/>
    </row>
    <row r="33" spans="1:6" ht="10.5">
      <c r="A33" s="2" t="s">
        <v>106</v>
      </c>
      <c r="B33" s="146">
        <v>56.6</v>
      </c>
      <c r="C33" s="148">
        <v>81.6</v>
      </c>
      <c r="D33" s="148">
        <v>70.8</v>
      </c>
      <c r="E33" s="148">
        <v>46.2</v>
      </c>
      <c r="F33" s="148">
        <v>66.6</v>
      </c>
    </row>
    <row r="34" spans="1:6" ht="10.5">
      <c r="A34" s="2" t="s">
        <v>367</v>
      </c>
      <c r="B34" s="146">
        <v>35.5</v>
      </c>
      <c r="C34" s="148">
        <v>51.8</v>
      </c>
      <c r="D34" s="148">
        <v>45</v>
      </c>
      <c r="E34" s="148">
        <v>32.7</v>
      </c>
      <c r="F34" s="148">
        <v>42.8</v>
      </c>
    </row>
    <row r="35" spans="1:6" ht="10.5">
      <c r="A35" s="2" t="s">
        <v>283</v>
      </c>
      <c r="B35" s="146"/>
      <c r="C35" s="148"/>
      <c r="D35" s="148"/>
      <c r="E35" s="148"/>
      <c r="F35" s="148"/>
    </row>
    <row r="36" spans="1:6" ht="10.5">
      <c r="A36" s="2" t="s">
        <v>369</v>
      </c>
      <c r="B36" s="146">
        <v>64.7</v>
      </c>
      <c r="C36" s="148">
        <v>82.4</v>
      </c>
      <c r="D36" s="148">
        <v>71.6</v>
      </c>
      <c r="E36" s="148">
        <v>55.9</v>
      </c>
      <c r="F36" s="148">
        <v>72.8</v>
      </c>
    </row>
    <row r="37" spans="1:6" ht="10.5">
      <c r="A37" s="2" t="s">
        <v>370</v>
      </c>
      <c r="B37" s="146">
        <v>46.2</v>
      </c>
      <c r="C37" s="148">
        <v>75.5</v>
      </c>
      <c r="D37" s="148">
        <v>66</v>
      </c>
      <c r="E37" s="148">
        <v>32.5</v>
      </c>
      <c r="F37" s="148">
        <v>64.7</v>
      </c>
    </row>
    <row r="38" spans="1:6" ht="10.5">
      <c r="A38" s="2" t="s">
        <v>284</v>
      </c>
      <c r="B38" s="146"/>
      <c r="C38" s="148"/>
      <c r="D38" s="148"/>
      <c r="E38" s="148"/>
      <c r="F38" s="148"/>
    </row>
    <row r="39" spans="1:6" ht="10.5">
      <c r="A39" s="2" t="s">
        <v>372</v>
      </c>
      <c r="B39" s="146">
        <v>72</v>
      </c>
      <c r="C39" s="148">
        <v>83</v>
      </c>
      <c r="D39" s="148">
        <v>72</v>
      </c>
      <c r="E39" s="148">
        <v>62</v>
      </c>
      <c r="F39" s="148">
        <v>77</v>
      </c>
    </row>
    <row r="40" spans="1:6" ht="10.5">
      <c r="A40" s="2" t="s">
        <v>228</v>
      </c>
      <c r="B40" s="146"/>
      <c r="C40" s="148"/>
      <c r="D40" s="148"/>
      <c r="E40" s="148"/>
      <c r="F40" s="148"/>
    </row>
    <row r="41" spans="1:6" ht="10.5">
      <c r="A41" s="2" t="s">
        <v>319</v>
      </c>
      <c r="B41" s="146"/>
      <c r="C41" s="148"/>
      <c r="D41" s="148"/>
      <c r="E41" s="148"/>
      <c r="F41" s="148"/>
    </row>
    <row r="42" spans="1:8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62"/>
      <c r="H42" s="162"/>
    </row>
    <row r="43" spans="1:8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62"/>
      <c r="H43" s="162"/>
    </row>
    <row r="44" spans="1:6" ht="10.5">
      <c r="A44" s="2" t="s">
        <v>375</v>
      </c>
      <c r="B44" s="146">
        <v>17</v>
      </c>
      <c r="C44" s="148">
        <v>35.3</v>
      </c>
      <c r="D44" s="148">
        <v>24.9</v>
      </c>
      <c r="E44" s="148">
        <v>17</v>
      </c>
      <c r="F44" s="148">
        <v>22.1</v>
      </c>
    </row>
    <row r="45" spans="1:6" ht="10.5">
      <c r="A45" s="2" t="s">
        <v>376</v>
      </c>
      <c r="B45" s="146">
        <v>86.4</v>
      </c>
      <c r="C45" s="148">
        <v>87.9</v>
      </c>
      <c r="D45" s="148">
        <v>76.8</v>
      </c>
      <c r="E45" s="148">
        <v>32.3</v>
      </c>
      <c r="F45" s="148">
        <v>77.4</v>
      </c>
    </row>
    <row r="46" spans="1:6" ht="10.5">
      <c r="A46" s="2" t="s">
        <v>377</v>
      </c>
      <c r="B46" s="146">
        <v>41.8</v>
      </c>
      <c r="C46" s="148">
        <v>87.1</v>
      </c>
      <c r="D46" s="148">
        <v>71.2</v>
      </c>
      <c r="E46" s="148">
        <v>47.5</v>
      </c>
      <c r="F46" s="148">
        <v>79.9</v>
      </c>
    </row>
    <row r="47" spans="1:6" ht="10.5">
      <c r="A47" s="2" t="s">
        <v>378</v>
      </c>
      <c r="B47" s="146">
        <v>64</v>
      </c>
      <c r="C47" s="148">
        <v>79</v>
      </c>
      <c r="D47" s="148">
        <v>73</v>
      </c>
      <c r="E47" s="148">
        <v>69</v>
      </c>
      <c r="F47" s="148">
        <v>71</v>
      </c>
    </row>
    <row r="48" spans="1:6" ht="10.5">
      <c r="A48" s="2" t="s">
        <v>379</v>
      </c>
      <c r="B48" s="146">
        <v>45</v>
      </c>
      <c r="C48" s="148">
        <v>78</v>
      </c>
      <c r="D48" s="148">
        <v>53</v>
      </c>
      <c r="E48" s="148">
        <v>48</v>
      </c>
      <c r="F48" s="148">
        <v>66</v>
      </c>
    </row>
    <row r="49" spans="1:6" ht="10.5">
      <c r="A49" s="2" t="s">
        <v>295</v>
      </c>
      <c r="B49" s="146"/>
      <c r="C49" s="148"/>
      <c r="D49" s="148"/>
      <c r="E49" s="148"/>
      <c r="F49" s="148"/>
    </row>
    <row r="50" spans="1:6" ht="10.5">
      <c r="A50" s="2" t="s">
        <v>286</v>
      </c>
      <c r="B50" s="146"/>
      <c r="C50" s="146"/>
      <c r="D50" s="148"/>
      <c r="E50" s="148"/>
      <c r="F50" s="148"/>
    </row>
    <row r="51" spans="1:6" ht="10.5">
      <c r="A51" s="2" t="s">
        <v>382</v>
      </c>
      <c r="B51" s="146">
        <v>50.8</v>
      </c>
      <c r="C51" s="148">
        <v>79.5</v>
      </c>
      <c r="D51" s="148">
        <v>61.1</v>
      </c>
      <c r="E51" s="148">
        <v>46.2</v>
      </c>
      <c r="F51" s="148">
        <v>67.7</v>
      </c>
    </row>
    <row r="52" spans="1:6" ht="10.5">
      <c r="A52" s="2" t="s">
        <v>383</v>
      </c>
      <c r="B52" s="146">
        <v>88.9</v>
      </c>
      <c r="C52" s="148">
        <v>81.2</v>
      </c>
      <c r="D52" s="148">
        <v>73.8</v>
      </c>
      <c r="E52" s="148">
        <v>79.4</v>
      </c>
      <c r="F52" s="148">
        <v>74.3</v>
      </c>
    </row>
    <row r="53" spans="1:6" ht="10.5">
      <c r="A53" s="2" t="s">
        <v>384</v>
      </c>
      <c r="B53" s="146">
        <v>50</v>
      </c>
      <c r="C53" s="148">
        <v>80.9</v>
      </c>
      <c r="D53" s="148">
        <v>61.9</v>
      </c>
      <c r="E53" s="148">
        <v>53.6</v>
      </c>
      <c r="F53" s="148">
        <v>66.6</v>
      </c>
    </row>
    <row r="54" spans="1:6" ht="10.5">
      <c r="A54" s="2" t="s">
        <v>385</v>
      </c>
      <c r="B54" s="146">
        <v>7.1</v>
      </c>
      <c r="C54" s="148">
        <v>47</v>
      </c>
      <c r="D54" s="148">
        <v>34.8</v>
      </c>
      <c r="E54" s="148">
        <v>21.9</v>
      </c>
      <c r="F54" s="148">
        <v>36.3</v>
      </c>
    </row>
    <row r="55" ht="10.5">
      <c r="A55" s="4" t="s">
        <v>442</v>
      </c>
    </row>
    <row r="56" spans="1:14" ht="10.5">
      <c r="A56" s="4" t="s">
        <v>124</v>
      </c>
      <c r="F56" s="25"/>
      <c r="I56" s="25"/>
      <c r="J56" s="37"/>
      <c r="K56" s="37"/>
      <c r="L56" s="37"/>
      <c r="M56" s="37"/>
      <c r="N56" s="37"/>
    </row>
  </sheetData>
  <printOptions/>
  <pageMargins left="0.4" right="0.4" top="0.75" bottom="0.75" header="0.5" footer="0.5"/>
  <pageSetup horizontalDpi="600" verticalDpi="6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61"/>
  <sheetViews>
    <sheetView zoomScale="125" zoomScaleNormal="125" workbookViewId="0" topLeftCell="A1">
      <selection activeCell="B64" sqref="B64"/>
    </sheetView>
  </sheetViews>
  <sheetFormatPr defaultColWidth="11.421875" defaultRowHeight="12.75"/>
  <cols>
    <col min="1" max="1" width="17.28125" style="4" customWidth="1"/>
    <col min="2" max="2" width="10.57421875" style="4" customWidth="1"/>
    <col min="3" max="3" width="10.28125" style="4" customWidth="1"/>
    <col min="4" max="5" width="11.57421875" style="4" customWidth="1"/>
    <col min="6" max="6" width="10.00390625" style="4" customWidth="1"/>
    <col min="7" max="7" width="9.57421875" style="4" customWidth="1"/>
    <col min="8" max="8" width="8.8515625" style="4" customWidth="1"/>
    <col min="9" max="9" width="11.57421875" style="4" customWidth="1"/>
    <col min="10" max="16384" width="9.140625" style="4" customWidth="1"/>
  </cols>
  <sheetData>
    <row r="1" ht="10.5">
      <c r="A1" s="1" t="s">
        <v>238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10" ht="10.5">
      <c r="A3" s="2" t="s">
        <v>332</v>
      </c>
      <c r="B3" s="22">
        <v>27</v>
      </c>
      <c r="C3" s="47">
        <v>250</v>
      </c>
      <c r="D3" s="47">
        <v>49</v>
      </c>
      <c r="E3" s="47">
        <v>21</v>
      </c>
      <c r="F3" s="47">
        <v>0</v>
      </c>
      <c r="G3" s="47">
        <v>0</v>
      </c>
      <c r="H3" s="47">
        <f aca="true" t="shared" si="0" ref="H3:H10">SUM(B3:G3)</f>
        <v>347</v>
      </c>
      <c r="I3" s="61">
        <f>H3/H55</f>
        <v>0.002953995981884428</v>
      </c>
      <c r="J3" s="21"/>
    </row>
    <row r="4" spans="1:10" ht="10.5">
      <c r="A4" s="2" t="s">
        <v>333</v>
      </c>
      <c r="B4" s="22">
        <v>2</v>
      </c>
      <c r="C4" s="47">
        <v>201</v>
      </c>
      <c r="D4" s="47">
        <v>102</v>
      </c>
      <c r="E4" s="47">
        <v>46</v>
      </c>
      <c r="F4" s="47">
        <v>0</v>
      </c>
      <c r="G4" s="47">
        <v>2</v>
      </c>
      <c r="H4" s="47">
        <f t="shared" si="0"/>
        <v>353</v>
      </c>
      <c r="I4" s="61">
        <f>H4/H55</f>
        <v>0.0030050737222051963</v>
      </c>
      <c r="J4" s="21"/>
    </row>
    <row r="5" spans="1:10" ht="10.5">
      <c r="A5" s="2" t="s">
        <v>334</v>
      </c>
      <c r="B5" s="22">
        <v>37</v>
      </c>
      <c r="C5" s="47">
        <v>477</v>
      </c>
      <c r="D5" s="47">
        <v>223</v>
      </c>
      <c r="E5" s="47">
        <v>55</v>
      </c>
      <c r="F5" s="47">
        <v>0</v>
      </c>
      <c r="G5" s="47">
        <v>0</v>
      </c>
      <c r="H5" s="47">
        <f t="shared" si="0"/>
        <v>792</v>
      </c>
      <c r="I5" s="61">
        <f>H5/H55</f>
        <v>0.006742261722341404</v>
      </c>
      <c r="J5" s="21"/>
    </row>
    <row r="6" spans="1:10" ht="10.5">
      <c r="A6" s="2" t="s">
        <v>335</v>
      </c>
      <c r="B6" s="22">
        <v>19</v>
      </c>
      <c r="C6" s="47">
        <v>329</v>
      </c>
      <c r="D6" s="47">
        <v>72</v>
      </c>
      <c r="E6" s="47">
        <v>0</v>
      </c>
      <c r="F6" s="47">
        <v>2</v>
      </c>
      <c r="G6" s="47">
        <v>0</v>
      </c>
      <c r="H6" s="47">
        <f t="shared" si="0"/>
        <v>422</v>
      </c>
      <c r="I6" s="61">
        <f>H6/H55</f>
        <v>0.003592467735894031</v>
      </c>
      <c r="J6" s="21"/>
    </row>
    <row r="7" spans="1:10" ht="10.5">
      <c r="A7" s="2" t="s">
        <v>336</v>
      </c>
      <c r="B7" s="22">
        <v>11008</v>
      </c>
      <c r="C7" s="47">
        <v>32293</v>
      </c>
      <c r="D7" s="47">
        <v>15454</v>
      </c>
      <c r="E7" s="47">
        <v>10488</v>
      </c>
      <c r="F7" s="47">
        <v>177</v>
      </c>
      <c r="G7" s="47">
        <v>2811</v>
      </c>
      <c r="H7" s="47">
        <f t="shared" si="0"/>
        <v>72231</v>
      </c>
      <c r="I7" s="61">
        <f>H7/H55</f>
        <v>0.614899376851568</v>
      </c>
      <c r="J7" s="21"/>
    </row>
    <row r="8" spans="1:10" ht="10.5">
      <c r="A8" s="2" t="s">
        <v>301</v>
      </c>
      <c r="B8" s="22">
        <v>103</v>
      </c>
      <c r="C8" s="47">
        <v>994</v>
      </c>
      <c r="D8" s="47">
        <v>223</v>
      </c>
      <c r="E8" s="47">
        <v>115</v>
      </c>
      <c r="F8" s="47">
        <v>0</v>
      </c>
      <c r="G8" s="47">
        <v>0</v>
      </c>
      <c r="H8" s="47">
        <f t="shared" si="0"/>
        <v>1435</v>
      </c>
      <c r="I8" s="61">
        <f>H8/H55</f>
        <v>0.01221609289338373</v>
      </c>
      <c r="J8" s="21"/>
    </row>
    <row r="9" spans="1:10" ht="10.5">
      <c r="A9" s="2" t="s">
        <v>338</v>
      </c>
      <c r="B9" s="22">
        <v>0</v>
      </c>
      <c r="C9" s="47">
        <v>15</v>
      </c>
      <c r="D9" s="47">
        <v>0</v>
      </c>
      <c r="E9" s="47">
        <v>0</v>
      </c>
      <c r="F9" s="47">
        <v>0</v>
      </c>
      <c r="G9" s="47">
        <v>0</v>
      </c>
      <c r="H9" s="47">
        <f t="shared" si="0"/>
        <v>15</v>
      </c>
      <c r="I9" s="61">
        <f>H9/H55</f>
        <v>0.00012769435080192053</v>
      </c>
      <c r="J9" s="21"/>
    </row>
    <row r="10" spans="1:10" ht="10.5">
      <c r="A10" s="2" t="s">
        <v>339</v>
      </c>
      <c r="B10" s="22">
        <v>7</v>
      </c>
      <c r="C10" s="47">
        <v>49</v>
      </c>
      <c r="D10" s="47">
        <v>21</v>
      </c>
      <c r="E10" s="47">
        <v>2</v>
      </c>
      <c r="F10" s="47">
        <v>1</v>
      </c>
      <c r="G10" s="47">
        <v>0</v>
      </c>
      <c r="H10" s="47">
        <f t="shared" si="0"/>
        <v>80</v>
      </c>
      <c r="I10" s="61">
        <f>H10/H55</f>
        <v>0.0006810365376102428</v>
      </c>
      <c r="J10" s="21"/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206</v>
      </c>
      <c r="B12" s="22">
        <v>149</v>
      </c>
      <c r="C12" s="47">
        <v>597</v>
      </c>
      <c r="D12" s="47">
        <v>173</v>
      </c>
      <c r="E12" s="47">
        <v>9</v>
      </c>
      <c r="F12" s="47">
        <v>0</v>
      </c>
      <c r="G12" s="47">
        <v>74</v>
      </c>
      <c r="H12" s="47">
        <f aca="true" t="shared" si="1" ref="H12:H27">SUM(B12:G12)</f>
        <v>1002</v>
      </c>
      <c r="I12" s="61">
        <f>H12/H55</f>
        <v>0.008529982633568292</v>
      </c>
      <c r="J12" s="21"/>
    </row>
    <row r="13" spans="1:10" ht="10.5">
      <c r="A13" s="2" t="s">
        <v>341</v>
      </c>
      <c r="B13" s="22">
        <v>51</v>
      </c>
      <c r="C13" s="47">
        <v>1395</v>
      </c>
      <c r="D13" s="47">
        <v>324</v>
      </c>
      <c r="E13" s="47">
        <v>23</v>
      </c>
      <c r="F13" s="47">
        <v>0</v>
      </c>
      <c r="G13" s="47">
        <v>0</v>
      </c>
      <c r="H13" s="47">
        <f t="shared" si="1"/>
        <v>1793</v>
      </c>
      <c r="I13" s="61">
        <f>H13/H55</f>
        <v>0.015263731399189566</v>
      </c>
      <c r="J13" s="21"/>
    </row>
    <row r="14" spans="1:10" ht="10.5">
      <c r="A14" s="2" t="s">
        <v>342</v>
      </c>
      <c r="B14" s="22">
        <v>2</v>
      </c>
      <c r="C14" s="47">
        <v>47</v>
      </c>
      <c r="D14" s="47">
        <v>29</v>
      </c>
      <c r="E14" s="47">
        <v>4</v>
      </c>
      <c r="F14" s="47">
        <v>0</v>
      </c>
      <c r="G14" s="47">
        <v>0</v>
      </c>
      <c r="H14" s="47">
        <f t="shared" si="1"/>
        <v>82</v>
      </c>
      <c r="I14" s="61">
        <f>H14/H55</f>
        <v>0.0006980624510504989</v>
      </c>
      <c r="J14" s="21"/>
    </row>
    <row r="15" spans="1:10" ht="10.5">
      <c r="A15" s="2" t="s">
        <v>343</v>
      </c>
      <c r="B15" s="22">
        <v>175</v>
      </c>
      <c r="C15" s="47">
        <v>1520</v>
      </c>
      <c r="D15" s="47">
        <v>362</v>
      </c>
      <c r="E15" s="47">
        <v>52</v>
      </c>
      <c r="F15" s="47">
        <v>5</v>
      </c>
      <c r="G15" s="47">
        <v>128</v>
      </c>
      <c r="H15" s="47">
        <f t="shared" si="1"/>
        <v>2242</v>
      </c>
      <c r="I15" s="61">
        <f>H15/H55</f>
        <v>0.019086048966527054</v>
      </c>
      <c r="J15" s="21"/>
    </row>
    <row r="16" spans="1:10" ht="10.5">
      <c r="A16" s="2" t="s">
        <v>344</v>
      </c>
      <c r="B16" s="22">
        <v>137</v>
      </c>
      <c r="C16" s="47">
        <v>554</v>
      </c>
      <c r="D16" s="47">
        <v>213</v>
      </c>
      <c r="E16" s="47">
        <v>96</v>
      </c>
      <c r="F16" s="47">
        <v>0</v>
      </c>
      <c r="G16" s="47">
        <v>0</v>
      </c>
      <c r="H16" s="47">
        <f t="shared" si="1"/>
        <v>1000</v>
      </c>
      <c r="I16" s="61">
        <f>H16/H55</f>
        <v>0.008512956720128036</v>
      </c>
      <c r="J16" s="21"/>
    </row>
    <row r="17" spans="1:10" ht="10.5">
      <c r="A17" s="2" t="s">
        <v>345</v>
      </c>
      <c r="B17" s="22">
        <v>0</v>
      </c>
      <c r="C17" s="47">
        <v>2605</v>
      </c>
      <c r="D17" s="47">
        <v>1256</v>
      </c>
      <c r="E17" s="47">
        <v>1230</v>
      </c>
      <c r="F17" s="47">
        <v>45</v>
      </c>
      <c r="G17" s="47">
        <v>214</v>
      </c>
      <c r="H17" s="47">
        <f t="shared" si="1"/>
        <v>5350</v>
      </c>
      <c r="I17" s="61">
        <f>H17/H55</f>
        <v>0.04554431845268499</v>
      </c>
      <c r="J17" s="21"/>
    </row>
    <row r="18" spans="1:10" ht="10.5">
      <c r="A18" s="2" t="s">
        <v>346</v>
      </c>
      <c r="B18" s="22">
        <v>5</v>
      </c>
      <c r="C18" s="47">
        <v>191</v>
      </c>
      <c r="D18" s="47">
        <v>43</v>
      </c>
      <c r="E18" s="47">
        <v>19</v>
      </c>
      <c r="F18" s="47">
        <v>0</v>
      </c>
      <c r="G18" s="47">
        <v>0</v>
      </c>
      <c r="H18" s="47">
        <f t="shared" si="1"/>
        <v>258</v>
      </c>
      <c r="I18" s="61">
        <f>H18/H55</f>
        <v>0.002196342833793033</v>
      </c>
      <c r="J18" s="21"/>
    </row>
    <row r="19" spans="1:10" ht="10.5">
      <c r="A19" s="2" t="s">
        <v>347</v>
      </c>
      <c r="B19" s="22">
        <v>41</v>
      </c>
      <c r="C19" s="47">
        <v>145</v>
      </c>
      <c r="D19" s="47">
        <v>85</v>
      </c>
      <c r="E19" s="47">
        <v>71</v>
      </c>
      <c r="F19" s="47">
        <v>0</v>
      </c>
      <c r="G19" s="47">
        <v>14</v>
      </c>
      <c r="H19" s="47">
        <f t="shared" si="1"/>
        <v>356</v>
      </c>
      <c r="I19" s="61">
        <f>H19/H55</f>
        <v>0.0030306125923655804</v>
      </c>
      <c r="J19" s="21"/>
    </row>
    <row r="20" spans="1:10" ht="10.5">
      <c r="A20" s="2" t="s">
        <v>348</v>
      </c>
      <c r="B20" s="22">
        <v>326</v>
      </c>
      <c r="C20" s="47">
        <v>996</v>
      </c>
      <c r="D20" s="47">
        <v>420</v>
      </c>
      <c r="E20" s="47">
        <v>201</v>
      </c>
      <c r="F20" s="47">
        <v>29</v>
      </c>
      <c r="G20" s="47">
        <v>38</v>
      </c>
      <c r="H20" s="47">
        <f t="shared" si="1"/>
        <v>2010</v>
      </c>
      <c r="I20" s="61">
        <f>H20/H55</f>
        <v>0.01711104300745735</v>
      </c>
      <c r="J20" s="21"/>
    </row>
    <row r="21" spans="1:10" ht="10.5">
      <c r="A21" s="2" t="s">
        <v>349</v>
      </c>
      <c r="B21" s="22">
        <v>148</v>
      </c>
      <c r="C21" s="47">
        <v>484</v>
      </c>
      <c r="D21" s="47">
        <v>266</v>
      </c>
      <c r="E21" s="47">
        <v>187</v>
      </c>
      <c r="F21" s="47">
        <v>5</v>
      </c>
      <c r="G21" s="47">
        <v>79</v>
      </c>
      <c r="H21" s="47">
        <f t="shared" si="1"/>
        <v>1169</v>
      </c>
      <c r="I21" s="61">
        <f>H21/H55</f>
        <v>0.009951646405829673</v>
      </c>
      <c r="J21" s="21"/>
    </row>
    <row r="22" spans="1:10" ht="10.5">
      <c r="A22" s="2" t="s">
        <v>350</v>
      </c>
      <c r="B22" s="22">
        <v>36</v>
      </c>
      <c r="C22" s="47">
        <v>97</v>
      </c>
      <c r="D22" s="47">
        <v>53</v>
      </c>
      <c r="E22" s="47">
        <v>9</v>
      </c>
      <c r="F22" s="47">
        <v>0</v>
      </c>
      <c r="G22" s="47">
        <v>0</v>
      </c>
      <c r="H22" s="47">
        <f t="shared" si="1"/>
        <v>195</v>
      </c>
      <c r="I22" s="61">
        <f>H22/H55</f>
        <v>0.0016600265604249668</v>
      </c>
      <c r="J22" s="21"/>
    </row>
    <row r="23" spans="1:10" ht="10.5">
      <c r="A23" s="2" t="s">
        <v>96</v>
      </c>
      <c r="B23" s="22">
        <v>52</v>
      </c>
      <c r="C23" s="47">
        <v>109</v>
      </c>
      <c r="D23" s="47">
        <v>20</v>
      </c>
      <c r="E23" s="47">
        <v>3</v>
      </c>
      <c r="F23" s="47">
        <v>2</v>
      </c>
      <c r="G23" s="47">
        <v>0</v>
      </c>
      <c r="H23" s="47">
        <f t="shared" si="1"/>
        <v>186</v>
      </c>
      <c r="I23" s="61">
        <f>H23/H55</f>
        <v>0.0015834099499438144</v>
      </c>
      <c r="J23" s="21"/>
    </row>
    <row r="24" spans="1:10" ht="10.5">
      <c r="A24" s="2" t="s">
        <v>97</v>
      </c>
      <c r="B24" s="22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f t="shared" si="1"/>
        <v>0</v>
      </c>
      <c r="I24" s="61">
        <f>H24/H55</f>
        <v>0</v>
      </c>
      <c r="J24" s="21"/>
    </row>
    <row r="25" spans="1:10" ht="10.5">
      <c r="A25" s="2" t="s">
        <v>98</v>
      </c>
      <c r="B25" s="22">
        <v>659</v>
      </c>
      <c r="C25" s="47">
        <v>2381</v>
      </c>
      <c r="D25" s="47">
        <v>831</v>
      </c>
      <c r="E25" s="47">
        <v>474</v>
      </c>
      <c r="F25" s="47">
        <v>1</v>
      </c>
      <c r="G25" s="47">
        <v>6</v>
      </c>
      <c r="H25" s="47">
        <f t="shared" si="1"/>
        <v>4352</v>
      </c>
      <c r="I25" s="61">
        <f>H25/H55</f>
        <v>0.03704838764599721</v>
      </c>
      <c r="J25" s="21"/>
    </row>
    <row r="26" spans="1:10" ht="10.5">
      <c r="A26" s="2" t="s">
        <v>99</v>
      </c>
      <c r="B26" s="22">
        <v>0</v>
      </c>
      <c r="C26" s="47">
        <v>10</v>
      </c>
      <c r="D26" s="47">
        <v>5</v>
      </c>
      <c r="E26" s="47">
        <v>4</v>
      </c>
      <c r="F26" s="47">
        <v>0</v>
      </c>
      <c r="G26" s="47">
        <v>0</v>
      </c>
      <c r="H26" s="47">
        <f t="shared" si="1"/>
        <v>19</v>
      </c>
      <c r="I26" s="61">
        <f>H26/H55</f>
        <v>0.00016174617768243267</v>
      </c>
      <c r="J26" s="21"/>
    </row>
    <row r="27" spans="1:10" ht="10.5">
      <c r="A27" s="2" t="s">
        <v>100</v>
      </c>
      <c r="B27" s="22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f t="shared" si="1"/>
        <v>0</v>
      </c>
      <c r="I27" s="61">
        <f>H27/H55</f>
        <v>0</v>
      </c>
      <c r="J27" s="21"/>
    </row>
    <row r="28" spans="1:10" ht="10.5">
      <c r="A28" s="2" t="s">
        <v>210</v>
      </c>
      <c r="B28" s="22"/>
      <c r="C28" s="47"/>
      <c r="D28" s="47"/>
      <c r="E28" s="47"/>
      <c r="F28" s="47"/>
      <c r="G28" s="47"/>
      <c r="H28" s="47"/>
      <c r="I28" s="61"/>
      <c r="J28" s="21"/>
    </row>
    <row r="29" spans="1:10" ht="10.5">
      <c r="A29" s="2" t="s">
        <v>102</v>
      </c>
      <c r="B29" s="22">
        <v>22</v>
      </c>
      <c r="C29" s="47">
        <v>198</v>
      </c>
      <c r="D29" s="47">
        <v>129</v>
      </c>
      <c r="E29" s="47">
        <v>56</v>
      </c>
      <c r="F29" s="47">
        <v>1</v>
      </c>
      <c r="G29" s="47">
        <v>0</v>
      </c>
      <c r="H29" s="47">
        <f aca="true" t="shared" si="2" ref="H29:H41">SUM(B29:G29)</f>
        <v>406</v>
      </c>
      <c r="I29" s="61">
        <f>H29/H55</f>
        <v>0.003456260428371982</v>
      </c>
      <c r="J29" s="21"/>
    </row>
    <row r="30" spans="1:10" ht="10.5">
      <c r="A30" s="2" t="s">
        <v>300</v>
      </c>
      <c r="B30" s="22">
        <v>53</v>
      </c>
      <c r="C30" s="47">
        <v>518</v>
      </c>
      <c r="D30" s="47">
        <v>131</v>
      </c>
      <c r="E30" s="47">
        <v>73</v>
      </c>
      <c r="F30" s="47">
        <v>0</v>
      </c>
      <c r="G30" s="47">
        <v>3</v>
      </c>
      <c r="H30" s="47">
        <f t="shared" si="2"/>
        <v>778</v>
      </c>
      <c r="I30" s="61">
        <f>H30/H55</f>
        <v>0.006623080328259611</v>
      </c>
      <c r="J30" s="21"/>
    </row>
    <row r="31" spans="1:10" ht="10.5">
      <c r="A31" s="2" t="s">
        <v>104</v>
      </c>
      <c r="B31" s="22">
        <v>0</v>
      </c>
      <c r="C31" s="47">
        <v>6</v>
      </c>
      <c r="D31" s="47">
        <v>2</v>
      </c>
      <c r="E31" s="47">
        <v>0</v>
      </c>
      <c r="F31" s="47">
        <v>0</v>
      </c>
      <c r="G31" s="47">
        <v>0</v>
      </c>
      <c r="H31" s="47">
        <f t="shared" si="2"/>
        <v>8</v>
      </c>
      <c r="I31" s="61">
        <f>H31/H55</f>
        <v>6.810365376102427E-05</v>
      </c>
      <c r="J31" s="21"/>
    </row>
    <row r="32" spans="1:10" ht="10.5">
      <c r="A32" s="2" t="s">
        <v>105</v>
      </c>
      <c r="B32" s="22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f t="shared" si="2"/>
        <v>0</v>
      </c>
      <c r="I32" s="61">
        <f>H32/H55</f>
        <v>0</v>
      </c>
      <c r="J32" s="21"/>
    </row>
    <row r="33" spans="1:10" ht="10.5">
      <c r="A33" s="2" t="s">
        <v>106</v>
      </c>
      <c r="B33" s="22">
        <v>81</v>
      </c>
      <c r="C33" s="47">
        <v>309</v>
      </c>
      <c r="D33" s="47">
        <v>78</v>
      </c>
      <c r="E33" s="47">
        <v>19</v>
      </c>
      <c r="F33" s="47">
        <v>0</v>
      </c>
      <c r="G33" s="47">
        <v>135</v>
      </c>
      <c r="H33" s="47">
        <f t="shared" si="2"/>
        <v>622</v>
      </c>
      <c r="I33" s="61">
        <f>H33/H55</f>
        <v>0.005295059079919637</v>
      </c>
      <c r="J33" s="21"/>
    </row>
    <row r="34" spans="1:10" ht="10.5">
      <c r="A34" s="2" t="s">
        <v>367</v>
      </c>
      <c r="B34" s="22">
        <v>0</v>
      </c>
      <c r="C34" s="47">
        <v>172</v>
      </c>
      <c r="D34" s="47">
        <v>43</v>
      </c>
      <c r="E34" s="47">
        <v>5</v>
      </c>
      <c r="F34" s="47">
        <v>0</v>
      </c>
      <c r="G34" s="47">
        <v>0</v>
      </c>
      <c r="H34" s="47">
        <f t="shared" si="2"/>
        <v>220</v>
      </c>
      <c r="I34" s="61">
        <f>H34/H55</f>
        <v>0.0018728504784281676</v>
      </c>
      <c r="J34" s="21"/>
    </row>
    <row r="35" spans="1:10" ht="10.5">
      <c r="A35" s="2" t="s">
        <v>368</v>
      </c>
      <c r="B35" s="22">
        <v>163</v>
      </c>
      <c r="C35" s="47">
        <v>310</v>
      </c>
      <c r="D35" s="47">
        <v>82</v>
      </c>
      <c r="E35" s="47">
        <v>28</v>
      </c>
      <c r="F35" s="47">
        <v>0</v>
      </c>
      <c r="G35" s="47">
        <v>4</v>
      </c>
      <c r="H35" s="47">
        <f t="shared" si="2"/>
        <v>587</v>
      </c>
      <c r="I35" s="61">
        <f>H35/H55</f>
        <v>0.004997105594715156</v>
      </c>
      <c r="J35" s="21"/>
    </row>
    <row r="36" spans="1:10" ht="10.5">
      <c r="A36" s="2" t="s">
        <v>369</v>
      </c>
      <c r="B36" s="22">
        <v>17</v>
      </c>
      <c r="C36" s="47">
        <v>441</v>
      </c>
      <c r="D36" s="47">
        <v>104</v>
      </c>
      <c r="E36" s="47">
        <v>7</v>
      </c>
      <c r="F36" s="47">
        <v>15</v>
      </c>
      <c r="G36" s="47">
        <v>1</v>
      </c>
      <c r="H36" s="47">
        <f t="shared" si="2"/>
        <v>585</v>
      </c>
      <c r="I36" s="61">
        <f>H36/H55</f>
        <v>0.0049800796812749</v>
      </c>
      <c r="J36" s="21"/>
    </row>
    <row r="37" spans="1:10" ht="10.5">
      <c r="A37" s="2" t="s">
        <v>370</v>
      </c>
      <c r="B37" s="22">
        <v>120</v>
      </c>
      <c r="C37" s="47">
        <v>245</v>
      </c>
      <c r="D37" s="47">
        <v>98</v>
      </c>
      <c r="E37" s="47">
        <v>57</v>
      </c>
      <c r="F37" s="47">
        <v>0</v>
      </c>
      <c r="G37" s="47">
        <v>0</v>
      </c>
      <c r="H37" s="47">
        <f t="shared" si="2"/>
        <v>520</v>
      </c>
      <c r="I37" s="61">
        <f>H37/H55</f>
        <v>0.004426737494466578</v>
      </c>
      <c r="J37" s="21"/>
    </row>
    <row r="38" spans="1:10" ht="10.5">
      <c r="A38" s="2" t="s">
        <v>371</v>
      </c>
      <c r="B38" s="22">
        <v>19</v>
      </c>
      <c r="C38" s="47">
        <v>517</v>
      </c>
      <c r="D38" s="47">
        <v>78</v>
      </c>
      <c r="E38" s="47">
        <v>29</v>
      </c>
      <c r="F38" s="47">
        <v>4</v>
      </c>
      <c r="G38" s="47">
        <v>1</v>
      </c>
      <c r="H38" s="47">
        <f t="shared" si="2"/>
        <v>648</v>
      </c>
      <c r="I38" s="61">
        <f>H38/H55</f>
        <v>0.0055163959546429666</v>
      </c>
      <c r="J38" s="21"/>
    </row>
    <row r="39" spans="1:10" ht="10.5">
      <c r="A39" s="2" t="s">
        <v>372</v>
      </c>
      <c r="B39" s="22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f t="shared" si="2"/>
        <v>0</v>
      </c>
      <c r="I39" s="61">
        <f>H39/H55</f>
        <v>0</v>
      </c>
      <c r="J39" s="21"/>
    </row>
    <row r="40" spans="1:10" ht="10.5">
      <c r="A40" s="2" t="s">
        <v>373</v>
      </c>
      <c r="B40" s="22">
        <v>427</v>
      </c>
      <c r="C40" s="47">
        <v>4357</v>
      </c>
      <c r="D40" s="47">
        <v>947</v>
      </c>
      <c r="E40" s="47">
        <v>181</v>
      </c>
      <c r="F40" s="47">
        <v>9</v>
      </c>
      <c r="G40" s="47">
        <v>0</v>
      </c>
      <c r="H40" s="47">
        <f t="shared" si="2"/>
        <v>5921</v>
      </c>
      <c r="I40" s="61">
        <f>H40/H55</f>
        <v>0.05040521673987809</v>
      </c>
      <c r="J40" s="21"/>
    </row>
    <row r="41" spans="1:10" ht="10.5">
      <c r="A41" s="2" t="s">
        <v>374</v>
      </c>
      <c r="B41" s="22">
        <v>183</v>
      </c>
      <c r="C41" s="47">
        <v>486</v>
      </c>
      <c r="D41" s="47">
        <v>174</v>
      </c>
      <c r="E41" s="47">
        <v>66</v>
      </c>
      <c r="F41" s="47">
        <v>0</v>
      </c>
      <c r="G41" s="47">
        <v>1</v>
      </c>
      <c r="H41" s="47">
        <f t="shared" si="2"/>
        <v>910</v>
      </c>
      <c r="I41" s="61">
        <f>H41/H55</f>
        <v>0.007746790615316512</v>
      </c>
      <c r="J41" s="21"/>
    </row>
    <row r="42" spans="1:12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128"/>
      <c r="K42" s="37"/>
      <c r="L42" s="37"/>
    </row>
    <row r="43" spans="1:12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128"/>
      <c r="K43" s="37"/>
      <c r="L43" s="37"/>
    </row>
    <row r="44" spans="1:10" ht="10.5">
      <c r="A44" s="2" t="s">
        <v>375</v>
      </c>
      <c r="B44" s="22">
        <v>124</v>
      </c>
      <c r="C44" s="47">
        <v>289</v>
      </c>
      <c r="D44" s="47">
        <v>85</v>
      </c>
      <c r="E44" s="47">
        <v>44</v>
      </c>
      <c r="F44" s="47">
        <v>0</v>
      </c>
      <c r="G44" s="47">
        <v>0</v>
      </c>
      <c r="H44" s="47">
        <f aca="true" t="shared" si="3" ref="H44:H54">SUM(B44:G44)</f>
        <v>542</v>
      </c>
      <c r="I44" s="61">
        <f>H44/H55</f>
        <v>0.004614022542309395</v>
      </c>
      <c r="J44" s="21"/>
    </row>
    <row r="45" spans="1:10" ht="10.5">
      <c r="A45" s="2" t="s">
        <v>376</v>
      </c>
      <c r="B45" s="22">
        <v>5</v>
      </c>
      <c r="C45" s="47">
        <v>73</v>
      </c>
      <c r="D45" s="47">
        <v>22</v>
      </c>
      <c r="E45" s="47">
        <v>5</v>
      </c>
      <c r="F45" s="47">
        <v>0</v>
      </c>
      <c r="G45" s="47">
        <v>0</v>
      </c>
      <c r="H45" s="47">
        <f t="shared" si="3"/>
        <v>105</v>
      </c>
      <c r="I45" s="61">
        <f>H45/H55</f>
        <v>0.0008938604556134437</v>
      </c>
      <c r="J45" s="21"/>
    </row>
    <row r="46" spans="1:10" ht="10.5">
      <c r="A46" s="2" t="s">
        <v>377</v>
      </c>
      <c r="B46" s="22">
        <v>42</v>
      </c>
      <c r="C46" s="47">
        <v>384</v>
      </c>
      <c r="D46" s="47">
        <v>125</v>
      </c>
      <c r="E46" s="47">
        <v>25</v>
      </c>
      <c r="F46" s="47">
        <v>0</v>
      </c>
      <c r="G46" s="47">
        <v>0</v>
      </c>
      <c r="H46" s="47">
        <f t="shared" si="3"/>
        <v>576</v>
      </c>
      <c r="I46" s="61">
        <f>H46/H55</f>
        <v>0.004903463070793748</v>
      </c>
      <c r="J46" s="21"/>
    </row>
    <row r="47" spans="1:10" ht="10.5">
      <c r="A47" s="2" t="s">
        <v>378</v>
      </c>
      <c r="B47" s="22">
        <v>582</v>
      </c>
      <c r="C47" s="47">
        <v>1903</v>
      </c>
      <c r="D47" s="47">
        <v>843</v>
      </c>
      <c r="E47" s="47">
        <v>476</v>
      </c>
      <c r="F47" s="47">
        <v>0</v>
      </c>
      <c r="G47" s="47">
        <v>19</v>
      </c>
      <c r="H47" s="47">
        <f t="shared" si="3"/>
        <v>3823</v>
      </c>
      <c r="I47" s="61">
        <f>H47/H55</f>
        <v>0.03254503354104948</v>
      </c>
      <c r="J47" s="21"/>
    </row>
    <row r="48" spans="1:10" ht="10.5">
      <c r="A48" s="2" t="s">
        <v>379</v>
      </c>
      <c r="B48" s="22">
        <v>310</v>
      </c>
      <c r="C48" s="47">
        <v>999</v>
      </c>
      <c r="D48" s="47">
        <v>257</v>
      </c>
      <c r="E48" s="47">
        <v>198</v>
      </c>
      <c r="F48" s="47">
        <v>0</v>
      </c>
      <c r="G48" s="47">
        <v>1</v>
      </c>
      <c r="H48" s="47">
        <f t="shared" si="3"/>
        <v>1765</v>
      </c>
      <c r="I48" s="61">
        <f>H48/H55</f>
        <v>0.015025368611025982</v>
      </c>
      <c r="J48" s="21"/>
    </row>
    <row r="49" spans="1:10" ht="10.5">
      <c r="A49" s="2" t="s">
        <v>380</v>
      </c>
      <c r="B49" s="22">
        <v>17</v>
      </c>
      <c r="C49" s="47">
        <v>39</v>
      </c>
      <c r="D49" s="47">
        <v>11</v>
      </c>
      <c r="E49" s="47">
        <v>4</v>
      </c>
      <c r="F49" s="47">
        <v>0</v>
      </c>
      <c r="G49" s="47">
        <v>0</v>
      </c>
      <c r="H49" s="47">
        <f t="shared" si="3"/>
        <v>71</v>
      </c>
      <c r="I49" s="61">
        <f>H49/H55</f>
        <v>0.0006044199271290904</v>
      </c>
      <c r="J49" s="21"/>
    </row>
    <row r="50" spans="1:10" ht="10.5">
      <c r="A50" s="2" t="s">
        <v>381</v>
      </c>
      <c r="B50" s="22">
        <v>28</v>
      </c>
      <c r="C50" s="47">
        <v>126</v>
      </c>
      <c r="D50" s="47">
        <v>48</v>
      </c>
      <c r="E50" s="47">
        <v>23</v>
      </c>
      <c r="F50" s="47">
        <v>0</v>
      </c>
      <c r="G50" s="47">
        <v>0</v>
      </c>
      <c r="H50" s="47">
        <f t="shared" si="3"/>
        <v>225</v>
      </c>
      <c r="I50" s="61">
        <f>H50/H55</f>
        <v>0.001915415262028808</v>
      </c>
      <c r="J50" s="21"/>
    </row>
    <row r="51" spans="1:10" ht="10.5">
      <c r="A51" s="2" t="s">
        <v>382</v>
      </c>
      <c r="B51" s="22">
        <v>11</v>
      </c>
      <c r="C51" s="47">
        <v>2059</v>
      </c>
      <c r="D51" s="47">
        <v>791</v>
      </c>
      <c r="E51" s="47">
        <v>87</v>
      </c>
      <c r="F51" s="47">
        <v>0</v>
      </c>
      <c r="G51" s="47">
        <v>0</v>
      </c>
      <c r="H51" s="47">
        <f t="shared" si="3"/>
        <v>2948</v>
      </c>
      <c r="I51" s="61">
        <f>H51/H55</f>
        <v>0.02509619641093745</v>
      </c>
      <c r="J51" s="21"/>
    </row>
    <row r="52" spans="1:10" ht="10.5">
      <c r="A52" s="2" t="s">
        <v>383</v>
      </c>
      <c r="B52" s="22">
        <v>1</v>
      </c>
      <c r="C52" s="47">
        <v>33</v>
      </c>
      <c r="D52" s="47">
        <v>10</v>
      </c>
      <c r="E52" s="47">
        <v>7</v>
      </c>
      <c r="F52" s="47">
        <v>0</v>
      </c>
      <c r="G52" s="47">
        <v>0</v>
      </c>
      <c r="H52" s="47">
        <f t="shared" si="3"/>
        <v>51</v>
      </c>
      <c r="I52" s="61">
        <f>H52/H55</f>
        <v>0.00043416079272652977</v>
      </c>
      <c r="J52" s="21"/>
    </row>
    <row r="53" spans="1:10" ht="10.5">
      <c r="A53" s="2" t="s">
        <v>384</v>
      </c>
      <c r="B53" s="22">
        <v>1</v>
      </c>
      <c r="C53" s="47">
        <v>158</v>
      </c>
      <c r="D53" s="47">
        <v>57</v>
      </c>
      <c r="E53" s="47">
        <v>19</v>
      </c>
      <c r="F53" s="47">
        <v>0</v>
      </c>
      <c r="G53" s="47">
        <v>0</v>
      </c>
      <c r="H53" s="47">
        <f t="shared" si="3"/>
        <v>235</v>
      </c>
      <c r="I53" s="61">
        <f>H53/H55</f>
        <v>0.002000544829230088</v>
      </c>
      <c r="J53" s="21"/>
    </row>
    <row r="54" spans="1:10" ht="10.5">
      <c r="A54" s="2" t="s">
        <v>385</v>
      </c>
      <c r="B54" s="22">
        <v>20</v>
      </c>
      <c r="C54" s="47">
        <v>163</v>
      </c>
      <c r="D54" s="47">
        <v>36</v>
      </c>
      <c r="E54" s="47">
        <v>13</v>
      </c>
      <c r="F54" s="47">
        <v>1</v>
      </c>
      <c r="G54" s="47">
        <v>0</v>
      </c>
      <c r="H54" s="47">
        <f t="shared" si="3"/>
        <v>233</v>
      </c>
      <c r="I54" s="61">
        <f>H54/H55</f>
        <v>0.001983518915789832</v>
      </c>
      <c r="J54" s="21"/>
    </row>
    <row r="55" spans="1:9" ht="10.5">
      <c r="A55" s="3" t="s">
        <v>137</v>
      </c>
      <c r="B55" s="22">
        <f aca="true" t="shared" si="4" ref="B55:H55">SUM(B3:B54)</f>
        <v>15210</v>
      </c>
      <c r="C55" s="22">
        <f t="shared" si="4"/>
        <v>59524</v>
      </c>
      <c r="D55" s="22">
        <f t="shared" si="4"/>
        <v>24375</v>
      </c>
      <c r="E55" s="22">
        <f t="shared" si="4"/>
        <v>14531</v>
      </c>
      <c r="F55" s="22">
        <f t="shared" si="4"/>
        <v>297</v>
      </c>
      <c r="G55" s="22">
        <f t="shared" si="4"/>
        <v>3531</v>
      </c>
      <c r="H55" s="22">
        <f t="shared" si="4"/>
        <v>117468</v>
      </c>
      <c r="I55" s="61">
        <f>H55/H55</f>
        <v>1</v>
      </c>
    </row>
    <row r="56" spans="1:9" ht="10.5">
      <c r="A56" s="3" t="s">
        <v>165</v>
      </c>
      <c r="B56" s="32">
        <f>B55/H55</f>
        <v>0.1294820717131474</v>
      </c>
      <c r="C56" s="32">
        <f>C55/H55</f>
        <v>0.5067252358089012</v>
      </c>
      <c r="D56" s="32">
        <f>D55/H55</f>
        <v>0.20750332005312086</v>
      </c>
      <c r="E56" s="32">
        <f>E55/H55</f>
        <v>0.12370177410018048</v>
      </c>
      <c r="F56" s="32">
        <f>F55/H55</f>
        <v>0.0025283481458780264</v>
      </c>
      <c r="G56" s="32">
        <f>G55/H55</f>
        <v>0.03005925017877209</v>
      </c>
      <c r="H56" s="32">
        <f>H55/H55</f>
        <v>1</v>
      </c>
      <c r="I56" s="6"/>
    </row>
    <row r="57" spans="1:11" ht="10.5">
      <c r="A57" s="4" t="s">
        <v>7</v>
      </c>
      <c r="D57" s="25"/>
      <c r="K57" s="21"/>
    </row>
    <row r="58" spans="1:11" ht="10.5">
      <c r="A58" s="4" t="s">
        <v>8</v>
      </c>
      <c r="D58" s="25"/>
      <c r="K58" s="21"/>
    </row>
    <row r="59" spans="1:11" ht="10.5">
      <c r="A59" s="4" t="s">
        <v>230</v>
      </c>
      <c r="F59" s="25"/>
      <c r="I59" s="44"/>
      <c r="K59" s="37"/>
    </row>
    <row r="60" spans="1:11" ht="10.5">
      <c r="A60" s="39" t="s">
        <v>114</v>
      </c>
      <c r="F60" s="25"/>
      <c r="I60" s="44"/>
      <c r="K60" s="37"/>
    </row>
    <row r="61" spans="1:14" ht="10.5">
      <c r="A61" s="4" t="s">
        <v>125</v>
      </c>
      <c r="F61" s="25"/>
      <c r="I61" s="25"/>
      <c r="J61" s="37"/>
      <c r="K61" s="37"/>
      <c r="L61" s="37"/>
      <c r="M61" s="37"/>
      <c r="N61" s="37"/>
    </row>
  </sheetData>
  <printOptions/>
  <pageMargins left="0.3" right="0.3" top="0.35" bottom="0.35" header="0.5" footer="0.5"/>
  <pageSetup horizontalDpi="600" verticalDpi="6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O61"/>
  <sheetViews>
    <sheetView zoomScale="125" zoomScaleNormal="125" workbookViewId="0" topLeftCell="A1">
      <selection activeCell="D16" sqref="D16"/>
    </sheetView>
  </sheetViews>
  <sheetFormatPr defaultColWidth="11.421875" defaultRowHeight="12.75"/>
  <cols>
    <col min="1" max="1" width="17.421875" style="4" customWidth="1"/>
    <col min="2" max="2" width="9.7109375" style="4" customWidth="1"/>
    <col min="3" max="3" width="9.28125" style="4" customWidth="1"/>
    <col min="4" max="4" width="10.140625" style="4" customWidth="1"/>
    <col min="5" max="5" width="10.421875" style="4" customWidth="1"/>
    <col min="6" max="6" width="11.140625" style="4" customWidth="1"/>
    <col min="7" max="7" width="10.28125" style="4" customWidth="1"/>
    <col min="8" max="8" width="10.57421875" style="4" customWidth="1"/>
    <col min="9" max="9" width="11.140625" style="4" customWidth="1"/>
    <col min="10" max="16384" width="9.140625" style="4" customWidth="1"/>
  </cols>
  <sheetData>
    <row r="1" ht="10.5">
      <c r="A1" s="1" t="s">
        <v>186</v>
      </c>
    </row>
    <row r="2" spans="1:9" ht="25.5" customHeight="1">
      <c r="A2" s="7" t="s">
        <v>290</v>
      </c>
      <c r="B2" s="7" t="s">
        <v>271</v>
      </c>
      <c r="C2" s="7" t="s">
        <v>265</v>
      </c>
      <c r="D2" s="7" t="s">
        <v>263</v>
      </c>
      <c r="E2" s="7" t="s">
        <v>264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9" ht="10.5">
      <c r="A3" s="2" t="s">
        <v>418</v>
      </c>
      <c r="B3" s="49"/>
      <c r="C3" s="49"/>
      <c r="D3" s="49"/>
      <c r="E3" s="49"/>
      <c r="F3" s="49"/>
      <c r="G3" s="49"/>
      <c r="H3" s="10"/>
      <c r="I3" s="61"/>
    </row>
    <row r="4" spans="1:9" ht="10.5">
      <c r="A4" s="2" t="s">
        <v>333</v>
      </c>
      <c r="B4" s="47">
        <v>0</v>
      </c>
      <c r="C4" s="47">
        <v>0</v>
      </c>
      <c r="D4" s="47">
        <v>0</v>
      </c>
      <c r="E4" s="47">
        <v>0</v>
      </c>
      <c r="F4" s="47">
        <v>0</v>
      </c>
      <c r="G4" s="47">
        <v>0</v>
      </c>
      <c r="H4" s="22">
        <f>SUM(B4:G4)</f>
        <v>0</v>
      </c>
      <c r="I4" s="61">
        <f>H4/H55</f>
        <v>0</v>
      </c>
    </row>
    <row r="5" spans="1:9" ht="10.5">
      <c r="A5" s="2" t="s">
        <v>334</v>
      </c>
      <c r="B5" s="47">
        <v>49</v>
      </c>
      <c r="C5" s="47">
        <v>93</v>
      </c>
      <c r="D5" s="47">
        <v>105</v>
      </c>
      <c r="E5" s="47">
        <v>197</v>
      </c>
      <c r="F5" s="47">
        <v>0</v>
      </c>
      <c r="G5" s="47">
        <v>66</v>
      </c>
      <c r="H5" s="22">
        <f>SUM(B5:G5)</f>
        <v>510</v>
      </c>
      <c r="I5" s="61">
        <f>H5/H55</f>
        <v>0.040813060179257364</v>
      </c>
    </row>
    <row r="6" spans="1:9" ht="10.5">
      <c r="A6" s="2" t="s">
        <v>335</v>
      </c>
      <c r="B6" s="47">
        <v>5</v>
      </c>
      <c r="C6" s="47">
        <v>5</v>
      </c>
      <c r="D6" s="47">
        <v>10</v>
      </c>
      <c r="E6" s="47">
        <v>4</v>
      </c>
      <c r="F6" s="47">
        <v>0</v>
      </c>
      <c r="G6" s="47">
        <v>0</v>
      </c>
      <c r="H6" s="22">
        <f>SUM(B6:G6)</f>
        <v>24</v>
      </c>
      <c r="I6" s="61">
        <f>H6/H55</f>
        <v>0.0019206145966709346</v>
      </c>
    </row>
    <row r="7" spans="1:9" ht="10.5">
      <c r="A7" s="2" t="s">
        <v>336</v>
      </c>
      <c r="B7" s="47">
        <v>811</v>
      </c>
      <c r="C7" s="47">
        <v>1261</v>
      </c>
      <c r="D7" s="47">
        <v>1565</v>
      </c>
      <c r="E7" s="47">
        <v>1905</v>
      </c>
      <c r="F7" s="47">
        <v>0</v>
      </c>
      <c r="G7" s="47">
        <v>0</v>
      </c>
      <c r="H7" s="22">
        <f>SUM(B7:G7)</f>
        <v>5542</v>
      </c>
      <c r="I7" s="61">
        <f>H7/H55</f>
        <v>0.44350192061459665</v>
      </c>
    </row>
    <row r="8" spans="1:9" ht="10.5">
      <c r="A8" s="2" t="s">
        <v>337</v>
      </c>
      <c r="B8" s="47">
        <v>18</v>
      </c>
      <c r="C8" s="47">
        <v>29</v>
      </c>
      <c r="D8" s="47">
        <v>21</v>
      </c>
      <c r="E8" s="47">
        <v>3</v>
      </c>
      <c r="F8" s="47">
        <v>0</v>
      </c>
      <c r="G8" s="47">
        <v>173</v>
      </c>
      <c r="H8" s="22">
        <f>SUM(B8:G8)</f>
        <v>244</v>
      </c>
      <c r="I8" s="61">
        <f>H8/H55</f>
        <v>0.019526248399487835</v>
      </c>
    </row>
    <row r="9" spans="1:9" ht="10.5">
      <c r="A9" s="2" t="s">
        <v>278</v>
      </c>
      <c r="B9" s="47"/>
      <c r="C9" s="47"/>
      <c r="D9" s="47"/>
      <c r="E9" s="47"/>
      <c r="F9" s="47"/>
      <c r="G9" s="47"/>
      <c r="H9" s="22"/>
      <c r="I9" s="61"/>
    </row>
    <row r="10" spans="1:9" ht="10.5">
      <c r="A10" s="2" t="s">
        <v>339</v>
      </c>
      <c r="B10" s="47">
        <v>1</v>
      </c>
      <c r="C10" s="47">
        <v>1</v>
      </c>
      <c r="D10" s="47">
        <v>0</v>
      </c>
      <c r="E10" s="47">
        <v>0</v>
      </c>
      <c r="F10" s="47">
        <v>1</v>
      </c>
      <c r="G10" s="47">
        <v>0</v>
      </c>
      <c r="H10" s="22">
        <f>SUM(B10:G10)</f>
        <v>3</v>
      </c>
      <c r="I10" s="61">
        <f>H10/H55</f>
        <v>0.00024007682458386683</v>
      </c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9" ht="10.5">
      <c r="A12" s="2" t="s">
        <v>206</v>
      </c>
      <c r="B12" s="47">
        <v>356</v>
      </c>
      <c r="C12" s="47">
        <v>269</v>
      </c>
      <c r="D12" s="47">
        <v>187</v>
      </c>
      <c r="E12" s="47">
        <v>77</v>
      </c>
      <c r="F12" s="62">
        <v>0</v>
      </c>
      <c r="G12" s="62">
        <v>0</v>
      </c>
      <c r="H12" s="22">
        <f>SUM(B12:G12)</f>
        <v>889</v>
      </c>
      <c r="I12" s="61">
        <f>H12/H55</f>
        <v>0.0711427656850192</v>
      </c>
    </row>
    <row r="13" spans="1:9" ht="10.5">
      <c r="A13" s="2" t="s">
        <v>232</v>
      </c>
      <c r="B13" s="49"/>
      <c r="C13" s="49"/>
      <c r="D13" s="49"/>
      <c r="E13" s="49"/>
      <c r="F13" s="49"/>
      <c r="G13" s="49"/>
      <c r="H13" s="22"/>
      <c r="I13" s="61"/>
    </row>
    <row r="14" spans="1:9" ht="10.5">
      <c r="A14" s="2" t="s">
        <v>233</v>
      </c>
      <c r="B14" s="49"/>
      <c r="C14" s="49"/>
      <c r="D14" s="49"/>
      <c r="E14" s="49"/>
      <c r="F14" s="49"/>
      <c r="G14" s="49"/>
      <c r="H14" s="22"/>
      <c r="I14" s="61"/>
    </row>
    <row r="15" spans="1:9" ht="10.5">
      <c r="A15" s="2" t="s">
        <v>234</v>
      </c>
      <c r="B15" s="49"/>
      <c r="C15" s="49"/>
      <c r="D15" s="49"/>
      <c r="E15" s="49"/>
      <c r="F15" s="49"/>
      <c r="G15" s="49"/>
      <c r="H15" s="22"/>
      <c r="I15" s="61"/>
    </row>
    <row r="16" spans="1:9" ht="10.5">
      <c r="A16" s="2" t="s">
        <v>344</v>
      </c>
      <c r="B16" s="47">
        <v>22</v>
      </c>
      <c r="C16" s="47">
        <v>17</v>
      </c>
      <c r="D16" s="47">
        <v>12</v>
      </c>
      <c r="E16" s="47">
        <v>3</v>
      </c>
      <c r="F16" s="47">
        <v>0</v>
      </c>
      <c r="G16" s="47">
        <v>0</v>
      </c>
      <c r="H16" s="22">
        <f aca="true" t="shared" si="0" ref="H16:H26">SUM(B16:G16)</f>
        <v>54</v>
      </c>
      <c r="I16" s="61">
        <f>H16/H55</f>
        <v>0.004321382842509603</v>
      </c>
    </row>
    <row r="17" spans="1:9" ht="10.5">
      <c r="A17" s="2" t="s">
        <v>345</v>
      </c>
      <c r="B17" s="47">
        <v>18</v>
      </c>
      <c r="C17" s="47">
        <v>11</v>
      </c>
      <c r="D17" s="47">
        <v>10</v>
      </c>
      <c r="E17" s="47">
        <v>12</v>
      </c>
      <c r="F17" s="47">
        <v>0</v>
      </c>
      <c r="G17" s="47">
        <v>0</v>
      </c>
      <c r="H17" s="22">
        <f t="shared" si="0"/>
        <v>51</v>
      </c>
      <c r="I17" s="61">
        <f>H17/H55</f>
        <v>0.004081306017925736</v>
      </c>
    </row>
    <row r="18" spans="1:9" ht="10.5">
      <c r="A18" s="2" t="s">
        <v>346</v>
      </c>
      <c r="B18" s="47">
        <v>1</v>
      </c>
      <c r="C18" s="47">
        <v>2</v>
      </c>
      <c r="D18" s="47">
        <v>0</v>
      </c>
      <c r="E18" s="47">
        <v>0</v>
      </c>
      <c r="F18" s="47">
        <v>0</v>
      </c>
      <c r="G18" s="47">
        <v>0</v>
      </c>
      <c r="H18" s="22">
        <f t="shared" si="0"/>
        <v>3</v>
      </c>
      <c r="I18" s="61">
        <f>H18/H55</f>
        <v>0.00024007682458386683</v>
      </c>
    </row>
    <row r="19" spans="1:9" ht="10.5">
      <c r="A19" s="2" t="s">
        <v>347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22">
        <f t="shared" si="0"/>
        <v>0</v>
      </c>
      <c r="I19" s="61">
        <f>H19/H55</f>
        <v>0</v>
      </c>
    </row>
    <row r="20" spans="1:9" ht="10.5">
      <c r="A20" s="2" t="s">
        <v>348</v>
      </c>
      <c r="B20" s="47">
        <v>1</v>
      </c>
      <c r="C20" s="47">
        <v>1</v>
      </c>
      <c r="D20" s="47">
        <v>1</v>
      </c>
      <c r="E20" s="47">
        <v>0</v>
      </c>
      <c r="F20" s="47">
        <v>0</v>
      </c>
      <c r="G20" s="47">
        <v>0</v>
      </c>
      <c r="H20" s="22">
        <f t="shared" si="0"/>
        <v>3</v>
      </c>
      <c r="I20" s="61">
        <f>H20/H55</f>
        <v>0.00024007682458386683</v>
      </c>
    </row>
    <row r="21" spans="1:9" ht="10.5">
      <c r="A21" s="2" t="s">
        <v>349</v>
      </c>
      <c r="B21" s="47">
        <v>0</v>
      </c>
      <c r="C21" s="47">
        <v>2</v>
      </c>
      <c r="D21" s="47">
        <v>0</v>
      </c>
      <c r="E21" s="47">
        <v>1</v>
      </c>
      <c r="F21" s="47">
        <v>0</v>
      </c>
      <c r="G21" s="47">
        <v>0</v>
      </c>
      <c r="H21" s="22">
        <f t="shared" si="0"/>
        <v>3</v>
      </c>
      <c r="I21" s="61">
        <f>H21/H55</f>
        <v>0.00024007682458386683</v>
      </c>
    </row>
    <row r="22" spans="1:9" ht="10.5">
      <c r="A22" s="2" t="s">
        <v>350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22">
        <f t="shared" si="0"/>
        <v>0</v>
      </c>
      <c r="I22" s="61">
        <f>H22/H55</f>
        <v>0</v>
      </c>
    </row>
    <row r="23" spans="1:9" ht="10.5">
      <c r="A23" s="2" t="s">
        <v>96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22">
        <f t="shared" si="0"/>
        <v>0</v>
      </c>
      <c r="I23" s="61">
        <f>H23/H55</f>
        <v>0</v>
      </c>
    </row>
    <row r="24" spans="1:9" ht="10.5">
      <c r="A24" s="2" t="s">
        <v>97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22">
        <f t="shared" si="0"/>
        <v>0</v>
      </c>
      <c r="I24" s="61">
        <f>H24/H55</f>
        <v>0</v>
      </c>
    </row>
    <row r="25" spans="1:9" ht="10.5">
      <c r="A25" s="2" t="s">
        <v>98</v>
      </c>
      <c r="B25" s="47">
        <v>93</v>
      </c>
      <c r="C25" s="47">
        <v>73</v>
      </c>
      <c r="D25" s="47">
        <v>57</v>
      </c>
      <c r="E25" s="47">
        <v>23</v>
      </c>
      <c r="F25" s="62">
        <v>0</v>
      </c>
      <c r="G25" s="62">
        <v>0</v>
      </c>
      <c r="H25" s="22">
        <f t="shared" si="0"/>
        <v>246</v>
      </c>
      <c r="I25" s="61">
        <f>H25/H55</f>
        <v>0.01968629961587708</v>
      </c>
    </row>
    <row r="26" spans="1:9" ht="10.5">
      <c r="A26" s="2" t="s">
        <v>99</v>
      </c>
      <c r="B26" s="47">
        <v>140</v>
      </c>
      <c r="C26" s="47">
        <v>116</v>
      </c>
      <c r="D26" s="47">
        <v>95</v>
      </c>
      <c r="E26" s="47">
        <v>38</v>
      </c>
      <c r="F26" s="47">
        <v>71</v>
      </c>
      <c r="G26" s="47">
        <v>6</v>
      </c>
      <c r="H26" s="22">
        <f t="shared" si="0"/>
        <v>466</v>
      </c>
      <c r="I26" s="61">
        <f>H26/H55</f>
        <v>0.03729193341869398</v>
      </c>
    </row>
    <row r="27" spans="1:9" ht="10.5">
      <c r="A27" s="2" t="s">
        <v>209</v>
      </c>
      <c r="B27" s="49"/>
      <c r="C27" s="49"/>
      <c r="D27" s="49"/>
      <c r="E27" s="49"/>
      <c r="F27" s="49"/>
      <c r="G27" s="49"/>
      <c r="H27" s="22"/>
      <c r="I27" s="61"/>
    </row>
    <row r="28" spans="1:9" ht="10.5">
      <c r="A28" s="2" t="s">
        <v>210</v>
      </c>
      <c r="B28" s="47"/>
      <c r="C28" s="47"/>
      <c r="D28" s="47"/>
      <c r="E28" s="47"/>
      <c r="F28" s="47"/>
      <c r="G28" s="47"/>
      <c r="H28" s="22"/>
      <c r="I28" s="61"/>
    </row>
    <row r="29" spans="1:9" ht="10.5">
      <c r="A29" s="2" t="s">
        <v>102</v>
      </c>
      <c r="B29" s="47">
        <v>10</v>
      </c>
      <c r="C29" s="47">
        <v>23</v>
      </c>
      <c r="D29" s="47">
        <v>19</v>
      </c>
      <c r="E29" s="47">
        <v>28</v>
      </c>
      <c r="F29" s="47">
        <v>1</v>
      </c>
      <c r="G29" s="47">
        <v>2</v>
      </c>
      <c r="H29" s="22">
        <f>SUM(B29:G29)</f>
        <v>83</v>
      </c>
      <c r="I29" s="61">
        <f>H29/H55</f>
        <v>0.006642125480153649</v>
      </c>
    </row>
    <row r="30" spans="1:9" ht="10.5">
      <c r="A30" s="2" t="s">
        <v>103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22">
        <f>SUM(B30:G30)</f>
        <v>0</v>
      </c>
      <c r="I30" s="61">
        <f>H30/H55</f>
        <v>0</v>
      </c>
    </row>
    <row r="31" spans="1:9" ht="10.5">
      <c r="A31" s="2" t="s">
        <v>104</v>
      </c>
      <c r="B31" s="47">
        <v>2</v>
      </c>
      <c r="C31" s="47">
        <v>2</v>
      </c>
      <c r="D31" s="47">
        <v>4</v>
      </c>
      <c r="E31" s="47">
        <v>2</v>
      </c>
      <c r="F31" s="47">
        <v>0</v>
      </c>
      <c r="G31" s="47">
        <v>0</v>
      </c>
      <c r="H31" s="22">
        <f>SUM(B31:G31)</f>
        <v>10</v>
      </c>
      <c r="I31" s="61">
        <f>H31/H55</f>
        <v>0.0008002560819462228</v>
      </c>
    </row>
    <row r="32" spans="1:9" ht="10.5">
      <c r="A32" s="2" t="s">
        <v>211</v>
      </c>
      <c r="B32" s="47"/>
      <c r="C32" s="47"/>
      <c r="D32" s="47"/>
      <c r="E32" s="47"/>
      <c r="F32" s="47"/>
      <c r="G32" s="47"/>
      <c r="H32" s="22"/>
      <c r="I32" s="61"/>
    </row>
    <row r="33" spans="1:9" ht="10.5">
      <c r="A33" s="2" t="s">
        <v>106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22">
        <f aca="true" t="shared" si="1" ref="H33:H41">SUM(B33:G33)</f>
        <v>0</v>
      </c>
      <c r="I33" s="61">
        <f>H33/H55</f>
        <v>0</v>
      </c>
    </row>
    <row r="34" spans="1:9" ht="10.5">
      <c r="A34" s="2" t="s">
        <v>367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22">
        <f t="shared" si="1"/>
        <v>0</v>
      </c>
      <c r="I34" s="61">
        <f>H34/H55</f>
        <v>0</v>
      </c>
    </row>
    <row r="35" spans="1:9" ht="10.5">
      <c r="A35" s="2" t="s">
        <v>368</v>
      </c>
      <c r="B35" s="47">
        <v>107</v>
      </c>
      <c r="C35" s="47">
        <v>68</v>
      </c>
      <c r="D35" s="47">
        <v>33</v>
      </c>
      <c r="E35" s="47">
        <v>14</v>
      </c>
      <c r="F35" s="47">
        <v>0</v>
      </c>
      <c r="G35" s="47">
        <v>0</v>
      </c>
      <c r="H35" s="22">
        <f t="shared" si="1"/>
        <v>222</v>
      </c>
      <c r="I35" s="61">
        <f>H35/H55</f>
        <v>0.017765685019206147</v>
      </c>
    </row>
    <row r="36" spans="1:9" ht="10.5">
      <c r="A36" s="2" t="s">
        <v>369</v>
      </c>
      <c r="B36" s="47">
        <v>3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22">
        <f t="shared" si="1"/>
        <v>3</v>
      </c>
      <c r="I36" s="61">
        <f>H36/H55</f>
        <v>0.00024007682458386683</v>
      </c>
    </row>
    <row r="37" spans="1:9" ht="10.5">
      <c r="A37" s="2" t="s">
        <v>370</v>
      </c>
      <c r="B37" s="47">
        <v>5</v>
      </c>
      <c r="C37" s="47">
        <v>7</v>
      </c>
      <c r="D37" s="47">
        <v>3</v>
      </c>
      <c r="E37" s="47">
        <v>0</v>
      </c>
      <c r="F37" s="47">
        <v>0</v>
      </c>
      <c r="G37" s="47">
        <v>0</v>
      </c>
      <c r="H37" s="22">
        <f t="shared" si="1"/>
        <v>15</v>
      </c>
      <c r="I37" s="61">
        <f>H37/H55</f>
        <v>0.001200384122919334</v>
      </c>
    </row>
    <row r="38" spans="1:9" ht="10.5">
      <c r="A38" s="2" t="s">
        <v>284</v>
      </c>
      <c r="B38" s="47">
        <v>5</v>
      </c>
      <c r="C38" s="47">
        <v>8</v>
      </c>
      <c r="D38" s="47">
        <v>3</v>
      </c>
      <c r="E38" s="47">
        <v>0</v>
      </c>
      <c r="F38" s="47">
        <v>0</v>
      </c>
      <c r="G38" s="47">
        <v>0</v>
      </c>
      <c r="H38" s="22">
        <f t="shared" si="1"/>
        <v>16</v>
      </c>
      <c r="I38" s="61">
        <f>H38/H55</f>
        <v>0.0012804097311139564</v>
      </c>
    </row>
    <row r="39" spans="1:9" ht="10.5">
      <c r="A39" s="2" t="s">
        <v>372</v>
      </c>
      <c r="B39" s="47">
        <v>43</v>
      </c>
      <c r="C39" s="47">
        <v>33</v>
      </c>
      <c r="D39" s="47">
        <v>12</v>
      </c>
      <c r="E39" s="47">
        <v>19</v>
      </c>
      <c r="F39" s="47">
        <v>0</v>
      </c>
      <c r="G39" s="47">
        <v>0</v>
      </c>
      <c r="H39" s="22">
        <f t="shared" si="1"/>
        <v>107</v>
      </c>
      <c r="I39" s="61">
        <f>H39/H55</f>
        <v>0.008562740076824584</v>
      </c>
    </row>
    <row r="40" spans="1:9" ht="10.5">
      <c r="A40" s="2" t="s">
        <v>373</v>
      </c>
      <c r="B40" s="47">
        <v>209</v>
      </c>
      <c r="C40" s="47">
        <v>164</v>
      </c>
      <c r="D40" s="47">
        <v>148</v>
      </c>
      <c r="E40" s="47">
        <v>40</v>
      </c>
      <c r="F40" s="47">
        <v>38</v>
      </c>
      <c r="G40" s="47">
        <v>0</v>
      </c>
      <c r="H40" s="22">
        <f t="shared" si="1"/>
        <v>599</v>
      </c>
      <c r="I40" s="61">
        <f>H40/H55</f>
        <v>0.047935339308578746</v>
      </c>
    </row>
    <row r="41" spans="1:9" ht="10.5">
      <c r="A41" s="2" t="s">
        <v>374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62">
        <v>0</v>
      </c>
      <c r="H41" s="22">
        <f t="shared" si="1"/>
        <v>0</v>
      </c>
      <c r="I41" s="61">
        <f>H41/H55</f>
        <v>0</v>
      </c>
    </row>
    <row r="42" spans="1:12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128"/>
      <c r="K42" s="37"/>
      <c r="L42" s="37"/>
    </row>
    <row r="43" spans="1:12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128"/>
      <c r="K43" s="37"/>
      <c r="L43" s="37"/>
    </row>
    <row r="44" spans="1:9" ht="10.5">
      <c r="A44" s="2" t="s">
        <v>375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22">
        <f aca="true" t="shared" si="2" ref="H44:H54">SUM(B44:G44)</f>
        <v>0</v>
      </c>
      <c r="I44" s="61">
        <f>H44/H55</f>
        <v>0</v>
      </c>
    </row>
    <row r="45" spans="1:9" ht="10.5">
      <c r="A45" s="2" t="s">
        <v>376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22">
        <f t="shared" si="2"/>
        <v>0</v>
      </c>
      <c r="I45" s="61">
        <f>H45/H55</f>
        <v>0</v>
      </c>
    </row>
    <row r="46" spans="1:9" ht="10.5">
      <c r="A46" s="2" t="s">
        <v>377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22">
        <f t="shared" si="2"/>
        <v>0</v>
      </c>
      <c r="I46" s="61">
        <f>H46/H55</f>
        <v>0</v>
      </c>
    </row>
    <row r="47" spans="1:9" ht="10.5">
      <c r="A47" s="2" t="s">
        <v>378</v>
      </c>
      <c r="B47" s="47">
        <v>1104</v>
      </c>
      <c r="C47" s="47">
        <v>862</v>
      </c>
      <c r="D47" s="47">
        <v>653</v>
      </c>
      <c r="E47" s="47">
        <v>108</v>
      </c>
      <c r="F47" s="47">
        <v>2</v>
      </c>
      <c r="G47" s="47">
        <v>14</v>
      </c>
      <c r="H47" s="22">
        <f t="shared" si="2"/>
        <v>2743</v>
      </c>
      <c r="I47" s="61">
        <f>H47/H55</f>
        <v>0.2195102432778489</v>
      </c>
    </row>
    <row r="48" spans="1:9" ht="10.5">
      <c r="A48" s="2" t="s">
        <v>379</v>
      </c>
      <c r="B48" s="47">
        <v>98</v>
      </c>
      <c r="C48" s="47">
        <v>51</v>
      </c>
      <c r="D48" s="47">
        <v>67</v>
      </c>
      <c r="E48" s="47">
        <v>8</v>
      </c>
      <c r="F48" s="47">
        <v>0</v>
      </c>
      <c r="G48" s="47">
        <v>0</v>
      </c>
      <c r="H48" s="22">
        <f t="shared" si="2"/>
        <v>224</v>
      </c>
      <c r="I48" s="61">
        <f>H48/H55</f>
        <v>0.01792573623559539</v>
      </c>
    </row>
    <row r="49" spans="1:9" ht="10.5">
      <c r="A49" s="2" t="s">
        <v>380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22">
        <f t="shared" si="2"/>
        <v>0</v>
      </c>
      <c r="I49" s="61">
        <f>H49/H55</f>
        <v>0</v>
      </c>
    </row>
    <row r="50" spans="1:9" ht="10.5">
      <c r="A50" s="2" t="s">
        <v>381</v>
      </c>
      <c r="B50" s="47">
        <v>72</v>
      </c>
      <c r="C50" s="47">
        <v>43</v>
      </c>
      <c r="D50" s="47">
        <v>39</v>
      </c>
      <c r="E50" s="47">
        <v>30</v>
      </c>
      <c r="F50" s="47">
        <v>0</v>
      </c>
      <c r="G50" s="47">
        <v>0</v>
      </c>
      <c r="H50" s="22">
        <f t="shared" si="2"/>
        <v>184</v>
      </c>
      <c r="I50" s="61">
        <f>H50/H55</f>
        <v>0.0147247119078105</v>
      </c>
    </row>
    <row r="51" spans="1:9" ht="10.5">
      <c r="A51" s="2" t="s">
        <v>382</v>
      </c>
      <c r="B51" s="47">
        <v>49</v>
      </c>
      <c r="C51" s="47">
        <v>61</v>
      </c>
      <c r="D51" s="47">
        <v>50</v>
      </c>
      <c r="E51" s="47">
        <v>42</v>
      </c>
      <c r="F51" s="47">
        <v>0</v>
      </c>
      <c r="G51" s="47">
        <v>0</v>
      </c>
      <c r="H51" s="22">
        <f t="shared" si="2"/>
        <v>202</v>
      </c>
      <c r="I51" s="61">
        <f>H51/H55</f>
        <v>0.0161651728553137</v>
      </c>
    </row>
    <row r="52" spans="1:9" ht="10.5">
      <c r="A52" s="2" t="s">
        <v>383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22">
        <f t="shared" si="2"/>
        <v>0</v>
      </c>
      <c r="I52" s="61">
        <f>H52/H55</f>
        <v>0</v>
      </c>
    </row>
    <row r="53" spans="1:9" ht="10.5">
      <c r="A53" s="2" t="s">
        <v>384</v>
      </c>
      <c r="B53" s="47">
        <v>21</v>
      </c>
      <c r="C53" s="47">
        <v>15</v>
      </c>
      <c r="D53" s="47">
        <v>10</v>
      </c>
      <c r="E53" s="47">
        <v>4</v>
      </c>
      <c r="F53" s="47">
        <v>0</v>
      </c>
      <c r="G53" s="47">
        <v>0</v>
      </c>
      <c r="H53" s="22">
        <f t="shared" si="2"/>
        <v>50</v>
      </c>
      <c r="I53" s="61">
        <f>H53/H55</f>
        <v>0.004001280409731114</v>
      </c>
    </row>
    <row r="54" spans="1:9" ht="10.5">
      <c r="A54" s="2" t="s">
        <v>385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22">
        <f t="shared" si="2"/>
        <v>0</v>
      </c>
      <c r="I54" s="61">
        <f>H54/H55</f>
        <v>0</v>
      </c>
    </row>
    <row r="55" spans="1:9" ht="10.5">
      <c r="A55" s="3" t="s">
        <v>137</v>
      </c>
      <c r="B55" s="22">
        <f aca="true" t="shared" si="3" ref="B55:H55">SUM(B3:B54)</f>
        <v>3243</v>
      </c>
      <c r="C55" s="22">
        <f t="shared" si="3"/>
        <v>3217</v>
      </c>
      <c r="D55" s="22">
        <f t="shared" si="3"/>
        <v>3104</v>
      </c>
      <c r="E55" s="22">
        <f t="shared" si="3"/>
        <v>2558</v>
      </c>
      <c r="F55" s="22">
        <f t="shared" si="3"/>
        <v>113</v>
      </c>
      <c r="G55" s="22">
        <f t="shared" si="3"/>
        <v>261</v>
      </c>
      <c r="H55" s="22">
        <f t="shared" si="3"/>
        <v>12496</v>
      </c>
      <c r="I55" s="61">
        <f>H55/H55</f>
        <v>1</v>
      </c>
    </row>
    <row r="56" spans="1:9" ht="10.5">
      <c r="A56" s="9" t="s">
        <v>165</v>
      </c>
      <c r="B56" s="35">
        <f>B55/H55</f>
        <v>0.2595230473751601</v>
      </c>
      <c r="C56" s="35">
        <f>C55/H55</f>
        <v>0.25744238156209986</v>
      </c>
      <c r="D56" s="35">
        <f>D55/H55</f>
        <v>0.24839948783610755</v>
      </c>
      <c r="E56" s="35">
        <f>E55/H55</f>
        <v>0.2047055057618438</v>
      </c>
      <c r="F56" s="35">
        <f>F55/H55</f>
        <v>0.009042893725992318</v>
      </c>
      <c r="G56" s="35">
        <f>G55/H55</f>
        <v>0.020886683738796416</v>
      </c>
      <c r="H56" s="35">
        <f>H55/H55</f>
        <v>1</v>
      </c>
      <c r="I56" s="41"/>
    </row>
    <row r="57" spans="1:11" ht="10.5">
      <c r="A57" s="4" t="s">
        <v>9</v>
      </c>
      <c r="D57" s="25"/>
      <c r="K57" s="21"/>
    </row>
    <row r="58" spans="1:11" ht="10.5">
      <c r="A58" s="4" t="s">
        <v>10</v>
      </c>
      <c r="D58" s="25"/>
      <c r="K58" s="21"/>
    </row>
    <row r="59" spans="1:11" ht="10.5">
      <c r="A59" s="4" t="s">
        <v>317</v>
      </c>
      <c r="F59" s="25"/>
      <c r="I59" s="44"/>
      <c r="K59" s="37"/>
    </row>
    <row r="60" spans="1:11" ht="10.5">
      <c r="A60" s="39" t="s">
        <v>318</v>
      </c>
      <c r="F60" s="25"/>
      <c r="I60" s="44"/>
      <c r="K60" s="37"/>
    </row>
    <row r="61" spans="1:14" ht="10.5">
      <c r="A61" s="4" t="s">
        <v>125</v>
      </c>
      <c r="F61" s="25"/>
      <c r="I61" s="25"/>
      <c r="J61" s="37"/>
      <c r="K61" s="37"/>
      <c r="L61" s="37"/>
      <c r="M61" s="37"/>
      <c r="N61" s="37"/>
    </row>
  </sheetData>
  <printOptions/>
  <pageMargins left="0.3" right="0.3" top="0.35" bottom="0.35" header="0.5" footer="0.5"/>
  <pageSetup horizontalDpi="600" verticalDpi="6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O61"/>
  <sheetViews>
    <sheetView zoomScale="125" zoomScaleNormal="125" workbookViewId="0" topLeftCell="A1">
      <selection activeCell="D64" sqref="D64"/>
    </sheetView>
  </sheetViews>
  <sheetFormatPr defaultColWidth="11.421875" defaultRowHeight="12.75"/>
  <cols>
    <col min="1" max="1" width="17.421875" style="4" customWidth="1"/>
    <col min="2" max="2" width="10.28125" style="4" customWidth="1"/>
    <col min="3" max="3" width="10.421875" style="4" customWidth="1"/>
    <col min="4" max="4" width="11.140625" style="4" customWidth="1"/>
    <col min="5" max="5" width="10.7109375" style="4" customWidth="1"/>
    <col min="6" max="6" width="9.57421875" style="4" customWidth="1"/>
    <col min="7" max="7" width="10.00390625" style="4" customWidth="1"/>
    <col min="8" max="8" width="8.28125" style="4" customWidth="1"/>
    <col min="9" max="9" width="10.421875" style="4" customWidth="1"/>
    <col min="10" max="16384" width="9.140625" style="4" customWidth="1"/>
  </cols>
  <sheetData>
    <row r="1" ht="10.5">
      <c r="A1" s="1" t="s">
        <v>187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9" ht="10.5">
      <c r="A3" s="2" t="s">
        <v>418</v>
      </c>
      <c r="B3" s="22"/>
      <c r="C3" s="47"/>
      <c r="D3" s="47"/>
      <c r="E3" s="47"/>
      <c r="F3" s="47"/>
      <c r="G3" s="47"/>
      <c r="H3" s="47"/>
      <c r="I3" s="61"/>
    </row>
    <row r="4" spans="1:10" ht="10.5">
      <c r="A4" s="2" t="s">
        <v>333</v>
      </c>
      <c r="B4" s="22">
        <v>4</v>
      </c>
      <c r="C4" s="47">
        <v>99</v>
      </c>
      <c r="D4" s="47">
        <v>55</v>
      </c>
      <c r="E4" s="47">
        <v>23</v>
      </c>
      <c r="F4" s="47">
        <v>0</v>
      </c>
      <c r="G4" s="47">
        <v>8</v>
      </c>
      <c r="H4" s="47">
        <f aca="true" t="shared" si="0" ref="H4:H10">SUM(B4:G4)</f>
        <v>189</v>
      </c>
      <c r="I4" s="61">
        <f>H4/H55</f>
        <v>0.0009414788690298284</v>
      </c>
      <c r="J4" s="21"/>
    </row>
    <row r="5" spans="1:10" ht="10.5">
      <c r="A5" s="2" t="s">
        <v>334</v>
      </c>
      <c r="B5" s="22">
        <v>178</v>
      </c>
      <c r="C5" s="47">
        <v>1856</v>
      </c>
      <c r="D5" s="47">
        <v>805</v>
      </c>
      <c r="E5" s="47">
        <v>1856</v>
      </c>
      <c r="F5" s="47">
        <v>5</v>
      </c>
      <c r="G5" s="47">
        <v>0</v>
      </c>
      <c r="H5" s="47">
        <f t="shared" si="0"/>
        <v>4700</v>
      </c>
      <c r="I5" s="61">
        <f>H5/H55</f>
        <v>0.02341243748381055</v>
      </c>
      <c r="J5" s="21"/>
    </row>
    <row r="6" spans="1:10" ht="10.5">
      <c r="A6" s="2" t="s">
        <v>335</v>
      </c>
      <c r="B6" s="22">
        <v>53</v>
      </c>
      <c r="C6" s="47">
        <v>71</v>
      </c>
      <c r="D6" s="47">
        <v>6</v>
      </c>
      <c r="E6" s="47">
        <v>4</v>
      </c>
      <c r="F6" s="47">
        <v>120</v>
      </c>
      <c r="G6" s="47">
        <v>1</v>
      </c>
      <c r="H6" s="47">
        <f t="shared" si="0"/>
        <v>255</v>
      </c>
      <c r="I6" s="61">
        <f>H6/H55</f>
        <v>0.0012702492677386574</v>
      </c>
      <c r="J6" s="21"/>
    </row>
    <row r="7" spans="1:10" ht="10.5">
      <c r="A7" s="2" t="s">
        <v>336</v>
      </c>
      <c r="B7" s="22">
        <v>16027</v>
      </c>
      <c r="C7" s="47">
        <v>44845</v>
      </c>
      <c r="D7" s="47">
        <v>22226</v>
      </c>
      <c r="E7" s="47">
        <v>24668</v>
      </c>
      <c r="F7" s="47">
        <v>665</v>
      </c>
      <c r="G7" s="47">
        <v>9866</v>
      </c>
      <c r="H7" s="47">
        <f t="shared" si="0"/>
        <v>118297</v>
      </c>
      <c r="I7" s="61">
        <f>H7/H55</f>
        <v>0.5892810887281567</v>
      </c>
      <c r="J7" s="21"/>
    </row>
    <row r="8" spans="1:10" ht="10.5">
      <c r="A8" s="2" t="s">
        <v>337</v>
      </c>
      <c r="B8" s="22">
        <v>1052</v>
      </c>
      <c r="C8" s="47">
        <v>1272</v>
      </c>
      <c r="D8" s="47">
        <v>251</v>
      </c>
      <c r="E8" s="47">
        <v>156</v>
      </c>
      <c r="F8" s="47">
        <v>0</v>
      </c>
      <c r="G8" s="47">
        <v>4454</v>
      </c>
      <c r="H8" s="47">
        <f t="shared" si="0"/>
        <v>7185</v>
      </c>
      <c r="I8" s="61">
        <f>H8/H55</f>
        <v>0.0357911411321657</v>
      </c>
      <c r="J8" s="21"/>
    </row>
    <row r="9" spans="1:10" ht="10.5">
      <c r="A9" s="2" t="s">
        <v>338</v>
      </c>
      <c r="B9" s="22">
        <v>19</v>
      </c>
      <c r="C9" s="47">
        <v>32</v>
      </c>
      <c r="D9" s="47">
        <v>12</v>
      </c>
      <c r="E9" s="47">
        <v>7</v>
      </c>
      <c r="F9" s="47">
        <v>0</v>
      </c>
      <c r="G9" s="47">
        <v>17</v>
      </c>
      <c r="H9" s="47">
        <f t="shared" si="0"/>
        <v>87</v>
      </c>
      <c r="I9" s="61">
        <f>H9/H55</f>
        <v>0.00043337916193436545</v>
      </c>
      <c r="J9" s="21"/>
    </row>
    <row r="10" spans="1:10" ht="10.5">
      <c r="A10" s="2" t="s">
        <v>339</v>
      </c>
      <c r="B10" s="22">
        <v>14</v>
      </c>
      <c r="C10" s="47">
        <v>50</v>
      </c>
      <c r="D10" s="47">
        <v>21</v>
      </c>
      <c r="E10" s="47">
        <v>2</v>
      </c>
      <c r="F10" s="47">
        <v>20</v>
      </c>
      <c r="G10" s="47">
        <v>0</v>
      </c>
      <c r="H10" s="47">
        <f t="shared" si="0"/>
        <v>107</v>
      </c>
      <c r="I10" s="61">
        <f>H10/H55</f>
        <v>0.0005330065554824954</v>
      </c>
      <c r="J10" s="21"/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206</v>
      </c>
      <c r="B12" s="22">
        <v>56</v>
      </c>
      <c r="C12" s="47">
        <v>547</v>
      </c>
      <c r="D12" s="47">
        <v>196</v>
      </c>
      <c r="E12" s="47">
        <v>89</v>
      </c>
      <c r="F12" s="47">
        <v>0</v>
      </c>
      <c r="G12" s="47">
        <v>56</v>
      </c>
      <c r="H12" s="47">
        <f aca="true" t="shared" si="1" ref="H12:H27">SUM(B12:G12)</f>
        <v>944</v>
      </c>
      <c r="I12" s="61">
        <f>H12/H55</f>
        <v>0.004702412975471736</v>
      </c>
      <c r="J12" s="21"/>
    </row>
    <row r="13" spans="1:10" ht="10.5">
      <c r="A13" s="2" t="s">
        <v>341</v>
      </c>
      <c r="B13" s="22">
        <v>428</v>
      </c>
      <c r="C13" s="47">
        <v>1558</v>
      </c>
      <c r="D13" s="47">
        <v>353</v>
      </c>
      <c r="E13" s="47">
        <v>37</v>
      </c>
      <c r="F13" s="47">
        <v>0</v>
      </c>
      <c r="G13" s="47">
        <v>2</v>
      </c>
      <c r="H13" s="47">
        <f t="shared" si="1"/>
        <v>2378</v>
      </c>
      <c r="I13" s="61">
        <f>H13/H55</f>
        <v>0.011845697092872656</v>
      </c>
      <c r="J13" s="21"/>
    </row>
    <row r="14" spans="1:10" ht="10.5">
      <c r="A14" s="2" t="s">
        <v>342</v>
      </c>
      <c r="B14" s="22">
        <v>0</v>
      </c>
      <c r="C14" s="47">
        <v>45</v>
      </c>
      <c r="D14" s="47">
        <v>32</v>
      </c>
      <c r="E14" s="47">
        <v>27</v>
      </c>
      <c r="F14" s="47">
        <v>0</v>
      </c>
      <c r="G14" s="47">
        <v>0</v>
      </c>
      <c r="H14" s="47">
        <f t="shared" si="1"/>
        <v>104</v>
      </c>
      <c r="I14" s="61">
        <f>H14/H55</f>
        <v>0.000518062446450276</v>
      </c>
      <c r="J14" s="21"/>
    </row>
    <row r="15" spans="1:10" ht="10.5">
      <c r="A15" s="2" t="s">
        <v>343</v>
      </c>
      <c r="B15" s="22">
        <v>195</v>
      </c>
      <c r="C15" s="47">
        <v>1387</v>
      </c>
      <c r="D15" s="47">
        <v>323</v>
      </c>
      <c r="E15" s="47">
        <v>50</v>
      </c>
      <c r="F15" s="47">
        <v>8</v>
      </c>
      <c r="G15" s="47">
        <v>135</v>
      </c>
      <c r="H15" s="47">
        <f t="shared" si="1"/>
        <v>2098</v>
      </c>
      <c r="I15" s="61">
        <f>H15/H55</f>
        <v>0.010450913583198836</v>
      </c>
      <c r="J15" s="21"/>
    </row>
    <row r="16" spans="1:10" ht="10.5">
      <c r="A16" s="2" t="s">
        <v>344</v>
      </c>
      <c r="B16" s="22">
        <v>153</v>
      </c>
      <c r="C16" s="47">
        <v>582</v>
      </c>
      <c r="D16" s="47">
        <v>167</v>
      </c>
      <c r="E16" s="47">
        <v>134</v>
      </c>
      <c r="F16" s="47">
        <v>0</v>
      </c>
      <c r="G16" s="47">
        <v>0</v>
      </c>
      <c r="H16" s="47">
        <f t="shared" si="1"/>
        <v>1036</v>
      </c>
      <c r="I16" s="61">
        <f>H16/H55</f>
        <v>0.005160698985793134</v>
      </c>
      <c r="J16" s="21"/>
    </row>
    <row r="17" spans="1:10" ht="10.5">
      <c r="A17" s="2" t="s">
        <v>345</v>
      </c>
      <c r="B17" s="22">
        <v>804</v>
      </c>
      <c r="C17" s="47">
        <v>1536</v>
      </c>
      <c r="D17" s="47">
        <v>790</v>
      </c>
      <c r="E17" s="47">
        <v>838</v>
      </c>
      <c r="F17" s="47">
        <v>45</v>
      </c>
      <c r="G17" s="47">
        <v>578</v>
      </c>
      <c r="H17" s="47">
        <f t="shared" si="1"/>
        <v>4591</v>
      </c>
      <c r="I17" s="61">
        <f>H17/H55</f>
        <v>0.02286946818897324</v>
      </c>
      <c r="J17" s="21"/>
    </row>
    <row r="18" spans="1:10" ht="10.5">
      <c r="A18" s="2" t="s">
        <v>316</v>
      </c>
      <c r="B18" s="22">
        <v>0</v>
      </c>
      <c r="C18" s="47">
        <v>42</v>
      </c>
      <c r="D18" s="47">
        <v>8</v>
      </c>
      <c r="E18" s="47">
        <v>0</v>
      </c>
      <c r="F18" s="47">
        <v>50</v>
      </c>
      <c r="G18" s="47">
        <v>0</v>
      </c>
      <c r="H18" s="47">
        <f t="shared" si="1"/>
        <v>100</v>
      </c>
      <c r="I18" s="61">
        <f>H18/H55</f>
        <v>0.0004981369677406499</v>
      </c>
      <c r="J18" s="21"/>
    </row>
    <row r="19" spans="1:10" ht="10.5">
      <c r="A19" s="2" t="s">
        <v>347</v>
      </c>
      <c r="B19" s="22">
        <v>78</v>
      </c>
      <c r="C19" s="47">
        <v>264</v>
      </c>
      <c r="D19" s="47">
        <v>130</v>
      </c>
      <c r="E19" s="47">
        <v>56</v>
      </c>
      <c r="F19" s="47">
        <v>2</v>
      </c>
      <c r="G19" s="47">
        <v>58</v>
      </c>
      <c r="H19" s="47">
        <f t="shared" si="1"/>
        <v>588</v>
      </c>
      <c r="I19" s="61">
        <f>H19/H55</f>
        <v>0.0029290453703150216</v>
      </c>
      <c r="J19" s="21"/>
    </row>
    <row r="20" spans="1:10" ht="10.5">
      <c r="A20" s="2" t="s">
        <v>348</v>
      </c>
      <c r="B20" s="22">
        <v>298</v>
      </c>
      <c r="C20" s="47">
        <v>796</v>
      </c>
      <c r="D20" s="47">
        <v>360</v>
      </c>
      <c r="E20" s="47">
        <v>216</v>
      </c>
      <c r="F20" s="47">
        <v>22</v>
      </c>
      <c r="G20" s="47">
        <v>61</v>
      </c>
      <c r="H20" s="47">
        <f t="shared" si="1"/>
        <v>1753</v>
      </c>
      <c r="I20" s="61">
        <f>H20/H55</f>
        <v>0.008732341044493594</v>
      </c>
      <c r="J20" s="21"/>
    </row>
    <row r="21" spans="1:10" ht="10.5">
      <c r="A21" s="2" t="s">
        <v>349</v>
      </c>
      <c r="B21" s="22">
        <v>69</v>
      </c>
      <c r="C21" s="47">
        <v>146</v>
      </c>
      <c r="D21" s="47">
        <v>47</v>
      </c>
      <c r="E21" s="47">
        <v>11</v>
      </c>
      <c r="F21" s="47">
        <v>2</v>
      </c>
      <c r="G21" s="47">
        <v>19</v>
      </c>
      <c r="H21" s="47">
        <f t="shared" si="1"/>
        <v>294</v>
      </c>
      <c r="I21" s="61">
        <f>H21/H55</f>
        <v>0.0014645226851575108</v>
      </c>
      <c r="J21" s="21"/>
    </row>
    <row r="22" spans="1:10" ht="10.5">
      <c r="A22" s="2" t="s">
        <v>350</v>
      </c>
      <c r="B22" s="22">
        <v>37</v>
      </c>
      <c r="C22" s="47">
        <v>100</v>
      </c>
      <c r="D22" s="47">
        <v>54</v>
      </c>
      <c r="E22" s="47">
        <v>8</v>
      </c>
      <c r="F22" s="47">
        <v>0</v>
      </c>
      <c r="G22" s="47">
        <v>0</v>
      </c>
      <c r="H22" s="47">
        <f t="shared" si="1"/>
        <v>199</v>
      </c>
      <c r="I22" s="61">
        <f>H22/H55</f>
        <v>0.0009912925658038935</v>
      </c>
      <c r="J22" s="21"/>
    </row>
    <row r="23" spans="1:10" ht="10.5">
      <c r="A23" s="2" t="s">
        <v>96</v>
      </c>
      <c r="B23" s="22">
        <v>52</v>
      </c>
      <c r="C23" s="47">
        <v>109</v>
      </c>
      <c r="D23" s="47">
        <v>20</v>
      </c>
      <c r="E23" s="47">
        <v>3</v>
      </c>
      <c r="F23" s="47">
        <v>2</v>
      </c>
      <c r="G23" s="47">
        <v>0</v>
      </c>
      <c r="H23" s="47">
        <f t="shared" si="1"/>
        <v>186</v>
      </c>
      <c r="I23" s="61">
        <f>H23/H55</f>
        <v>0.0009265347599976089</v>
      </c>
      <c r="J23" s="21"/>
    </row>
    <row r="24" spans="1:10" ht="10.5">
      <c r="A24" s="2" t="s">
        <v>97</v>
      </c>
      <c r="B24" s="22">
        <v>59</v>
      </c>
      <c r="C24" s="47">
        <v>198</v>
      </c>
      <c r="D24" s="47">
        <v>55</v>
      </c>
      <c r="E24" s="47">
        <v>26</v>
      </c>
      <c r="F24" s="47">
        <v>4</v>
      </c>
      <c r="G24" s="47">
        <v>81</v>
      </c>
      <c r="H24" s="47">
        <f t="shared" si="1"/>
        <v>423</v>
      </c>
      <c r="I24" s="61">
        <f>H24/H55</f>
        <v>0.0021071193735429494</v>
      </c>
      <c r="J24" s="21"/>
    </row>
    <row r="25" spans="1:10" ht="10.5">
      <c r="A25" s="2" t="s">
        <v>98</v>
      </c>
      <c r="B25" s="22">
        <v>614</v>
      </c>
      <c r="C25" s="47">
        <v>1880</v>
      </c>
      <c r="D25" s="47">
        <v>667</v>
      </c>
      <c r="E25" s="47">
        <v>460</v>
      </c>
      <c r="F25" s="47">
        <v>0</v>
      </c>
      <c r="G25" s="47">
        <v>2</v>
      </c>
      <c r="H25" s="47">
        <f t="shared" si="1"/>
        <v>3623</v>
      </c>
      <c r="I25" s="61">
        <f>H25/H55</f>
        <v>0.01804750234124375</v>
      </c>
      <c r="J25" s="21"/>
    </row>
    <row r="26" spans="1:10" ht="10.5">
      <c r="A26" s="2" t="s">
        <v>204</v>
      </c>
      <c r="B26" s="22">
        <v>438</v>
      </c>
      <c r="C26" s="47">
        <v>747</v>
      </c>
      <c r="D26" s="47">
        <v>215</v>
      </c>
      <c r="E26" s="47">
        <v>97</v>
      </c>
      <c r="F26" s="47">
        <v>1</v>
      </c>
      <c r="G26" s="47">
        <v>1</v>
      </c>
      <c r="H26" s="47">
        <f t="shared" si="1"/>
        <v>1499</v>
      </c>
      <c r="I26" s="61">
        <f>H26/H55</f>
        <v>0.007467073146432343</v>
      </c>
      <c r="J26" s="21"/>
    </row>
    <row r="27" spans="1:10" ht="10.5">
      <c r="A27" s="2" t="s">
        <v>100</v>
      </c>
      <c r="B27" s="22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f t="shared" si="1"/>
        <v>0</v>
      </c>
      <c r="I27" s="61">
        <f>H27/H55</f>
        <v>0</v>
      </c>
      <c r="J27" s="21"/>
    </row>
    <row r="28" spans="1:10" ht="10.5">
      <c r="A28" s="2" t="s">
        <v>210</v>
      </c>
      <c r="B28" s="22"/>
      <c r="C28" s="47"/>
      <c r="D28" s="47"/>
      <c r="E28" s="47"/>
      <c r="F28" s="47"/>
      <c r="G28" s="47"/>
      <c r="H28" s="47"/>
      <c r="I28" s="61"/>
      <c r="J28" s="21"/>
    </row>
    <row r="29" spans="1:10" ht="10.5">
      <c r="A29" s="2" t="s">
        <v>102</v>
      </c>
      <c r="B29" s="22">
        <v>208</v>
      </c>
      <c r="C29" s="47">
        <v>414</v>
      </c>
      <c r="D29" s="47">
        <v>280</v>
      </c>
      <c r="E29" s="47">
        <v>328</v>
      </c>
      <c r="F29" s="47">
        <v>2</v>
      </c>
      <c r="G29" s="47">
        <v>15</v>
      </c>
      <c r="H29" s="47">
        <f aca="true" t="shared" si="2" ref="H29:H41">SUM(B29:G29)</f>
        <v>1247</v>
      </c>
      <c r="I29" s="61">
        <f>H29/H55</f>
        <v>0.006211767987725905</v>
      </c>
      <c r="J29" s="21"/>
    </row>
    <row r="30" spans="1:10" ht="10.5">
      <c r="A30" s="2" t="s">
        <v>103</v>
      </c>
      <c r="B30" s="22">
        <v>133</v>
      </c>
      <c r="C30" s="47">
        <v>458</v>
      </c>
      <c r="D30" s="47">
        <v>114</v>
      </c>
      <c r="E30" s="47">
        <v>80</v>
      </c>
      <c r="F30" s="47">
        <v>0</v>
      </c>
      <c r="G30" s="47">
        <v>581</v>
      </c>
      <c r="H30" s="47">
        <f t="shared" si="2"/>
        <v>1366</v>
      </c>
      <c r="I30" s="61">
        <f>H30/H55</f>
        <v>0.006804550979337278</v>
      </c>
      <c r="J30" s="21"/>
    </row>
    <row r="31" spans="1:10" ht="10.5">
      <c r="A31" s="2" t="s">
        <v>104</v>
      </c>
      <c r="B31" s="22">
        <v>0</v>
      </c>
      <c r="C31" s="47">
        <v>0</v>
      </c>
      <c r="D31" s="47">
        <v>4</v>
      </c>
      <c r="E31" s="47">
        <v>6</v>
      </c>
      <c r="F31" s="47">
        <v>0</v>
      </c>
      <c r="G31" s="47">
        <v>0</v>
      </c>
      <c r="H31" s="47">
        <f t="shared" si="2"/>
        <v>10</v>
      </c>
      <c r="I31" s="61">
        <f>H31/H55</f>
        <v>4.9813696774065E-05</v>
      </c>
      <c r="J31" s="21"/>
    </row>
    <row r="32" spans="1:10" ht="10.5">
      <c r="A32" s="2" t="s">
        <v>105</v>
      </c>
      <c r="B32" s="22">
        <v>6</v>
      </c>
      <c r="C32" s="47">
        <v>15</v>
      </c>
      <c r="D32" s="47">
        <v>5</v>
      </c>
      <c r="E32" s="47">
        <v>7</v>
      </c>
      <c r="F32" s="47">
        <v>0</v>
      </c>
      <c r="G32" s="47">
        <v>6</v>
      </c>
      <c r="H32" s="47">
        <f t="shared" si="2"/>
        <v>39</v>
      </c>
      <c r="I32" s="61">
        <f>H32/H55</f>
        <v>0.00019427341741885348</v>
      </c>
      <c r="J32" s="21"/>
    </row>
    <row r="33" spans="1:10" ht="10.5">
      <c r="A33" s="2" t="s">
        <v>106</v>
      </c>
      <c r="B33" s="22">
        <v>98</v>
      </c>
      <c r="C33" s="47">
        <v>313</v>
      </c>
      <c r="D33" s="47">
        <v>77</v>
      </c>
      <c r="E33" s="47">
        <v>19</v>
      </c>
      <c r="F33" s="47">
        <v>0</v>
      </c>
      <c r="G33" s="47">
        <v>741</v>
      </c>
      <c r="H33" s="47">
        <f t="shared" si="2"/>
        <v>1248</v>
      </c>
      <c r="I33" s="61">
        <f>H33/H55</f>
        <v>0.0062167493574033115</v>
      </c>
      <c r="J33" s="21"/>
    </row>
    <row r="34" spans="1:10" ht="10.5">
      <c r="A34" s="2" t="s">
        <v>367</v>
      </c>
      <c r="B34" s="22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f t="shared" si="2"/>
        <v>0</v>
      </c>
      <c r="I34" s="61">
        <f>H34/H55</f>
        <v>0</v>
      </c>
      <c r="J34" s="21"/>
    </row>
    <row r="35" spans="1:10" ht="10.5">
      <c r="A35" s="2" t="s">
        <v>368</v>
      </c>
      <c r="B35" s="22">
        <v>831</v>
      </c>
      <c r="C35" s="47">
        <v>1177</v>
      </c>
      <c r="D35" s="47">
        <v>460</v>
      </c>
      <c r="E35" s="47">
        <v>269</v>
      </c>
      <c r="F35" s="47">
        <v>2</v>
      </c>
      <c r="G35" s="47">
        <v>1885</v>
      </c>
      <c r="H35" s="47">
        <f t="shared" si="2"/>
        <v>4624</v>
      </c>
      <c r="I35" s="61">
        <f>H35/H55</f>
        <v>0.023033853388327655</v>
      </c>
      <c r="J35" s="21"/>
    </row>
    <row r="36" spans="1:10" ht="10.5">
      <c r="A36" s="2" t="s">
        <v>369</v>
      </c>
      <c r="B36" s="22">
        <v>45</v>
      </c>
      <c r="C36" s="47">
        <v>1021</v>
      </c>
      <c r="D36" s="47">
        <v>190</v>
      </c>
      <c r="E36" s="47">
        <v>58</v>
      </c>
      <c r="F36" s="47">
        <v>15</v>
      </c>
      <c r="G36" s="47">
        <v>42</v>
      </c>
      <c r="H36" s="47">
        <f t="shared" si="2"/>
        <v>1371</v>
      </c>
      <c r="I36" s="61">
        <f>H36/H55</f>
        <v>0.006829457827724311</v>
      </c>
      <c r="J36" s="21"/>
    </row>
    <row r="37" spans="1:10" ht="10.5">
      <c r="A37" s="2" t="s">
        <v>370</v>
      </c>
      <c r="B37" s="22">
        <v>249</v>
      </c>
      <c r="C37" s="47">
        <v>245</v>
      </c>
      <c r="D37" s="47">
        <v>98</v>
      </c>
      <c r="E37" s="47">
        <v>57</v>
      </c>
      <c r="F37" s="47">
        <v>0</v>
      </c>
      <c r="G37" s="47">
        <v>0</v>
      </c>
      <c r="H37" s="47">
        <f t="shared" si="2"/>
        <v>649</v>
      </c>
      <c r="I37" s="61">
        <f>H37/H55</f>
        <v>0.003232908920636818</v>
      </c>
      <c r="J37" s="21"/>
    </row>
    <row r="38" spans="1:10" ht="10.5">
      <c r="A38" s="2" t="s">
        <v>371</v>
      </c>
      <c r="B38" s="22">
        <v>529</v>
      </c>
      <c r="C38" s="47">
        <v>947</v>
      </c>
      <c r="D38" s="47">
        <v>288</v>
      </c>
      <c r="E38" s="47">
        <v>200</v>
      </c>
      <c r="F38" s="47">
        <v>7</v>
      </c>
      <c r="G38" s="47">
        <v>527</v>
      </c>
      <c r="H38" s="47">
        <f t="shared" si="2"/>
        <v>2498</v>
      </c>
      <c r="I38" s="61">
        <f>H38/H55</f>
        <v>0.012443461454161437</v>
      </c>
      <c r="J38" s="21"/>
    </row>
    <row r="39" spans="1:10" ht="10.5">
      <c r="A39" s="2" t="s">
        <v>372</v>
      </c>
      <c r="B39" s="22">
        <v>3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f t="shared" si="2"/>
        <v>3</v>
      </c>
      <c r="I39" s="61">
        <f>H39/H55</f>
        <v>1.49441090322195E-05</v>
      </c>
      <c r="J39" s="21"/>
    </row>
    <row r="40" spans="1:10" ht="10.5">
      <c r="A40" s="2" t="s">
        <v>373</v>
      </c>
      <c r="B40" s="22">
        <v>802</v>
      </c>
      <c r="C40" s="47">
        <v>4523</v>
      </c>
      <c r="D40" s="47">
        <v>1196</v>
      </c>
      <c r="E40" s="47">
        <v>509</v>
      </c>
      <c r="F40" s="47">
        <v>38</v>
      </c>
      <c r="G40" s="47">
        <v>0</v>
      </c>
      <c r="H40" s="47">
        <f t="shared" si="2"/>
        <v>7068</v>
      </c>
      <c r="I40" s="61">
        <f>H40/H55</f>
        <v>0.03520832087990914</v>
      </c>
      <c r="J40" s="21"/>
    </row>
    <row r="41" spans="1:10" ht="10.5">
      <c r="A41" s="2" t="s">
        <v>319</v>
      </c>
      <c r="B41" s="22">
        <v>1806</v>
      </c>
      <c r="C41" s="47">
        <v>3353</v>
      </c>
      <c r="D41" s="47">
        <v>1512</v>
      </c>
      <c r="E41" s="47">
        <v>1175</v>
      </c>
      <c r="F41" s="47">
        <v>11</v>
      </c>
      <c r="G41" s="47">
        <v>1390</v>
      </c>
      <c r="H41" s="47">
        <f t="shared" si="2"/>
        <v>9247</v>
      </c>
      <c r="I41" s="61">
        <f>H41/H55</f>
        <v>0.0460627254069779</v>
      </c>
      <c r="J41" s="21"/>
    </row>
    <row r="42" spans="1:12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128"/>
      <c r="K42" s="37"/>
      <c r="L42" s="37"/>
    </row>
    <row r="43" spans="1:12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128"/>
      <c r="K43" s="37"/>
      <c r="L43" s="37"/>
    </row>
    <row r="44" spans="1:10" ht="10.5">
      <c r="A44" s="2" t="s">
        <v>375</v>
      </c>
      <c r="B44" s="22">
        <v>175</v>
      </c>
      <c r="C44" s="47">
        <v>244</v>
      </c>
      <c r="D44" s="47">
        <v>78</v>
      </c>
      <c r="E44" s="47">
        <v>40</v>
      </c>
      <c r="F44" s="47">
        <v>0</v>
      </c>
      <c r="G44" s="47">
        <v>9</v>
      </c>
      <c r="H44" s="47">
        <f aca="true" t="shared" si="3" ref="H44:H54">SUM(B44:G44)</f>
        <v>546</v>
      </c>
      <c r="I44" s="61">
        <f>H44/H55</f>
        <v>0.002719827843863949</v>
      </c>
      <c r="J44" s="21"/>
    </row>
    <row r="45" spans="1:10" ht="10.5">
      <c r="A45" s="2" t="s">
        <v>376</v>
      </c>
      <c r="B45" s="22">
        <v>0</v>
      </c>
      <c r="C45" s="47">
        <v>8</v>
      </c>
      <c r="D45" s="47">
        <v>0</v>
      </c>
      <c r="E45" s="47">
        <v>0</v>
      </c>
      <c r="F45" s="47">
        <v>0</v>
      </c>
      <c r="G45" s="47">
        <v>0</v>
      </c>
      <c r="H45" s="47">
        <f t="shared" si="3"/>
        <v>8</v>
      </c>
      <c r="I45" s="61">
        <f>H45/H55</f>
        <v>3.9850957419252E-05</v>
      </c>
      <c r="J45" s="21"/>
    </row>
    <row r="46" spans="1:10" ht="10.5">
      <c r="A46" s="2" t="s">
        <v>377</v>
      </c>
      <c r="B46" s="22">
        <v>85</v>
      </c>
      <c r="C46" s="47">
        <v>434</v>
      </c>
      <c r="D46" s="47">
        <v>145</v>
      </c>
      <c r="E46" s="47">
        <v>49</v>
      </c>
      <c r="F46" s="47">
        <v>0</v>
      </c>
      <c r="G46" s="47">
        <v>249</v>
      </c>
      <c r="H46" s="47">
        <f t="shared" si="3"/>
        <v>962</v>
      </c>
      <c r="I46" s="61">
        <f>H46/H55</f>
        <v>0.004792077629665052</v>
      </c>
      <c r="J46" s="21"/>
    </row>
    <row r="47" spans="1:10" ht="10.5">
      <c r="A47" s="2" t="s">
        <v>378</v>
      </c>
      <c r="B47" s="22">
        <v>2110</v>
      </c>
      <c r="C47" s="47">
        <v>8270</v>
      </c>
      <c r="D47" s="47">
        <v>3179</v>
      </c>
      <c r="E47" s="47">
        <v>2399</v>
      </c>
      <c r="F47" s="47">
        <v>16</v>
      </c>
      <c r="G47" s="47">
        <v>38</v>
      </c>
      <c r="H47" s="47">
        <f t="shared" si="3"/>
        <v>16012</v>
      </c>
      <c r="I47" s="61">
        <f>H47/H55</f>
        <v>0.07976169127463287</v>
      </c>
      <c r="J47" s="21"/>
    </row>
    <row r="48" spans="1:10" ht="10.5">
      <c r="A48" s="2" t="s">
        <v>379</v>
      </c>
      <c r="B48" s="22">
        <v>184</v>
      </c>
      <c r="C48" s="47">
        <v>461</v>
      </c>
      <c r="D48" s="47">
        <v>148</v>
      </c>
      <c r="E48" s="47">
        <v>108</v>
      </c>
      <c r="F48" s="47">
        <v>0</v>
      </c>
      <c r="G48" s="47">
        <v>4</v>
      </c>
      <c r="H48" s="47">
        <f t="shared" si="3"/>
        <v>905</v>
      </c>
      <c r="I48" s="61">
        <f>H48/H55</f>
        <v>0.004508139558052882</v>
      </c>
      <c r="J48" s="21"/>
    </row>
    <row r="49" spans="1:10" ht="10.5">
      <c r="A49" s="2" t="s">
        <v>380</v>
      </c>
      <c r="B49" s="22">
        <v>6</v>
      </c>
      <c r="C49" s="47">
        <v>8</v>
      </c>
      <c r="D49" s="47">
        <v>3</v>
      </c>
      <c r="E49" s="47">
        <v>2</v>
      </c>
      <c r="F49" s="47">
        <v>0</v>
      </c>
      <c r="G49" s="47">
        <v>0</v>
      </c>
      <c r="H49" s="47">
        <f t="shared" si="3"/>
        <v>19</v>
      </c>
      <c r="I49" s="61">
        <f>H49/H55</f>
        <v>9.464602387072349E-05</v>
      </c>
      <c r="J49" s="21"/>
    </row>
    <row r="50" spans="1:10" ht="10.5">
      <c r="A50" s="2" t="s">
        <v>381</v>
      </c>
      <c r="B50" s="22">
        <v>81</v>
      </c>
      <c r="C50" s="47">
        <v>127</v>
      </c>
      <c r="D50" s="47">
        <v>49</v>
      </c>
      <c r="E50" s="47">
        <v>53</v>
      </c>
      <c r="F50" s="47">
        <v>0</v>
      </c>
      <c r="G50" s="47">
        <v>581</v>
      </c>
      <c r="H50" s="47">
        <f t="shared" si="3"/>
        <v>891</v>
      </c>
      <c r="I50" s="61">
        <f>H50/H55</f>
        <v>0.004438400382569191</v>
      </c>
      <c r="J50" s="21"/>
    </row>
    <row r="51" spans="1:10" ht="10.5">
      <c r="A51" s="2" t="s">
        <v>382</v>
      </c>
      <c r="B51" s="22">
        <v>17</v>
      </c>
      <c r="C51" s="47">
        <v>440</v>
      </c>
      <c r="D51" s="47">
        <v>103</v>
      </c>
      <c r="E51" s="47">
        <v>204</v>
      </c>
      <c r="F51" s="47">
        <v>0</v>
      </c>
      <c r="G51" s="47">
        <v>0</v>
      </c>
      <c r="H51" s="47">
        <f t="shared" si="3"/>
        <v>764</v>
      </c>
      <c r="I51" s="61">
        <f>H51/H55</f>
        <v>0.0038057664335385656</v>
      </c>
      <c r="J51" s="21"/>
    </row>
    <row r="52" spans="1:10" ht="10.5">
      <c r="A52" s="2" t="s">
        <v>383</v>
      </c>
      <c r="B52" s="22">
        <v>1</v>
      </c>
      <c r="C52" s="47">
        <v>33</v>
      </c>
      <c r="D52" s="47">
        <v>10</v>
      </c>
      <c r="E52" s="47">
        <v>7</v>
      </c>
      <c r="F52" s="47">
        <v>0</v>
      </c>
      <c r="G52" s="47">
        <v>0</v>
      </c>
      <c r="H52" s="47">
        <f t="shared" si="3"/>
        <v>51</v>
      </c>
      <c r="I52" s="61">
        <f>H52/H55</f>
        <v>0.00025404985354773147</v>
      </c>
      <c r="J52" s="21"/>
    </row>
    <row r="53" spans="1:10" ht="10.5">
      <c r="A53" s="2" t="s">
        <v>113</v>
      </c>
      <c r="B53" s="22">
        <v>12</v>
      </c>
      <c r="C53" s="47">
        <v>194</v>
      </c>
      <c r="D53" s="47">
        <v>72</v>
      </c>
      <c r="E53" s="47">
        <v>50</v>
      </c>
      <c r="F53" s="47">
        <v>0</v>
      </c>
      <c r="G53" s="47">
        <v>0</v>
      </c>
      <c r="H53" s="47">
        <f t="shared" si="3"/>
        <v>328</v>
      </c>
      <c r="I53" s="61">
        <f>H53/H55</f>
        <v>0.0016338892541893318</v>
      </c>
      <c r="J53" s="21"/>
    </row>
    <row r="54" spans="1:10" ht="10.5">
      <c r="A54" s="2" t="s">
        <v>385</v>
      </c>
      <c r="B54" s="22">
        <v>20</v>
      </c>
      <c r="C54" s="47">
        <v>163</v>
      </c>
      <c r="D54" s="47">
        <v>47</v>
      </c>
      <c r="E54" s="47">
        <v>25</v>
      </c>
      <c r="F54" s="47">
        <v>1</v>
      </c>
      <c r="G54" s="47">
        <v>0</v>
      </c>
      <c r="H54" s="47">
        <f t="shared" si="3"/>
        <v>256</v>
      </c>
      <c r="I54" s="61">
        <f>H54/H55</f>
        <v>0.001275230637416064</v>
      </c>
      <c r="J54" s="21"/>
    </row>
    <row r="55" spans="1:9" ht="10.5">
      <c r="A55" s="3" t="s">
        <v>137</v>
      </c>
      <c r="B55" s="22">
        <f aca="true" t="shared" si="4" ref="B55:H55">SUM(B3:B54)</f>
        <v>28029</v>
      </c>
      <c r="C55" s="22">
        <f t="shared" si="4"/>
        <v>81010</v>
      </c>
      <c r="D55" s="22">
        <f t="shared" si="4"/>
        <v>34851</v>
      </c>
      <c r="E55" s="22">
        <f t="shared" si="4"/>
        <v>34413</v>
      </c>
      <c r="F55" s="22">
        <f t="shared" si="4"/>
        <v>1038</v>
      </c>
      <c r="G55" s="22">
        <f t="shared" si="4"/>
        <v>21407</v>
      </c>
      <c r="H55" s="22">
        <f t="shared" si="4"/>
        <v>200748</v>
      </c>
      <c r="I55" s="61">
        <f>H55/H55</f>
        <v>1</v>
      </c>
    </row>
    <row r="56" spans="1:9" ht="10.5">
      <c r="A56" s="3" t="s">
        <v>165</v>
      </c>
      <c r="B56" s="32">
        <f>B55/H55</f>
        <v>0.1396228106880268</v>
      </c>
      <c r="C56" s="32">
        <f>C55/H55</f>
        <v>0.40354075756670055</v>
      </c>
      <c r="D56" s="32">
        <f>D55/H55</f>
        <v>0.17360571462729393</v>
      </c>
      <c r="E56" s="32">
        <f>E55/H55</f>
        <v>0.17142387470858989</v>
      </c>
      <c r="F56" s="32">
        <f>F55/H55</f>
        <v>0.005170661725147947</v>
      </c>
      <c r="G56" s="32">
        <f>G55/H55</f>
        <v>0.10663618068424094</v>
      </c>
      <c r="H56" s="32">
        <f>H55/H55</f>
        <v>1</v>
      </c>
      <c r="I56" s="6"/>
    </row>
    <row r="57" spans="1:11" ht="10.5">
      <c r="A57" s="4" t="s">
        <v>11</v>
      </c>
      <c r="D57" s="25"/>
      <c r="K57" s="21"/>
    </row>
    <row r="58" spans="1:11" ht="10.5">
      <c r="A58" s="4" t="s">
        <v>12</v>
      </c>
      <c r="D58" s="25"/>
      <c r="K58" s="21"/>
    </row>
    <row r="59" spans="1:11" ht="10.5">
      <c r="A59" s="4" t="s">
        <v>320</v>
      </c>
      <c r="F59" s="25"/>
      <c r="I59" s="44"/>
      <c r="K59" s="37"/>
    </row>
    <row r="60" spans="1:11" ht="10.5">
      <c r="A60" s="39" t="s">
        <v>321</v>
      </c>
      <c r="F60" s="25"/>
      <c r="I60" s="44"/>
      <c r="K60" s="37"/>
    </row>
    <row r="61" spans="1:14" ht="10.5">
      <c r="A61" s="4" t="s">
        <v>125</v>
      </c>
      <c r="F61" s="25"/>
      <c r="I61" s="25"/>
      <c r="J61" s="37"/>
      <c r="K61" s="37"/>
      <c r="L61" s="37"/>
      <c r="M61" s="37"/>
      <c r="N61" s="37"/>
    </row>
  </sheetData>
  <printOptions/>
  <pageMargins left="0.4" right="0.4" top="0.35" bottom="0.35" header="0.5" footer="0.5"/>
  <pageSetup horizontalDpi="600" verticalDpi="6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O61"/>
  <sheetViews>
    <sheetView zoomScale="125" zoomScaleNormal="125" workbookViewId="0" topLeftCell="A1">
      <selection activeCell="C7" sqref="C7"/>
    </sheetView>
  </sheetViews>
  <sheetFormatPr defaultColWidth="11.421875" defaultRowHeight="12.75"/>
  <cols>
    <col min="1" max="1" width="17.28125" style="4" customWidth="1"/>
    <col min="2" max="2" width="10.140625" style="4" customWidth="1"/>
    <col min="3" max="3" width="9.8515625" style="4" customWidth="1"/>
    <col min="4" max="5" width="11.140625" style="4" customWidth="1"/>
    <col min="6" max="6" width="9.140625" style="4" customWidth="1"/>
    <col min="7" max="7" width="9.57421875" style="4" customWidth="1"/>
    <col min="8" max="8" width="7.57421875" style="4" customWidth="1"/>
    <col min="9" max="9" width="10.57421875" style="4" customWidth="1"/>
    <col min="10" max="16384" width="9.140625" style="4" customWidth="1"/>
  </cols>
  <sheetData>
    <row r="1" ht="10.5">
      <c r="A1" s="1" t="s">
        <v>188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9" ht="10.5">
      <c r="A3" s="2" t="s">
        <v>418</v>
      </c>
      <c r="B3" s="22"/>
      <c r="C3" s="47"/>
      <c r="D3" s="47"/>
      <c r="E3" s="47"/>
      <c r="F3" s="47"/>
      <c r="G3" s="47"/>
      <c r="H3" s="47"/>
      <c r="I3" s="61"/>
    </row>
    <row r="4" spans="1:10" ht="10.5">
      <c r="A4" s="2" t="s">
        <v>333</v>
      </c>
      <c r="B4" s="22">
        <v>0</v>
      </c>
      <c r="C4" s="47">
        <v>0</v>
      </c>
      <c r="D4" s="47">
        <v>0</v>
      </c>
      <c r="E4" s="23">
        <v>4</v>
      </c>
      <c r="F4" s="47">
        <v>0</v>
      </c>
      <c r="G4" s="47">
        <v>0</v>
      </c>
      <c r="H4" s="47">
        <f aca="true" t="shared" si="0" ref="H4:H10">SUM(B4:G4)</f>
        <v>4</v>
      </c>
      <c r="I4" s="61">
        <f>H4/H55</f>
        <v>5.266414756494148E-05</v>
      </c>
      <c r="J4" s="21"/>
    </row>
    <row r="5" spans="1:10" ht="10.5">
      <c r="A5" s="2" t="s">
        <v>334</v>
      </c>
      <c r="B5" s="22">
        <v>43</v>
      </c>
      <c r="C5" s="47">
        <v>266</v>
      </c>
      <c r="D5" s="47">
        <v>96</v>
      </c>
      <c r="E5" s="23">
        <v>207</v>
      </c>
      <c r="F5" s="47">
        <v>0</v>
      </c>
      <c r="G5" s="47">
        <v>0</v>
      </c>
      <c r="H5" s="47">
        <f t="shared" si="0"/>
        <v>612</v>
      </c>
      <c r="I5" s="61">
        <f>H5/H55</f>
        <v>0.008057614577436046</v>
      </c>
      <c r="J5" s="21"/>
    </row>
    <row r="6" spans="1:10" ht="10.5">
      <c r="A6" s="2" t="s">
        <v>335</v>
      </c>
      <c r="B6" s="22">
        <v>0</v>
      </c>
      <c r="C6" s="47">
        <v>0</v>
      </c>
      <c r="D6" s="47">
        <v>0</v>
      </c>
      <c r="E6" s="23">
        <v>0</v>
      </c>
      <c r="F6" s="47">
        <v>0</v>
      </c>
      <c r="G6" s="47">
        <v>0</v>
      </c>
      <c r="H6" s="47">
        <f t="shared" si="0"/>
        <v>0</v>
      </c>
      <c r="I6" s="61">
        <f>H6/H55</f>
        <v>0</v>
      </c>
      <c r="J6" s="21"/>
    </row>
    <row r="7" spans="1:10" ht="10.5">
      <c r="A7" s="2" t="s">
        <v>336</v>
      </c>
      <c r="B7" s="22">
        <v>4573</v>
      </c>
      <c r="C7" s="47">
        <v>18028</v>
      </c>
      <c r="D7" s="47">
        <v>10022</v>
      </c>
      <c r="E7" s="23">
        <v>14044</v>
      </c>
      <c r="F7" s="47">
        <v>381</v>
      </c>
      <c r="G7" s="47">
        <v>6632</v>
      </c>
      <c r="H7" s="47">
        <f t="shared" si="0"/>
        <v>53680</v>
      </c>
      <c r="I7" s="61">
        <f>H7/H55</f>
        <v>0.7067528603215146</v>
      </c>
      <c r="J7" s="21"/>
    </row>
    <row r="8" spans="1:10" ht="10.5">
      <c r="A8" s="2" t="s">
        <v>337</v>
      </c>
      <c r="B8" s="22">
        <v>9</v>
      </c>
      <c r="C8" s="47">
        <v>167</v>
      </c>
      <c r="D8" s="47">
        <v>50</v>
      </c>
      <c r="E8" s="23">
        <v>24</v>
      </c>
      <c r="F8" s="47">
        <v>0</v>
      </c>
      <c r="G8" s="47">
        <v>120</v>
      </c>
      <c r="H8" s="47">
        <f t="shared" si="0"/>
        <v>370</v>
      </c>
      <c r="I8" s="61">
        <f>H8/H55</f>
        <v>0.004871433649757086</v>
      </c>
      <c r="J8" s="21"/>
    </row>
    <row r="9" spans="1:10" ht="10.5">
      <c r="A9" s="2" t="s">
        <v>338</v>
      </c>
      <c r="B9" s="22">
        <v>0</v>
      </c>
      <c r="C9" s="47">
        <v>0</v>
      </c>
      <c r="D9" s="47">
        <v>0</v>
      </c>
      <c r="E9" s="23">
        <v>0</v>
      </c>
      <c r="F9" s="47">
        <v>0</v>
      </c>
      <c r="G9" s="47">
        <v>0</v>
      </c>
      <c r="H9" s="47">
        <f t="shared" si="0"/>
        <v>0</v>
      </c>
      <c r="I9" s="61">
        <f>H9/H55</f>
        <v>0</v>
      </c>
      <c r="J9" s="21"/>
    </row>
    <row r="10" spans="1:10" ht="10.5">
      <c r="A10" s="2" t="s">
        <v>339</v>
      </c>
      <c r="B10" s="22">
        <v>0</v>
      </c>
      <c r="C10" s="47">
        <v>0</v>
      </c>
      <c r="D10" s="47">
        <v>0</v>
      </c>
      <c r="E10" s="23">
        <v>0</v>
      </c>
      <c r="F10" s="47">
        <v>0</v>
      </c>
      <c r="G10" s="47">
        <v>0</v>
      </c>
      <c r="H10" s="47">
        <f t="shared" si="0"/>
        <v>0</v>
      </c>
      <c r="I10" s="61">
        <f>H10/H55</f>
        <v>0</v>
      </c>
      <c r="J10" s="21"/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206</v>
      </c>
      <c r="B12" s="22">
        <v>1427</v>
      </c>
      <c r="C12" s="47">
        <v>5759</v>
      </c>
      <c r="D12" s="47">
        <v>2349</v>
      </c>
      <c r="E12" s="23">
        <v>2120</v>
      </c>
      <c r="F12" s="47">
        <v>0</v>
      </c>
      <c r="G12" s="47">
        <v>704</v>
      </c>
      <c r="H12" s="47">
        <f>SUM(B12:G12)</f>
        <v>12359</v>
      </c>
      <c r="I12" s="61">
        <f>H12/H55</f>
        <v>0.16271904993877792</v>
      </c>
      <c r="J12" s="21"/>
    </row>
    <row r="13" spans="1:10" ht="10.5">
      <c r="A13" s="2" t="s">
        <v>341</v>
      </c>
      <c r="B13" s="22">
        <v>0</v>
      </c>
      <c r="C13" s="47">
        <v>0</v>
      </c>
      <c r="D13" s="47">
        <v>0</v>
      </c>
      <c r="E13" s="23">
        <v>0</v>
      </c>
      <c r="F13" s="47">
        <v>0</v>
      </c>
      <c r="G13" s="47">
        <v>0</v>
      </c>
      <c r="H13" s="47">
        <f>SUM(B13:G13)</f>
        <v>0</v>
      </c>
      <c r="I13" s="61">
        <f>H13/H55</f>
        <v>0</v>
      </c>
      <c r="J13" s="21"/>
    </row>
    <row r="14" spans="1:10" ht="10.5">
      <c r="A14" s="2" t="s">
        <v>233</v>
      </c>
      <c r="B14" s="22"/>
      <c r="C14" s="47"/>
      <c r="D14" s="47"/>
      <c r="E14" s="23"/>
      <c r="F14" s="47"/>
      <c r="G14" s="47"/>
      <c r="H14" s="47"/>
      <c r="I14" s="61"/>
      <c r="J14" s="21"/>
    </row>
    <row r="15" spans="1:10" ht="10.5">
      <c r="A15" s="2" t="s">
        <v>343</v>
      </c>
      <c r="B15" s="22">
        <v>3</v>
      </c>
      <c r="C15" s="47">
        <v>73</v>
      </c>
      <c r="D15" s="47">
        <v>19</v>
      </c>
      <c r="E15" s="23">
        <v>6</v>
      </c>
      <c r="F15" s="47">
        <v>3</v>
      </c>
      <c r="G15" s="47">
        <v>4</v>
      </c>
      <c r="H15" s="47">
        <f aca="true" t="shared" si="1" ref="H15:H27">SUM(B15:G15)</f>
        <v>108</v>
      </c>
      <c r="I15" s="61">
        <f>H15/H55</f>
        <v>0.0014219319842534198</v>
      </c>
      <c r="J15" s="21"/>
    </row>
    <row r="16" spans="1:10" ht="10.5">
      <c r="A16" s="2" t="s">
        <v>344</v>
      </c>
      <c r="B16" s="22">
        <v>24</v>
      </c>
      <c r="C16" s="47">
        <v>107</v>
      </c>
      <c r="D16" s="47">
        <v>46</v>
      </c>
      <c r="E16" s="23">
        <v>20</v>
      </c>
      <c r="F16" s="47">
        <v>0</v>
      </c>
      <c r="G16" s="47">
        <v>0</v>
      </c>
      <c r="H16" s="47">
        <f t="shared" si="1"/>
        <v>197</v>
      </c>
      <c r="I16" s="61">
        <f>H16/H55</f>
        <v>0.0025937092675733676</v>
      </c>
      <c r="J16" s="21"/>
    </row>
    <row r="17" spans="1:10" ht="10.5">
      <c r="A17" s="2" t="s">
        <v>345</v>
      </c>
      <c r="B17" s="22">
        <v>0</v>
      </c>
      <c r="C17" s="47">
        <v>46</v>
      </c>
      <c r="D17" s="47">
        <v>27</v>
      </c>
      <c r="E17" s="23">
        <v>40</v>
      </c>
      <c r="F17" s="47">
        <v>45</v>
      </c>
      <c r="G17" s="47">
        <v>0</v>
      </c>
      <c r="H17" s="47">
        <f t="shared" si="1"/>
        <v>158</v>
      </c>
      <c r="I17" s="61">
        <f>H17/H55</f>
        <v>0.0020802338288151883</v>
      </c>
      <c r="J17" s="21"/>
    </row>
    <row r="18" spans="1:10" ht="10.5">
      <c r="A18" s="2" t="s">
        <v>346</v>
      </c>
      <c r="B18" s="22">
        <v>0</v>
      </c>
      <c r="C18" s="47">
        <v>0</v>
      </c>
      <c r="D18" s="47">
        <v>0</v>
      </c>
      <c r="E18" s="23">
        <v>0</v>
      </c>
      <c r="F18" s="47">
        <v>0</v>
      </c>
      <c r="G18" s="47">
        <v>0</v>
      </c>
      <c r="H18" s="47">
        <f t="shared" si="1"/>
        <v>0</v>
      </c>
      <c r="I18" s="61">
        <f>H18/H55</f>
        <v>0</v>
      </c>
      <c r="J18" s="21"/>
    </row>
    <row r="19" spans="1:10" ht="10.5">
      <c r="A19" s="2" t="s">
        <v>347</v>
      </c>
      <c r="B19" s="22">
        <v>0</v>
      </c>
      <c r="C19" s="47">
        <v>1</v>
      </c>
      <c r="D19" s="47">
        <v>0</v>
      </c>
      <c r="E19" s="23">
        <v>0</v>
      </c>
      <c r="F19" s="47">
        <v>0</v>
      </c>
      <c r="G19" s="47">
        <v>0</v>
      </c>
      <c r="H19" s="47">
        <f t="shared" si="1"/>
        <v>1</v>
      </c>
      <c r="I19" s="61">
        <f>H19/H55</f>
        <v>1.316603689123537E-05</v>
      </c>
      <c r="J19" s="21"/>
    </row>
    <row r="20" spans="1:10" ht="10.5">
      <c r="A20" s="2" t="s">
        <v>348</v>
      </c>
      <c r="B20" s="22">
        <v>114</v>
      </c>
      <c r="C20" s="47">
        <v>256</v>
      </c>
      <c r="D20" s="47">
        <v>126</v>
      </c>
      <c r="E20" s="23">
        <v>84</v>
      </c>
      <c r="F20" s="47">
        <v>4</v>
      </c>
      <c r="G20" s="47">
        <v>8</v>
      </c>
      <c r="H20" s="47">
        <f t="shared" si="1"/>
        <v>592</v>
      </c>
      <c r="I20" s="61">
        <f>H20/H55</f>
        <v>0.007794293839611339</v>
      </c>
      <c r="J20" s="21"/>
    </row>
    <row r="21" spans="1:10" ht="10.5">
      <c r="A21" s="2" t="s">
        <v>349</v>
      </c>
      <c r="B21" s="22">
        <v>0</v>
      </c>
      <c r="C21" s="47">
        <v>0</v>
      </c>
      <c r="D21" s="47">
        <v>0</v>
      </c>
      <c r="E21" s="23">
        <v>0</v>
      </c>
      <c r="F21" s="47">
        <v>0</v>
      </c>
      <c r="G21" s="47">
        <v>0</v>
      </c>
      <c r="H21" s="47">
        <f t="shared" si="1"/>
        <v>0</v>
      </c>
      <c r="I21" s="61">
        <f>H21/H55</f>
        <v>0</v>
      </c>
      <c r="J21" s="21"/>
    </row>
    <row r="22" spans="1:10" ht="10.5">
      <c r="A22" s="2" t="s">
        <v>350</v>
      </c>
      <c r="B22" s="22">
        <v>1</v>
      </c>
      <c r="C22" s="47">
        <v>1</v>
      </c>
      <c r="D22" s="47">
        <v>0</v>
      </c>
      <c r="E22" s="23">
        <v>0</v>
      </c>
      <c r="F22" s="47">
        <v>0</v>
      </c>
      <c r="G22" s="47">
        <v>0</v>
      </c>
      <c r="H22" s="47">
        <f t="shared" si="1"/>
        <v>2</v>
      </c>
      <c r="I22" s="61">
        <f>H22/H55</f>
        <v>2.633207378247074E-05</v>
      </c>
      <c r="J22" s="21"/>
    </row>
    <row r="23" spans="1:10" ht="10.5">
      <c r="A23" s="2" t="s">
        <v>96</v>
      </c>
      <c r="B23" s="22">
        <v>0</v>
      </c>
      <c r="C23" s="47">
        <v>0</v>
      </c>
      <c r="D23" s="47">
        <v>0</v>
      </c>
      <c r="E23" s="23">
        <v>0</v>
      </c>
      <c r="F23" s="47">
        <v>0</v>
      </c>
      <c r="G23" s="47">
        <v>0</v>
      </c>
      <c r="H23" s="47">
        <f t="shared" si="1"/>
        <v>0</v>
      </c>
      <c r="I23" s="61">
        <f>H23/H55</f>
        <v>0</v>
      </c>
      <c r="J23" s="21"/>
    </row>
    <row r="24" spans="1:10" ht="10.5">
      <c r="A24" s="2" t="s">
        <v>97</v>
      </c>
      <c r="B24" s="22">
        <v>0</v>
      </c>
      <c r="C24" s="47">
        <v>0</v>
      </c>
      <c r="D24" s="47">
        <v>0</v>
      </c>
      <c r="E24" s="23">
        <v>0</v>
      </c>
      <c r="F24" s="47">
        <v>0</v>
      </c>
      <c r="G24" s="47">
        <v>0</v>
      </c>
      <c r="H24" s="47">
        <f t="shared" si="1"/>
        <v>0</v>
      </c>
      <c r="I24" s="61">
        <f>H24/H55</f>
        <v>0</v>
      </c>
      <c r="J24" s="21"/>
    </row>
    <row r="25" spans="1:10" ht="10.5">
      <c r="A25" s="2" t="s">
        <v>98</v>
      </c>
      <c r="B25" s="22">
        <v>102</v>
      </c>
      <c r="C25" s="47">
        <v>310</v>
      </c>
      <c r="D25" s="47">
        <v>104</v>
      </c>
      <c r="E25" s="23">
        <v>208</v>
      </c>
      <c r="F25" s="47">
        <v>0</v>
      </c>
      <c r="G25" s="47">
        <v>0</v>
      </c>
      <c r="H25" s="47">
        <f t="shared" si="1"/>
        <v>724</v>
      </c>
      <c r="I25" s="61">
        <f>H25/H55</f>
        <v>0.009532210709254408</v>
      </c>
      <c r="J25" s="21"/>
    </row>
    <row r="26" spans="1:10" ht="10.5">
      <c r="A26" s="2" t="s">
        <v>99</v>
      </c>
      <c r="B26" s="22">
        <v>62</v>
      </c>
      <c r="C26" s="47">
        <v>12</v>
      </c>
      <c r="D26" s="47">
        <v>6</v>
      </c>
      <c r="E26" s="23">
        <v>10</v>
      </c>
      <c r="F26" s="47">
        <v>1</v>
      </c>
      <c r="G26" s="47">
        <v>1</v>
      </c>
      <c r="H26" s="47">
        <f t="shared" si="1"/>
        <v>92</v>
      </c>
      <c r="I26" s="61">
        <f>H26/H55</f>
        <v>0.001211275393993654</v>
      </c>
      <c r="J26" s="21"/>
    </row>
    <row r="27" spans="1:10" ht="10.5">
      <c r="A27" s="2" t="s">
        <v>100</v>
      </c>
      <c r="B27" s="22">
        <v>0</v>
      </c>
      <c r="C27" s="47">
        <v>0</v>
      </c>
      <c r="D27" s="47">
        <v>0</v>
      </c>
      <c r="E27" s="23">
        <v>0</v>
      </c>
      <c r="F27" s="47">
        <v>0</v>
      </c>
      <c r="G27" s="47">
        <v>0</v>
      </c>
      <c r="H27" s="47">
        <f t="shared" si="1"/>
        <v>0</v>
      </c>
      <c r="I27" s="61">
        <f>H27/H55</f>
        <v>0</v>
      </c>
      <c r="J27" s="21"/>
    </row>
    <row r="28" spans="1:10" ht="10.5">
      <c r="A28" s="2" t="s">
        <v>210</v>
      </c>
      <c r="B28" s="22"/>
      <c r="C28" s="47"/>
      <c r="D28" s="47"/>
      <c r="E28" s="23"/>
      <c r="F28" s="47"/>
      <c r="G28" s="47"/>
      <c r="H28" s="47"/>
      <c r="I28" s="61"/>
      <c r="J28" s="21"/>
    </row>
    <row r="29" spans="1:10" ht="10.5">
      <c r="A29" s="2" t="s">
        <v>102</v>
      </c>
      <c r="B29" s="22">
        <v>0</v>
      </c>
      <c r="C29" s="47">
        <v>6</v>
      </c>
      <c r="D29" s="47">
        <v>18</v>
      </c>
      <c r="E29" s="23">
        <v>32</v>
      </c>
      <c r="F29" s="47">
        <v>14</v>
      </c>
      <c r="G29" s="47">
        <v>1</v>
      </c>
      <c r="H29" s="47">
        <f aca="true" t="shared" si="2" ref="H29:H41">SUM(B29:G29)</f>
        <v>71</v>
      </c>
      <c r="I29" s="61">
        <f>H29/H55</f>
        <v>0.0009347886192777112</v>
      </c>
      <c r="J29" s="21"/>
    </row>
    <row r="30" spans="1:10" ht="10.5">
      <c r="A30" s="2" t="s">
        <v>103</v>
      </c>
      <c r="B30" s="22">
        <v>0</v>
      </c>
      <c r="C30" s="47">
        <v>19</v>
      </c>
      <c r="D30" s="47">
        <v>1</v>
      </c>
      <c r="E30" s="23">
        <v>4</v>
      </c>
      <c r="F30" s="47">
        <v>0</v>
      </c>
      <c r="G30" s="47">
        <v>15</v>
      </c>
      <c r="H30" s="47">
        <f t="shared" si="2"/>
        <v>39</v>
      </c>
      <c r="I30" s="61">
        <f>H30/H55</f>
        <v>0.0005134754387581794</v>
      </c>
      <c r="J30" s="21"/>
    </row>
    <row r="31" spans="1:10" ht="10.5">
      <c r="A31" s="2" t="s">
        <v>104</v>
      </c>
      <c r="B31" s="22">
        <v>0</v>
      </c>
      <c r="C31" s="47">
        <v>0</v>
      </c>
      <c r="D31" s="47">
        <v>0</v>
      </c>
      <c r="E31" s="23">
        <v>0</v>
      </c>
      <c r="F31" s="47">
        <v>0</v>
      </c>
      <c r="G31" s="47">
        <v>0</v>
      </c>
      <c r="H31" s="47">
        <f t="shared" si="2"/>
        <v>0</v>
      </c>
      <c r="I31" s="61">
        <f>H31/H55</f>
        <v>0</v>
      </c>
      <c r="J31" s="21"/>
    </row>
    <row r="32" spans="1:10" ht="10.5">
      <c r="A32" s="2" t="s">
        <v>105</v>
      </c>
      <c r="B32" s="22">
        <v>0</v>
      </c>
      <c r="C32" s="47">
        <v>0</v>
      </c>
      <c r="D32" s="47">
        <v>0</v>
      </c>
      <c r="E32" s="23">
        <v>0</v>
      </c>
      <c r="F32" s="47">
        <v>0</v>
      </c>
      <c r="G32" s="47">
        <v>0</v>
      </c>
      <c r="H32" s="47">
        <f t="shared" si="2"/>
        <v>0</v>
      </c>
      <c r="I32" s="61">
        <f>H32/H55</f>
        <v>0</v>
      </c>
      <c r="J32" s="21"/>
    </row>
    <row r="33" spans="1:10" ht="10.5">
      <c r="A33" s="2" t="s">
        <v>106</v>
      </c>
      <c r="B33" s="22">
        <v>73</v>
      </c>
      <c r="C33" s="47">
        <v>228</v>
      </c>
      <c r="D33" s="47">
        <v>49</v>
      </c>
      <c r="E33" s="23">
        <v>9</v>
      </c>
      <c r="F33" s="47">
        <v>0</v>
      </c>
      <c r="G33" s="47">
        <v>145</v>
      </c>
      <c r="H33" s="47">
        <f t="shared" si="2"/>
        <v>504</v>
      </c>
      <c r="I33" s="61">
        <f>H33/H55</f>
        <v>0.006635682593182626</v>
      </c>
      <c r="J33" s="21"/>
    </row>
    <row r="34" spans="1:10" ht="10.5">
      <c r="A34" s="2" t="s">
        <v>367</v>
      </c>
      <c r="B34" s="22">
        <v>0</v>
      </c>
      <c r="C34" s="47">
        <v>0</v>
      </c>
      <c r="D34" s="47">
        <v>0</v>
      </c>
      <c r="E34" s="23">
        <v>0</v>
      </c>
      <c r="F34" s="47">
        <v>0</v>
      </c>
      <c r="G34" s="47">
        <v>0</v>
      </c>
      <c r="H34" s="47">
        <f t="shared" si="2"/>
        <v>0</v>
      </c>
      <c r="I34" s="61">
        <f>H34/H55</f>
        <v>0</v>
      </c>
      <c r="J34" s="21"/>
    </row>
    <row r="35" spans="1:10" ht="10.5">
      <c r="A35" s="2" t="s">
        <v>368</v>
      </c>
      <c r="B35" s="22">
        <v>55</v>
      </c>
      <c r="C35" s="47">
        <v>154</v>
      </c>
      <c r="D35" s="47">
        <v>83</v>
      </c>
      <c r="E35" s="23">
        <v>50</v>
      </c>
      <c r="F35" s="47">
        <v>0</v>
      </c>
      <c r="G35" s="47">
        <v>36</v>
      </c>
      <c r="H35" s="47">
        <f t="shared" si="2"/>
        <v>378</v>
      </c>
      <c r="I35" s="61">
        <f>H35/H55</f>
        <v>0.00497676194488697</v>
      </c>
      <c r="J35" s="21"/>
    </row>
    <row r="36" spans="1:10" ht="10.5">
      <c r="A36" s="2" t="s">
        <v>369</v>
      </c>
      <c r="B36" s="22">
        <v>21</v>
      </c>
      <c r="C36" s="47">
        <v>363</v>
      </c>
      <c r="D36" s="47">
        <v>59</v>
      </c>
      <c r="E36" s="23">
        <v>14</v>
      </c>
      <c r="F36" s="47">
        <v>0</v>
      </c>
      <c r="G36" s="47">
        <v>0</v>
      </c>
      <c r="H36" s="47">
        <f t="shared" si="2"/>
        <v>457</v>
      </c>
      <c r="I36" s="61">
        <f>H36/H55</f>
        <v>0.006016878859294564</v>
      </c>
      <c r="J36" s="21"/>
    </row>
    <row r="37" spans="1:10" ht="10.5">
      <c r="A37" s="2" t="s">
        <v>370</v>
      </c>
      <c r="B37" s="22">
        <v>0</v>
      </c>
      <c r="C37" s="47">
        <v>0</v>
      </c>
      <c r="D37" s="47">
        <v>0</v>
      </c>
      <c r="E37" s="23">
        <v>0</v>
      </c>
      <c r="F37" s="47">
        <v>0</v>
      </c>
      <c r="G37" s="47">
        <v>0</v>
      </c>
      <c r="H37" s="47">
        <f t="shared" si="2"/>
        <v>0</v>
      </c>
      <c r="I37" s="61">
        <f>H37/H55</f>
        <v>0</v>
      </c>
      <c r="J37" s="21"/>
    </row>
    <row r="38" spans="1:10" ht="10.5">
      <c r="A38" s="2" t="s">
        <v>371</v>
      </c>
      <c r="B38" s="22">
        <v>0</v>
      </c>
      <c r="C38" s="47">
        <v>2</v>
      </c>
      <c r="D38" s="47">
        <v>0</v>
      </c>
      <c r="E38" s="23">
        <v>0</v>
      </c>
      <c r="F38" s="47">
        <v>0</v>
      </c>
      <c r="G38" s="47">
        <v>1</v>
      </c>
      <c r="H38" s="47">
        <f t="shared" si="2"/>
        <v>3</v>
      </c>
      <c r="I38" s="61">
        <f>H38/H55</f>
        <v>3.949811067370611E-05</v>
      </c>
      <c r="J38" s="21"/>
    </row>
    <row r="39" spans="1:10" ht="10.5">
      <c r="A39" s="2" t="s">
        <v>372</v>
      </c>
      <c r="B39" s="22">
        <v>3</v>
      </c>
      <c r="C39" s="47">
        <v>0</v>
      </c>
      <c r="D39" s="47">
        <v>0</v>
      </c>
      <c r="E39" s="23">
        <v>0</v>
      </c>
      <c r="F39" s="47">
        <v>0</v>
      </c>
      <c r="G39" s="47">
        <v>0</v>
      </c>
      <c r="H39" s="47">
        <f t="shared" si="2"/>
        <v>3</v>
      </c>
      <c r="I39" s="61">
        <f>H39/H55</f>
        <v>3.949811067370611E-05</v>
      </c>
      <c r="J39" s="21"/>
    </row>
    <row r="40" spans="1:10" ht="10.5">
      <c r="A40" s="2" t="s">
        <v>373</v>
      </c>
      <c r="B40" s="22">
        <v>26</v>
      </c>
      <c r="C40" s="47">
        <v>462</v>
      </c>
      <c r="D40" s="47">
        <v>115</v>
      </c>
      <c r="E40" s="23">
        <v>82</v>
      </c>
      <c r="F40" s="47">
        <v>0</v>
      </c>
      <c r="G40" s="47">
        <v>0</v>
      </c>
      <c r="H40" s="47">
        <f t="shared" si="2"/>
        <v>685</v>
      </c>
      <c r="I40" s="61">
        <f>H40/H55</f>
        <v>0.009018735270496228</v>
      </c>
      <c r="J40" s="21"/>
    </row>
    <row r="41" spans="1:10" ht="10.5">
      <c r="A41" s="2" t="s">
        <v>374</v>
      </c>
      <c r="B41" s="22">
        <v>55</v>
      </c>
      <c r="C41" s="47">
        <v>183</v>
      </c>
      <c r="D41" s="47">
        <v>66</v>
      </c>
      <c r="E41" s="23">
        <v>110</v>
      </c>
      <c r="F41" s="47">
        <v>1</v>
      </c>
      <c r="G41" s="47">
        <v>347</v>
      </c>
      <c r="H41" s="47">
        <f t="shared" si="2"/>
        <v>762</v>
      </c>
      <c r="I41" s="61">
        <f>H41/H55</f>
        <v>0.010032520111121351</v>
      </c>
      <c r="J41" s="21"/>
    </row>
    <row r="42" spans="1:12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128"/>
      <c r="K42" s="37"/>
      <c r="L42" s="37"/>
    </row>
    <row r="43" spans="1:12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128"/>
      <c r="K43" s="37"/>
      <c r="L43" s="37"/>
    </row>
    <row r="44" spans="1:10" ht="10.5">
      <c r="A44" s="2" t="s">
        <v>375</v>
      </c>
      <c r="B44" s="22">
        <v>14</v>
      </c>
      <c r="C44" s="47">
        <v>43</v>
      </c>
      <c r="D44" s="47">
        <v>15</v>
      </c>
      <c r="E44" s="23">
        <v>9</v>
      </c>
      <c r="F44" s="47">
        <v>0</v>
      </c>
      <c r="G44" s="47">
        <v>18</v>
      </c>
      <c r="H44" s="47">
        <f aca="true" t="shared" si="3" ref="H44:H54">SUM(B44:G44)</f>
        <v>99</v>
      </c>
      <c r="I44" s="61">
        <f>H44/H55</f>
        <v>0.0013034376522323015</v>
      </c>
      <c r="J44" s="21"/>
    </row>
    <row r="45" spans="1:10" ht="10.5">
      <c r="A45" s="2" t="s">
        <v>376</v>
      </c>
      <c r="B45" s="22">
        <v>0</v>
      </c>
      <c r="C45" s="47">
        <v>0</v>
      </c>
      <c r="D45" s="47">
        <v>0</v>
      </c>
      <c r="E45" s="23">
        <v>0</v>
      </c>
      <c r="F45" s="47">
        <v>0</v>
      </c>
      <c r="G45" s="47">
        <v>0</v>
      </c>
      <c r="H45" s="47">
        <f t="shared" si="3"/>
        <v>0</v>
      </c>
      <c r="I45" s="61">
        <f>H45/H55</f>
        <v>0</v>
      </c>
      <c r="J45" s="21"/>
    </row>
    <row r="46" spans="1:10" ht="10.5">
      <c r="A46" s="2" t="s">
        <v>377</v>
      </c>
      <c r="B46" s="22">
        <v>59</v>
      </c>
      <c r="C46" s="47">
        <v>379</v>
      </c>
      <c r="D46" s="47">
        <v>124</v>
      </c>
      <c r="E46" s="23">
        <v>23</v>
      </c>
      <c r="F46" s="47">
        <v>0</v>
      </c>
      <c r="G46" s="47">
        <v>57</v>
      </c>
      <c r="H46" s="47">
        <f t="shared" si="3"/>
        <v>642</v>
      </c>
      <c r="I46" s="61">
        <f>H46/H55</f>
        <v>0.008452595684173107</v>
      </c>
      <c r="J46" s="21"/>
    </row>
    <row r="47" spans="1:10" ht="10.5">
      <c r="A47" s="2" t="s">
        <v>378</v>
      </c>
      <c r="B47" s="22">
        <v>301</v>
      </c>
      <c r="C47" s="47">
        <v>1062</v>
      </c>
      <c r="D47" s="47">
        <v>578</v>
      </c>
      <c r="E47" s="23">
        <v>447</v>
      </c>
      <c r="F47" s="47">
        <v>14</v>
      </c>
      <c r="G47" s="47">
        <v>3</v>
      </c>
      <c r="H47" s="47">
        <f t="shared" si="3"/>
        <v>2405</v>
      </c>
      <c r="I47" s="61">
        <f>H47/H55</f>
        <v>0.03166431872342106</v>
      </c>
      <c r="J47" s="21"/>
    </row>
    <row r="48" spans="1:10" ht="10.5">
      <c r="A48" s="2" t="s">
        <v>379</v>
      </c>
      <c r="B48" s="22">
        <v>38</v>
      </c>
      <c r="C48" s="47">
        <v>132</v>
      </c>
      <c r="D48" s="47">
        <v>57</v>
      </c>
      <c r="E48" s="23">
        <v>75</v>
      </c>
      <c r="F48" s="47">
        <v>0</v>
      </c>
      <c r="G48" s="47">
        <v>1</v>
      </c>
      <c r="H48" s="47">
        <f t="shared" si="3"/>
        <v>303</v>
      </c>
      <c r="I48" s="61">
        <f>H48/H55</f>
        <v>0.003989309178044317</v>
      </c>
      <c r="J48" s="21"/>
    </row>
    <row r="49" spans="1:10" ht="10.5">
      <c r="A49" s="2" t="s">
        <v>380</v>
      </c>
      <c r="B49" s="22">
        <v>0</v>
      </c>
      <c r="C49" s="47">
        <v>3</v>
      </c>
      <c r="D49" s="47">
        <v>2</v>
      </c>
      <c r="E49" s="23">
        <v>1</v>
      </c>
      <c r="F49" s="47">
        <v>0</v>
      </c>
      <c r="G49" s="47">
        <v>0</v>
      </c>
      <c r="H49" s="47">
        <f t="shared" si="3"/>
        <v>6</v>
      </c>
      <c r="I49" s="61">
        <f>H49/H55</f>
        <v>7.899622134741222E-05</v>
      </c>
      <c r="J49" s="21"/>
    </row>
    <row r="50" spans="1:10" ht="10.5">
      <c r="A50" s="2" t="s">
        <v>381</v>
      </c>
      <c r="B50" s="22">
        <v>15</v>
      </c>
      <c r="C50" s="47">
        <v>67</v>
      </c>
      <c r="D50" s="47">
        <v>24</v>
      </c>
      <c r="E50" s="23">
        <v>14</v>
      </c>
      <c r="F50" s="47">
        <v>0</v>
      </c>
      <c r="G50" s="47">
        <v>0</v>
      </c>
      <c r="H50" s="47">
        <f t="shared" si="3"/>
        <v>120</v>
      </c>
      <c r="I50" s="61">
        <f>H50/H55</f>
        <v>0.0015799244269482442</v>
      </c>
      <c r="J50" s="21"/>
    </row>
    <row r="51" spans="1:10" ht="10.5">
      <c r="A51" s="2" t="s">
        <v>382</v>
      </c>
      <c r="B51" s="22">
        <v>0</v>
      </c>
      <c r="C51" s="47">
        <v>132</v>
      </c>
      <c r="D51" s="47">
        <v>60</v>
      </c>
      <c r="E51" s="23">
        <v>111</v>
      </c>
      <c r="F51" s="47">
        <v>0</v>
      </c>
      <c r="G51" s="47">
        <v>0</v>
      </c>
      <c r="H51" s="47">
        <f t="shared" si="3"/>
        <v>303</v>
      </c>
      <c r="I51" s="61">
        <f>H51/H55</f>
        <v>0.003989309178044317</v>
      </c>
      <c r="J51" s="21"/>
    </row>
    <row r="52" spans="1:10" ht="10.5">
      <c r="A52" s="2" t="s">
        <v>383</v>
      </c>
      <c r="B52" s="22">
        <v>0</v>
      </c>
      <c r="C52" s="47">
        <v>0</v>
      </c>
      <c r="D52" s="47">
        <v>0</v>
      </c>
      <c r="E52" s="23">
        <v>0</v>
      </c>
      <c r="F52" s="47">
        <v>0</v>
      </c>
      <c r="G52" s="47">
        <v>0</v>
      </c>
      <c r="H52" s="47">
        <f t="shared" si="3"/>
        <v>0</v>
      </c>
      <c r="I52" s="61">
        <f>H52/H55</f>
        <v>0</v>
      </c>
      <c r="J52" s="21"/>
    </row>
    <row r="53" spans="1:10" ht="10.5">
      <c r="A53" s="2" t="s">
        <v>384</v>
      </c>
      <c r="B53" s="22">
        <v>4</v>
      </c>
      <c r="C53" s="47">
        <v>109</v>
      </c>
      <c r="D53" s="47">
        <v>51</v>
      </c>
      <c r="E53" s="23">
        <v>40</v>
      </c>
      <c r="F53" s="47">
        <v>0</v>
      </c>
      <c r="G53" s="47">
        <v>0</v>
      </c>
      <c r="H53" s="47">
        <f t="shared" si="3"/>
        <v>204</v>
      </c>
      <c r="I53" s="61">
        <f>H53/H55</f>
        <v>0.0026858715258120153</v>
      </c>
      <c r="J53" s="21"/>
    </row>
    <row r="54" spans="1:10" ht="10.5">
      <c r="A54" s="2" t="s">
        <v>385</v>
      </c>
      <c r="B54" s="22">
        <v>8</v>
      </c>
      <c r="C54" s="47">
        <v>36</v>
      </c>
      <c r="D54" s="47">
        <v>14</v>
      </c>
      <c r="E54" s="23">
        <v>11</v>
      </c>
      <c r="F54" s="47">
        <v>1</v>
      </c>
      <c r="G54" s="47">
        <v>0</v>
      </c>
      <c r="H54" s="47">
        <f t="shared" si="3"/>
        <v>70</v>
      </c>
      <c r="I54" s="61">
        <f>H54/H55</f>
        <v>0.0009216225823864758</v>
      </c>
      <c r="J54" s="21"/>
    </row>
    <row r="55" spans="1:9" ht="10.5">
      <c r="A55" s="3" t="s">
        <v>137</v>
      </c>
      <c r="B55" s="22">
        <f aca="true" t="shared" si="4" ref="B55:H55">SUM(B3:B54)</f>
        <v>7030</v>
      </c>
      <c r="C55" s="22">
        <f t="shared" si="4"/>
        <v>28406</v>
      </c>
      <c r="D55" s="22">
        <f t="shared" si="4"/>
        <v>14161</v>
      </c>
      <c r="E55" s="22">
        <f t="shared" si="4"/>
        <v>17799</v>
      </c>
      <c r="F55" s="22">
        <f t="shared" si="4"/>
        <v>464</v>
      </c>
      <c r="G55" s="22">
        <f t="shared" si="4"/>
        <v>8093</v>
      </c>
      <c r="H55" s="22">
        <f t="shared" si="4"/>
        <v>75953</v>
      </c>
      <c r="I55" s="61">
        <f>H55/H55</f>
        <v>1</v>
      </c>
    </row>
    <row r="56" spans="1:9" ht="10.5">
      <c r="A56" s="3" t="s">
        <v>165</v>
      </c>
      <c r="B56" s="96">
        <f>B55/H55</f>
        <v>0.09255723934538465</v>
      </c>
      <c r="C56" s="96">
        <f>C55/H55</f>
        <v>0.3739944439324319</v>
      </c>
      <c r="D56" s="96">
        <f>D55/H55</f>
        <v>0.18644424841678406</v>
      </c>
      <c r="E56" s="96">
        <f>E55/H55</f>
        <v>0.23434229062709833</v>
      </c>
      <c r="F56" s="96">
        <f>F55/H55</f>
        <v>0.006109041117533211</v>
      </c>
      <c r="G56" s="96">
        <f>G55/H55</f>
        <v>0.10655273656076784</v>
      </c>
      <c r="H56" s="96">
        <f>H55/H55</f>
        <v>1</v>
      </c>
      <c r="I56" s="6"/>
    </row>
    <row r="57" spans="1:11" ht="10.5">
      <c r="A57" s="4" t="s">
        <v>22</v>
      </c>
      <c r="D57" s="25"/>
      <c r="K57" s="21"/>
    </row>
    <row r="58" spans="1:11" ht="10.5">
      <c r="A58" s="4" t="s">
        <v>236</v>
      </c>
      <c r="D58" s="25"/>
      <c r="K58" s="21"/>
    </row>
    <row r="59" spans="1:11" ht="10.5">
      <c r="A59" s="4" t="s">
        <v>13</v>
      </c>
      <c r="F59" s="25"/>
      <c r="I59" s="44"/>
      <c r="K59" s="37"/>
    </row>
    <row r="60" spans="1:11" ht="10.5">
      <c r="A60" s="39" t="s">
        <v>14</v>
      </c>
      <c r="F60" s="25"/>
      <c r="I60" s="44"/>
      <c r="K60" s="37"/>
    </row>
    <row r="61" spans="1:14" ht="10.5">
      <c r="A61" s="4" t="s">
        <v>125</v>
      </c>
      <c r="F61" s="25"/>
      <c r="I61" s="25"/>
      <c r="J61" s="37"/>
      <c r="K61" s="37"/>
      <c r="L61" s="37"/>
      <c r="M61" s="37"/>
      <c r="N61" s="37"/>
    </row>
  </sheetData>
  <printOptions/>
  <pageMargins left="0.4" right="0.4" top="0.35" bottom="0.35" header="0.5" footer="0.5"/>
  <pageSetup horizontalDpi="600" verticalDpi="6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61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17.28125" style="4" customWidth="1"/>
    <col min="2" max="2" width="9.140625" style="4" customWidth="1"/>
    <col min="3" max="3" width="10.421875" style="4" customWidth="1"/>
    <col min="4" max="4" width="11.140625" style="4" customWidth="1"/>
    <col min="5" max="5" width="10.57421875" style="4" customWidth="1"/>
    <col min="6" max="6" width="9.28125" style="4" customWidth="1"/>
    <col min="7" max="7" width="10.00390625" style="4" customWidth="1"/>
    <col min="8" max="8" width="9.00390625" style="4" customWidth="1"/>
    <col min="9" max="9" width="11.140625" style="4" customWidth="1"/>
    <col min="10" max="16384" width="9.140625" style="4" customWidth="1"/>
  </cols>
  <sheetData>
    <row r="1" ht="10.5">
      <c r="A1" s="1" t="s">
        <v>189</v>
      </c>
    </row>
    <row r="2" spans="1:9" ht="25.5" customHeight="1">
      <c r="A2" s="7" t="s">
        <v>290</v>
      </c>
      <c r="B2" s="7" t="s">
        <v>166</v>
      </c>
      <c r="C2" s="7" t="s">
        <v>291</v>
      </c>
      <c r="D2" s="7" t="s">
        <v>292</v>
      </c>
      <c r="E2" s="7" t="s">
        <v>293</v>
      </c>
      <c r="F2" s="7" t="s">
        <v>167</v>
      </c>
      <c r="G2" s="7" t="s">
        <v>163</v>
      </c>
      <c r="H2" s="7" t="s">
        <v>137</v>
      </c>
      <c r="I2" s="7" t="s">
        <v>165</v>
      </c>
    </row>
    <row r="3" spans="1:10" ht="10.5">
      <c r="A3" s="2" t="s">
        <v>332</v>
      </c>
      <c r="B3" s="22">
        <v>7</v>
      </c>
      <c r="C3" s="47">
        <v>68</v>
      </c>
      <c r="D3" s="47">
        <v>3</v>
      </c>
      <c r="E3" s="47">
        <v>2</v>
      </c>
      <c r="F3" s="47">
        <v>0</v>
      </c>
      <c r="G3" s="47">
        <v>1</v>
      </c>
      <c r="H3" s="47">
        <f aca="true" t="shared" si="0" ref="H3:H8">SUM(B3:G3)</f>
        <v>81</v>
      </c>
      <c r="I3" s="61">
        <f>H3/H55</f>
        <v>0.0015514566454059645</v>
      </c>
      <c r="J3" s="21"/>
    </row>
    <row r="4" spans="1:10" ht="10.5">
      <c r="A4" s="2" t="s">
        <v>333</v>
      </c>
      <c r="B4" s="22">
        <v>3</v>
      </c>
      <c r="C4" s="47">
        <v>8</v>
      </c>
      <c r="D4" s="47">
        <v>5</v>
      </c>
      <c r="E4" s="47">
        <v>2</v>
      </c>
      <c r="F4" s="47">
        <v>0</v>
      </c>
      <c r="G4" s="47">
        <v>1</v>
      </c>
      <c r="H4" s="47">
        <f t="shared" si="0"/>
        <v>19</v>
      </c>
      <c r="I4" s="61">
        <f>H4/H55</f>
        <v>0.0003639219291693003</v>
      </c>
      <c r="J4" s="21"/>
    </row>
    <row r="5" spans="1:10" ht="10.5">
      <c r="A5" s="2" t="s">
        <v>334</v>
      </c>
      <c r="B5" s="22">
        <v>120</v>
      </c>
      <c r="C5" s="47">
        <v>634</v>
      </c>
      <c r="D5" s="47">
        <v>268</v>
      </c>
      <c r="E5" s="47">
        <v>514</v>
      </c>
      <c r="F5" s="47">
        <v>0</v>
      </c>
      <c r="G5" s="47">
        <v>90</v>
      </c>
      <c r="H5" s="47">
        <f t="shared" si="0"/>
        <v>1626</v>
      </c>
      <c r="I5" s="61">
        <f>H5/H55</f>
        <v>0.031144055622593807</v>
      </c>
      <c r="J5" s="21"/>
    </row>
    <row r="6" spans="1:10" ht="10.5">
      <c r="A6" s="2" t="s">
        <v>335</v>
      </c>
      <c r="B6" s="22">
        <v>21</v>
      </c>
      <c r="C6" s="47">
        <v>0</v>
      </c>
      <c r="D6" s="47">
        <v>0</v>
      </c>
      <c r="E6" s="47">
        <v>0</v>
      </c>
      <c r="F6" s="47">
        <v>57</v>
      </c>
      <c r="G6" s="47">
        <v>0</v>
      </c>
      <c r="H6" s="47">
        <f t="shared" si="0"/>
        <v>78</v>
      </c>
      <c r="I6" s="61">
        <f>H6/H55</f>
        <v>0.0014939952881687065</v>
      </c>
      <c r="J6" s="21"/>
    </row>
    <row r="7" spans="1:10" ht="10.5">
      <c r="A7" s="2" t="s">
        <v>336</v>
      </c>
      <c r="B7" s="22">
        <v>6843</v>
      </c>
      <c r="C7" s="47">
        <v>17117</v>
      </c>
      <c r="D7" s="47">
        <v>7427</v>
      </c>
      <c r="E7" s="47">
        <v>5413</v>
      </c>
      <c r="F7" s="47">
        <v>156</v>
      </c>
      <c r="G7" s="47">
        <v>3782</v>
      </c>
      <c r="H7" s="47">
        <f t="shared" si="0"/>
        <v>40738</v>
      </c>
      <c r="I7" s="61">
        <f>H7/H55</f>
        <v>0.7802869237104714</v>
      </c>
      <c r="J7" s="21"/>
    </row>
    <row r="8" spans="1:10" ht="10.5">
      <c r="A8" s="2" t="s">
        <v>337</v>
      </c>
      <c r="B8" s="22">
        <v>23</v>
      </c>
      <c r="C8" s="47">
        <v>29</v>
      </c>
      <c r="D8" s="47">
        <v>8</v>
      </c>
      <c r="E8" s="47">
        <v>5</v>
      </c>
      <c r="F8" s="47">
        <v>0</v>
      </c>
      <c r="G8" s="47">
        <v>19</v>
      </c>
      <c r="H8" s="47">
        <f t="shared" si="0"/>
        <v>84</v>
      </c>
      <c r="I8" s="61">
        <f>H8/H55</f>
        <v>0.0016089180026432224</v>
      </c>
      <c r="J8" s="21"/>
    </row>
    <row r="9" spans="1:10" ht="10.5">
      <c r="A9" s="2" t="s">
        <v>278</v>
      </c>
      <c r="B9" s="22"/>
      <c r="C9" s="47"/>
      <c r="D9" s="47"/>
      <c r="E9" s="47"/>
      <c r="F9" s="47"/>
      <c r="G9" s="47"/>
      <c r="H9" s="47"/>
      <c r="I9" s="61"/>
      <c r="J9" s="21"/>
    </row>
    <row r="10" spans="1:10" ht="10.5">
      <c r="A10" s="2" t="s">
        <v>339</v>
      </c>
      <c r="B10" s="22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f>SUM(B10:G10)</f>
        <v>0</v>
      </c>
      <c r="I10" s="61">
        <f>H10/H55</f>
        <v>0</v>
      </c>
      <c r="J10" s="21"/>
    </row>
    <row r="11" spans="1:1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58" t="s">
        <v>171</v>
      </c>
      <c r="H11" s="158" t="s">
        <v>171</v>
      </c>
      <c r="I11" s="158" t="s">
        <v>171</v>
      </c>
      <c r="J11" s="162"/>
      <c r="K11" s="162"/>
      <c r="L11" s="162"/>
      <c r="M11" s="162"/>
      <c r="N11" s="162"/>
      <c r="O11" s="37"/>
    </row>
    <row r="12" spans="1:10" ht="10.5">
      <c r="A12" s="2" t="s">
        <v>308</v>
      </c>
      <c r="B12" s="22"/>
      <c r="C12" s="47"/>
      <c r="D12" s="47"/>
      <c r="E12" s="47"/>
      <c r="F12" s="47"/>
      <c r="G12" s="47"/>
      <c r="H12" s="47"/>
      <c r="I12" s="61"/>
      <c r="J12" s="21"/>
    </row>
    <row r="13" spans="1:10" ht="10.5">
      <c r="A13" s="2" t="s">
        <v>232</v>
      </c>
      <c r="B13" s="22"/>
      <c r="C13" s="47"/>
      <c r="D13" s="47"/>
      <c r="E13" s="47"/>
      <c r="F13" s="47"/>
      <c r="G13" s="47"/>
      <c r="H13" s="47"/>
      <c r="I13" s="61"/>
      <c r="J13" s="21"/>
    </row>
    <row r="14" spans="1:10" ht="10.5">
      <c r="A14" s="2" t="s">
        <v>342</v>
      </c>
      <c r="B14" s="22">
        <v>1</v>
      </c>
      <c r="C14" s="47">
        <v>7</v>
      </c>
      <c r="D14" s="47">
        <v>0</v>
      </c>
      <c r="E14" s="47">
        <v>0</v>
      </c>
      <c r="F14" s="47">
        <v>0</v>
      </c>
      <c r="G14" s="47">
        <v>0</v>
      </c>
      <c r="H14" s="47">
        <f>SUM(B14:G14)</f>
        <v>8</v>
      </c>
      <c r="I14" s="61">
        <f>H14/H55</f>
        <v>0.00015323028596602118</v>
      </c>
      <c r="J14" s="21"/>
    </row>
    <row r="15" spans="1:10" ht="10.5">
      <c r="A15" s="2" t="s">
        <v>234</v>
      </c>
      <c r="B15" s="22"/>
      <c r="C15" s="47"/>
      <c r="D15" s="47"/>
      <c r="E15" s="47"/>
      <c r="F15" s="47"/>
      <c r="G15" s="47"/>
      <c r="H15" s="47"/>
      <c r="I15" s="61"/>
      <c r="J15" s="21"/>
    </row>
    <row r="16" spans="1:10" ht="10.5">
      <c r="A16" s="2" t="s">
        <v>344</v>
      </c>
      <c r="B16" s="22">
        <v>147</v>
      </c>
      <c r="C16" s="47">
        <v>562</v>
      </c>
      <c r="D16" s="47">
        <v>144</v>
      </c>
      <c r="E16" s="47">
        <v>43</v>
      </c>
      <c r="F16" s="47">
        <v>0</v>
      </c>
      <c r="G16" s="47">
        <v>0</v>
      </c>
      <c r="H16" s="47">
        <f>SUM(B16:G16)</f>
        <v>896</v>
      </c>
      <c r="I16" s="61">
        <f>H16/H55</f>
        <v>0.017161792028194373</v>
      </c>
      <c r="J16" s="21"/>
    </row>
    <row r="17" spans="1:10" ht="10.5">
      <c r="A17" s="2" t="s">
        <v>345</v>
      </c>
      <c r="B17" s="22">
        <v>653</v>
      </c>
      <c r="C17" s="47">
        <v>0</v>
      </c>
      <c r="D17" s="47">
        <v>0</v>
      </c>
      <c r="E17" s="47">
        <v>66</v>
      </c>
      <c r="F17" s="47">
        <v>0</v>
      </c>
      <c r="G17" s="47">
        <v>0</v>
      </c>
      <c r="H17" s="47">
        <f>SUM(B17:G17)</f>
        <v>719</v>
      </c>
      <c r="I17" s="61">
        <f>H17/H55</f>
        <v>0.013771571951196155</v>
      </c>
      <c r="J17" s="21"/>
    </row>
    <row r="18" spans="1:10" ht="10.5">
      <c r="A18" s="2" t="s">
        <v>346</v>
      </c>
      <c r="B18" s="22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f>SUM(B18:G18)</f>
        <v>0</v>
      </c>
      <c r="I18" s="61">
        <f>H18/H55</f>
        <v>0</v>
      </c>
      <c r="J18" s="21"/>
    </row>
    <row r="19" spans="1:10" ht="10.5">
      <c r="A19" s="2" t="s">
        <v>347</v>
      </c>
      <c r="B19" s="22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f>SUM(B19:G19)</f>
        <v>0</v>
      </c>
      <c r="I19" s="61">
        <f>H19/H55</f>
        <v>0</v>
      </c>
      <c r="J19" s="21"/>
    </row>
    <row r="20" spans="1:10" ht="10.5">
      <c r="A20" s="2" t="s">
        <v>207</v>
      </c>
      <c r="B20" s="22"/>
      <c r="C20" s="47"/>
      <c r="D20" s="47"/>
      <c r="E20" s="47"/>
      <c r="F20" s="47"/>
      <c r="G20" s="47"/>
      <c r="H20" s="47"/>
      <c r="I20" s="61"/>
      <c r="J20" s="21"/>
    </row>
    <row r="21" spans="1:10" ht="10.5">
      <c r="A21" s="2" t="s">
        <v>349</v>
      </c>
      <c r="B21" s="22">
        <v>1</v>
      </c>
      <c r="C21" s="47">
        <v>0</v>
      </c>
      <c r="D21" s="47">
        <v>1</v>
      </c>
      <c r="E21" s="47">
        <v>1</v>
      </c>
      <c r="F21" s="47">
        <v>0</v>
      </c>
      <c r="G21" s="47">
        <v>0</v>
      </c>
      <c r="H21" s="47">
        <f aca="true" t="shared" si="1" ref="H21:H27">SUM(B21:G21)</f>
        <v>3</v>
      </c>
      <c r="I21" s="61">
        <f>H21/H55</f>
        <v>5.746135723725794E-05</v>
      </c>
      <c r="J21" s="21"/>
    </row>
    <row r="22" spans="1:10" ht="10.5">
      <c r="A22" s="2" t="s">
        <v>350</v>
      </c>
      <c r="B22" s="22">
        <v>1</v>
      </c>
      <c r="C22" s="47">
        <v>15</v>
      </c>
      <c r="D22" s="47">
        <v>6</v>
      </c>
      <c r="E22" s="47">
        <v>0</v>
      </c>
      <c r="F22" s="47">
        <v>0</v>
      </c>
      <c r="G22" s="47">
        <v>0</v>
      </c>
      <c r="H22" s="47">
        <f t="shared" si="1"/>
        <v>22</v>
      </c>
      <c r="I22" s="61">
        <f>H22/H55</f>
        <v>0.00042138328640655825</v>
      </c>
      <c r="J22" s="21"/>
    </row>
    <row r="23" spans="1:10" ht="10.5">
      <c r="A23" s="2" t="s">
        <v>96</v>
      </c>
      <c r="B23" s="22">
        <v>32</v>
      </c>
      <c r="C23" s="47">
        <v>54</v>
      </c>
      <c r="D23" s="47">
        <v>14</v>
      </c>
      <c r="E23" s="47">
        <v>2</v>
      </c>
      <c r="F23" s="47">
        <v>2</v>
      </c>
      <c r="G23" s="47">
        <v>0</v>
      </c>
      <c r="H23" s="47">
        <f t="shared" si="1"/>
        <v>104</v>
      </c>
      <c r="I23" s="61">
        <f>H23/H55</f>
        <v>0.0019919937175582754</v>
      </c>
      <c r="J23" s="21"/>
    </row>
    <row r="24" spans="1:10" ht="10.5">
      <c r="A24" s="2" t="s">
        <v>97</v>
      </c>
      <c r="B24" s="22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f t="shared" si="1"/>
        <v>0</v>
      </c>
      <c r="I24" s="61">
        <f>H24/H55</f>
        <v>0</v>
      </c>
      <c r="J24" s="21"/>
    </row>
    <row r="25" spans="1:10" ht="10.5">
      <c r="A25" s="2" t="s">
        <v>98</v>
      </c>
      <c r="B25" s="22">
        <v>291</v>
      </c>
      <c r="C25" s="47">
        <v>893</v>
      </c>
      <c r="D25" s="47">
        <v>293</v>
      </c>
      <c r="E25" s="47">
        <v>191</v>
      </c>
      <c r="F25" s="47">
        <v>0</v>
      </c>
      <c r="G25" s="47">
        <v>0</v>
      </c>
      <c r="H25" s="47">
        <f t="shared" si="1"/>
        <v>1668</v>
      </c>
      <c r="I25" s="61">
        <f>H25/H55</f>
        <v>0.03194851462391542</v>
      </c>
      <c r="J25" s="21"/>
    </row>
    <row r="26" spans="1:10" ht="10.5">
      <c r="A26" s="2" t="s">
        <v>99</v>
      </c>
      <c r="B26" s="22">
        <v>62</v>
      </c>
      <c r="C26" s="47">
        <v>17</v>
      </c>
      <c r="D26" s="47">
        <v>7</v>
      </c>
      <c r="E26" s="47">
        <v>13</v>
      </c>
      <c r="F26" s="47">
        <v>1</v>
      </c>
      <c r="G26" s="47">
        <v>1</v>
      </c>
      <c r="H26" s="47">
        <f t="shared" si="1"/>
        <v>101</v>
      </c>
      <c r="I26" s="61">
        <f>H26/H55</f>
        <v>0.0019345323603210175</v>
      </c>
      <c r="J26" s="21"/>
    </row>
    <row r="27" spans="1:10" ht="10.5">
      <c r="A27" s="2" t="s">
        <v>100</v>
      </c>
      <c r="B27" s="22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f t="shared" si="1"/>
        <v>0</v>
      </c>
      <c r="I27" s="61">
        <f>H27/H55</f>
        <v>0</v>
      </c>
      <c r="J27" s="21"/>
    </row>
    <row r="28" spans="1:10" ht="10.5">
      <c r="A28" s="2" t="s">
        <v>210</v>
      </c>
      <c r="B28" s="22"/>
      <c r="C28" s="47"/>
      <c r="D28" s="47"/>
      <c r="E28" s="47"/>
      <c r="F28" s="47"/>
      <c r="G28" s="47"/>
      <c r="H28" s="47"/>
      <c r="I28" s="61"/>
      <c r="J28" s="21"/>
    </row>
    <row r="29" spans="1:10" ht="10.5">
      <c r="A29" s="2" t="s">
        <v>102</v>
      </c>
      <c r="B29" s="22">
        <v>1</v>
      </c>
      <c r="C29" s="47">
        <v>2</v>
      </c>
      <c r="D29" s="47">
        <v>3</v>
      </c>
      <c r="E29" s="47">
        <v>5</v>
      </c>
      <c r="F29" s="47">
        <v>0</v>
      </c>
      <c r="G29" s="47">
        <v>0</v>
      </c>
      <c r="H29" s="47">
        <f aca="true" t="shared" si="2" ref="H29:H41">SUM(B29:G29)</f>
        <v>11</v>
      </c>
      <c r="I29" s="61">
        <f>H29/H55</f>
        <v>0.00021069164320327912</v>
      </c>
      <c r="J29" s="21"/>
    </row>
    <row r="30" spans="1:10" ht="10.5">
      <c r="A30" s="2" t="s">
        <v>103</v>
      </c>
      <c r="B30" s="22">
        <v>13</v>
      </c>
      <c r="C30" s="47">
        <v>41</v>
      </c>
      <c r="D30" s="47">
        <v>16</v>
      </c>
      <c r="E30" s="47">
        <v>4</v>
      </c>
      <c r="F30" s="47">
        <v>0</v>
      </c>
      <c r="G30" s="47">
        <v>123</v>
      </c>
      <c r="H30" s="47">
        <f t="shared" si="2"/>
        <v>197</v>
      </c>
      <c r="I30" s="61">
        <f>H30/H55</f>
        <v>0.003773295791913272</v>
      </c>
      <c r="J30" s="21"/>
    </row>
    <row r="31" spans="1:10" ht="10.5">
      <c r="A31" s="2" t="s">
        <v>104</v>
      </c>
      <c r="B31" s="22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f t="shared" si="2"/>
        <v>0</v>
      </c>
      <c r="I31" s="61">
        <f>H31/H55</f>
        <v>0</v>
      </c>
      <c r="J31" s="21"/>
    </row>
    <row r="32" spans="1:10" ht="10.5">
      <c r="A32" s="2" t="s">
        <v>105</v>
      </c>
      <c r="B32" s="22">
        <v>3</v>
      </c>
      <c r="C32" s="47">
        <v>7</v>
      </c>
      <c r="D32" s="47">
        <v>0</v>
      </c>
      <c r="E32" s="47">
        <v>3</v>
      </c>
      <c r="F32" s="47">
        <v>0</v>
      </c>
      <c r="G32" s="47">
        <v>5</v>
      </c>
      <c r="H32" s="47">
        <f t="shared" si="2"/>
        <v>18</v>
      </c>
      <c r="I32" s="61">
        <f>H32/H55</f>
        <v>0.0003447681434235477</v>
      </c>
      <c r="J32" s="21"/>
    </row>
    <row r="33" spans="1:10" ht="10.5">
      <c r="A33" s="2" t="s">
        <v>106</v>
      </c>
      <c r="B33" s="22">
        <v>0</v>
      </c>
      <c r="C33" s="47">
        <v>2</v>
      </c>
      <c r="D33" s="47">
        <v>0</v>
      </c>
      <c r="E33" s="47">
        <v>0</v>
      </c>
      <c r="F33" s="47">
        <v>0</v>
      </c>
      <c r="G33" s="47">
        <v>0</v>
      </c>
      <c r="H33" s="47">
        <f t="shared" si="2"/>
        <v>2</v>
      </c>
      <c r="I33" s="61">
        <f>H33/H55</f>
        <v>3.8307571491505294E-05</v>
      </c>
      <c r="J33" s="21"/>
    </row>
    <row r="34" spans="1:10" ht="10.5">
      <c r="A34" s="2" t="s">
        <v>367</v>
      </c>
      <c r="B34" s="22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f t="shared" si="2"/>
        <v>0</v>
      </c>
      <c r="I34" s="61">
        <f>H34/H55</f>
        <v>0</v>
      </c>
      <c r="J34" s="21"/>
    </row>
    <row r="35" spans="1:10" ht="10.5">
      <c r="A35" s="2" t="s">
        <v>368</v>
      </c>
      <c r="B35" s="22">
        <v>94</v>
      </c>
      <c r="C35" s="47">
        <v>105</v>
      </c>
      <c r="D35" s="47">
        <v>26</v>
      </c>
      <c r="E35" s="47">
        <v>26</v>
      </c>
      <c r="F35" s="47">
        <v>0</v>
      </c>
      <c r="G35" s="47">
        <v>128</v>
      </c>
      <c r="H35" s="47">
        <f t="shared" si="2"/>
        <v>379</v>
      </c>
      <c r="I35" s="61">
        <f>H35/H55</f>
        <v>0.007259284797640254</v>
      </c>
      <c r="J35" s="21"/>
    </row>
    <row r="36" spans="1:10" ht="10.5">
      <c r="A36" s="2" t="s">
        <v>369</v>
      </c>
      <c r="B36" s="22">
        <v>0</v>
      </c>
      <c r="C36" s="47">
        <v>122</v>
      </c>
      <c r="D36" s="47">
        <v>30</v>
      </c>
      <c r="E36" s="47">
        <v>2</v>
      </c>
      <c r="F36" s="47">
        <v>0</v>
      </c>
      <c r="G36" s="47">
        <v>2</v>
      </c>
      <c r="H36" s="47">
        <f t="shared" si="2"/>
        <v>156</v>
      </c>
      <c r="I36" s="61">
        <f>H36/H55</f>
        <v>0.002987990576337413</v>
      </c>
      <c r="J36" s="21"/>
    </row>
    <row r="37" spans="1:10" ht="10.5">
      <c r="A37" s="2" t="s">
        <v>370</v>
      </c>
      <c r="B37" s="22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f t="shared" si="2"/>
        <v>0</v>
      </c>
      <c r="I37" s="61">
        <f>H37/H55</f>
        <v>0</v>
      </c>
      <c r="J37" s="21"/>
    </row>
    <row r="38" spans="1:10" ht="10.5">
      <c r="A38" s="2" t="s">
        <v>371</v>
      </c>
      <c r="B38" s="22">
        <v>529</v>
      </c>
      <c r="C38" s="47">
        <v>815</v>
      </c>
      <c r="D38" s="47">
        <v>271</v>
      </c>
      <c r="E38" s="47">
        <v>185</v>
      </c>
      <c r="F38" s="47">
        <v>7</v>
      </c>
      <c r="G38" s="47">
        <v>519</v>
      </c>
      <c r="H38" s="47">
        <f t="shared" si="2"/>
        <v>2326</v>
      </c>
      <c r="I38" s="61">
        <f>H38/H55</f>
        <v>0.04455170564462066</v>
      </c>
      <c r="J38" s="21"/>
    </row>
    <row r="39" spans="1:10" ht="10.5">
      <c r="A39" s="2" t="s">
        <v>372</v>
      </c>
      <c r="B39" s="22">
        <v>3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f t="shared" si="2"/>
        <v>3</v>
      </c>
      <c r="I39" s="61">
        <f>H39/H55</f>
        <v>5.746135723725794E-05</v>
      </c>
      <c r="J39" s="21"/>
    </row>
    <row r="40" spans="1:10" ht="10.5">
      <c r="A40" s="2" t="s">
        <v>373</v>
      </c>
      <c r="B40" s="22">
        <v>330</v>
      </c>
      <c r="C40" s="47">
        <v>945</v>
      </c>
      <c r="D40" s="47">
        <v>284</v>
      </c>
      <c r="E40" s="47">
        <v>101</v>
      </c>
      <c r="F40" s="47">
        <v>0</v>
      </c>
      <c r="G40" s="47">
        <v>0</v>
      </c>
      <c r="H40" s="47">
        <f t="shared" si="2"/>
        <v>1660</v>
      </c>
      <c r="I40" s="61">
        <f>H40/H55</f>
        <v>0.0317952843379494</v>
      </c>
      <c r="J40" s="21"/>
    </row>
    <row r="41" spans="1:10" ht="10.5">
      <c r="A41" s="2" t="s">
        <v>374</v>
      </c>
      <c r="B41" s="22">
        <v>1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f t="shared" si="2"/>
        <v>1</v>
      </c>
      <c r="I41" s="61">
        <f>H41/H55</f>
        <v>1.9153785745752647E-05</v>
      </c>
      <c r="J41" s="21"/>
    </row>
    <row r="42" spans="1:12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58" t="s">
        <v>171</v>
      </c>
      <c r="H42" s="158" t="s">
        <v>171</v>
      </c>
      <c r="I42" s="158" t="s">
        <v>171</v>
      </c>
      <c r="J42" s="128"/>
      <c r="K42" s="37"/>
      <c r="L42" s="37"/>
    </row>
    <row r="43" spans="1:12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58" t="s">
        <v>171</v>
      </c>
      <c r="H43" s="158" t="s">
        <v>171</v>
      </c>
      <c r="I43" s="158" t="s">
        <v>171</v>
      </c>
      <c r="J43" s="128"/>
      <c r="K43" s="37"/>
      <c r="L43" s="37"/>
    </row>
    <row r="44" spans="1:10" ht="10.5">
      <c r="A44" s="2" t="s">
        <v>375</v>
      </c>
      <c r="B44" s="22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f aca="true" t="shared" si="3" ref="H44:H49">SUM(B44:G44)</f>
        <v>0</v>
      </c>
      <c r="I44" s="61">
        <f>H44/H55</f>
        <v>0</v>
      </c>
      <c r="J44" s="21"/>
    </row>
    <row r="45" spans="1:10" ht="10.5">
      <c r="A45" s="2" t="s">
        <v>376</v>
      </c>
      <c r="B45" s="22">
        <v>0</v>
      </c>
      <c r="C45" s="47">
        <v>14</v>
      </c>
      <c r="D45" s="47">
        <v>3</v>
      </c>
      <c r="E45" s="47">
        <v>2</v>
      </c>
      <c r="F45" s="47">
        <v>0</v>
      </c>
      <c r="G45" s="47">
        <v>0</v>
      </c>
      <c r="H45" s="47">
        <f t="shared" si="3"/>
        <v>19</v>
      </c>
      <c r="I45" s="61">
        <f>H45/H55</f>
        <v>0.0003639219291693003</v>
      </c>
      <c r="J45" s="21"/>
    </row>
    <row r="46" spans="1:10" ht="10.5">
      <c r="A46" s="2" t="s">
        <v>377</v>
      </c>
      <c r="B46" s="22">
        <v>53</v>
      </c>
      <c r="C46" s="47">
        <v>334</v>
      </c>
      <c r="D46" s="47">
        <v>110</v>
      </c>
      <c r="E46" s="47">
        <v>19</v>
      </c>
      <c r="F46" s="47">
        <v>0</v>
      </c>
      <c r="G46" s="47">
        <v>0</v>
      </c>
      <c r="H46" s="47">
        <f t="shared" si="3"/>
        <v>516</v>
      </c>
      <c r="I46" s="61">
        <f>H46/H55</f>
        <v>0.009883353444808366</v>
      </c>
      <c r="J46" s="21"/>
    </row>
    <row r="47" spans="1:10" ht="10.5">
      <c r="A47" s="2" t="s">
        <v>378</v>
      </c>
      <c r="B47" s="22">
        <v>41</v>
      </c>
      <c r="C47" s="47">
        <v>188</v>
      </c>
      <c r="D47" s="47">
        <v>38</v>
      </c>
      <c r="E47" s="47">
        <v>110</v>
      </c>
      <c r="F47" s="47">
        <v>0</v>
      </c>
      <c r="G47" s="47">
        <v>1</v>
      </c>
      <c r="H47" s="47">
        <f t="shared" si="3"/>
        <v>378</v>
      </c>
      <c r="I47" s="61">
        <f>H47/H55</f>
        <v>0.007240131011894501</v>
      </c>
      <c r="J47" s="21"/>
    </row>
    <row r="48" spans="1:10" ht="10.5">
      <c r="A48" s="2" t="s">
        <v>379</v>
      </c>
      <c r="B48" s="22">
        <v>60</v>
      </c>
      <c r="C48" s="47">
        <v>143</v>
      </c>
      <c r="D48" s="47">
        <v>78</v>
      </c>
      <c r="E48" s="47">
        <v>51</v>
      </c>
      <c r="F48" s="47">
        <v>0</v>
      </c>
      <c r="G48" s="47">
        <v>5</v>
      </c>
      <c r="H48" s="47">
        <f t="shared" si="3"/>
        <v>337</v>
      </c>
      <c r="I48" s="61">
        <f>H48/H55</f>
        <v>0.006454825796318642</v>
      </c>
      <c r="J48" s="21"/>
    </row>
    <row r="49" spans="1:10" ht="10.5">
      <c r="A49" s="2" t="s">
        <v>295</v>
      </c>
      <c r="B49" s="22">
        <v>2</v>
      </c>
      <c r="C49" s="47">
        <v>3</v>
      </c>
      <c r="D49" s="47">
        <v>1</v>
      </c>
      <c r="E49" s="47">
        <v>1</v>
      </c>
      <c r="F49" s="47">
        <v>0</v>
      </c>
      <c r="G49" s="47">
        <v>0</v>
      </c>
      <c r="H49" s="47">
        <f t="shared" si="3"/>
        <v>7</v>
      </c>
      <c r="I49" s="61">
        <f>H49/H55</f>
        <v>0.00013407650022026854</v>
      </c>
      <c r="J49" s="21"/>
    </row>
    <row r="50" spans="1:10" ht="10.5">
      <c r="A50" s="2" t="s">
        <v>309</v>
      </c>
      <c r="B50" s="22"/>
      <c r="C50" s="47"/>
      <c r="D50" s="47"/>
      <c r="E50" s="47"/>
      <c r="F50" s="47"/>
      <c r="G50" s="47"/>
      <c r="H50" s="47"/>
      <c r="I50" s="61"/>
      <c r="J50" s="21"/>
    </row>
    <row r="51" spans="1:10" ht="10.5">
      <c r="A51" s="2" t="s">
        <v>393</v>
      </c>
      <c r="B51" s="22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f>SUM(B51:G51)</f>
        <v>0</v>
      </c>
      <c r="I51" s="61">
        <f>H51/H55</f>
        <v>0</v>
      </c>
      <c r="J51" s="21"/>
    </row>
    <row r="52" spans="1:10" ht="10.5">
      <c r="A52" s="2" t="s">
        <v>383</v>
      </c>
      <c r="B52" s="22">
        <v>0</v>
      </c>
      <c r="C52" s="47">
        <v>1</v>
      </c>
      <c r="D52" s="47">
        <v>0</v>
      </c>
      <c r="E52" s="47">
        <v>0</v>
      </c>
      <c r="F52" s="47">
        <v>0</v>
      </c>
      <c r="G52" s="47">
        <v>0</v>
      </c>
      <c r="H52" s="47">
        <f>SUM(B52:G52)</f>
        <v>1</v>
      </c>
      <c r="I52" s="61">
        <f>H52/H55</f>
        <v>1.9153785745752647E-05</v>
      </c>
      <c r="J52" s="21"/>
    </row>
    <row r="53" spans="1:10" ht="10.5">
      <c r="A53" s="2" t="s">
        <v>384</v>
      </c>
      <c r="B53" s="22">
        <v>0</v>
      </c>
      <c r="C53" s="47">
        <v>37</v>
      </c>
      <c r="D53" s="47">
        <v>10</v>
      </c>
      <c r="E53" s="47">
        <v>4</v>
      </c>
      <c r="F53" s="47">
        <v>0</v>
      </c>
      <c r="G53" s="47">
        <v>0</v>
      </c>
      <c r="H53" s="47">
        <f>SUM(B53:G53)</f>
        <v>51</v>
      </c>
      <c r="I53" s="61">
        <f>H53/H55</f>
        <v>0.0009768430730333851</v>
      </c>
      <c r="J53" s="21"/>
    </row>
    <row r="54" spans="1:10" ht="10.5">
      <c r="A54" s="2" t="s">
        <v>385</v>
      </c>
      <c r="B54" s="22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f>SUM(B54:G54)</f>
        <v>0</v>
      </c>
      <c r="I54" s="61">
        <f>H54/H55</f>
        <v>0</v>
      </c>
      <c r="J54" s="21"/>
    </row>
    <row r="55" spans="1:9" ht="10.5">
      <c r="A55" s="3" t="s">
        <v>137</v>
      </c>
      <c r="B55" s="22">
        <f aca="true" t="shared" si="4" ref="B55:H55">SUM(B3:B54)</f>
        <v>9335</v>
      </c>
      <c r="C55" s="22">
        <f t="shared" si="4"/>
        <v>22163</v>
      </c>
      <c r="D55" s="22">
        <f t="shared" si="4"/>
        <v>9046</v>
      </c>
      <c r="E55" s="22">
        <f t="shared" si="4"/>
        <v>6765</v>
      </c>
      <c r="F55" s="22">
        <f t="shared" si="4"/>
        <v>223</v>
      </c>
      <c r="G55" s="22">
        <f t="shared" si="4"/>
        <v>4677</v>
      </c>
      <c r="H55" s="22">
        <f t="shared" si="4"/>
        <v>52209</v>
      </c>
      <c r="I55" s="61">
        <f>H55/H55</f>
        <v>1</v>
      </c>
    </row>
    <row r="56" spans="1:9" ht="10.5">
      <c r="A56" s="3" t="s">
        <v>165</v>
      </c>
      <c r="B56" s="32">
        <f>B55/H55</f>
        <v>0.17880058993660097</v>
      </c>
      <c r="C56" s="32">
        <f>C55/H55</f>
        <v>0.4245053534831159</v>
      </c>
      <c r="D56" s="32">
        <f>D55/H55</f>
        <v>0.17326514585607847</v>
      </c>
      <c r="E56" s="32">
        <f>E55/H55</f>
        <v>0.12957536057001667</v>
      </c>
      <c r="F56" s="32">
        <f>F55/H55</f>
        <v>0.004271294221302841</v>
      </c>
      <c r="G56" s="32">
        <f>G55/H55</f>
        <v>0.08958225593288513</v>
      </c>
      <c r="H56" s="32">
        <f>H55/H55</f>
        <v>1</v>
      </c>
      <c r="I56" s="6"/>
    </row>
    <row r="57" spans="1:11" ht="10.5">
      <c r="A57" s="4" t="s">
        <v>159</v>
      </c>
      <c r="D57" s="25"/>
      <c r="K57" s="21"/>
    </row>
    <row r="58" spans="1:11" ht="10.5">
      <c r="A58" s="4" t="s">
        <v>160</v>
      </c>
      <c r="D58" s="25"/>
      <c r="K58" s="21"/>
    </row>
    <row r="59" spans="1:11" ht="10.5">
      <c r="A59" s="4" t="s">
        <v>161</v>
      </c>
      <c r="F59" s="25"/>
      <c r="I59" s="44"/>
      <c r="K59" s="37"/>
    </row>
    <row r="60" spans="1:11" ht="10.5">
      <c r="A60" s="39" t="s">
        <v>162</v>
      </c>
      <c r="F60" s="25"/>
      <c r="I60" s="44"/>
      <c r="K60" s="37"/>
    </row>
    <row r="61" spans="1:14" ht="10.5">
      <c r="A61" s="4" t="s">
        <v>125</v>
      </c>
      <c r="F61" s="25"/>
      <c r="I61" s="25"/>
      <c r="J61" s="37"/>
      <c r="K61" s="37"/>
      <c r="L61" s="37"/>
      <c r="M61" s="37"/>
      <c r="N61" s="37"/>
    </row>
  </sheetData>
  <printOptions/>
  <pageMargins left="0.4" right="0.4" top="0.35" bottom="0.35" header="0.5" footer="0.5"/>
  <pageSetup horizontalDpi="600" verticalDpi="6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56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20.140625" style="4" customWidth="1"/>
    <col min="2" max="2" width="18.28125" style="4" customWidth="1"/>
    <col min="3" max="3" width="14.8515625" style="4" customWidth="1"/>
    <col min="4" max="4" width="18.140625" style="4" customWidth="1"/>
    <col min="5" max="5" width="12.57421875" style="4" customWidth="1"/>
    <col min="6" max="16384" width="9.140625" style="4" customWidth="1"/>
  </cols>
  <sheetData>
    <row r="1" ht="10.5">
      <c r="A1" s="1" t="s">
        <v>190</v>
      </c>
    </row>
    <row r="2" spans="1:5" ht="25.5" customHeight="1">
      <c r="A2" s="7" t="s">
        <v>290</v>
      </c>
      <c r="B2" s="7" t="s">
        <v>363</v>
      </c>
      <c r="C2" s="7" t="s">
        <v>165</v>
      </c>
      <c r="D2" s="7" t="s">
        <v>366</v>
      </c>
      <c r="E2" s="9" t="s">
        <v>165</v>
      </c>
    </row>
    <row r="3" spans="1:5" ht="10.5">
      <c r="A3" s="2" t="s">
        <v>332</v>
      </c>
      <c r="B3" s="47">
        <v>195</v>
      </c>
      <c r="C3" s="96">
        <f>B3/B55</f>
        <v>0.008267265866791029</v>
      </c>
      <c r="D3" s="47">
        <v>2888</v>
      </c>
      <c r="E3" s="35">
        <f>D3/D55</f>
        <v>0.004269359950801835</v>
      </c>
    </row>
    <row r="4" spans="1:5" ht="10.5">
      <c r="A4" s="2" t="s">
        <v>333</v>
      </c>
      <c r="B4" s="47">
        <v>323</v>
      </c>
      <c r="C4" s="96">
        <f>B4/B55</f>
        <v>0.01369398397422309</v>
      </c>
      <c r="D4" s="47">
        <v>6054</v>
      </c>
      <c r="E4" s="35">
        <f>D4/D55</f>
        <v>0.008949690146175316</v>
      </c>
    </row>
    <row r="5" spans="1:5" ht="10.5">
      <c r="A5" s="2" t="s">
        <v>334</v>
      </c>
      <c r="B5" s="47">
        <v>322</v>
      </c>
      <c r="C5" s="96">
        <f>B5/B55</f>
        <v>0.013651587739008776</v>
      </c>
      <c r="D5" s="47">
        <v>9589</v>
      </c>
      <c r="E5" s="35">
        <f>D5/D55</f>
        <v>0.014175516817257202</v>
      </c>
    </row>
    <row r="6" spans="1:5" ht="10.5">
      <c r="A6" s="2" t="s">
        <v>335</v>
      </c>
      <c r="B6" s="47">
        <v>748</v>
      </c>
      <c r="C6" s="96">
        <f>B6/B55</f>
        <v>0.0317123839403061</v>
      </c>
      <c r="D6" s="47">
        <v>15282</v>
      </c>
      <c r="E6" s="35">
        <f>D6/D55</f>
        <v>0.02259153696958229</v>
      </c>
    </row>
    <row r="7" spans="1:5" ht="10.5">
      <c r="A7" s="2" t="s">
        <v>336</v>
      </c>
      <c r="B7" s="47">
        <v>4501</v>
      </c>
      <c r="C7" s="96">
        <f>B7/B55</f>
        <v>0.19082545469962267</v>
      </c>
      <c r="D7" s="47">
        <v>229144</v>
      </c>
      <c r="E7" s="35">
        <f>D7/D55</f>
        <v>0.3387459198637589</v>
      </c>
    </row>
    <row r="8" spans="1:5" ht="10.5">
      <c r="A8" s="2" t="s">
        <v>337</v>
      </c>
      <c r="B8" s="47">
        <v>1063</v>
      </c>
      <c r="C8" s="96">
        <f>B8/B55</f>
        <v>0.045067198032814684</v>
      </c>
      <c r="D8" s="47">
        <v>27855</v>
      </c>
      <c r="E8" s="35">
        <f>D8/D55</f>
        <v>0.04117833151993945</v>
      </c>
    </row>
    <row r="9" spans="1:5" ht="10.5">
      <c r="A9" s="2" t="s">
        <v>338</v>
      </c>
      <c r="B9" s="47">
        <v>216</v>
      </c>
      <c r="C9" s="96">
        <f>B9/B55</f>
        <v>0.009157586806291602</v>
      </c>
      <c r="D9" s="47">
        <v>2053</v>
      </c>
      <c r="E9" s="35">
        <f>D9/D55</f>
        <v>0.003034970906854629</v>
      </c>
    </row>
    <row r="10" spans="1:5" ht="10.5">
      <c r="A10" s="2" t="s">
        <v>339</v>
      </c>
      <c r="B10" s="47">
        <v>77</v>
      </c>
      <c r="C10" s="96">
        <f>B10/B55</f>
        <v>0.0032645101115020988</v>
      </c>
      <c r="D10" s="47">
        <v>528</v>
      </c>
      <c r="E10" s="35">
        <f>D10/D55</f>
        <v>0.0007805478026396708</v>
      </c>
    </row>
    <row r="11" spans="1:5" ht="10.5">
      <c r="A11" s="2" t="s">
        <v>121</v>
      </c>
      <c r="B11" s="158" t="s">
        <v>171</v>
      </c>
      <c r="C11" s="158" t="s">
        <v>171</v>
      </c>
      <c r="D11" s="158" t="s">
        <v>171</v>
      </c>
      <c r="E11" s="158" t="s">
        <v>171</v>
      </c>
    </row>
    <row r="12" spans="1:5" ht="10.5">
      <c r="A12" s="2" t="s">
        <v>340</v>
      </c>
      <c r="B12" s="47">
        <v>1438</v>
      </c>
      <c r="C12" s="96">
        <f>B12/B55</f>
        <v>0.06096578623818205</v>
      </c>
      <c r="D12" s="47">
        <v>50630</v>
      </c>
      <c r="E12" s="35">
        <f>D12/D55</f>
        <v>0.0748468470599366</v>
      </c>
    </row>
    <row r="13" spans="1:5" ht="10.5">
      <c r="A13" s="2" t="s">
        <v>341</v>
      </c>
      <c r="B13" s="47">
        <v>619</v>
      </c>
      <c r="C13" s="96">
        <f>B13/B55</f>
        <v>0.026243269597659727</v>
      </c>
      <c r="D13" s="47">
        <v>8152</v>
      </c>
      <c r="E13" s="35">
        <f>D13/D55</f>
        <v>0.01205118501348219</v>
      </c>
    </row>
    <row r="14" spans="1:5" ht="10.5">
      <c r="A14" s="2" t="s">
        <v>342</v>
      </c>
      <c r="B14" s="47">
        <v>22</v>
      </c>
      <c r="C14" s="96">
        <f>B14/B55</f>
        <v>0.0009327171747148854</v>
      </c>
      <c r="D14" s="47">
        <v>618</v>
      </c>
      <c r="E14" s="35">
        <f>D14/D55</f>
        <v>0.00091359572354416</v>
      </c>
    </row>
    <row r="15" spans="1:5" ht="10.5">
      <c r="A15" s="2" t="s">
        <v>343</v>
      </c>
      <c r="B15" s="47">
        <v>306</v>
      </c>
      <c r="C15" s="96">
        <f>B15/B55</f>
        <v>0.012973247975579768</v>
      </c>
      <c r="D15" s="47">
        <v>7692</v>
      </c>
      <c r="E15" s="35">
        <f>D15/D55</f>
        <v>0.011371162306637022</v>
      </c>
    </row>
    <row r="16" spans="1:5" ht="10.5">
      <c r="A16" s="2" t="s">
        <v>344</v>
      </c>
      <c r="B16" s="47">
        <v>17</v>
      </c>
      <c r="C16" s="96">
        <f>B16/B55</f>
        <v>0.0007207359986433205</v>
      </c>
      <c r="D16" s="47">
        <v>2662</v>
      </c>
      <c r="E16" s="35">
        <f>D16/D55</f>
        <v>0.00393526183830834</v>
      </c>
    </row>
    <row r="17" spans="1:5" ht="10.5">
      <c r="A17" s="2" t="s">
        <v>345</v>
      </c>
      <c r="B17" s="47">
        <v>276</v>
      </c>
      <c r="C17" s="96">
        <f>B17/B55</f>
        <v>0.01170136091915038</v>
      </c>
      <c r="D17" s="47">
        <v>14377</v>
      </c>
      <c r="E17" s="35">
        <f>D17/D55</f>
        <v>0.021253666209376035</v>
      </c>
    </row>
    <row r="18" spans="1:5" ht="10.5">
      <c r="A18" s="2" t="s">
        <v>346</v>
      </c>
      <c r="B18" s="47">
        <v>44</v>
      </c>
      <c r="C18" s="96">
        <f>B18/B55</f>
        <v>0.0018654343494297707</v>
      </c>
      <c r="D18" s="47">
        <v>2722</v>
      </c>
      <c r="E18" s="35">
        <f>D18/D55</f>
        <v>0.004023960452244666</v>
      </c>
    </row>
    <row r="19" spans="1:5" ht="10.5">
      <c r="A19" s="2" t="s">
        <v>347</v>
      </c>
      <c r="B19" s="47">
        <v>344</v>
      </c>
      <c r="C19" s="96">
        <f>B19/B55</f>
        <v>0.014584304913723662</v>
      </c>
      <c r="D19" s="47">
        <v>5546</v>
      </c>
      <c r="E19" s="35">
        <f>D19/D55</f>
        <v>0.008198708548181086</v>
      </c>
    </row>
    <row r="20" spans="1:5" ht="10.5">
      <c r="A20" s="2" t="s">
        <v>348</v>
      </c>
      <c r="B20" s="47">
        <v>810</v>
      </c>
      <c r="C20" s="96">
        <f>B20/B55</f>
        <v>0.034340950523593504</v>
      </c>
      <c r="D20" s="47">
        <v>9531</v>
      </c>
      <c r="E20" s="35">
        <f>D20/D55</f>
        <v>0.014089774823785421</v>
      </c>
    </row>
    <row r="21" spans="1:5" ht="10.5">
      <c r="A21" s="2" t="s">
        <v>349</v>
      </c>
      <c r="B21" s="47">
        <v>560</v>
      </c>
      <c r="C21" s="96">
        <f>B21/B55</f>
        <v>0.023741891720015264</v>
      </c>
      <c r="D21" s="47">
        <v>5507</v>
      </c>
      <c r="E21" s="35">
        <f>D21/D55</f>
        <v>0.008141054449122475</v>
      </c>
    </row>
    <row r="22" spans="1:5" ht="10.5">
      <c r="A22" s="2" t="s">
        <v>350</v>
      </c>
      <c r="B22" s="47">
        <v>273</v>
      </c>
      <c r="C22" s="96">
        <f>B22/B55</f>
        <v>0.01157417221350744</v>
      </c>
      <c r="D22" s="47">
        <v>1021</v>
      </c>
      <c r="E22" s="35">
        <f>D22/D55</f>
        <v>0.0015093547471498178</v>
      </c>
    </row>
    <row r="23" spans="1:5" ht="10.5">
      <c r="A23" s="2" t="s">
        <v>96</v>
      </c>
      <c r="B23" s="47">
        <v>56</v>
      </c>
      <c r="C23" s="96">
        <f>B23/B55</f>
        <v>0.0023741891720015264</v>
      </c>
      <c r="D23" s="47">
        <v>281</v>
      </c>
      <c r="E23" s="35">
        <f>D23/D55</f>
        <v>0.00041540517526846113</v>
      </c>
    </row>
    <row r="24" spans="1:5" ht="10.5">
      <c r="A24" s="2" t="s">
        <v>97</v>
      </c>
      <c r="B24" s="47">
        <v>123</v>
      </c>
      <c r="C24" s="96">
        <f>B24/B55</f>
        <v>0.005214736931360495</v>
      </c>
      <c r="D24" s="47">
        <v>344</v>
      </c>
      <c r="E24" s="35">
        <f>D24/D55</f>
        <v>0.0005085387199016037</v>
      </c>
    </row>
    <row r="25" spans="1:5" ht="10.5">
      <c r="A25" s="2" t="s">
        <v>98</v>
      </c>
      <c r="B25" s="47">
        <v>292</v>
      </c>
      <c r="C25" s="96">
        <f>B25/B55</f>
        <v>0.012379700682579388</v>
      </c>
      <c r="D25" s="47">
        <v>6546</v>
      </c>
      <c r="E25" s="35">
        <f>D25/D55</f>
        <v>0.00967701878045319</v>
      </c>
    </row>
    <row r="26" spans="1:5" ht="10.5">
      <c r="A26" s="2" t="s">
        <v>99</v>
      </c>
      <c r="B26" s="47">
        <v>247</v>
      </c>
      <c r="C26" s="96">
        <f>B26/B55</f>
        <v>0.010471870097935303</v>
      </c>
      <c r="D26" s="47">
        <v>6239</v>
      </c>
      <c r="E26" s="35">
        <f>D26/D55</f>
        <v>0.009223177539145654</v>
      </c>
    </row>
    <row r="27" spans="1:5" ht="10.5">
      <c r="A27" s="2" t="s">
        <v>100</v>
      </c>
      <c r="B27" s="47">
        <v>218</v>
      </c>
      <c r="C27" s="96">
        <f>B27/B55</f>
        <v>0.009242379276720227</v>
      </c>
      <c r="D27" s="47">
        <v>1038</v>
      </c>
      <c r="E27" s="35">
        <f>D27/D55</f>
        <v>0.0015344860210984436</v>
      </c>
    </row>
    <row r="28" spans="1:5" ht="10.5">
      <c r="A28" s="2" t="s">
        <v>101</v>
      </c>
      <c r="B28" s="47">
        <v>94</v>
      </c>
      <c r="C28" s="96">
        <f>B28/B55</f>
        <v>0.003985246110145419</v>
      </c>
      <c r="D28" s="47">
        <v>1376</v>
      </c>
      <c r="E28" s="35">
        <f>D28/D55</f>
        <v>0.002034154879606415</v>
      </c>
    </row>
    <row r="29" spans="1:5" ht="10.5">
      <c r="A29" s="2" t="s">
        <v>102</v>
      </c>
      <c r="B29" s="47">
        <v>73</v>
      </c>
      <c r="C29" s="96">
        <f>B29/B55</f>
        <v>0.003094925170644847</v>
      </c>
      <c r="D29" s="47">
        <v>422</v>
      </c>
      <c r="E29" s="35">
        <f>D29/D55</f>
        <v>0.0006238469180188278</v>
      </c>
    </row>
    <row r="30" spans="1:5" ht="10.5">
      <c r="A30" s="2" t="s">
        <v>103</v>
      </c>
      <c r="B30" s="47">
        <v>347</v>
      </c>
      <c r="C30" s="96">
        <f>B30/B55</f>
        <v>0.0147114936193666</v>
      </c>
      <c r="D30" s="47">
        <v>7583</v>
      </c>
      <c r="E30" s="35">
        <f>D30/D55</f>
        <v>0.011210026491319362</v>
      </c>
    </row>
    <row r="31" spans="1:5" ht="10.5">
      <c r="A31" s="2" t="s">
        <v>104</v>
      </c>
      <c r="B31" s="47">
        <v>51</v>
      </c>
      <c r="C31" s="96">
        <f>B31/B55</f>
        <v>0.0021622079959299615</v>
      </c>
      <c r="D31" s="47">
        <v>318</v>
      </c>
      <c r="E31" s="35">
        <f>D31/D55</f>
        <v>0.000470102653862529</v>
      </c>
    </row>
    <row r="32" spans="1:5" ht="10.5">
      <c r="A32" s="2" t="s">
        <v>105</v>
      </c>
      <c r="B32" s="47">
        <v>21</v>
      </c>
      <c r="C32" s="96">
        <f>B32/B55</f>
        <v>0.0008903209395005724</v>
      </c>
      <c r="D32" s="47">
        <v>83</v>
      </c>
      <c r="E32" s="35">
        <f>D32/D55</f>
        <v>0.0001226997492785846</v>
      </c>
    </row>
    <row r="33" spans="1:5" ht="10.5">
      <c r="A33" s="2" t="s">
        <v>106</v>
      </c>
      <c r="B33" s="47">
        <v>131</v>
      </c>
      <c r="C33" s="96">
        <f>B33/B55</f>
        <v>0.005553906813074999</v>
      </c>
      <c r="D33" s="47">
        <v>1328</v>
      </c>
      <c r="E33" s="35">
        <f>D33/D55</f>
        <v>0.0019631959884573538</v>
      </c>
    </row>
    <row r="34" spans="1:5" ht="10.5">
      <c r="A34" s="2" t="s">
        <v>367</v>
      </c>
      <c r="B34" s="47">
        <v>118</v>
      </c>
      <c r="C34" s="96">
        <f>B34/B55</f>
        <v>0.005002755755288931</v>
      </c>
      <c r="D34" s="47">
        <v>1868</v>
      </c>
      <c r="E34" s="35">
        <f>D34/D55</f>
        <v>0.0027614835138842896</v>
      </c>
    </row>
    <row r="35" spans="1:5" ht="10.5">
      <c r="A35" s="2" t="s">
        <v>368</v>
      </c>
      <c r="B35" s="47">
        <v>605</v>
      </c>
      <c r="C35" s="96">
        <f>B35/B55</f>
        <v>0.025649722304659346</v>
      </c>
      <c r="D35" s="47">
        <v>3839</v>
      </c>
      <c r="E35" s="35">
        <f>D35/D55</f>
        <v>0.005675232981692606</v>
      </c>
    </row>
    <row r="36" spans="1:5" ht="10.5">
      <c r="A36" s="2" t="s">
        <v>369</v>
      </c>
      <c r="B36" s="47">
        <v>698</v>
      </c>
      <c r="C36" s="96">
        <f>B36/B55</f>
        <v>0.02959257217959045</v>
      </c>
      <c r="D36" s="47">
        <v>11661</v>
      </c>
      <c r="E36" s="35">
        <f>D36/D55</f>
        <v>0.017238575618525</v>
      </c>
    </row>
    <row r="37" spans="1:5" ht="10.5">
      <c r="A37" s="2" t="s">
        <v>370</v>
      </c>
      <c r="B37" s="47">
        <v>3</v>
      </c>
      <c r="C37" s="96">
        <f>B37/B55</f>
        <v>0.0001271887056429389</v>
      </c>
      <c r="D37" s="47">
        <v>649</v>
      </c>
      <c r="E37" s="35">
        <f>D37/D55</f>
        <v>0.0009594233407445953</v>
      </c>
    </row>
    <row r="38" spans="1:5" ht="10.5">
      <c r="A38" s="2" t="s">
        <v>371</v>
      </c>
      <c r="B38" s="47">
        <v>16</v>
      </c>
      <c r="C38" s="96">
        <f>B38/B55</f>
        <v>0.0006783397634290075</v>
      </c>
      <c r="D38" s="47">
        <v>1300</v>
      </c>
      <c r="E38" s="35">
        <f>D38/D55</f>
        <v>0.0019218033019537347</v>
      </c>
    </row>
    <row r="39" spans="1:5" ht="10.5">
      <c r="A39" s="2" t="s">
        <v>372</v>
      </c>
      <c r="B39" s="47">
        <v>95</v>
      </c>
      <c r="C39" s="96">
        <f>B39/B55</f>
        <v>0.004027642345359732</v>
      </c>
      <c r="D39" s="47">
        <v>3496</v>
      </c>
      <c r="E39" s="35">
        <f>D39/D55</f>
        <v>0.005168172572023275</v>
      </c>
    </row>
    <row r="40" spans="1:5" ht="10.5">
      <c r="A40" s="2" t="s">
        <v>373</v>
      </c>
      <c r="B40" s="47">
        <v>790</v>
      </c>
      <c r="C40" s="96">
        <f>B40/B55</f>
        <v>0.03349302581930724</v>
      </c>
      <c r="D40" s="47">
        <v>21441</v>
      </c>
      <c r="E40" s="35">
        <f>D40/D55</f>
        <v>0.03169644969014618</v>
      </c>
    </row>
    <row r="41" spans="1:5" ht="10.5">
      <c r="A41" s="2" t="s">
        <v>374</v>
      </c>
      <c r="B41" s="47">
        <v>761</v>
      </c>
      <c r="C41" s="96">
        <f>B41/B55</f>
        <v>0.03226353499809217</v>
      </c>
      <c r="D41" s="47">
        <v>9239</v>
      </c>
      <c r="E41" s="35">
        <f>D41/D55</f>
        <v>0.013658108235961966</v>
      </c>
    </row>
    <row r="42" spans="1:5" ht="10.5">
      <c r="A42" s="2" t="s">
        <v>122</v>
      </c>
      <c r="B42" s="158" t="s">
        <v>171</v>
      </c>
      <c r="C42" s="158" t="s">
        <v>171</v>
      </c>
      <c r="D42" s="158" t="s">
        <v>171</v>
      </c>
      <c r="E42" s="158" t="s">
        <v>171</v>
      </c>
    </row>
    <row r="43" spans="1:5" ht="10.5">
      <c r="A43" s="2" t="s">
        <v>116</v>
      </c>
      <c r="B43" s="158" t="s">
        <v>171</v>
      </c>
      <c r="C43" s="158" t="s">
        <v>171</v>
      </c>
      <c r="D43" s="158" t="s">
        <v>171</v>
      </c>
      <c r="E43" s="158" t="s">
        <v>171</v>
      </c>
    </row>
    <row r="44" spans="1:5" ht="10.5">
      <c r="A44" s="2" t="s">
        <v>375</v>
      </c>
      <c r="B44" s="47">
        <v>130</v>
      </c>
      <c r="C44" s="96">
        <f>B44/B55</f>
        <v>0.005511510577860686</v>
      </c>
      <c r="D44" s="47">
        <v>683</v>
      </c>
      <c r="E44" s="35">
        <f>D44/D55</f>
        <v>0.001009685888641847</v>
      </c>
    </row>
    <row r="45" spans="1:5" ht="10.5">
      <c r="A45" s="2" t="s">
        <v>376</v>
      </c>
      <c r="B45" s="47">
        <v>181</v>
      </c>
      <c r="C45" s="96">
        <f>B45/B55</f>
        <v>0.007673718573790647</v>
      </c>
      <c r="D45" s="47">
        <v>1056</v>
      </c>
      <c r="E45" s="35">
        <f>D45/D55</f>
        <v>0.0015610956052793416</v>
      </c>
    </row>
    <row r="46" spans="1:5" ht="10.5">
      <c r="A46" s="2" t="s">
        <v>377</v>
      </c>
      <c r="B46" s="47">
        <v>96</v>
      </c>
      <c r="C46" s="96">
        <f>B46/B55</f>
        <v>0.004070038580574045</v>
      </c>
      <c r="D46" s="47">
        <v>1871</v>
      </c>
      <c r="E46" s="35">
        <f>D46/D55</f>
        <v>0.002765918444581106</v>
      </c>
    </row>
    <row r="47" spans="1:5" ht="10.5">
      <c r="A47" s="2" t="s">
        <v>378</v>
      </c>
      <c r="B47" s="47">
        <v>4946</v>
      </c>
      <c r="C47" s="96">
        <f>B47/B55</f>
        <v>0.20969177936999195</v>
      </c>
      <c r="D47" s="47">
        <v>149631</v>
      </c>
      <c r="E47" s="35">
        <f>D47/D55</f>
        <v>0.22120103836510716</v>
      </c>
    </row>
    <row r="48" spans="1:5" ht="10.5">
      <c r="A48" s="2" t="s">
        <v>379</v>
      </c>
      <c r="B48" s="47">
        <v>231</v>
      </c>
      <c r="C48" s="96">
        <f>B48/B55</f>
        <v>0.009793530334506296</v>
      </c>
      <c r="D48" s="47">
        <v>3711</v>
      </c>
      <c r="E48" s="35">
        <f>D48/D55</f>
        <v>0.005486009271961777</v>
      </c>
    </row>
    <row r="49" spans="1:5" ht="10.5">
      <c r="A49" s="2" t="s">
        <v>380</v>
      </c>
      <c r="B49" s="47">
        <v>122</v>
      </c>
      <c r="C49" s="96">
        <f>B49/B55</f>
        <v>0.0051723406961461825</v>
      </c>
      <c r="D49" s="47">
        <v>693</v>
      </c>
      <c r="E49" s="35">
        <f>D49/D55</f>
        <v>0.001024468990964568</v>
      </c>
    </row>
    <row r="50" spans="1:5" ht="10.5">
      <c r="A50" s="2" t="s">
        <v>381</v>
      </c>
      <c r="B50" s="47">
        <v>174</v>
      </c>
      <c r="C50" s="96">
        <f>B50/B55</f>
        <v>0.007376944927290457</v>
      </c>
      <c r="D50" s="47">
        <v>1234</v>
      </c>
      <c r="E50" s="35">
        <f>D50/D55</f>
        <v>0.001824234826623776</v>
      </c>
    </row>
    <row r="51" spans="1:5" ht="10.5">
      <c r="A51" s="2" t="s">
        <v>382</v>
      </c>
      <c r="B51" s="47">
        <v>577</v>
      </c>
      <c r="C51" s="96">
        <f>B51/B55</f>
        <v>0.024462627718658585</v>
      </c>
      <c r="D51" s="47">
        <v>34315</v>
      </c>
      <c r="E51" s="35">
        <f>D51/D55</f>
        <v>0.05072821562041724</v>
      </c>
    </row>
    <row r="52" spans="1:5" ht="10.5">
      <c r="A52" s="2" t="s">
        <v>383</v>
      </c>
      <c r="B52" s="47">
        <v>5</v>
      </c>
      <c r="C52" s="96">
        <f>B52/B55</f>
        <v>0.00021198117607156486</v>
      </c>
      <c r="D52" s="47">
        <v>56</v>
      </c>
      <c r="E52" s="35">
        <f>D52/D55</f>
        <v>8.278537300723781E-05</v>
      </c>
    </row>
    <row r="53" spans="1:5" ht="10.5">
      <c r="A53" s="2" t="s">
        <v>384</v>
      </c>
      <c r="B53" s="47">
        <v>197</v>
      </c>
      <c r="C53" s="96">
        <f>B53/B55</f>
        <v>0.008352058337219656</v>
      </c>
      <c r="D53" s="47">
        <v>2043</v>
      </c>
      <c r="E53" s="35">
        <f>D53/D55</f>
        <v>0.003020187804531908</v>
      </c>
    </row>
    <row r="54" spans="1:5" ht="10.5">
      <c r="A54" s="2" t="s">
        <v>385</v>
      </c>
      <c r="B54" s="47">
        <v>35</v>
      </c>
      <c r="C54" s="96">
        <f>B54/B55</f>
        <v>0.001483868232500954</v>
      </c>
      <c r="D54" s="47">
        <v>253</v>
      </c>
      <c r="E54" s="35">
        <f>D54/D55</f>
        <v>0.00037401248876484225</v>
      </c>
    </row>
    <row r="55" spans="1:5" ht="10.5">
      <c r="A55" s="3" t="s">
        <v>164</v>
      </c>
      <c r="B55" s="22">
        <f>SUM(B3:B54)</f>
        <v>23587</v>
      </c>
      <c r="C55" s="96">
        <f>B55/B55</f>
        <v>1</v>
      </c>
      <c r="D55" s="23">
        <f>SUM(D3:D54)</f>
        <v>676448</v>
      </c>
      <c r="E55" s="35">
        <f>D55/D55</f>
        <v>1</v>
      </c>
    </row>
    <row r="56" spans="1:14" ht="10.5">
      <c r="A56" s="4" t="s">
        <v>123</v>
      </c>
      <c r="F56" s="25"/>
      <c r="I56" s="25"/>
      <c r="J56" s="37"/>
      <c r="K56" s="37"/>
      <c r="L56" s="37"/>
      <c r="M56" s="37"/>
      <c r="N56" s="37"/>
    </row>
  </sheetData>
  <printOptions/>
  <pageMargins left="0.75" right="0.75" top="0.75" bottom="0.75" header="0.5" footer="0.5"/>
  <pageSetup horizontalDpi="600" verticalDpi="6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N58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16.57421875" style="4" customWidth="1"/>
    <col min="2" max="2" width="14.421875" style="4" customWidth="1"/>
    <col min="3" max="3" width="16.421875" style="4" customWidth="1"/>
    <col min="4" max="4" width="23.57421875" style="4" customWidth="1"/>
    <col min="5" max="5" width="14.57421875" style="4" customWidth="1"/>
    <col min="6" max="16384" width="9.140625" style="4" customWidth="1"/>
  </cols>
  <sheetData>
    <row r="1" ht="10.5">
      <c r="A1" s="1" t="s">
        <v>191</v>
      </c>
    </row>
    <row r="2" spans="1:5" ht="25.5" customHeight="1">
      <c r="A2" s="7" t="s">
        <v>290</v>
      </c>
      <c r="B2" s="7" t="s">
        <v>365</v>
      </c>
      <c r="C2" s="7" t="s">
        <v>165</v>
      </c>
      <c r="D2" s="7" t="s">
        <v>364</v>
      </c>
      <c r="E2" s="7" t="s">
        <v>165</v>
      </c>
    </row>
    <row r="3" spans="1:5" ht="10.5">
      <c r="A3" s="2" t="s">
        <v>397</v>
      </c>
      <c r="B3" s="49"/>
      <c r="C3" s="96"/>
      <c r="D3" s="49"/>
      <c r="E3" s="34"/>
    </row>
    <row r="4" spans="1:5" ht="10.5">
      <c r="A4" s="2" t="s">
        <v>333</v>
      </c>
      <c r="B4" s="47">
        <v>97</v>
      </c>
      <c r="C4" s="96">
        <f>B4/B55</f>
        <v>0.06675843083275981</v>
      </c>
      <c r="D4" s="47">
        <v>2622</v>
      </c>
      <c r="E4" s="35">
        <f>D4/D55</f>
        <v>0.041999711672459916</v>
      </c>
    </row>
    <row r="5" spans="1:5" ht="10.5">
      <c r="A5" s="2" t="s">
        <v>334</v>
      </c>
      <c r="B5" s="47">
        <v>49</v>
      </c>
      <c r="C5" s="96">
        <f>B5/B55</f>
        <v>0.03372333103922918</v>
      </c>
      <c r="D5" s="47">
        <v>3335</v>
      </c>
      <c r="E5" s="35">
        <f>D5/D55</f>
        <v>0.05342068589918147</v>
      </c>
    </row>
    <row r="6" spans="1:5" ht="10.5">
      <c r="A6" s="2" t="s">
        <v>335</v>
      </c>
      <c r="B6" s="47">
        <v>0</v>
      </c>
      <c r="C6" s="96">
        <f>B6/B55</f>
        <v>0</v>
      </c>
      <c r="D6" s="47">
        <v>0</v>
      </c>
      <c r="E6" s="35">
        <f>D6/D55</f>
        <v>0</v>
      </c>
    </row>
    <row r="7" spans="1:5" ht="10.5">
      <c r="A7" s="2" t="s">
        <v>336</v>
      </c>
      <c r="B7" s="47">
        <v>30</v>
      </c>
      <c r="C7" s="96">
        <f>B7/B55</f>
        <v>0.02064693737095664</v>
      </c>
      <c r="D7" s="47">
        <v>2933</v>
      </c>
      <c r="E7" s="35">
        <f>D7/D55</f>
        <v>0.04698137083727114</v>
      </c>
    </row>
    <row r="8" spans="1:5" ht="10.5">
      <c r="A8" s="2" t="s">
        <v>337</v>
      </c>
      <c r="B8" s="47">
        <v>30</v>
      </c>
      <c r="C8" s="96">
        <f>B8/B55</f>
        <v>0.02064693737095664</v>
      </c>
      <c r="D8" s="47">
        <v>1355</v>
      </c>
      <c r="E8" s="35">
        <f>D8/D55</f>
        <v>0.02170465648977238</v>
      </c>
    </row>
    <row r="9" spans="1:5" ht="10.5">
      <c r="A9" s="2" t="s">
        <v>338</v>
      </c>
      <c r="B9" s="47">
        <v>0</v>
      </c>
      <c r="C9" s="96">
        <f>B9/B55</f>
        <v>0</v>
      </c>
      <c r="D9" s="47">
        <v>0</v>
      </c>
      <c r="E9" s="35">
        <f>D9/D55</f>
        <v>0</v>
      </c>
    </row>
    <row r="10" spans="1:5" ht="10.5">
      <c r="A10" s="2" t="s">
        <v>339</v>
      </c>
      <c r="B10" s="47">
        <v>0</v>
      </c>
      <c r="C10" s="96">
        <f>B10/B55</f>
        <v>0</v>
      </c>
      <c r="D10" s="47">
        <v>0</v>
      </c>
      <c r="E10" s="35">
        <f>D10/D55</f>
        <v>0</v>
      </c>
    </row>
    <row r="11" spans="1:5" ht="12" customHeight="1">
      <c r="A11" s="2" t="s">
        <v>129</v>
      </c>
      <c r="B11" s="158" t="s">
        <v>171</v>
      </c>
      <c r="C11" s="158" t="s">
        <v>171</v>
      </c>
      <c r="D11" s="158" t="s">
        <v>171</v>
      </c>
      <c r="E11" s="158" t="s">
        <v>171</v>
      </c>
    </row>
    <row r="12" spans="1:5" ht="10.5">
      <c r="A12" s="2" t="s">
        <v>340</v>
      </c>
      <c r="B12" s="47">
        <v>642</v>
      </c>
      <c r="C12" s="96">
        <f>B12/B55</f>
        <v>0.44184445973847214</v>
      </c>
      <c r="D12" s="47">
        <v>25388</v>
      </c>
      <c r="E12" s="35">
        <f>D12/D55</f>
        <v>0.4066699770939788</v>
      </c>
    </row>
    <row r="13" spans="1:5" ht="10.5">
      <c r="A13" s="2" t="s">
        <v>341</v>
      </c>
      <c r="B13" s="47">
        <v>0</v>
      </c>
      <c r="C13" s="96">
        <f>B13/B55</f>
        <v>0</v>
      </c>
      <c r="D13" s="47">
        <v>0</v>
      </c>
      <c r="E13" s="35">
        <f>D13/D55</f>
        <v>0</v>
      </c>
    </row>
    <row r="14" spans="1:5" ht="10.5">
      <c r="A14" s="2" t="s">
        <v>342</v>
      </c>
      <c r="B14" s="47">
        <v>0</v>
      </c>
      <c r="C14" s="96">
        <f>B14/B55</f>
        <v>0</v>
      </c>
      <c r="D14" s="47">
        <v>0</v>
      </c>
      <c r="E14" s="35">
        <f>D14/D55</f>
        <v>0</v>
      </c>
    </row>
    <row r="15" spans="1:5" ht="10.5">
      <c r="A15" s="2" t="s">
        <v>343</v>
      </c>
      <c r="B15" s="47">
        <v>19</v>
      </c>
      <c r="C15" s="96">
        <f>B15/B55</f>
        <v>0.01307639366827254</v>
      </c>
      <c r="D15" s="47">
        <v>652</v>
      </c>
      <c r="E15" s="35">
        <f>D15/D55</f>
        <v>0.010443864229765013</v>
      </c>
    </row>
    <row r="16" spans="1:5" ht="10.5">
      <c r="A16" s="2" t="s">
        <v>344</v>
      </c>
      <c r="B16" s="47">
        <v>0</v>
      </c>
      <c r="C16" s="96">
        <f>B16/B55</f>
        <v>0</v>
      </c>
      <c r="D16" s="47">
        <v>0</v>
      </c>
      <c r="E16" s="35">
        <f>D16/D55</f>
        <v>0</v>
      </c>
    </row>
    <row r="17" spans="1:5" ht="10.5">
      <c r="A17" s="2" t="s">
        <v>345</v>
      </c>
      <c r="B17" s="47">
        <v>10</v>
      </c>
      <c r="C17" s="96">
        <f>B17/B55</f>
        <v>0.006882312456985547</v>
      </c>
      <c r="D17" s="47">
        <v>589</v>
      </c>
      <c r="E17" s="35">
        <f>D17/D55</f>
        <v>0.009434717839465633</v>
      </c>
    </row>
    <row r="18" spans="1:5" ht="10.5">
      <c r="A18" s="2" t="s">
        <v>346</v>
      </c>
      <c r="B18" s="47">
        <v>8</v>
      </c>
      <c r="C18" s="96">
        <f>B18/B55</f>
        <v>0.0055058499655884375</v>
      </c>
      <c r="D18" s="47">
        <v>937</v>
      </c>
      <c r="E18" s="35">
        <f>D18/D55</f>
        <v>0.015009050281119351</v>
      </c>
    </row>
    <row r="19" spans="1:5" ht="10.5">
      <c r="A19" s="2" t="s">
        <v>347</v>
      </c>
      <c r="B19" s="47">
        <v>75</v>
      </c>
      <c r="C19" s="96">
        <f>B19/B55</f>
        <v>0.051617343427391604</v>
      </c>
      <c r="D19" s="47">
        <v>1390</v>
      </c>
      <c r="E19" s="35">
        <f>D19/D55</f>
        <v>0.022265293373272037</v>
      </c>
    </row>
    <row r="20" spans="1:5" ht="10.5">
      <c r="A20" s="2" t="s">
        <v>348</v>
      </c>
      <c r="B20" s="47">
        <v>0</v>
      </c>
      <c r="C20" s="96">
        <f>B20/B55</f>
        <v>0</v>
      </c>
      <c r="D20" s="47">
        <v>0</v>
      </c>
      <c r="E20" s="35">
        <f>D20/D55</f>
        <v>0</v>
      </c>
    </row>
    <row r="21" spans="1:5" ht="10.5">
      <c r="A21" s="2" t="s">
        <v>349</v>
      </c>
      <c r="B21" s="47">
        <v>0</v>
      </c>
      <c r="C21" s="96">
        <f>B21/B55</f>
        <v>0</v>
      </c>
      <c r="D21" s="47">
        <v>0</v>
      </c>
      <c r="E21" s="35">
        <f>D21/D55</f>
        <v>0</v>
      </c>
    </row>
    <row r="22" spans="1:5" ht="10.5">
      <c r="A22" s="2" t="s">
        <v>350</v>
      </c>
      <c r="B22" s="47">
        <v>0</v>
      </c>
      <c r="C22" s="96">
        <f>B22/B55</f>
        <v>0</v>
      </c>
      <c r="D22" s="47">
        <v>0</v>
      </c>
      <c r="E22" s="35">
        <f>D22/D55</f>
        <v>0</v>
      </c>
    </row>
    <row r="23" spans="1:5" ht="10.5">
      <c r="A23" s="2" t="s">
        <v>96</v>
      </c>
      <c r="B23" s="47">
        <v>0</v>
      </c>
      <c r="C23" s="96">
        <f>B23/B55</f>
        <v>0</v>
      </c>
      <c r="D23" s="47">
        <v>0</v>
      </c>
      <c r="E23" s="35">
        <f>D23/D55</f>
        <v>0</v>
      </c>
    </row>
    <row r="24" spans="1:5" ht="10.5">
      <c r="A24" s="2" t="s">
        <v>97</v>
      </c>
      <c r="B24" s="47">
        <v>0</v>
      </c>
      <c r="C24" s="96">
        <f>B24/B55</f>
        <v>0</v>
      </c>
      <c r="D24" s="47">
        <v>0</v>
      </c>
      <c r="E24" s="35">
        <f>D24/D55</f>
        <v>0</v>
      </c>
    </row>
    <row r="25" spans="1:5" ht="10.5">
      <c r="A25" s="2" t="s">
        <v>386</v>
      </c>
      <c r="B25" s="49"/>
      <c r="C25" s="96"/>
      <c r="D25" s="49"/>
      <c r="E25" s="35"/>
    </row>
    <row r="26" spans="1:5" ht="10.5">
      <c r="A26" s="2" t="s">
        <v>204</v>
      </c>
      <c r="B26" s="49"/>
      <c r="C26" s="96"/>
      <c r="D26" s="49"/>
      <c r="E26" s="35"/>
    </row>
    <row r="27" spans="1:5" ht="10.5">
      <c r="A27" s="2" t="s">
        <v>100</v>
      </c>
      <c r="B27" s="47">
        <v>0</v>
      </c>
      <c r="C27" s="96">
        <f>B27/B55</f>
        <v>0</v>
      </c>
      <c r="D27" s="47">
        <v>0</v>
      </c>
      <c r="E27" s="35">
        <f>D27/D55</f>
        <v>0</v>
      </c>
    </row>
    <row r="28" spans="1:5" ht="10.5">
      <c r="A28" s="2" t="s">
        <v>282</v>
      </c>
      <c r="B28" s="47"/>
      <c r="C28" s="96"/>
      <c r="D28" s="47"/>
      <c r="E28" s="35"/>
    </row>
    <row r="29" spans="1:5" ht="10.5">
      <c r="A29" s="2" t="s">
        <v>102</v>
      </c>
      <c r="B29" s="47">
        <v>0</v>
      </c>
      <c r="C29" s="96">
        <f>B29/B55</f>
        <v>0</v>
      </c>
      <c r="D29" s="47">
        <v>0</v>
      </c>
      <c r="E29" s="35">
        <f>D29/D55</f>
        <v>0</v>
      </c>
    </row>
    <row r="30" spans="1:5" ht="10.5">
      <c r="A30" s="2" t="s">
        <v>300</v>
      </c>
      <c r="B30" s="49"/>
      <c r="C30" s="96"/>
      <c r="D30" s="49"/>
      <c r="E30" s="35"/>
    </row>
    <row r="31" spans="1:5" ht="10.5">
      <c r="A31" s="2" t="s">
        <v>104</v>
      </c>
      <c r="B31" s="47">
        <v>0</v>
      </c>
      <c r="C31" s="96">
        <f>B31/B55</f>
        <v>0</v>
      </c>
      <c r="D31" s="47">
        <v>0</v>
      </c>
      <c r="E31" s="35">
        <f>D31/D55</f>
        <v>0</v>
      </c>
    </row>
    <row r="32" spans="1:5" ht="10.5">
      <c r="A32" s="2" t="s">
        <v>105</v>
      </c>
      <c r="B32" s="47">
        <v>0</v>
      </c>
      <c r="C32" s="96">
        <f>B32/B55</f>
        <v>0</v>
      </c>
      <c r="D32" s="47">
        <v>0</v>
      </c>
      <c r="E32" s="35">
        <f>D32/D55</f>
        <v>0</v>
      </c>
    </row>
    <row r="33" spans="1:5" ht="10.5">
      <c r="A33" s="2" t="s">
        <v>106</v>
      </c>
      <c r="B33" s="47">
        <v>0</v>
      </c>
      <c r="C33" s="96">
        <f>B33/B55</f>
        <v>0</v>
      </c>
      <c r="D33" s="47">
        <v>0</v>
      </c>
      <c r="E33" s="35">
        <f>D33/D55</f>
        <v>0</v>
      </c>
    </row>
    <row r="34" spans="1:5" ht="10.5">
      <c r="A34" s="2" t="s">
        <v>367</v>
      </c>
      <c r="B34" s="47">
        <v>0</v>
      </c>
      <c r="C34" s="96">
        <f>B34/B55</f>
        <v>0</v>
      </c>
      <c r="D34" s="47">
        <v>0</v>
      </c>
      <c r="E34" s="35">
        <f>D34/D55</f>
        <v>0</v>
      </c>
    </row>
    <row r="35" spans="1:5" ht="10.5">
      <c r="A35" s="2" t="s">
        <v>368</v>
      </c>
      <c r="B35" s="47">
        <v>0</v>
      </c>
      <c r="C35" s="96">
        <f>B35/B55</f>
        <v>0</v>
      </c>
      <c r="D35" s="47">
        <v>0</v>
      </c>
      <c r="E35" s="35">
        <f>D35/D55</f>
        <v>0</v>
      </c>
    </row>
    <row r="36" spans="1:5" ht="10.5">
      <c r="A36" s="2" t="s">
        <v>369</v>
      </c>
      <c r="B36" s="47">
        <v>309</v>
      </c>
      <c r="C36" s="96">
        <f>B36/B55</f>
        <v>0.2126634549208534</v>
      </c>
      <c r="D36" s="47">
        <v>5063</v>
      </c>
      <c r="E36" s="35">
        <f>D36/D55</f>
        <v>0.08110012974739304</v>
      </c>
    </row>
    <row r="37" spans="1:5" ht="10.5">
      <c r="A37" s="2" t="s">
        <v>370</v>
      </c>
      <c r="B37" s="47">
        <v>0</v>
      </c>
      <c r="C37" s="96">
        <f>B37/B55</f>
        <v>0</v>
      </c>
      <c r="D37" s="47">
        <v>0</v>
      </c>
      <c r="E37" s="35">
        <f>D37/D55</f>
        <v>0</v>
      </c>
    </row>
    <row r="38" spans="1:5" ht="10.5">
      <c r="A38" s="2" t="s">
        <v>371</v>
      </c>
      <c r="B38" s="47">
        <v>0</v>
      </c>
      <c r="C38" s="96">
        <f>B38/B55</f>
        <v>0</v>
      </c>
      <c r="D38" s="47">
        <v>0</v>
      </c>
      <c r="E38" s="35">
        <f>D38/D55</f>
        <v>0</v>
      </c>
    </row>
    <row r="39" spans="1:5" ht="10.5">
      <c r="A39" s="2" t="s">
        <v>372</v>
      </c>
      <c r="B39" s="47">
        <v>3</v>
      </c>
      <c r="C39" s="96">
        <f>B39/B55</f>
        <v>0.0020646937370956643</v>
      </c>
      <c r="D39" s="47">
        <v>444</v>
      </c>
      <c r="E39" s="35">
        <f>D39/D55</f>
        <v>0.007112079322109917</v>
      </c>
    </row>
    <row r="40" spans="1:5" ht="10.5">
      <c r="A40" s="2" t="s">
        <v>373</v>
      </c>
      <c r="B40" s="47">
        <v>41</v>
      </c>
      <c r="C40" s="96">
        <f>B40/B55</f>
        <v>0.028217481073640742</v>
      </c>
      <c r="D40" s="47">
        <v>3575</v>
      </c>
      <c r="E40" s="35">
        <f>D40/D55</f>
        <v>0.05726505310032196</v>
      </c>
    </row>
    <row r="41" spans="1:5" ht="10.5">
      <c r="A41" s="2" t="s">
        <v>319</v>
      </c>
      <c r="B41" s="49"/>
      <c r="C41" s="96"/>
      <c r="D41" s="49"/>
      <c r="E41" s="35"/>
    </row>
    <row r="42" spans="1:5" ht="10.5">
      <c r="A42" s="2" t="s">
        <v>130</v>
      </c>
      <c r="B42" s="158" t="s">
        <v>171</v>
      </c>
      <c r="C42" s="158" t="s">
        <v>171</v>
      </c>
      <c r="D42" s="158" t="s">
        <v>171</v>
      </c>
      <c r="E42" s="158" t="s">
        <v>171</v>
      </c>
    </row>
    <row r="43" spans="1:5" ht="10.5">
      <c r="A43" s="2" t="s">
        <v>117</v>
      </c>
      <c r="B43" s="158" t="s">
        <v>171</v>
      </c>
      <c r="C43" s="158" t="s">
        <v>171</v>
      </c>
      <c r="D43" s="158" t="s">
        <v>171</v>
      </c>
      <c r="E43" s="158" t="s">
        <v>171</v>
      </c>
    </row>
    <row r="44" spans="1:5" ht="10.5">
      <c r="A44" s="2" t="s">
        <v>375</v>
      </c>
      <c r="B44" s="47">
        <v>0</v>
      </c>
      <c r="C44" s="96">
        <f>B44/B55</f>
        <v>0</v>
      </c>
      <c r="D44" s="47">
        <v>0</v>
      </c>
      <c r="E44" s="35">
        <f>D44/D55</f>
        <v>0</v>
      </c>
    </row>
    <row r="45" spans="1:5" ht="10.5">
      <c r="A45" s="2" t="s">
        <v>376</v>
      </c>
      <c r="B45" s="47">
        <v>0</v>
      </c>
      <c r="C45" s="96">
        <f>B45/B55</f>
        <v>0</v>
      </c>
      <c r="D45" s="47">
        <v>0</v>
      </c>
      <c r="E45" s="35">
        <f>D45/D55</f>
        <v>0</v>
      </c>
    </row>
    <row r="46" spans="1:5" ht="10.5">
      <c r="A46" s="2" t="s">
        <v>377</v>
      </c>
      <c r="B46" s="47">
        <v>0</v>
      </c>
      <c r="C46" s="96">
        <f>B46/B55</f>
        <v>0</v>
      </c>
      <c r="D46" s="47">
        <v>0</v>
      </c>
      <c r="E46" s="35">
        <f>D46/D55</f>
        <v>0</v>
      </c>
    </row>
    <row r="47" spans="1:5" ht="10.5">
      <c r="A47" s="2" t="s">
        <v>378</v>
      </c>
      <c r="B47" s="47">
        <v>0</v>
      </c>
      <c r="C47" s="96">
        <f>B47/B55</f>
        <v>0</v>
      </c>
      <c r="D47" s="47">
        <v>0</v>
      </c>
      <c r="E47" s="35">
        <f>D47/D55</f>
        <v>0</v>
      </c>
    </row>
    <row r="48" spans="1:5" ht="10.5">
      <c r="A48" s="2" t="s">
        <v>379</v>
      </c>
      <c r="B48" s="47">
        <v>46</v>
      </c>
      <c r="C48" s="96">
        <f>B48/B55</f>
        <v>0.031658637302133516</v>
      </c>
      <c r="D48" s="47">
        <v>1507</v>
      </c>
      <c r="E48" s="35">
        <f>D48/D55</f>
        <v>0.02413942238382803</v>
      </c>
    </row>
    <row r="49" spans="1:5" ht="10.5">
      <c r="A49" s="2" t="s">
        <v>380</v>
      </c>
      <c r="B49" s="47">
        <v>0</v>
      </c>
      <c r="C49" s="96">
        <f>B49/B55</f>
        <v>0</v>
      </c>
      <c r="D49" s="47">
        <v>0</v>
      </c>
      <c r="E49" s="35">
        <f>D49/D55</f>
        <v>0</v>
      </c>
    </row>
    <row r="50" spans="1:5" ht="10.5">
      <c r="A50" s="2" t="s">
        <v>381</v>
      </c>
      <c r="B50" s="47">
        <v>0</v>
      </c>
      <c r="C50" s="96">
        <f>B50/B55</f>
        <v>0</v>
      </c>
      <c r="D50" s="47">
        <v>0</v>
      </c>
      <c r="E50" s="35">
        <f>D50/D55</f>
        <v>0</v>
      </c>
    </row>
    <row r="51" spans="1:5" ht="10.5">
      <c r="A51" s="2" t="s">
        <v>382</v>
      </c>
      <c r="B51" s="47">
        <v>75</v>
      </c>
      <c r="C51" s="96">
        <f>B51/B55</f>
        <v>0.051617343427391604</v>
      </c>
      <c r="D51" s="47">
        <v>12246</v>
      </c>
      <c r="E51" s="35">
        <f>D51/D55</f>
        <v>0.1961588364381938</v>
      </c>
    </row>
    <row r="52" spans="1:5" ht="10.5">
      <c r="A52" s="2" t="s">
        <v>383</v>
      </c>
      <c r="B52" s="47">
        <v>0</v>
      </c>
      <c r="C52" s="96">
        <f>B52/B55</f>
        <v>0</v>
      </c>
      <c r="D52" s="47">
        <v>0</v>
      </c>
      <c r="E52" s="35">
        <f>D52/D55</f>
        <v>0</v>
      </c>
    </row>
    <row r="53" spans="1:5" ht="10.5">
      <c r="A53" s="2" t="s">
        <v>384</v>
      </c>
      <c r="B53" s="47">
        <v>19</v>
      </c>
      <c r="C53" s="96">
        <f>B53/B55</f>
        <v>0.01307639366827254</v>
      </c>
      <c r="D53" s="47">
        <v>393</v>
      </c>
      <c r="E53" s="35">
        <f>D53/D55</f>
        <v>0.006295151291867562</v>
      </c>
    </row>
    <row r="54" spans="1:5" ht="10.5">
      <c r="A54" s="2" t="s">
        <v>385</v>
      </c>
      <c r="B54" s="47">
        <v>0</v>
      </c>
      <c r="C54" s="96">
        <f>B54/B55</f>
        <v>0</v>
      </c>
      <c r="D54" s="47">
        <v>0</v>
      </c>
      <c r="E54" s="35">
        <f>D54/D55</f>
        <v>0</v>
      </c>
    </row>
    <row r="55" spans="1:5" ht="10.5">
      <c r="A55" s="3" t="s">
        <v>287</v>
      </c>
      <c r="B55" s="22">
        <f>SUM(B3:B54)</f>
        <v>1453</v>
      </c>
      <c r="C55" s="96">
        <f>B55/B55</f>
        <v>1</v>
      </c>
      <c r="D55" s="23">
        <f>SUM(D3:D54)</f>
        <v>62429</v>
      </c>
      <c r="E55" s="35">
        <f>D55/D55</f>
        <v>1</v>
      </c>
    </row>
    <row r="56" spans="1:11" ht="10.5">
      <c r="A56" s="4" t="s">
        <v>297</v>
      </c>
      <c r="F56" s="25"/>
      <c r="I56" s="44"/>
      <c r="K56" s="37"/>
    </row>
    <row r="57" spans="1:11" ht="10.5">
      <c r="A57" s="39" t="s">
        <v>298</v>
      </c>
      <c r="F57" s="25"/>
      <c r="I57" s="44"/>
      <c r="K57" s="37"/>
    </row>
    <row r="58" spans="1:14" ht="10.5">
      <c r="A58" s="4" t="s">
        <v>52</v>
      </c>
      <c r="F58" s="25"/>
      <c r="I58" s="25"/>
      <c r="J58" s="37"/>
      <c r="K58" s="37"/>
      <c r="L58" s="37"/>
      <c r="M58" s="37"/>
      <c r="N58" s="37"/>
    </row>
  </sheetData>
  <printOptions/>
  <pageMargins left="0.75" right="0.75" top="0.5" bottom="0.5" header="0.5" footer="0.5"/>
  <pageSetup horizontalDpi="600" verticalDpi="6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N58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17.28125" style="4" customWidth="1"/>
    <col min="2" max="2" width="14.421875" style="4" customWidth="1"/>
    <col min="3" max="3" width="16.421875" style="4" customWidth="1"/>
    <col min="4" max="4" width="17.28125" style="4" customWidth="1"/>
    <col min="5" max="5" width="17.00390625" style="4" customWidth="1"/>
    <col min="6" max="16384" width="9.140625" style="4" customWidth="1"/>
  </cols>
  <sheetData>
    <row r="1" ht="10.5">
      <c r="A1" s="1" t="s">
        <v>351</v>
      </c>
    </row>
    <row r="2" spans="1:5" ht="25.5" customHeight="1">
      <c r="A2" s="7" t="s">
        <v>290</v>
      </c>
      <c r="B2" s="7" t="s">
        <v>107</v>
      </c>
      <c r="C2" s="7" t="s">
        <v>165</v>
      </c>
      <c r="D2" s="7" t="s">
        <v>108</v>
      </c>
      <c r="E2" s="7" t="s">
        <v>165</v>
      </c>
    </row>
    <row r="3" spans="1:5" ht="10.5">
      <c r="A3" s="2" t="s">
        <v>332</v>
      </c>
      <c r="B3" s="47">
        <v>0</v>
      </c>
      <c r="C3" s="96">
        <f>B3/B55</f>
        <v>0</v>
      </c>
      <c r="D3" s="47">
        <v>0</v>
      </c>
      <c r="E3" s="35">
        <f>D3/D55</f>
        <v>0</v>
      </c>
    </row>
    <row r="4" spans="1:5" ht="10.5">
      <c r="A4" s="2" t="s">
        <v>333</v>
      </c>
      <c r="B4" s="47">
        <v>6</v>
      </c>
      <c r="C4" s="96">
        <f>B4/B55</f>
        <v>0.0015698587127158557</v>
      </c>
      <c r="D4" s="47">
        <v>811</v>
      </c>
      <c r="E4" s="35">
        <f>D4/D55</f>
        <v>0.003479417379925778</v>
      </c>
    </row>
    <row r="5" spans="1:5" ht="10.5">
      <c r="A5" s="2" t="s">
        <v>334</v>
      </c>
      <c r="B5" s="47">
        <v>50</v>
      </c>
      <c r="C5" s="96">
        <f>B5/B55</f>
        <v>0.013082155939298797</v>
      </c>
      <c r="D5" s="47">
        <v>9653</v>
      </c>
      <c r="E5" s="35">
        <f>D5/D55</f>
        <v>0.041414076409893384</v>
      </c>
    </row>
    <row r="6" spans="1:5" ht="10.5">
      <c r="A6" s="2" t="s">
        <v>335</v>
      </c>
      <c r="B6" s="47">
        <v>45</v>
      </c>
      <c r="C6" s="96">
        <f>B6/B55</f>
        <v>0.011773940345368918</v>
      </c>
      <c r="D6" s="47">
        <v>8680</v>
      </c>
      <c r="E6" s="35">
        <f>D6/D55</f>
        <v>0.037239633610056416</v>
      </c>
    </row>
    <row r="7" spans="1:5" ht="10.5">
      <c r="A7" s="2" t="s">
        <v>336</v>
      </c>
      <c r="B7" s="47">
        <v>615</v>
      </c>
      <c r="C7" s="96">
        <f>B7/B55</f>
        <v>0.1609105180533752</v>
      </c>
      <c r="D7" s="47">
        <v>122707</v>
      </c>
      <c r="E7" s="35">
        <f>D7/D55</f>
        <v>0.5264474333397687</v>
      </c>
    </row>
    <row r="8" spans="1:5" ht="10.5">
      <c r="A8" s="2" t="s">
        <v>301</v>
      </c>
      <c r="B8" s="49"/>
      <c r="C8" s="96"/>
      <c r="D8" s="49"/>
      <c r="E8" s="35"/>
    </row>
    <row r="9" spans="1:5" ht="10.5">
      <c r="A9" s="2" t="s">
        <v>338</v>
      </c>
      <c r="B9" s="47">
        <v>6</v>
      </c>
      <c r="C9" s="96">
        <f>B9/B55</f>
        <v>0.0015698587127158557</v>
      </c>
      <c r="D9" s="47">
        <v>1505</v>
      </c>
      <c r="E9" s="35">
        <f>D9/D55</f>
        <v>0.006456871956582362</v>
      </c>
    </row>
    <row r="10" spans="1:5" ht="10.5">
      <c r="A10" s="2" t="s">
        <v>339</v>
      </c>
      <c r="B10" s="47">
        <v>0</v>
      </c>
      <c r="C10" s="96">
        <f>B10/B55</f>
        <v>0</v>
      </c>
      <c r="D10" s="47">
        <v>0</v>
      </c>
      <c r="E10" s="35">
        <f>D10/D55</f>
        <v>0</v>
      </c>
    </row>
    <row r="11" spans="1:5" ht="12" customHeight="1">
      <c r="A11" s="2" t="s">
        <v>129</v>
      </c>
      <c r="B11" s="158" t="s">
        <v>171</v>
      </c>
      <c r="C11" s="158" t="s">
        <v>171</v>
      </c>
      <c r="D11" s="158" t="s">
        <v>171</v>
      </c>
      <c r="E11" s="158" t="s">
        <v>171</v>
      </c>
    </row>
    <row r="12" spans="1:5" ht="10.5">
      <c r="A12" s="2" t="s">
        <v>340</v>
      </c>
      <c r="B12" s="47">
        <v>49</v>
      </c>
      <c r="C12" s="96">
        <f>B12/B55</f>
        <v>0.01282051282051282</v>
      </c>
      <c r="D12" s="47">
        <v>19299</v>
      </c>
      <c r="E12" s="35">
        <f>D12/D55</f>
        <v>0.08279812085719802</v>
      </c>
    </row>
    <row r="13" spans="1:5" ht="10.5">
      <c r="A13" s="2" t="s">
        <v>341</v>
      </c>
      <c r="B13" s="47">
        <v>16</v>
      </c>
      <c r="C13" s="96">
        <f>B13/B55</f>
        <v>0.004186289900575615</v>
      </c>
      <c r="D13" s="47">
        <v>1458</v>
      </c>
      <c r="E13" s="35">
        <f>D13/D55</f>
        <v>0.006255228779200721</v>
      </c>
    </row>
    <row r="14" spans="1:5" ht="10.5">
      <c r="A14" s="2" t="s">
        <v>342</v>
      </c>
      <c r="B14" s="47">
        <v>10</v>
      </c>
      <c r="C14" s="96">
        <f>B14/B55</f>
        <v>0.0026164311878597592</v>
      </c>
      <c r="D14" s="47">
        <v>278</v>
      </c>
      <c r="E14" s="35">
        <f>D14/D55</f>
        <v>0.0011926979428105626</v>
      </c>
    </row>
    <row r="15" spans="1:5" ht="10.5">
      <c r="A15" s="2" t="s">
        <v>343</v>
      </c>
      <c r="B15" s="47">
        <v>268</v>
      </c>
      <c r="C15" s="96">
        <f>B15/B55</f>
        <v>0.07012035583464155</v>
      </c>
      <c r="D15" s="47">
        <v>7040</v>
      </c>
      <c r="E15" s="35">
        <f>D15/D55</f>
        <v>0.030203573803548062</v>
      </c>
    </row>
    <row r="16" spans="1:5" ht="10.5">
      <c r="A16" s="2" t="s">
        <v>344</v>
      </c>
      <c r="B16" s="47">
        <v>3</v>
      </c>
      <c r="C16" s="96">
        <f>B16/B55</f>
        <v>0.0007849293563579278</v>
      </c>
      <c r="D16" s="47">
        <v>599</v>
      </c>
      <c r="E16" s="35">
        <f>D16/D55</f>
        <v>0.0025698779415234785</v>
      </c>
    </row>
    <row r="17" spans="1:5" ht="10.5">
      <c r="A17" s="2" t="s">
        <v>345</v>
      </c>
      <c r="B17" s="47">
        <v>20</v>
      </c>
      <c r="C17" s="96">
        <f>B17/B55</f>
        <v>0.0052328623757195184</v>
      </c>
      <c r="D17" s="47">
        <v>4823</v>
      </c>
      <c r="E17" s="35">
        <f>D17/D55</f>
        <v>0.020692022223652316</v>
      </c>
    </row>
    <row r="18" spans="1:5" ht="10.5">
      <c r="A18" s="2" t="s">
        <v>346</v>
      </c>
      <c r="B18" s="47">
        <v>10</v>
      </c>
      <c r="C18" s="96">
        <f>B18/B55</f>
        <v>0.0026164311878597592</v>
      </c>
      <c r="D18" s="47">
        <v>735</v>
      </c>
      <c r="E18" s="35">
        <f>D18/D55</f>
        <v>0.0031533560718192935</v>
      </c>
    </row>
    <row r="19" spans="1:5" ht="10.5">
      <c r="A19" s="2" t="s">
        <v>347</v>
      </c>
      <c r="B19" s="47">
        <v>13</v>
      </c>
      <c r="C19" s="96">
        <f>B19/B55</f>
        <v>0.003401360544217687</v>
      </c>
      <c r="D19" s="47">
        <v>243</v>
      </c>
      <c r="E19" s="35">
        <f>D19/D55</f>
        <v>0.0010425381298667868</v>
      </c>
    </row>
    <row r="20" spans="1:5" ht="10.5">
      <c r="A20" s="2" t="s">
        <v>348</v>
      </c>
      <c r="B20" s="47">
        <v>14</v>
      </c>
      <c r="C20" s="96">
        <f>B20/B55</f>
        <v>0.003663003663003663</v>
      </c>
      <c r="D20" s="47">
        <v>364</v>
      </c>
      <c r="E20" s="35">
        <f>D20/D55</f>
        <v>0.001561662054615269</v>
      </c>
    </row>
    <row r="21" spans="1:5" ht="10.5">
      <c r="A21" s="2" t="s">
        <v>349</v>
      </c>
      <c r="B21" s="47">
        <v>0</v>
      </c>
      <c r="C21" s="96">
        <f>B21/B55</f>
        <v>0</v>
      </c>
      <c r="D21" s="47">
        <v>0</v>
      </c>
      <c r="E21" s="35">
        <f>D21/D55</f>
        <v>0</v>
      </c>
    </row>
    <row r="22" spans="1:5" ht="10.5">
      <c r="A22" s="2" t="s">
        <v>350</v>
      </c>
      <c r="B22" s="47">
        <v>0</v>
      </c>
      <c r="C22" s="96">
        <f>B22/B55</f>
        <v>0</v>
      </c>
      <c r="D22" s="47">
        <v>0</v>
      </c>
      <c r="E22" s="35">
        <f>D22/D55</f>
        <v>0</v>
      </c>
    </row>
    <row r="23" spans="1:5" ht="10.5">
      <c r="A23" s="2" t="s">
        <v>96</v>
      </c>
      <c r="B23" s="47">
        <v>0</v>
      </c>
      <c r="C23" s="96">
        <f>B23/B55</f>
        <v>0</v>
      </c>
      <c r="D23" s="47">
        <v>0</v>
      </c>
      <c r="E23" s="35">
        <f>D23/D55</f>
        <v>0</v>
      </c>
    </row>
    <row r="24" spans="1:5" ht="10.5">
      <c r="A24" s="2" t="s">
        <v>97</v>
      </c>
      <c r="B24" s="47">
        <v>0</v>
      </c>
      <c r="C24" s="96">
        <f>B24/B55</f>
        <v>0</v>
      </c>
      <c r="D24" s="47">
        <v>0</v>
      </c>
      <c r="E24" s="35">
        <f>D24/D55</f>
        <v>0</v>
      </c>
    </row>
    <row r="25" spans="1:5" ht="10.5">
      <c r="A25" s="2" t="s">
        <v>98</v>
      </c>
      <c r="B25" s="47">
        <v>7</v>
      </c>
      <c r="C25" s="96">
        <f>B25/B55</f>
        <v>0.0018315018315018315</v>
      </c>
      <c r="D25" s="47">
        <v>817</v>
      </c>
      <c r="E25" s="35">
        <f>D25/D55</f>
        <v>0.003505159062144711</v>
      </c>
    </row>
    <row r="26" spans="1:5" ht="10.5">
      <c r="A26" s="2" t="s">
        <v>99</v>
      </c>
      <c r="B26" s="47">
        <v>35</v>
      </c>
      <c r="C26" s="96">
        <f>B26/B55</f>
        <v>0.009157509157509158</v>
      </c>
      <c r="D26" s="47">
        <v>1285</v>
      </c>
      <c r="E26" s="35">
        <f>D26/D55</f>
        <v>0.005513010275221486</v>
      </c>
    </row>
    <row r="27" spans="1:5" ht="10.5">
      <c r="A27" s="2" t="s">
        <v>100</v>
      </c>
      <c r="B27" s="47">
        <v>0</v>
      </c>
      <c r="C27" s="96">
        <f>B27/B55</f>
        <v>0</v>
      </c>
      <c r="D27" s="47">
        <v>0</v>
      </c>
      <c r="E27" s="35">
        <f>D27/D55</f>
        <v>0</v>
      </c>
    </row>
    <row r="28" spans="1:5" ht="10.5">
      <c r="A28" s="2" t="s">
        <v>282</v>
      </c>
      <c r="B28" s="47"/>
      <c r="C28" s="96"/>
      <c r="D28" s="47"/>
      <c r="E28" s="35"/>
    </row>
    <row r="29" spans="1:5" ht="10.5">
      <c r="A29" s="2" t="s">
        <v>134</v>
      </c>
      <c r="B29" s="49"/>
      <c r="C29" s="96"/>
      <c r="D29" s="49"/>
      <c r="E29" s="35"/>
    </row>
    <row r="30" spans="1:5" ht="10.5">
      <c r="A30" s="2" t="s">
        <v>103</v>
      </c>
      <c r="B30" s="47">
        <v>1</v>
      </c>
      <c r="C30" s="96">
        <f>B30/B55</f>
        <v>0.00026164311878597594</v>
      </c>
      <c r="D30" s="47">
        <v>20</v>
      </c>
      <c r="E30" s="35">
        <f>D30/D55</f>
        <v>8.580560739644336E-05</v>
      </c>
    </row>
    <row r="31" spans="1:5" ht="10.5">
      <c r="A31" s="2" t="s">
        <v>104</v>
      </c>
      <c r="B31" s="47">
        <v>4</v>
      </c>
      <c r="C31" s="96">
        <f>B31/B55</f>
        <v>0.0010465724751439038</v>
      </c>
      <c r="D31" s="47">
        <v>86</v>
      </c>
      <c r="E31" s="35">
        <f>D31/D55</f>
        <v>0.00036896411180470644</v>
      </c>
    </row>
    <row r="32" spans="1:5" ht="10.5">
      <c r="A32" s="2" t="s">
        <v>105</v>
      </c>
      <c r="B32" s="47">
        <v>0</v>
      </c>
      <c r="C32" s="96">
        <f>B32/B55</f>
        <v>0</v>
      </c>
      <c r="D32" s="47">
        <v>0</v>
      </c>
      <c r="E32" s="35">
        <f>D32/D55</f>
        <v>0</v>
      </c>
    </row>
    <row r="33" spans="1:5" ht="10.5">
      <c r="A33" s="2" t="s">
        <v>106</v>
      </c>
      <c r="B33" s="47">
        <v>0</v>
      </c>
      <c r="C33" s="96">
        <f>B33/B55</f>
        <v>0</v>
      </c>
      <c r="D33" s="47">
        <v>0</v>
      </c>
      <c r="E33" s="35">
        <f>D33/D55</f>
        <v>0</v>
      </c>
    </row>
    <row r="34" spans="1:5" ht="10.5">
      <c r="A34" s="2" t="s">
        <v>367</v>
      </c>
      <c r="B34" s="47">
        <v>16</v>
      </c>
      <c r="C34" s="96">
        <f>B34/B55</f>
        <v>0.004186289900575615</v>
      </c>
      <c r="D34" s="47">
        <v>1868</v>
      </c>
      <c r="E34" s="35">
        <f>D34/D55</f>
        <v>0.008014243730827809</v>
      </c>
    </row>
    <row r="35" spans="1:5" ht="10.5">
      <c r="A35" s="2" t="s">
        <v>368</v>
      </c>
      <c r="B35" s="47">
        <v>0</v>
      </c>
      <c r="C35" s="96">
        <f>B35/B55</f>
        <v>0</v>
      </c>
      <c r="D35" s="47">
        <v>0</v>
      </c>
      <c r="E35" s="35">
        <f>D35/D55</f>
        <v>0</v>
      </c>
    </row>
    <row r="36" spans="1:5" ht="10.5">
      <c r="A36" s="2" t="s">
        <v>369</v>
      </c>
      <c r="B36" s="47">
        <v>664</v>
      </c>
      <c r="C36" s="96">
        <f>B36/B55</f>
        <v>0.17373103087388803</v>
      </c>
      <c r="D36" s="47">
        <v>6888</v>
      </c>
      <c r="E36" s="35">
        <f>D36/D55</f>
        <v>0.02955145118733509</v>
      </c>
    </row>
    <row r="37" spans="1:5" ht="10.5">
      <c r="A37" s="2" t="s">
        <v>370</v>
      </c>
      <c r="B37" s="47">
        <v>0</v>
      </c>
      <c r="C37" s="96">
        <f>B37/B55</f>
        <v>0</v>
      </c>
      <c r="D37" s="47">
        <v>0</v>
      </c>
      <c r="E37" s="35">
        <f>D37/D55</f>
        <v>0</v>
      </c>
    </row>
    <row r="38" spans="1:5" ht="10.5">
      <c r="A38" s="2" t="s">
        <v>371</v>
      </c>
      <c r="B38" s="47">
        <v>12</v>
      </c>
      <c r="C38" s="96">
        <f>B38/B55</f>
        <v>0.0031397174254317113</v>
      </c>
      <c r="D38" s="47">
        <v>758</v>
      </c>
      <c r="E38" s="35">
        <f>D38/D55</f>
        <v>0.0032520325203252032</v>
      </c>
    </row>
    <row r="39" spans="1:5" ht="10.5">
      <c r="A39" s="2" t="s">
        <v>372</v>
      </c>
      <c r="B39" s="47">
        <v>41</v>
      </c>
      <c r="C39" s="96">
        <f>B39/B55</f>
        <v>0.010727367870225013</v>
      </c>
      <c r="D39" s="47">
        <v>2982</v>
      </c>
      <c r="E39" s="35">
        <f>D39/D55</f>
        <v>0.012793616062809704</v>
      </c>
    </row>
    <row r="40" spans="1:5" ht="10.5">
      <c r="A40" s="2" t="s">
        <v>373</v>
      </c>
      <c r="B40" s="47">
        <v>3</v>
      </c>
      <c r="C40" s="96">
        <f>B40/B55</f>
        <v>0.0007849293563579278</v>
      </c>
      <c r="D40" s="47">
        <v>185</v>
      </c>
      <c r="E40" s="35">
        <f>D40/D55</f>
        <v>0.0007937018684171011</v>
      </c>
    </row>
    <row r="41" spans="1:5" ht="10.5">
      <c r="A41" s="2" t="s">
        <v>374</v>
      </c>
      <c r="B41" s="47">
        <v>2</v>
      </c>
      <c r="C41" s="96">
        <f>B41/B55</f>
        <v>0.0005232862375719519</v>
      </c>
      <c r="D41" s="47">
        <v>53</v>
      </c>
      <c r="E41" s="35">
        <f>D41/D55</f>
        <v>0.0002273848596005749</v>
      </c>
    </row>
    <row r="42" spans="1:5" ht="10.5">
      <c r="A42" s="2" t="s">
        <v>130</v>
      </c>
      <c r="B42" s="158" t="s">
        <v>171</v>
      </c>
      <c r="C42" s="158" t="s">
        <v>171</v>
      </c>
      <c r="D42" s="158" t="s">
        <v>171</v>
      </c>
      <c r="E42" s="158" t="s">
        <v>171</v>
      </c>
    </row>
    <row r="43" spans="1:5" ht="10.5">
      <c r="A43" s="2" t="s">
        <v>117</v>
      </c>
      <c r="B43" s="158" t="s">
        <v>171</v>
      </c>
      <c r="C43" s="158" t="s">
        <v>171</v>
      </c>
      <c r="D43" s="158" t="s">
        <v>171</v>
      </c>
      <c r="E43" s="158" t="s">
        <v>171</v>
      </c>
    </row>
    <row r="44" spans="1:5" ht="10.5">
      <c r="A44" s="2" t="s">
        <v>375</v>
      </c>
      <c r="B44" s="47">
        <v>0</v>
      </c>
      <c r="C44" s="96">
        <f>B44/B55</f>
        <v>0</v>
      </c>
      <c r="D44" s="47">
        <v>0</v>
      </c>
      <c r="E44" s="35">
        <f>D44/D55</f>
        <v>0</v>
      </c>
    </row>
    <row r="45" spans="1:5" ht="10.5">
      <c r="A45" s="2" t="s">
        <v>376</v>
      </c>
      <c r="B45" s="47">
        <v>13</v>
      </c>
      <c r="C45" s="96">
        <f>B45/B55</f>
        <v>0.003401360544217687</v>
      </c>
      <c r="D45" s="47">
        <v>543</v>
      </c>
      <c r="E45" s="35">
        <f>D45/D55</f>
        <v>0.0023296222408134373</v>
      </c>
    </row>
    <row r="46" spans="1:5" ht="10.5">
      <c r="A46" s="2" t="s">
        <v>377</v>
      </c>
      <c r="B46" s="47">
        <v>0</v>
      </c>
      <c r="C46" s="96">
        <f>B46/B55</f>
        <v>0</v>
      </c>
      <c r="D46" s="47">
        <v>0</v>
      </c>
      <c r="E46" s="35">
        <f>D46/D55</f>
        <v>0</v>
      </c>
    </row>
    <row r="47" spans="1:5" ht="10.5">
      <c r="A47" s="2" t="s">
        <v>378</v>
      </c>
      <c r="B47" s="47">
        <v>1842</v>
      </c>
      <c r="C47" s="96">
        <f>B47/B55</f>
        <v>0.48194662480376765</v>
      </c>
      <c r="D47" s="47">
        <v>31233</v>
      </c>
      <c r="E47" s="35">
        <f>D47/D55</f>
        <v>0.13399832679065576</v>
      </c>
    </row>
    <row r="48" spans="1:5" ht="10.5">
      <c r="A48" s="2" t="s">
        <v>379</v>
      </c>
      <c r="B48" s="47">
        <v>9</v>
      </c>
      <c r="C48" s="96">
        <f>B48/B55</f>
        <v>0.002354788069073783</v>
      </c>
      <c r="D48" s="47">
        <v>788</v>
      </c>
      <c r="E48" s="35">
        <f>D48/D55</f>
        <v>0.0033807409314198685</v>
      </c>
    </row>
    <row r="49" spans="1:5" ht="10.5">
      <c r="A49" s="2" t="s">
        <v>380</v>
      </c>
      <c r="B49" s="47">
        <v>2</v>
      </c>
      <c r="C49" s="96">
        <f>B49/B55</f>
        <v>0.0005232862375719519</v>
      </c>
      <c r="D49" s="47">
        <v>16</v>
      </c>
      <c r="E49" s="35">
        <f>D49/D55</f>
        <v>6.864448591715469E-05</v>
      </c>
    </row>
    <row r="50" spans="1:5" ht="10.5">
      <c r="A50" s="2" t="s">
        <v>381</v>
      </c>
      <c r="B50" s="47">
        <v>3</v>
      </c>
      <c r="C50" s="96">
        <f>B50/B55</f>
        <v>0.0007849293563579278</v>
      </c>
      <c r="D50" s="47">
        <v>155</v>
      </c>
      <c r="E50" s="35">
        <f>D50/D55</f>
        <v>0.000664993457322436</v>
      </c>
    </row>
    <row r="51" spans="1:5" ht="10.5">
      <c r="A51" s="2" t="s">
        <v>382</v>
      </c>
      <c r="B51" s="47">
        <v>43</v>
      </c>
      <c r="C51" s="96">
        <f>B51/B55</f>
        <v>0.011250654107796965</v>
      </c>
      <c r="D51" s="47">
        <v>7213</v>
      </c>
      <c r="E51" s="35">
        <f>D51/D55</f>
        <v>0.0309457923075273</v>
      </c>
    </row>
    <row r="52" spans="1:5" ht="10.5">
      <c r="A52" s="2" t="s">
        <v>383</v>
      </c>
      <c r="B52" s="47">
        <v>0</v>
      </c>
      <c r="C52" s="96">
        <f>B52/B55</f>
        <v>0</v>
      </c>
      <c r="D52" s="47">
        <v>0</v>
      </c>
      <c r="E52" s="35">
        <f>D52/D55</f>
        <v>0</v>
      </c>
    </row>
    <row r="53" spans="1:5" ht="10.5">
      <c r="A53" s="2" t="s">
        <v>384</v>
      </c>
      <c r="B53" s="47">
        <v>0</v>
      </c>
      <c r="C53" s="96">
        <f>B53/B55</f>
        <v>0</v>
      </c>
      <c r="D53" s="47">
        <v>0</v>
      </c>
      <c r="E53" s="35">
        <f>D53/D55</f>
        <v>0</v>
      </c>
    </row>
    <row r="54" spans="1:5" ht="10.5">
      <c r="A54" s="2" t="s">
        <v>385</v>
      </c>
      <c r="B54" s="47">
        <v>0</v>
      </c>
      <c r="C54" s="96">
        <f>B54/B55</f>
        <v>0</v>
      </c>
      <c r="D54" s="47">
        <v>0</v>
      </c>
      <c r="E54" s="35">
        <f>D54/D55</f>
        <v>0</v>
      </c>
    </row>
    <row r="55" spans="1:5" ht="10.5">
      <c r="A55" s="3" t="s">
        <v>287</v>
      </c>
      <c r="B55" s="22">
        <f>SUM(B3:B54)</f>
        <v>3822</v>
      </c>
      <c r="C55" s="96">
        <f>B55/B55</f>
        <v>1</v>
      </c>
      <c r="D55" s="23">
        <f>SUM(D3:D54)</f>
        <v>233085</v>
      </c>
      <c r="E55" s="35">
        <f>D55/D55</f>
        <v>1</v>
      </c>
    </row>
    <row r="56" spans="1:11" ht="10.5">
      <c r="A56" s="4" t="s">
        <v>249</v>
      </c>
      <c r="F56" s="25"/>
      <c r="I56" s="44"/>
      <c r="K56" s="37"/>
    </row>
    <row r="57" spans="1:11" ht="10.5">
      <c r="A57" s="39" t="s">
        <v>250</v>
      </c>
      <c r="F57" s="25"/>
      <c r="I57" s="44"/>
      <c r="K57" s="37"/>
    </row>
    <row r="58" spans="1:14" ht="10.5">
      <c r="A58" s="4" t="s">
        <v>52</v>
      </c>
      <c r="F58" s="25"/>
      <c r="I58" s="25"/>
      <c r="J58" s="37"/>
      <c r="K58" s="37"/>
      <c r="L58" s="37"/>
      <c r="M58" s="37"/>
      <c r="N58" s="37"/>
    </row>
  </sheetData>
  <printOptions/>
  <pageMargins left="0.75" right="0.75" top="0.5" bottom="0.5" header="0.5" footer="0.5"/>
  <pageSetup horizontalDpi="600" verticalDpi="6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58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22.421875" style="4" customWidth="1"/>
    <col min="2" max="2" width="17.28125" style="4" customWidth="1"/>
    <col min="3" max="3" width="19.7109375" style="4" customWidth="1"/>
    <col min="4" max="4" width="17.421875" style="4" customWidth="1"/>
    <col min="5" max="5" width="19.8515625" style="4" customWidth="1"/>
    <col min="6" max="16384" width="9.140625" style="4" customWidth="1"/>
  </cols>
  <sheetData>
    <row r="1" ht="10.5">
      <c r="A1" s="1" t="s">
        <v>352</v>
      </c>
    </row>
    <row r="2" spans="1:5" ht="25.5" customHeight="1">
      <c r="A2" s="7" t="s">
        <v>290</v>
      </c>
      <c r="B2" s="7" t="s">
        <v>107</v>
      </c>
      <c r="C2" s="7" t="s">
        <v>165</v>
      </c>
      <c r="D2" s="7" t="s">
        <v>108</v>
      </c>
      <c r="E2" s="7" t="s">
        <v>165</v>
      </c>
    </row>
    <row r="3" spans="1:5" ht="10.5">
      <c r="A3" s="2" t="s">
        <v>332</v>
      </c>
      <c r="B3" s="47">
        <v>20</v>
      </c>
      <c r="C3" s="96">
        <f>B3/B55</f>
        <v>0.016116035455278</v>
      </c>
      <c r="D3" s="47">
        <v>2888</v>
      </c>
      <c r="E3" s="35">
        <f>D3/D55</f>
        <v>0.02013792526375243</v>
      </c>
    </row>
    <row r="4" spans="1:5" ht="10.5">
      <c r="A4" s="2" t="s">
        <v>333</v>
      </c>
      <c r="B4" s="47">
        <v>5</v>
      </c>
      <c r="C4" s="96">
        <f>B4/B55</f>
        <v>0.0040290088638195</v>
      </c>
      <c r="D4" s="47">
        <v>286</v>
      </c>
      <c r="E4" s="35">
        <f>D4/D55</f>
        <v>0.0019942682221029072</v>
      </c>
    </row>
    <row r="5" spans="1:5" ht="10.5">
      <c r="A5" s="2" t="s">
        <v>334</v>
      </c>
      <c r="B5" s="47">
        <v>28</v>
      </c>
      <c r="C5" s="96">
        <f>B5/B55</f>
        <v>0.022562449637389202</v>
      </c>
      <c r="D5" s="47">
        <v>1946</v>
      </c>
      <c r="E5" s="35">
        <f>D5/D55</f>
        <v>0.013569391469273627</v>
      </c>
    </row>
    <row r="6" spans="1:5" ht="10.5">
      <c r="A6" s="2" t="s">
        <v>335</v>
      </c>
      <c r="B6" s="47">
        <v>4</v>
      </c>
      <c r="C6" s="96">
        <f>B6/B55</f>
        <v>0.0032232070910556</v>
      </c>
      <c r="D6" s="47">
        <v>520</v>
      </c>
      <c r="E6" s="35">
        <f>D6/D55</f>
        <v>0.0036259422220052853</v>
      </c>
    </row>
    <row r="7" spans="1:5" ht="10.5">
      <c r="A7" s="2" t="s">
        <v>336</v>
      </c>
      <c r="B7" s="47">
        <v>625</v>
      </c>
      <c r="C7" s="96">
        <f>B7/B55</f>
        <v>0.5036261079774376</v>
      </c>
      <c r="D7" s="47">
        <v>94422</v>
      </c>
      <c r="E7" s="35">
        <f>D7/D55</f>
        <v>0.6584013778580443</v>
      </c>
    </row>
    <row r="8" spans="1:5" ht="10.5">
      <c r="A8" s="2" t="s">
        <v>301</v>
      </c>
      <c r="B8" s="49"/>
      <c r="C8" s="96"/>
      <c r="D8" s="49"/>
      <c r="E8" s="35"/>
    </row>
    <row r="9" spans="1:5" ht="10.5">
      <c r="A9" s="2" t="s">
        <v>338</v>
      </c>
      <c r="B9" s="47">
        <v>0</v>
      </c>
      <c r="C9" s="96">
        <f>B9/B55</f>
        <v>0</v>
      </c>
      <c r="D9" s="47">
        <v>0</v>
      </c>
      <c r="E9" s="35">
        <f>D9/D55</f>
        <v>0</v>
      </c>
    </row>
    <row r="10" spans="1:5" ht="10.5">
      <c r="A10" s="2" t="s">
        <v>339</v>
      </c>
      <c r="B10" s="47">
        <v>0</v>
      </c>
      <c r="C10" s="96">
        <f>B10/B55</f>
        <v>0</v>
      </c>
      <c r="D10" s="47">
        <v>0</v>
      </c>
      <c r="E10" s="35">
        <f>D10/D55</f>
        <v>0</v>
      </c>
    </row>
    <row r="11" spans="1:5" ht="10.5">
      <c r="A11" s="2" t="s">
        <v>129</v>
      </c>
      <c r="B11" s="158" t="s">
        <v>171</v>
      </c>
      <c r="C11" s="158" t="s">
        <v>171</v>
      </c>
      <c r="D11" s="158" t="s">
        <v>171</v>
      </c>
      <c r="E11" s="158" t="s">
        <v>171</v>
      </c>
    </row>
    <row r="12" spans="1:5" ht="10.5">
      <c r="A12" s="2" t="s">
        <v>340</v>
      </c>
      <c r="B12" s="47">
        <v>72</v>
      </c>
      <c r="C12" s="96">
        <f>B12/B55</f>
        <v>0.05801772763900081</v>
      </c>
      <c r="D12" s="47">
        <v>12452</v>
      </c>
      <c r="E12" s="35">
        <f>D12/D55</f>
        <v>0.0868273702854035</v>
      </c>
    </row>
    <row r="13" spans="1:5" ht="10.5">
      <c r="A13" s="2" t="s">
        <v>341</v>
      </c>
      <c r="B13" s="47">
        <v>2</v>
      </c>
      <c r="C13" s="96">
        <f>B13/B55</f>
        <v>0.0016116035455278</v>
      </c>
      <c r="D13" s="47">
        <v>35</v>
      </c>
      <c r="E13" s="35">
        <f>D13/D55</f>
        <v>0.0002440538034042019</v>
      </c>
    </row>
    <row r="14" spans="1:5" ht="10.5">
      <c r="A14" s="2" t="s">
        <v>342</v>
      </c>
      <c r="B14" s="47">
        <v>0</v>
      </c>
      <c r="C14" s="96">
        <f>B14/B55</f>
        <v>0</v>
      </c>
      <c r="D14" s="47">
        <v>0</v>
      </c>
      <c r="E14" s="35">
        <f>D14/D55</f>
        <v>0</v>
      </c>
    </row>
    <row r="15" spans="1:5" ht="10.5">
      <c r="A15" s="2" t="s">
        <v>399</v>
      </c>
      <c r="B15" s="49"/>
      <c r="C15" s="96"/>
      <c r="D15" s="49"/>
      <c r="E15" s="35"/>
    </row>
    <row r="16" spans="1:5" ht="10.5">
      <c r="A16" s="2" t="s">
        <v>344</v>
      </c>
      <c r="B16" s="47">
        <v>0</v>
      </c>
      <c r="C16" s="96">
        <f>B16/B55</f>
        <v>0</v>
      </c>
      <c r="D16" s="47">
        <v>0</v>
      </c>
      <c r="E16" s="35">
        <f>D16/D55</f>
        <v>0</v>
      </c>
    </row>
    <row r="17" spans="1:5" ht="10.5">
      <c r="A17" s="2" t="s">
        <v>345</v>
      </c>
      <c r="B17" s="47">
        <v>1</v>
      </c>
      <c r="C17" s="96">
        <f>B17/B55</f>
        <v>0.0008058017727639</v>
      </c>
      <c r="D17" s="47">
        <v>158</v>
      </c>
      <c r="E17" s="35">
        <f>D17/D55</f>
        <v>0.0011017285982246829</v>
      </c>
    </row>
    <row r="18" spans="1:5" ht="10.5">
      <c r="A18" s="2" t="s">
        <v>346</v>
      </c>
      <c r="B18" s="47">
        <v>0</v>
      </c>
      <c r="C18" s="96">
        <f>B18/B55</f>
        <v>0</v>
      </c>
      <c r="D18" s="47">
        <v>0</v>
      </c>
      <c r="E18" s="35">
        <f>D18/D55</f>
        <v>0</v>
      </c>
    </row>
    <row r="19" spans="1:5" ht="10.5">
      <c r="A19" s="2" t="s">
        <v>347</v>
      </c>
      <c r="B19" s="47">
        <v>0</v>
      </c>
      <c r="C19" s="96">
        <f>B19/B55</f>
        <v>0</v>
      </c>
      <c r="D19" s="47">
        <v>0</v>
      </c>
      <c r="E19" s="35">
        <f>D19/D55</f>
        <v>0</v>
      </c>
    </row>
    <row r="20" spans="1:5" ht="10.5">
      <c r="A20" s="2" t="s">
        <v>348</v>
      </c>
      <c r="B20" s="47">
        <v>0</v>
      </c>
      <c r="C20" s="96">
        <f>B20/B55</f>
        <v>0</v>
      </c>
      <c r="D20" s="47">
        <v>0</v>
      </c>
      <c r="E20" s="35">
        <f>D20/D55</f>
        <v>0</v>
      </c>
    </row>
    <row r="21" spans="1:5" ht="10.5">
      <c r="A21" s="2" t="s">
        <v>349</v>
      </c>
      <c r="B21" s="47">
        <v>1</v>
      </c>
      <c r="C21" s="96">
        <f>B21/B55</f>
        <v>0.0008058017727639</v>
      </c>
      <c r="D21" s="47">
        <v>389</v>
      </c>
      <c r="E21" s="35">
        <f>D21/D55</f>
        <v>0.0027124837006924155</v>
      </c>
    </row>
    <row r="22" spans="1:5" ht="10.5">
      <c r="A22" s="2" t="s">
        <v>350</v>
      </c>
      <c r="B22" s="47">
        <v>0</v>
      </c>
      <c r="C22" s="96">
        <f>B22/B55</f>
        <v>0</v>
      </c>
      <c r="D22" s="47">
        <v>0</v>
      </c>
      <c r="E22" s="35">
        <f>D22/D55</f>
        <v>0</v>
      </c>
    </row>
    <row r="23" spans="1:5" ht="10.5">
      <c r="A23" s="2" t="s">
        <v>96</v>
      </c>
      <c r="B23" s="47">
        <v>0</v>
      </c>
      <c r="C23" s="96">
        <f>B23/B55</f>
        <v>0</v>
      </c>
      <c r="D23" s="47">
        <v>0</v>
      </c>
      <c r="E23" s="35">
        <f>D23/D55</f>
        <v>0</v>
      </c>
    </row>
    <row r="24" spans="1:5" ht="10.5">
      <c r="A24" s="2" t="s">
        <v>97</v>
      </c>
      <c r="B24" s="47">
        <v>8</v>
      </c>
      <c r="C24" s="96">
        <f>B24/B55</f>
        <v>0.0064464141821112</v>
      </c>
      <c r="D24" s="47">
        <v>249</v>
      </c>
      <c r="E24" s="35">
        <f>D24/D55</f>
        <v>0.001736268487075608</v>
      </c>
    </row>
    <row r="25" spans="1:5" ht="10.5">
      <c r="A25" s="2" t="s">
        <v>386</v>
      </c>
      <c r="B25" s="49"/>
      <c r="C25" s="96"/>
      <c r="D25" s="49"/>
      <c r="E25" s="35"/>
    </row>
    <row r="26" spans="1:5" ht="10.5">
      <c r="A26" s="2" t="s">
        <v>204</v>
      </c>
      <c r="B26" s="49"/>
      <c r="C26" s="96"/>
      <c r="D26" s="49"/>
      <c r="E26" s="35"/>
    </row>
    <row r="27" spans="1:5" ht="10.5">
      <c r="A27" s="2" t="s">
        <v>100</v>
      </c>
      <c r="B27" s="47">
        <v>9</v>
      </c>
      <c r="C27" s="96">
        <f>B27/B55</f>
        <v>0.007252215954875101</v>
      </c>
      <c r="D27" s="47">
        <v>2136</v>
      </c>
      <c r="E27" s="35">
        <f>D27/D55</f>
        <v>0.014894254973467864</v>
      </c>
    </row>
    <row r="28" spans="1:5" ht="10.5">
      <c r="A28" s="2" t="s">
        <v>282</v>
      </c>
      <c r="B28" s="47"/>
      <c r="C28" s="96"/>
      <c r="D28" s="47"/>
      <c r="E28" s="35"/>
    </row>
    <row r="29" spans="1:5" ht="10.5">
      <c r="A29" s="2" t="s">
        <v>134</v>
      </c>
      <c r="B29" s="49"/>
      <c r="C29" s="96"/>
      <c r="D29" s="49"/>
      <c r="E29" s="35"/>
    </row>
    <row r="30" spans="1:5" ht="10.5">
      <c r="A30" s="2" t="s">
        <v>103</v>
      </c>
      <c r="B30" s="47">
        <v>0</v>
      </c>
      <c r="C30" s="96">
        <f>B30/B55</f>
        <v>0</v>
      </c>
      <c r="D30" s="47">
        <v>0</v>
      </c>
      <c r="E30" s="35">
        <f>D30/D55</f>
        <v>0</v>
      </c>
    </row>
    <row r="31" spans="1:5" ht="10.5">
      <c r="A31" s="2" t="s">
        <v>104</v>
      </c>
      <c r="B31" s="47">
        <v>1</v>
      </c>
      <c r="C31" s="96">
        <f>B31/B55</f>
        <v>0.0008058017727639</v>
      </c>
      <c r="D31" s="47">
        <v>14</v>
      </c>
      <c r="E31" s="35">
        <f>D31/D55</f>
        <v>9.762152136168076E-05</v>
      </c>
    </row>
    <row r="32" spans="1:5" ht="10.5">
      <c r="A32" s="2" t="s">
        <v>105</v>
      </c>
      <c r="B32" s="47">
        <v>0</v>
      </c>
      <c r="C32" s="96">
        <f>B32/B55</f>
        <v>0</v>
      </c>
      <c r="D32" s="47">
        <v>0</v>
      </c>
      <c r="E32" s="35">
        <f>D32/D55</f>
        <v>0</v>
      </c>
    </row>
    <row r="33" spans="1:5" ht="10.5">
      <c r="A33" s="2" t="s">
        <v>106</v>
      </c>
      <c r="B33" s="47">
        <v>0</v>
      </c>
      <c r="C33" s="96">
        <f>B33/B55</f>
        <v>0</v>
      </c>
      <c r="D33" s="47">
        <v>0</v>
      </c>
      <c r="E33" s="35">
        <f>D33/D55</f>
        <v>0</v>
      </c>
    </row>
    <row r="34" spans="1:5" ht="10.5">
      <c r="A34" s="2" t="s">
        <v>367</v>
      </c>
      <c r="B34" s="47">
        <v>0</v>
      </c>
      <c r="C34" s="96">
        <f>B34/B55</f>
        <v>0</v>
      </c>
      <c r="D34" s="47">
        <v>0</v>
      </c>
      <c r="E34" s="35">
        <f>D34/D55</f>
        <v>0</v>
      </c>
    </row>
    <row r="35" spans="1:5" ht="10.5">
      <c r="A35" s="2" t="s">
        <v>368</v>
      </c>
      <c r="B35" s="47">
        <v>0</v>
      </c>
      <c r="C35" s="96">
        <f>B35/B55</f>
        <v>0</v>
      </c>
      <c r="D35" s="47">
        <v>0</v>
      </c>
      <c r="E35" s="35">
        <f>D35/D55</f>
        <v>0</v>
      </c>
    </row>
    <row r="36" spans="1:5" ht="10.5">
      <c r="A36" s="2" t="s">
        <v>369</v>
      </c>
      <c r="B36" s="47">
        <v>35</v>
      </c>
      <c r="C36" s="96">
        <f>B36/B55</f>
        <v>0.028203062046736505</v>
      </c>
      <c r="D36" s="47">
        <v>285</v>
      </c>
      <c r="E36" s="35">
        <f>D36/D55</f>
        <v>0.0019872952562913584</v>
      </c>
    </row>
    <row r="37" spans="1:5" ht="10.5">
      <c r="A37" s="2" t="s">
        <v>370</v>
      </c>
      <c r="B37" s="47">
        <v>0</v>
      </c>
      <c r="C37" s="96">
        <f>B37/B55</f>
        <v>0</v>
      </c>
      <c r="D37" s="47">
        <v>0</v>
      </c>
      <c r="E37" s="35">
        <f>D37/D55</f>
        <v>0</v>
      </c>
    </row>
    <row r="38" spans="1:5" ht="10.5">
      <c r="A38" s="2" t="s">
        <v>371</v>
      </c>
      <c r="B38" s="47">
        <v>0</v>
      </c>
      <c r="C38" s="96">
        <f>B38/B55</f>
        <v>0</v>
      </c>
      <c r="D38" s="47">
        <v>0</v>
      </c>
      <c r="E38" s="35">
        <f>D38/D55</f>
        <v>0</v>
      </c>
    </row>
    <row r="39" spans="1:5" ht="10.5">
      <c r="A39" s="2" t="s">
        <v>372</v>
      </c>
      <c r="B39" s="47">
        <v>0</v>
      </c>
      <c r="C39" s="96">
        <f>B39/B55</f>
        <v>0</v>
      </c>
      <c r="D39" s="47">
        <v>0</v>
      </c>
      <c r="E39" s="35">
        <f>D39/D55</f>
        <v>0</v>
      </c>
    </row>
    <row r="40" spans="1:5" ht="10.5">
      <c r="A40" s="2" t="s">
        <v>373</v>
      </c>
      <c r="B40" s="62">
        <v>0</v>
      </c>
      <c r="C40" s="96">
        <f>B40/B55</f>
        <v>0</v>
      </c>
      <c r="D40" s="62">
        <v>0</v>
      </c>
      <c r="E40" s="35">
        <f>D40/D55</f>
        <v>0</v>
      </c>
    </row>
    <row r="41" spans="1:5" ht="10.5">
      <c r="A41" s="2" t="s">
        <v>374</v>
      </c>
      <c r="B41" s="47">
        <v>146</v>
      </c>
      <c r="C41" s="96">
        <f>B41/B55</f>
        <v>0.11764705882352941</v>
      </c>
      <c r="D41" s="47">
        <v>2971</v>
      </c>
      <c r="E41" s="35">
        <f>D41/D55</f>
        <v>0.020716681426110967</v>
      </c>
    </row>
    <row r="42" spans="1:5" ht="10.5">
      <c r="A42" s="2" t="s">
        <v>130</v>
      </c>
      <c r="B42" s="158" t="s">
        <v>171</v>
      </c>
      <c r="C42" s="158" t="s">
        <v>171</v>
      </c>
      <c r="D42" s="158" t="s">
        <v>171</v>
      </c>
      <c r="E42" s="158" t="s">
        <v>171</v>
      </c>
    </row>
    <row r="43" spans="1:5" ht="10.5">
      <c r="A43" s="2" t="s">
        <v>117</v>
      </c>
      <c r="B43" s="158" t="s">
        <v>171</v>
      </c>
      <c r="C43" s="158" t="s">
        <v>171</v>
      </c>
      <c r="D43" s="158" t="s">
        <v>171</v>
      </c>
      <c r="E43" s="158" t="s">
        <v>171</v>
      </c>
    </row>
    <row r="44" spans="1:5" ht="10.5">
      <c r="A44" s="2" t="s">
        <v>375</v>
      </c>
      <c r="B44" s="47">
        <v>0</v>
      </c>
      <c r="C44" s="96">
        <f>B44/B55</f>
        <v>0</v>
      </c>
      <c r="D44" s="47">
        <v>0</v>
      </c>
      <c r="E44" s="35">
        <f>D44/D55</f>
        <v>0</v>
      </c>
    </row>
    <row r="45" spans="1:5" ht="10.5">
      <c r="A45" s="2" t="s">
        <v>376</v>
      </c>
      <c r="B45" s="47">
        <v>9</v>
      </c>
      <c r="C45" s="96">
        <f>B45/B55</f>
        <v>0.007252215954875101</v>
      </c>
      <c r="D45" s="47">
        <v>492</v>
      </c>
      <c r="E45" s="35">
        <f>D45/D55</f>
        <v>0.003430699179281924</v>
      </c>
    </row>
    <row r="46" spans="1:5" ht="10.5">
      <c r="A46" s="2" t="s">
        <v>377</v>
      </c>
      <c r="B46" s="47">
        <v>0</v>
      </c>
      <c r="C46" s="96">
        <f>B46/B55</f>
        <v>0</v>
      </c>
      <c r="D46" s="47">
        <v>0</v>
      </c>
      <c r="E46" s="35">
        <f>D46/D55</f>
        <v>0</v>
      </c>
    </row>
    <row r="47" spans="1:5" ht="10.5">
      <c r="A47" s="2" t="s">
        <v>378</v>
      </c>
      <c r="B47" s="47">
        <v>231</v>
      </c>
      <c r="C47" s="96">
        <f>B47/B55</f>
        <v>0.1861402095084609</v>
      </c>
      <c r="D47" s="47">
        <v>22102</v>
      </c>
      <c r="E47" s="35">
        <f>D47/D55</f>
        <v>0.15411649036684774</v>
      </c>
    </row>
    <row r="48" spans="1:5" ht="10.5">
      <c r="A48" s="2" t="s">
        <v>379</v>
      </c>
      <c r="B48" s="47">
        <v>3</v>
      </c>
      <c r="C48" s="96">
        <f>B48/B55</f>
        <v>0.0024174053182917004</v>
      </c>
      <c r="D48" s="47">
        <v>295</v>
      </c>
      <c r="E48" s="35">
        <f>D48/D55</f>
        <v>0.0020570249144068447</v>
      </c>
    </row>
    <row r="49" spans="1:5" ht="10.5">
      <c r="A49" s="2" t="s">
        <v>380</v>
      </c>
      <c r="B49" s="47">
        <v>2</v>
      </c>
      <c r="C49" s="96">
        <f>B49/B55</f>
        <v>0.0016116035455278</v>
      </c>
      <c r="D49" s="47">
        <v>17</v>
      </c>
      <c r="E49" s="35">
        <f>D49/D55</f>
        <v>0.00011854041879632664</v>
      </c>
    </row>
    <row r="50" spans="1:5" ht="10.5">
      <c r="A50" s="2" t="s">
        <v>381</v>
      </c>
      <c r="B50" s="47">
        <v>0</v>
      </c>
      <c r="C50" s="96">
        <f>B50/B55</f>
        <v>0</v>
      </c>
      <c r="D50" s="47">
        <v>0</v>
      </c>
      <c r="E50" s="35">
        <f>D50/D55</f>
        <v>0</v>
      </c>
    </row>
    <row r="51" spans="1:5" ht="10.5">
      <c r="A51" s="2" t="s">
        <v>382</v>
      </c>
      <c r="B51" s="47">
        <v>34</v>
      </c>
      <c r="C51" s="96">
        <f>B51/B55</f>
        <v>0.0273972602739726</v>
      </c>
      <c r="D51" s="47">
        <v>1625</v>
      </c>
      <c r="E51" s="35">
        <f>D51/D55</f>
        <v>0.011331069443766517</v>
      </c>
    </row>
    <row r="52" spans="1:5" ht="10.5">
      <c r="A52" s="2" t="s">
        <v>383</v>
      </c>
      <c r="B52" s="47">
        <v>4</v>
      </c>
      <c r="C52" s="96">
        <f>B52/B55</f>
        <v>0.0032232070910556</v>
      </c>
      <c r="D52" s="47">
        <v>108</v>
      </c>
      <c r="E52" s="35">
        <f>D52/D55</f>
        <v>0.0007530803076472516</v>
      </c>
    </row>
    <row r="53" spans="1:5" ht="10.5">
      <c r="A53" s="2" t="s">
        <v>384</v>
      </c>
      <c r="B53" s="47">
        <v>1</v>
      </c>
      <c r="C53" s="96">
        <f>B53/B55</f>
        <v>0.0008058017727639</v>
      </c>
      <c r="D53" s="47">
        <v>21</v>
      </c>
      <c r="E53" s="35">
        <f>D53/D55</f>
        <v>0.00014643228204252114</v>
      </c>
    </row>
    <row r="54" spans="1:5" ht="10.5">
      <c r="A54" s="2" t="s">
        <v>385</v>
      </c>
      <c r="B54" s="47">
        <v>0</v>
      </c>
      <c r="C54" s="96">
        <f>B54/B55</f>
        <v>0</v>
      </c>
      <c r="D54" s="47">
        <v>0</v>
      </c>
      <c r="E54" s="35">
        <f>D54/D55</f>
        <v>0</v>
      </c>
    </row>
    <row r="55" spans="1:5" ht="10.5">
      <c r="A55" s="3" t="s">
        <v>287</v>
      </c>
      <c r="B55" s="22">
        <f>SUM(B3:B54)</f>
        <v>1241</v>
      </c>
      <c r="C55" s="96">
        <f>B55/B55</f>
        <v>1</v>
      </c>
      <c r="D55" s="23">
        <f>SUM(D3:D54)</f>
        <v>143411</v>
      </c>
      <c r="E55" s="35">
        <f>D55/D55</f>
        <v>1</v>
      </c>
    </row>
    <row r="56" spans="1:11" ht="10.5">
      <c r="A56" s="4" t="s">
        <v>251</v>
      </c>
      <c r="F56" s="25"/>
      <c r="I56" s="44"/>
      <c r="K56" s="37"/>
    </row>
    <row r="57" spans="1:11" ht="10.5">
      <c r="A57" s="39" t="s">
        <v>252</v>
      </c>
      <c r="F57" s="25"/>
      <c r="I57" s="44"/>
      <c r="K57" s="37"/>
    </row>
    <row r="58" spans="1:14" ht="10.5">
      <c r="A58" s="4" t="s">
        <v>52</v>
      </c>
      <c r="F58" s="25"/>
      <c r="I58" s="25"/>
      <c r="J58" s="37"/>
      <c r="K58" s="37"/>
      <c r="L58" s="37"/>
      <c r="M58" s="37"/>
      <c r="N58" s="37"/>
    </row>
  </sheetData>
  <printOptions/>
  <pageMargins left="0.5" right="0.5" top="0.5" bottom="0.5" header="0.5" footer="0.5"/>
  <pageSetup horizontalDpi="600" verticalDpi="6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57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22.421875" style="4" customWidth="1"/>
    <col min="2" max="2" width="17.28125" style="4" customWidth="1"/>
    <col min="3" max="3" width="15.8515625" style="4" customWidth="1"/>
    <col min="4" max="4" width="18.00390625" style="4" customWidth="1"/>
    <col min="5" max="5" width="14.140625" style="4" customWidth="1"/>
    <col min="6" max="16384" width="9.140625" style="4" customWidth="1"/>
  </cols>
  <sheetData>
    <row r="1" ht="10.5">
      <c r="A1" s="1" t="s">
        <v>353</v>
      </c>
    </row>
    <row r="2" spans="1:5" ht="25.5" customHeight="1">
      <c r="A2" s="7" t="s">
        <v>290</v>
      </c>
      <c r="B2" s="7" t="s">
        <v>107</v>
      </c>
      <c r="C2" s="7" t="s">
        <v>165</v>
      </c>
      <c r="D2" s="7" t="s">
        <v>108</v>
      </c>
      <c r="E2" s="7" t="s">
        <v>165</v>
      </c>
    </row>
    <row r="3" spans="1:5" ht="10.5">
      <c r="A3" s="2" t="s">
        <v>332</v>
      </c>
      <c r="B3" s="47">
        <v>0</v>
      </c>
      <c r="C3" s="96">
        <f>B3/B55</f>
        <v>0</v>
      </c>
      <c r="D3" s="47">
        <v>0</v>
      </c>
      <c r="E3" s="35">
        <f>D3/D55</f>
        <v>0</v>
      </c>
    </row>
    <row r="4" spans="1:5" ht="10.5">
      <c r="A4" s="2" t="s">
        <v>333</v>
      </c>
      <c r="B4" s="47">
        <v>0</v>
      </c>
      <c r="C4" s="96">
        <f>B4/B55</f>
        <v>0</v>
      </c>
      <c r="D4" s="47">
        <v>0</v>
      </c>
      <c r="E4" s="35">
        <f>D4/D55</f>
        <v>0</v>
      </c>
    </row>
    <row r="5" spans="1:5" ht="10.5">
      <c r="A5" s="2" t="s">
        <v>334</v>
      </c>
      <c r="B5" s="47">
        <v>42</v>
      </c>
      <c r="C5" s="96">
        <f>B5/B55</f>
        <v>0.015178894109143477</v>
      </c>
      <c r="D5" s="47">
        <v>2395</v>
      </c>
      <c r="E5" s="35">
        <f>D5/D55</f>
        <v>0.012065065715566705</v>
      </c>
    </row>
    <row r="6" spans="1:5" ht="10.5">
      <c r="A6" s="2" t="s">
        <v>335</v>
      </c>
      <c r="B6" s="47">
        <v>8</v>
      </c>
      <c r="C6" s="96">
        <f>B6/B55</f>
        <v>0.0028912179255511385</v>
      </c>
      <c r="D6" s="47">
        <v>179</v>
      </c>
      <c r="E6" s="35">
        <f>D6/D55</f>
        <v>0.000901731425088284</v>
      </c>
    </row>
    <row r="7" spans="1:5" ht="10.5">
      <c r="A7" s="2" t="s">
        <v>336</v>
      </c>
      <c r="B7" s="47">
        <v>895</v>
      </c>
      <c r="C7" s="96">
        <f>B7/B55</f>
        <v>0.3234550054210336</v>
      </c>
      <c r="D7" s="47">
        <v>119167</v>
      </c>
      <c r="E7" s="35">
        <f>D7/D55</f>
        <v>0.6003163616396399</v>
      </c>
    </row>
    <row r="8" spans="1:5" ht="10.5">
      <c r="A8" s="2" t="s">
        <v>337</v>
      </c>
      <c r="B8" s="47">
        <v>169</v>
      </c>
      <c r="C8" s="96">
        <f>B8/B55</f>
        <v>0.0610769786772678</v>
      </c>
      <c r="D8" s="47">
        <v>7045</v>
      </c>
      <c r="E8" s="35">
        <f>D8/D55</f>
        <v>0.03548993234495509</v>
      </c>
    </row>
    <row r="9" spans="1:5" ht="10.5">
      <c r="A9" s="2" t="s">
        <v>338</v>
      </c>
      <c r="B9" s="47">
        <v>0</v>
      </c>
      <c r="C9" s="96">
        <f>B9/B55</f>
        <v>0</v>
      </c>
      <c r="D9" s="47">
        <v>0</v>
      </c>
      <c r="E9" s="35">
        <f>D9/D55</f>
        <v>0</v>
      </c>
    </row>
    <row r="10" spans="1:5" ht="10.5">
      <c r="A10" s="2" t="s">
        <v>339</v>
      </c>
      <c r="B10" s="47">
        <v>2</v>
      </c>
      <c r="C10" s="96">
        <f>B10/B55</f>
        <v>0.0007228044813877846</v>
      </c>
      <c r="D10" s="47">
        <v>108</v>
      </c>
      <c r="E10" s="35">
        <f>D10/D55</f>
        <v>0.0005440614184890205</v>
      </c>
    </row>
    <row r="11" spans="1:5" ht="10.5">
      <c r="A11" s="2" t="s">
        <v>121</v>
      </c>
      <c r="B11" s="158" t="s">
        <v>171</v>
      </c>
      <c r="C11" s="158" t="s">
        <v>171</v>
      </c>
      <c r="D11" s="158" t="s">
        <v>171</v>
      </c>
      <c r="E11" s="158" t="s">
        <v>171</v>
      </c>
    </row>
    <row r="12" spans="1:5" ht="10.5">
      <c r="A12" s="2" t="s">
        <v>340</v>
      </c>
      <c r="B12" s="47">
        <v>66</v>
      </c>
      <c r="C12" s="96">
        <f>B12/B55</f>
        <v>0.023852547885796892</v>
      </c>
      <c r="D12" s="47">
        <v>18271</v>
      </c>
      <c r="E12" s="35">
        <f>D12/D55</f>
        <v>0.09204209423345272</v>
      </c>
    </row>
    <row r="13" spans="1:5" ht="10.5">
      <c r="A13" s="2" t="s">
        <v>341</v>
      </c>
      <c r="B13" s="47">
        <v>0</v>
      </c>
      <c r="C13" s="96">
        <f>B13/B55</f>
        <v>0</v>
      </c>
      <c r="D13" s="47">
        <v>0</v>
      </c>
      <c r="E13" s="35">
        <f>D13/D55</f>
        <v>0</v>
      </c>
    </row>
    <row r="14" spans="1:5" ht="10.5">
      <c r="A14" s="2" t="s">
        <v>342</v>
      </c>
      <c r="B14" s="47">
        <v>1</v>
      </c>
      <c r="C14" s="96">
        <f>B14/B55</f>
        <v>0.0003614022406938923</v>
      </c>
      <c r="D14" s="47">
        <v>12</v>
      </c>
      <c r="E14" s="35">
        <f>D14/D55</f>
        <v>6.045126872100228E-05</v>
      </c>
    </row>
    <row r="15" spans="1:5" ht="10.5">
      <c r="A15" s="2" t="s">
        <v>343</v>
      </c>
      <c r="B15" s="47">
        <v>50</v>
      </c>
      <c r="C15" s="96">
        <f>B15/B55</f>
        <v>0.018070112034694615</v>
      </c>
      <c r="D15" s="47">
        <v>1880</v>
      </c>
      <c r="E15" s="35">
        <f>D15/D55</f>
        <v>0.009470698766290357</v>
      </c>
    </row>
    <row r="16" spans="1:5" ht="10.5">
      <c r="A16" s="2" t="s">
        <v>344</v>
      </c>
      <c r="B16" s="47">
        <v>6</v>
      </c>
      <c r="C16" s="96">
        <f>B16/B55</f>
        <v>0.0021684134441633538</v>
      </c>
      <c r="D16" s="47">
        <v>845</v>
      </c>
      <c r="E16" s="35">
        <f>D16/D55</f>
        <v>0.004256776839103911</v>
      </c>
    </row>
    <row r="17" spans="1:5" ht="10.5">
      <c r="A17" s="2" t="s">
        <v>345</v>
      </c>
      <c r="B17" s="47">
        <v>2</v>
      </c>
      <c r="C17" s="96">
        <f>B17/B55</f>
        <v>0.0007228044813877846</v>
      </c>
      <c r="D17" s="47">
        <v>209</v>
      </c>
      <c r="E17" s="35">
        <f>D17/D55</f>
        <v>0.0010528595968907898</v>
      </c>
    </row>
    <row r="18" spans="1:5" ht="10.5">
      <c r="A18" s="2" t="s">
        <v>346</v>
      </c>
      <c r="B18" s="47">
        <v>2</v>
      </c>
      <c r="C18" s="96">
        <f>B18/B55</f>
        <v>0.0007228044813877846</v>
      </c>
      <c r="D18" s="47">
        <v>120</v>
      </c>
      <c r="E18" s="35">
        <f>D18/D55</f>
        <v>0.0006045126872100228</v>
      </c>
    </row>
    <row r="19" spans="1:5" ht="10.5">
      <c r="A19" s="2" t="s">
        <v>347</v>
      </c>
      <c r="B19" s="47">
        <v>0</v>
      </c>
      <c r="C19" s="96">
        <f>B19/B55</f>
        <v>0</v>
      </c>
      <c r="D19" s="47">
        <v>0</v>
      </c>
      <c r="E19" s="35">
        <f>D19/D55</f>
        <v>0</v>
      </c>
    </row>
    <row r="20" spans="1:5" ht="10.5">
      <c r="A20" s="2" t="s">
        <v>348</v>
      </c>
      <c r="B20" s="47">
        <v>0</v>
      </c>
      <c r="C20" s="96">
        <f>B20/B55</f>
        <v>0</v>
      </c>
      <c r="D20" s="47">
        <v>0</v>
      </c>
      <c r="E20" s="35">
        <f>D20/D55</f>
        <v>0</v>
      </c>
    </row>
    <row r="21" spans="1:5" ht="10.5">
      <c r="A21" s="2" t="s">
        <v>349</v>
      </c>
      <c r="B21" s="47">
        <v>0</v>
      </c>
      <c r="C21" s="96">
        <f>B21/B55</f>
        <v>0</v>
      </c>
      <c r="D21" s="47">
        <v>0</v>
      </c>
      <c r="E21" s="35">
        <f>D21/D55</f>
        <v>0</v>
      </c>
    </row>
    <row r="22" spans="1:5" ht="10.5">
      <c r="A22" s="2" t="s">
        <v>350</v>
      </c>
      <c r="B22" s="47">
        <v>4</v>
      </c>
      <c r="C22" s="96">
        <f>B22/B55</f>
        <v>0.0014456089627755693</v>
      </c>
      <c r="D22" s="47">
        <v>188</v>
      </c>
      <c r="E22" s="35">
        <f>D22/D55</f>
        <v>0.0009470698766290358</v>
      </c>
    </row>
    <row r="23" spans="1:5" ht="10.5">
      <c r="A23" s="2" t="s">
        <v>96</v>
      </c>
      <c r="B23" s="47">
        <v>3</v>
      </c>
      <c r="C23" s="96">
        <f>B23/B55</f>
        <v>0.0010842067220816769</v>
      </c>
      <c r="D23" s="47">
        <v>187</v>
      </c>
      <c r="E23" s="35">
        <f>D23/D55</f>
        <v>0.0009420322709022856</v>
      </c>
    </row>
    <row r="24" spans="1:5" ht="10.5">
      <c r="A24" s="2" t="s">
        <v>97</v>
      </c>
      <c r="B24" s="47">
        <v>7</v>
      </c>
      <c r="C24" s="96">
        <f>B24/B55</f>
        <v>0.002529815684857246</v>
      </c>
      <c r="D24" s="47">
        <v>1398</v>
      </c>
      <c r="E24" s="35">
        <f>D24/D55</f>
        <v>0.007042572805996766</v>
      </c>
    </row>
    <row r="25" spans="1:5" ht="10.5">
      <c r="A25" s="2" t="s">
        <v>98</v>
      </c>
      <c r="B25" s="47">
        <v>5</v>
      </c>
      <c r="C25" s="96">
        <f>B25/B55</f>
        <v>0.0018070112034694614</v>
      </c>
      <c r="D25" s="47">
        <v>272</v>
      </c>
      <c r="E25" s="35">
        <f>D25/D55</f>
        <v>0.0013702287576760517</v>
      </c>
    </row>
    <row r="26" spans="1:5" ht="10.5">
      <c r="A26" s="2" t="s">
        <v>99</v>
      </c>
      <c r="B26" s="47">
        <v>17</v>
      </c>
      <c r="C26" s="96">
        <f>B26/B55</f>
        <v>0.006143838091796169</v>
      </c>
      <c r="D26" s="47">
        <v>2944</v>
      </c>
      <c r="E26" s="35">
        <f>D26/D55</f>
        <v>0.01483071125955256</v>
      </c>
    </row>
    <row r="27" spans="1:5" ht="10.5">
      <c r="A27" s="2" t="s">
        <v>100</v>
      </c>
      <c r="B27" s="47">
        <v>0</v>
      </c>
      <c r="C27" s="96">
        <f>B27/B55</f>
        <v>0</v>
      </c>
      <c r="D27" s="47">
        <v>0</v>
      </c>
      <c r="E27" s="35">
        <f>D27/D55</f>
        <v>0</v>
      </c>
    </row>
    <row r="28" spans="1:5" ht="10.5">
      <c r="A28" s="2" t="s">
        <v>101</v>
      </c>
      <c r="B28" s="47">
        <v>3</v>
      </c>
      <c r="C28" s="96">
        <f>B28/B55</f>
        <v>0.0010842067220816769</v>
      </c>
      <c r="D28" s="47">
        <v>556</v>
      </c>
      <c r="E28" s="35">
        <f>D28/D55</f>
        <v>0.002800908784073106</v>
      </c>
    </row>
    <row r="29" spans="1:5" ht="10.5">
      <c r="A29" s="2" t="s">
        <v>102</v>
      </c>
      <c r="B29" s="47">
        <v>4</v>
      </c>
      <c r="C29" s="96">
        <f>B29/B55</f>
        <v>0.0014456089627755693</v>
      </c>
      <c r="D29" s="47">
        <v>1037</v>
      </c>
      <c r="E29" s="35">
        <f>D29/D55</f>
        <v>0.005223997138639947</v>
      </c>
    </row>
    <row r="30" spans="1:5" ht="10.5">
      <c r="A30" s="2" t="s">
        <v>103</v>
      </c>
      <c r="B30" s="47">
        <v>3</v>
      </c>
      <c r="C30" s="96">
        <f>B30/B55</f>
        <v>0.0010842067220816769</v>
      </c>
      <c r="D30" s="47">
        <v>166</v>
      </c>
      <c r="E30" s="35">
        <f>D30/D55</f>
        <v>0.0008362425506405316</v>
      </c>
    </row>
    <row r="31" spans="1:5" ht="10.5">
      <c r="A31" s="2" t="s">
        <v>104</v>
      </c>
      <c r="B31" s="47">
        <v>2</v>
      </c>
      <c r="C31" s="96">
        <f>B31/B55</f>
        <v>0.0007228044813877846</v>
      </c>
      <c r="D31" s="47">
        <v>10</v>
      </c>
      <c r="E31" s="35">
        <f>D31/D55</f>
        <v>5.0376057267501905E-05</v>
      </c>
    </row>
    <row r="32" spans="1:5" ht="10.5">
      <c r="A32" s="2" t="s">
        <v>105</v>
      </c>
      <c r="B32" s="47">
        <v>0</v>
      </c>
      <c r="C32" s="96">
        <f>B32/B55</f>
        <v>0</v>
      </c>
      <c r="D32" s="47">
        <v>0</v>
      </c>
      <c r="E32" s="35">
        <f>D32/D55</f>
        <v>0</v>
      </c>
    </row>
    <row r="33" spans="1:5" ht="10.5">
      <c r="A33" s="2" t="s">
        <v>106</v>
      </c>
      <c r="B33" s="47">
        <v>0</v>
      </c>
      <c r="C33" s="96">
        <f>B33/B55</f>
        <v>0</v>
      </c>
      <c r="D33" s="47">
        <v>0</v>
      </c>
      <c r="E33" s="35">
        <f>D33/D55</f>
        <v>0</v>
      </c>
    </row>
    <row r="34" spans="1:5" ht="10.5">
      <c r="A34" s="2" t="s">
        <v>367</v>
      </c>
      <c r="B34" s="47">
        <v>5</v>
      </c>
      <c r="C34" s="96">
        <f>B34/B55</f>
        <v>0.0018070112034694614</v>
      </c>
      <c r="D34" s="47">
        <v>320</v>
      </c>
      <c r="E34" s="35">
        <f>D34/D55</f>
        <v>0.001612033832560061</v>
      </c>
    </row>
    <row r="35" spans="1:5" ht="10.5">
      <c r="A35" s="2" t="s">
        <v>368</v>
      </c>
      <c r="B35" s="47">
        <v>0</v>
      </c>
      <c r="C35" s="96">
        <f>B35/B55</f>
        <v>0</v>
      </c>
      <c r="D35" s="47">
        <v>0</v>
      </c>
      <c r="E35" s="35">
        <f>D35/D55</f>
        <v>0</v>
      </c>
    </row>
    <row r="36" spans="1:5" ht="10.5">
      <c r="A36" s="2" t="s">
        <v>369</v>
      </c>
      <c r="B36" s="47">
        <v>222</v>
      </c>
      <c r="C36" s="96">
        <f>B36/B55</f>
        <v>0.08023129743404409</v>
      </c>
      <c r="D36" s="47">
        <v>1431</v>
      </c>
      <c r="E36" s="35">
        <f>D36/D55</f>
        <v>0.007208813794979522</v>
      </c>
    </row>
    <row r="37" spans="1:5" ht="10.5">
      <c r="A37" s="2" t="s">
        <v>370</v>
      </c>
      <c r="B37" s="47">
        <v>3</v>
      </c>
      <c r="C37" s="96">
        <f>B37/B55</f>
        <v>0.0010842067220816769</v>
      </c>
      <c r="D37" s="47">
        <v>649</v>
      </c>
      <c r="E37" s="35">
        <f>D37/D55</f>
        <v>0.0032694061166608735</v>
      </c>
    </row>
    <row r="38" spans="1:5" ht="10.5">
      <c r="A38" s="2" t="s">
        <v>371</v>
      </c>
      <c r="B38" s="47">
        <v>15</v>
      </c>
      <c r="C38" s="96">
        <f>B38/B55</f>
        <v>0.005421033610408385</v>
      </c>
      <c r="D38" s="47">
        <v>1604</v>
      </c>
      <c r="E38" s="35">
        <f>D38/D55</f>
        <v>0.008080319585707305</v>
      </c>
    </row>
    <row r="39" spans="1:5" ht="10.5">
      <c r="A39" s="2" t="s">
        <v>372</v>
      </c>
      <c r="B39" s="47">
        <v>8</v>
      </c>
      <c r="C39" s="96">
        <f>B39/B55</f>
        <v>0.0028912179255511385</v>
      </c>
      <c r="D39" s="47">
        <v>448</v>
      </c>
      <c r="E39" s="35">
        <f>D39/D55</f>
        <v>0.0022568473655840853</v>
      </c>
    </row>
    <row r="40" spans="1:5" ht="10.5">
      <c r="A40" s="2" t="s">
        <v>373</v>
      </c>
      <c r="B40" s="62">
        <v>0</v>
      </c>
      <c r="C40" s="96">
        <f>B40/B55</f>
        <v>0</v>
      </c>
      <c r="D40" s="62">
        <v>0</v>
      </c>
      <c r="E40" s="35">
        <f>D40/D55</f>
        <v>0</v>
      </c>
    </row>
    <row r="41" spans="1:5" ht="10.5">
      <c r="A41" s="2" t="s">
        <v>374</v>
      </c>
      <c r="B41" s="47">
        <v>123</v>
      </c>
      <c r="C41" s="96">
        <f>B41/B55</f>
        <v>0.044452475605348755</v>
      </c>
      <c r="D41" s="47">
        <v>7978</v>
      </c>
      <c r="E41" s="35">
        <f>D41/D55</f>
        <v>0.04019001848801302</v>
      </c>
    </row>
    <row r="42" spans="1:5" ht="10.5">
      <c r="A42" s="2" t="s">
        <v>122</v>
      </c>
      <c r="B42" s="158" t="s">
        <v>171</v>
      </c>
      <c r="C42" s="158" t="s">
        <v>171</v>
      </c>
      <c r="D42" s="158" t="s">
        <v>171</v>
      </c>
      <c r="E42" s="158" t="s">
        <v>171</v>
      </c>
    </row>
    <row r="43" spans="1:5" ht="10.5">
      <c r="A43" s="2" t="s">
        <v>116</v>
      </c>
      <c r="B43" s="158" t="s">
        <v>171</v>
      </c>
      <c r="C43" s="158" t="s">
        <v>171</v>
      </c>
      <c r="D43" s="158" t="s">
        <v>171</v>
      </c>
      <c r="E43" s="158" t="s">
        <v>171</v>
      </c>
    </row>
    <row r="44" spans="1:5" ht="10.5">
      <c r="A44" s="2" t="s">
        <v>375</v>
      </c>
      <c r="B44" s="47">
        <v>7</v>
      </c>
      <c r="C44" s="96">
        <f>B44/B55</f>
        <v>0.002529815684857246</v>
      </c>
      <c r="D44" s="47">
        <v>746</v>
      </c>
      <c r="E44" s="35">
        <f>D44/D55</f>
        <v>0.003758053872155642</v>
      </c>
    </row>
    <row r="45" spans="1:5" ht="10.5">
      <c r="A45" s="2" t="s">
        <v>376</v>
      </c>
      <c r="B45" s="47">
        <v>0</v>
      </c>
      <c r="C45" s="96">
        <f>B45/B55</f>
        <v>0</v>
      </c>
      <c r="D45" s="47">
        <v>0</v>
      </c>
      <c r="E45" s="35">
        <f>D45/D55</f>
        <v>0</v>
      </c>
    </row>
    <row r="46" spans="1:5" ht="10.5">
      <c r="A46" s="2" t="s">
        <v>377</v>
      </c>
      <c r="B46" s="47">
        <v>1</v>
      </c>
      <c r="C46" s="96">
        <f>B46/B55</f>
        <v>0.0003614022406938923</v>
      </c>
      <c r="D46" s="47">
        <v>2100</v>
      </c>
      <c r="E46" s="35">
        <f>D46/D55</f>
        <v>0.0105789720261754</v>
      </c>
    </row>
    <row r="47" spans="1:5" ht="10.5">
      <c r="A47" s="2" t="s">
        <v>378</v>
      </c>
      <c r="B47" s="47">
        <v>1074</v>
      </c>
      <c r="C47" s="96">
        <f>B47/B55</f>
        <v>0.38814600650524034</v>
      </c>
      <c r="D47" s="47">
        <v>22661</v>
      </c>
      <c r="E47" s="35">
        <f>D47/D55</f>
        <v>0.11415718337388606</v>
      </c>
    </row>
    <row r="48" spans="1:5" ht="10.5">
      <c r="A48" s="2" t="s">
        <v>379</v>
      </c>
      <c r="B48" s="47">
        <v>11</v>
      </c>
      <c r="C48" s="96">
        <f>B48/B55</f>
        <v>0.003975424647632815</v>
      </c>
      <c r="D48" s="47">
        <v>2972</v>
      </c>
      <c r="E48" s="35">
        <f>D48/D55</f>
        <v>0.014971764219901566</v>
      </c>
    </row>
    <row r="49" spans="1:5" ht="10.5">
      <c r="A49" s="2" t="s">
        <v>380</v>
      </c>
      <c r="B49" s="47">
        <v>0</v>
      </c>
      <c r="C49" s="96">
        <f>B49/B55</f>
        <v>0</v>
      </c>
      <c r="D49" s="47">
        <v>0</v>
      </c>
      <c r="E49" s="35">
        <f>D49/D55</f>
        <v>0</v>
      </c>
    </row>
    <row r="50" spans="1:5" ht="10.5">
      <c r="A50" s="2" t="s">
        <v>381</v>
      </c>
      <c r="B50" s="47">
        <v>0</v>
      </c>
      <c r="C50" s="96">
        <f>B50/B55</f>
        <v>0</v>
      </c>
      <c r="D50" s="47">
        <v>0</v>
      </c>
      <c r="E50" s="35">
        <f>D50/D55</f>
        <v>0</v>
      </c>
    </row>
    <row r="51" spans="1:5" ht="10.5">
      <c r="A51" s="2" t="s">
        <v>382</v>
      </c>
      <c r="B51" s="47">
        <v>1</v>
      </c>
      <c r="C51" s="96">
        <f>B51/B55</f>
        <v>0.0003614022406938923</v>
      </c>
      <c r="D51" s="47">
        <v>133</v>
      </c>
      <c r="E51" s="35">
        <f>D51/D55</f>
        <v>0.0006700015616577753</v>
      </c>
    </row>
    <row r="52" spans="1:5" ht="10.5">
      <c r="A52" s="2" t="s">
        <v>383</v>
      </c>
      <c r="B52" s="47">
        <v>0</v>
      </c>
      <c r="C52" s="96">
        <f>B52/B55</f>
        <v>0</v>
      </c>
      <c r="D52" s="47">
        <v>0</v>
      </c>
      <c r="E52" s="35">
        <f>D52/D55</f>
        <v>0</v>
      </c>
    </row>
    <row r="53" spans="1:5" ht="10.5">
      <c r="A53" s="2" t="s">
        <v>384</v>
      </c>
      <c r="B53" s="47">
        <v>3</v>
      </c>
      <c r="C53" s="96">
        <f>B53/B55</f>
        <v>0.0010842067220816769</v>
      </c>
      <c r="D53" s="47">
        <v>214</v>
      </c>
      <c r="E53" s="35">
        <f>D53/D55</f>
        <v>0.0010780476255245407</v>
      </c>
    </row>
    <row r="54" spans="1:5" ht="10.5">
      <c r="A54" s="2" t="s">
        <v>385</v>
      </c>
      <c r="B54" s="47">
        <v>3</v>
      </c>
      <c r="C54" s="96">
        <f>B54/B55</f>
        <v>0.0010842067220816769</v>
      </c>
      <c r="D54" s="47">
        <v>262</v>
      </c>
      <c r="E54" s="35">
        <f>D54/D55</f>
        <v>0.0013198527004085498</v>
      </c>
    </row>
    <row r="55" spans="1:5" ht="10.5">
      <c r="A55" s="3" t="s">
        <v>164</v>
      </c>
      <c r="B55" s="22">
        <f>SUM(B3:B54)</f>
        <v>2767</v>
      </c>
      <c r="C55" s="96">
        <f>B55/B55</f>
        <v>1</v>
      </c>
      <c r="D55" s="23">
        <f>SUM(D3:D54)</f>
        <v>198507</v>
      </c>
      <c r="E55" s="35">
        <f>D55/D55</f>
        <v>1</v>
      </c>
    </row>
    <row r="56" spans="1:14" ht="10.5">
      <c r="A56" s="4" t="s">
        <v>123</v>
      </c>
      <c r="F56" s="25"/>
      <c r="I56" s="25"/>
      <c r="J56" s="37"/>
      <c r="K56" s="37"/>
      <c r="L56" s="37"/>
      <c r="M56" s="37"/>
      <c r="N56" s="37"/>
    </row>
    <row r="57" spans="1:11" ht="10.5">
      <c r="A57" s="39"/>
      <c r="F57" s="25"/>
      <c r="I57" s="44"/>
      <c r="K57" s="37"/>
    </row>
  </sheetData>
  <printOptions/>
  <pageMargins left="0.75" right="0.75" top="0.75" bottom="0.75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C60" sqref="C60"/>
    </sheetView>
  </sheetViews>
  <sheetFormatPr defaultColWidth="11.421875" defaultRowHeight="12.75"/>
  <cols>
    <col min="1" max="1" width="19.421875" style="4" customWidth="1"/>
    <col min="2" max="3" width="14.421875" style="4" customWidth="1"/>
    <col min="4" max="4" width="13.57421875" style="4" customWidth="1"/>
    <col min="5" max="5" width="14.8515625" style="4" customWidth="1"/>
    <col min="6" max="6" width="15.140625" style="4" customWidth="1"/>
    <col min="7" max="16384" width="9.140625" style="4" customWidth="1"/>
  </cols>
  <sheetData>
    <row r="1" ht="10.5">
      <c r="A1" s="1" t="s">
        <v>443</v>
      </c>
    </row>
    <row r="2" spans="1:6" ht="42.75" customHeight="1">
      <c r="A2" s="7" t="s">
        <v>290</v>
      </c>
      <c r="B2" s="7" t="s">
        <v>430</v>
      </c>
      <c r="C2" s="7" t="s">
        <v>431</v>
      </c>
      <c r="D2" s="7" t="s">
        <v>432</v>
      </c>
      <c r="E2" s="7" t="s">
        <v>433</v>
      </c>
      <c r="F2" s="7" t="s">
        <v>434</v>
      </c>
    </row>
    <row r="3" spans="1:6" ht="10.5">
      <c r="A3" s="2" t="s">
        <v>332</v>
      </c>
      <c r="B3" s="146">
        <v>61.2</v>
      </c>
      <c r="C3" s="148">
        <v>73.8</v>
      </c>
      <c r="D3" s="148">
        <v>61.3</v>
      </c>
      <c r="E3" s="148">
        <v>59.2</v>
      </c>
      <c r="F3" s="148">
        <v>64.6</v>
      </c>
    </row>
    <row r="4" spans="1:6" ht="10.5">
      <c r="A4" s="2" t="s">
        <v>333</v>
      </c>
      <c r="B4" s="146">
        <v>46.9</v>
      </c>
      <c r="C4" s="148">
        <v>68.8</v>
      </c>
      <c r="D4" s="148">
        <v>61.7</v>
      </c>
      <c r="E4" s="148">
        <v>45.1</v>
      </c>
      <c r="F4" s="148">
        <v>56.1</v>
      </c>
    </row>
    <row r="5" spans="1:6" ht="10.5">
      <c r="A5" s="2" t="s">
        <v>334</v>
      </c>
      <c r="B5" s="146">
        <v>55.5</v>
      </c>
      <c r="C5" s="148">
        <v>68.8</v>
      </c>
      <c r="D5" s="148">
        <v>56.6</v>
      </c>
      <c r="E5" s="148">
        <v>33.9</v>
      </c>
      <c r="F5" s="148">
        <v>56.6</v>
      </c>
    </row>
    <row r="6" spans="1:6" ht="10.5">
      <c r="A6" s="2" t="s">
        <v>335</v>
      </c>
      <c r="B6" s="146">
        <v>41</v>
      </c>
      <c r="C6" s="148">
        <v>50</v>
      </c>
      <c r="D6" s="148">
        <v>42</v>
      </c>
      <c r="E6" s="148">
        <v>37</v>
      </c>
      <c r="F6" s="148">
        <v>39</v>
      </c>
    </row>
    <row r="7" spans="1:6" ht="10.5">
      <c r="A7" s="2" t="s">
        <v>336</v>
      </c>
      <c r="B7" s="146">
        <v>33</v>
      </c>
      <c r="C7" s="148">
        <v>50.6</v>
      </c>
      <c r="D7" s="148">
        <v>39.4</v>
      </c>
      <c r="E7" s="148">
        <v>39.7</v>
      </c>
      <c r="F7" s="148">
        <v>38.8</v>
      </c>
    </row>
    <row r="8" spans="1:6" ht="10.5">
      <c r="A8" s="2" t="s">
        <v>337</v>
      </c>
      <c r="B8" s="146">
        <v>76.6</v>
      </c>
      <c r="C8" s="148">
        <v>89.6</v>
      </c>
      <c r="D8" s="148">
        <v>81</v>
      </c>
      <c r="E8" s="148">
        <v>77.8</v>
      </c>
      <c r="F8" s="148">
        <v>81</v>
      </c>
    </row>
    <row r="9" spans="1:6" ht="10.5">
      <c r="A9" s="2" t="s">
        <v>338</v>
      </c>
      <c r="B9" s="146">
        <v>44</v>
      </c>
      <c r="C9" s="148">
        <v>79</v>
      </c>
      <c r="D9" s="148">
        <v>60</v>
      </c>
      <c r="E9" s="148">
        <v>53</v>
      </c>
      <c r="F9" s="148">
        <v>59</v>
      </c>
    </row>
    <row r="10" spans="1:6" ht="10.5">
      <c r="A10" s="2" t="s">
        <v>231</v>
      </c>
      <c r="B10" s="146"/>
      <c r="C10" s="148"/>
      <c r="D10" s="148"/>
      <c r="E10" s="148"/>
      <c r="F10" s="148"/>
    </row>
    <row r="11" spans="1:8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62"/>
      <c r="H11" s="162"/>
    </row>
    <row r="12" spans="1:6" ht="10.5">
      <c r="A12" s="2" t="s">
        <v>340</v>
      </c>
      <c r="B12" s="146">
        <v>47</v>
      </c>
      <c r="C12" s="148">
        <v>64</v>
      </c>
      <c r="D12" s="148">
        <v>60</v>
      </c>
      <c r="E12" s="148">
        <v>49</v>
      </c>
      <c r="F12" s="148">
        <v>53</v>
      </c>
    </row>
    <row r="13" spans="1:6" ht="10.5">
      <c r="A13" s="2" t="s">
        <v>341</v>
      </c>
      <c r="B13" s="146">
        <v>58.6</v>
      </c>
      <c r="C13" s="148">
        <v>75.2</v>
      </c>
      <c r="D13" s="148">
        <v>66.9</v>
      </c>
      <c r="E13" s="148">
        <v>53.4</v>
      </c>
      <c r="F13" s="148">
        <v>65</v>
      </c>
    </row>
    <row r="14" spans="1:6" ht="10.5">
      <c r="A14" s="2" t="s">
        <v>342</v>
      </c>
      <c r="B14" s="146">
        <v>15.7</v>
      </c>
      <c r="C14" s="148">
        <v>28.8</v>
      </c>
      <c r="D14" s="148">
        <v>20.8</v>
      </c>
      <c r="E14" s="148">
        <v>7</v>
      </c>
      <c r="F14" s="148">
        <v>18.2</v>
      </c>
    </row>
    <row r="15" spans="1:6" ht="10.5">
      <c r="A15" s="2" t="s">
        <v>343</v>
      </c>
      <c r="B15" s="146">
        <v>75.2</v>
      </c>
      <c r="C15" s="148">
        <v>90.5</v>
      </c>
      <c r="D15" s="148">
        <v>77.7</v>
      </c>
      <c r="E15" s="148">
        <v>70.6</v>
      </c>
      <c r="F15" s="148">
        <v>85.6</v>
      </c>
    </row>
    <row r="16" spans="1:6" ht="10.5">
      <c r="A16" s="2" t="s">
        <v>441</v>
      </c>
      <c r="B16" s="146"/>
      <c r="C16" s="148"/>
      <c r="D16" s="148"/>
      <c r="E16" s="148"/>
      <c r="F16" s="148"/>
    </row>
    <row r="17" spans="1:6" ht="10.5">
      <c r="A17" s="2" t="s">
        <v>345</v>
      </c>
      <c r="B17" s="146">
        <v>48</v>
      </c>
      <c r="C17" s="148">
        <v>73</v>
      </c>
      <c r="D17" s="148">
        <v>61</v>
      </c>
      <c r="E17" s="148">
        <v>54</v>
      </c>
      <c r="F17" s="148">
        <v>60</v>
      </c>
    </row>
    <row r="18" spans="1:6" ht="10.5">
      <c r="A18" s="2" t="s">
        <v>346</v>
      </c>
      <c r="B18" s="146">
        <v>96.3</v>
      </c>
      <c r="C18" s="148">
        <v>80.8</v>
      </c>
      <c r="D18" s="148">
        <v>62.7</v>
      </c>
      <c r="E18" s="148">
        <v>53.8</v>
      </c>
      <c r="F18" s="148">
        <v>68.7</v>
      </c>
    </row>
    <row r="19" spans="1:6" ht="10.5">
      <c r="A19" s="2" t="s">
        <v>347</v>
      </c>
      <c r="B19" s="146">
        <v>65</v>
      </c>
      <c r="C19" s="148">
        <v>84.4</v>
      </c>
      <c r="D19" s="148">
        <v>70.4</v>
      </c>
      <c r="E19" s="148">
        <v>62.5</v>
      </c>
      <c r="F19" s="148">
        <v>76.3</v>
      </c>
    </row>
    <row r="20" spans="1:6" ht="10.5">
      <c r="A20" s="2" t="s">
        <v>133</v>
      </c>
      <c r="B20" s="146"/>
      <c r="C20" s="148"/>
      <c r="D20" s="148"/>
      <c r="E20" s="148"/>
      <c r="F20" s="148"/>
    </row>
    <row r="21" spans="1:6" ht="10.5">
      <c r="A21" s="2" t="s">
        <v>349</v>
      </c>
      <c r="B21" s="146">
        <v>56.4</v>
      </c>
      <c r="C21" s="148">
        <v>63.8</v>
      </c>
      <c r="D21" s="148">
        <v>69.7</v>
      </c>
      <c r="E21" s="148">
        <v>73.1</v>
      </c>
      <c r="F21" s="148">
        <v>55.1</v>
      </c>
    </row>
    <row r="22" spans="1:6" ht="10.5">
      <c r="A22" s="2" t="s">
        <v>350</v>
      </c>
      <c r="B22" s="146">
        <v>19</v>
      </c>
      <c r="C22" s="148">
        <v>39</v>
      </c>
      <c r="D22" s="148">
        <v>32</v>
      </c>
      <c r="E22" s="148">
        <v>22</v>
      </c>
      <c r="F22" s="148">
        <v>26</v>
      </c>
    </row>
    <row r="23" spans="1:6" ht="10.5">
      <c r="A23" s="2" t="s">
        <v>96</v>
      </c>
      <c r="B23" s="146">
        <v>75</v>
      </c>
      <c r="C23" s="148">
        <v>76.4</v>
      </c>
      <c r="D23" s="148">
        <v>69.1</v>
      </c>
      <c r="E23" s="148">
        <v>52.3</v>
      </c>
      <c r="F23" s="148">
        <v>61.1</v>
      </c>
    </row>
    <row r="24" spans="1:6" ht="10.5">
      <c r="A24" s="2" t="s">
        <v>97</v>
      </c>
      <c r="B24" s="146">
        <v>16</v>
      </c>
      <c r="C24" s="148">
        <v>41</v>
      </c>
      <c r="D24" s="148">
        <v>16</v>
      </c>
      <c r="E24" s="148">
        <v>14</v>
      </c>
      <c r="F24" s="148">
        <v>19</v>
      </c>
    </row>
    <row r="25" spans="1:6" ht="10.5">
      <c r="A25" s="2" t="s">
        <v>98</v>
      </c>
      <c r="B25" s="146">
        <v>56.7</v>
      </c>
      <c r="C25" s="148">
        <v>72</v>
      </c>
      <c r="D25" s="148">
        <v>59.7</v>
      </c>
      <c r="E25" s="148">
        <v>59.3</v>
      </c>
      <c r="F25" s="148">
        <v>58.9</v>
      </c>
    </row>
    <row r="26" spans="1:6" ht="10.5">
      <c r="A26" s="2" t="s">
        <v>204</v>
      </c>
      <c r="B26" s="146"/>
      <c r="C26" s="148"/>
      <c r="D26" s="148"/>
      <c r="E26" s="148"/>
      <c r="F26" s="148"/>
    </row>
    <row r="27" spans="1:6" ht="10.5">
      <c r="A27" s="2" t="s">
        <v>100</v>
      </c>
      <c r="B27" s="146">
        <v>67</v>
      </c>
      <c r="C27" s="148">
        <v>79</v>
      </c>
      <c r="D27" s="148">
        <v>80</v>
      </c>
      <c r="E27" s="148">
        <v>75</v>
      </c>
      <c r="F27" s="148">
        <v>72</v>
      </c>
    </row>
    <row r="28" spans="1:6" ht="10.5">
      <c r="A28" s="2" t="s">
        <v>101</v>
      </c>
      <c r="B28" s="146">
        <v>22.6</v>
      </c>
      <c r="C28" s="148">
        <v>43</v>
      </c>
      <c r="D28" s="148">
        <v>31.6</v>
      </c>
      <c r="E28" s="148">
        <v>31.6</v>
      </c>
      <c r="F28" s="148">
        <v>30.6</v>
      </c>
    </row>
    <row r="29" spans="1:6" ht="10.5">
      <c r="A29" s="2" t="s">
        <v>102</v>
      </c>
      <c r="B29" s="146">
        <v>52.4</v>
      </c>
      <c r="C29" s="148">
        <v>56.1</v>
      </c>
      <c r="D29" s="148">
        <v>48.7</v>
      </c>
      <c r="E29" s="148">
        <v>18.3</v>
      </c>
      <c r="F29" s="148">
        <v>44.1</v>
      </c>
    </row>
    <row r="30" spans="1:6" ht="10.5">
      <c r="A30" s="2" t="s">
        <v>103</v>
      </c>
      <c r="B30" s="146">
        <v>79.6</v>
      </c>
      <c r="C30" s="148">
        <v>89.6</v>
      </c>
      <c r="D30" s="148">
        <v>83.6</v>
      </c>
      <c r="E30" s="148">
        <v>80.3</v>
      </c>
      <c r="F30" s="148">
        <v>84.3</v>
      </c>
    </row>
    <row r="31" spans="1:6" ht="10.5">
      <c r="A31" s="2" t="s">
        <v>444</v>
      </c>
      <c r="B31" s="146"/>
      <c r="C31" s="146"/>
      <c r="D31" s="146"/>
      <c r="E31" s="146"/>
      <c r="F31" s="146"/>
    </row>
    <row r="32" spans="1:6" ht="10.5">
      <c r="A32" s="2" t="s">
        <v>436</v>
      </c>
      <c r="B32" s="146"/>
      <c r="C32" s="146"/>
      <c r="D32" s="146"/>
      <c r="E32" s="146"/>
      <c r="F32" s="146"/>
    </row>
    <row r="33" spans="1:6" ht="10.5">
      <c r="A33" s="2" t="s">
        <v>106</v>
      </c>
      <c r="B33" s="146">
        <v>63.8</v>
      </c>
      <c r="C33" s="148">
        <v>80.2</v>
      </c>
      <c r="D33" s="148">
        <v>70</v>
      </c>
      <c r="E33" s="148">
        <v>51.2</v>
      </c>
      <c r="F33" s="148">
        <v>64.9</v>
      </c>
    </row>
    <row r="34" spans="1:6" ht="10.5">
      <c r="A34" s="2" t="s">
        <v>367</v>
      </c>
      <c r="B34" s="146">
        <v>29</v>
      </c>
      <c r="C34" s="148">
        <v>39.2</v>
      </c>
      <c r="D34" s="148">
        <v>32.2</v>
      </c>
      <c r="E34" s="148">
        <v>24.5</v>
      </c>
      <c r="F34" s="148">
        <v>30.8</v>
      </c>
    </row>
    <row r="35" spans="1:6" ht="10.5">
      <c r="A35" s="2" t="s">
        <v>283</v>
      </c>
      <c r="B35" s="146"/>
      <c r="C35" s="148"/>
      <c r="D35" s="148"/>
      <c r="E35" s="148"/>
      <c r="F35" s="148"/>
    </row>
    <row r="36" spans="1:6" ht="10.5">
      <c r="A36" s="2" t="s">
        <v>369</v>
      </c>
      <c r="B36" s="146">
        <v>79.9</v>
      </c>
      <c r="C36" s="148">
        <v>91.8</v>
      </c>
      <c r="D36" s="148">
        <v>88.1</v>
      </c>
      <c r="E36" s="148">
        <v>81.4</v>
      </c>
      <c r="F36" s="148">
        <v>86.9</v>
      </c>
    </row>
    <row r="37" spans="1:6" ht="10.5">
      <c r="A37" s="2" t="s">
        <v>370</v>
      </c>
      <c r="B37" s="146">
        <v>57.1</v>
      </c>
      <c r="C37" s="148">
        <v>79.4</v>
      </c>
      <c r="D37" s="148">
        <v>69</v>
      </c>
      <c r="E37" s="148">
        <v>41</v>
      </c>
      <c r="F37" s="148">
        <v>69.7</v>
      </c>
    </row>
    <row r="38" spans="1:6" ht="10.5">
      <c r="A38" s="2" t="s">
        <v>371</v>
      </c>
      <c r="B38" s="146">
        <v>53.1</v>
      </c>
      <c r="C38" s="148">
        <v>65.5</v>
      </c>
      <c r="D38" s="148">
        <v>52.1</v>
      </c>
      <c r="E38" s="148">
        <v>49.6</v>
      </c>
      <c r="F38" s="148">
        <v>49.7</v>
      </c>
    </row>
    <row r="39" spans="1:6" ht="10.5">
      <c r="A39" s="2" t="s">
        <v>372</v>
      </c>
      <c r="B39" s="146">
        <v>67</v>
      </c>
      <c r="C39" s="148">
        <v>75</v>
      </c>
      <c r="D39" s="148">
        <v>66</v>
      </c>
      <c r="E39" s="148">
        <v>57</v>
      </c>
      <c r="F39" s="148">
        <v>66</v>
      </c>
    </row>
    <row r="40" spans="1:6" ht="10.5">
      <c r="A40" s="2" t="s">
        <v>228</v>
      </c>
      <c r="B40" s="146"/>
      <c r="C40" s="148"/>
      <c r="D40" s="148"/>
      <c r="E40" s="148"/>
      <c r="F40" s="148"/>
    </row>
    <row r="41" spans="1:6" ht="10.5">
      <c r="A41" s="2" t="s">
        <v>319</v>
      </c>
      <c r="B41" s="146"/>
      <c r="C41" s="148"/>
      <c r="D41" s="148"/>
      <c r="E41" s="148"/>
      <c r="F41" s="148"/>
    </row>
    <row r="42" spans="1:8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62"/>
      <c r="H42" s="162"/>
    </row>
    <row r="43" spans="1:8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62"/>
      <c r="H43" s="162"/>
    </row>
    <row r="44" spans="1:6" ht="10.5">
      <c r="A44" s="2" t="s">
        <v>375</v>
      </c>
      <c r="B44" s="146">
        <v>31.7</v>
      </c>
      <c r="C44" s="148">
        <v>39.5</v>
      </c>
      <c r="D44" s="148">
        <v>30</v>
      </c>
      <c r="E44" s="148">
        <v>24.1</v>
      </c>
      <c r="F44" s="148">
        <v>25.5</v>
      </c>
    </row>
    <row r="45" spans="1:6" ht="10.5">
      <c r="A45" s="2" t="s">
        <v>376</v>
      </c>
      <c r="B45" s="146">
        <v>74.6</v>
      </c>
      <c r="C45" s="148">
        <v>82.3</v>
      </c>
      <c r="D45" s="148">
        <v>61.9</v>
      </c>
      <c r="E45" s="148">
        <v>25.9</v>
      </c>
      <c r="F45" s="148">
        <v>69.9</v>
      </c>
    </row>
    <row r="46" spans="1:6" ht="10.5">
      <c r="A46" s="2" t="s">
        <v>377</v>
      </c>
      <c r="B46" s="146">
        <v>66.7</v>
      </c>
      <c r="C46" s="148">
        <v>86.6</v>
      </c>
      <c r="D46" s="148">
        <v>80.1</v>
      </c>
      <c r="E46" s="148">
        <v>69.2</v>
      </c>
      <c r="F46" s="148">
        <v>79.6</v>
      </c>
    </row>
    <row r="47" spans="1:6" ht="10.5">
      <c r="A47" s="2" t="s">
        <v>378</v>
      </c>
      <c r="B47" s="146">
        <v>70</v>
      </c>
      <c r="C47" s="148">
        <v>81</v>
      </c>
      <c r="D47" s="148">
        <v>76</v>
      </c>
      <c r="E47" s="148">
        <v>73</v>
      </c>
      <c r="F47" s="148">
        <v>74</v>
      </c>
    </row>
    <row r="48" spans="1:6" ht="10.5">
      <c r="A48" s="2" t="s">
        <v>379</v>
      </c>
      <c r="B48" s="146">
        <v>47</v>
      </c>
      <c r="C48" s="148">
        <v>75</v>
      </c>
      <c r="D48" s="148">
        <v>54</v>
      </c>
      <c r="E48" s="148">
        <v>52</v>
      </c>
      <c r="F48" s="148">
        <v>64</v>
      </c>
    </row>
    <row r="49" spans="1:6" ht="10.5">
      <c r="A49" s="2" t="s">
        <v>295</v>
      </c>
      <c r="B49" s="146"/>
      <c r="C49" s="148"/>
      <c r="D49" s="148"/>
      <c r="E49" s="148"/>
      <c r="F49" s="148"/>
    </row>
    <row r="50" spans="1:6" ht="10.5">
      <c r="A50" s="2" t="s">
        <v>286</v>
      </c>
      <c r="B50" s="146"/>
      <c r="C50" s="146"/>
      <c r="D50" s="148"/>
      <c r="E50" s="148"/>
      <c r="F50" s="148"/>
    </row>
    <row r="51" spans="1:6" ht="10.5">
      <c r="A51" s="2" t="s">
        <v>382</v>
      </c>
      <c r="B51" s="146">
        <v>28.1</v>
      </c>
      <c r="C51" s="148">
        <v>60.8</v>
      </c>
      <c r="D51" s="148">
        <v>35.8</v>
      </c>
      <c r="E51" s="148">
        <v>25.2</v>
      </c>
      <c r="F51" s="148">
        <v>43.8</v>
      </c>
    </row>
    <row r="52" spans="1:6" ht="10.5">
      <c r="A52" s="2" t="s">
        <v>383</v>
      </c>
      <c r="B52" s="146">
        <v>66.7</v>
      </c>
      <c r="C52" s="148">
        <v>75.1</v>
      </c>
      <c r="D52" s="148">
        <v>73.8</v>
      </c>
      <c r="E52" s="148">
        <v>82.4</v>
      </c>
      <c r="F52" s="148">
        <v>67.2</v>
      </c>
    </row>
    <row r="53" spans="1:6" ht="10.5">
      <c r="A53" s="2" t="s">
        <v>384</v>
      </c>
      <c r="B53" s="146">
        <v>43.2</v>
      </c>
      <c r="C53" s="148">
        <v>71.5</v>
      </c>
      <c r="D53" s="148">
        <v>50.7</v>
      </c>
      <c r="E53" s="148">
        <v>47.6</v>
      </c>
      <c r="F53" s="148">
        <v>53.4</v>
      </c>
    </row>
    <row r="54" spans="1:6" ht="10.5">
      <c r="A54" s="2" t="s">
        <v>385</v>
      </c>
      <c r="B54" s="146">
        <v>20</v>
      </c>
      <c r="C54" s="148">
        <v>39.1</v>
      </c>
      <c r="D54" s="148">
        <v>31.4</v>
      </c>
      <c r="E54" s="148">
        <v>19.8</v>
      </c>
      <c r="F54" s="148">
        <v>30.1</v>
      </c>
    </row>
    <row r="55" ht="10.5">
      <c r="A55" s="4" t="s">
        <v>445</v>
      </c>
    </row>
    <row r="56" spans="1:14" ht="10.5">
      <c r="A56" s="4" t="s">
        <v>124</v>
      </c>
      <c r="F56" s="25"/>
      <c r="I56" s="25"/>
      <c r="J56" s="37"/>
      <c r="K56" s="37"/>
      <c r="L56" s="37"/>
      <c r="M56" s="37"/>
      <c r="N56" s="37"/>
    </row>
  </sheetData>
  <printOptions/>
  <pageMargins left="0.4" right="0.4" top="0.75" bottom="0.75" header="0.5" footer="0.5"/>
  <pageSetup horizontalDpi="600" verticalDpi="6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58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22.421875" style="4" customWidth="1"/>
    <col min="2" max="2" width="17.28125" style="4" customWidth="1"/>
    <col min="3" max="3" width="15.8515625" style="4" customWidth="1"/>
    <col min="4" max="4" width="18.00390625" style="4" customWidth="1"/>
    <col min="5" max="5" width="14.140625" style="4" customWidth="1"/>
    <col min="6" max="16384" width="9.140625" style="4" customWidth="1"/>
  </cols>
  <sheetData>
    <row r="1" ht="10.5">
      <c r="A1" s="1" t="s">
        <v>214</v>
      </c>
    </row>
    <row r="2" spans="1:5" ht="25.5" customHeight="1">
      <c r="A2" s="7" t="s">
        <v>290</v>
      </c>
      <c r="B2" s="7" t="s">
        <v>107</v>
      </c>
      <c r="C2" s="7" t="s">
        <v>165</v>
      </c>
      <c r="D2" s="7" t="s">
        <v>108</v>
      </c>
      <c r="E2" s="7" t="s">
        <v>165</v>
      </c>
    </row>
    <row r="3" spans="1:5" ht="10.5">
      <c r="A3" s="2" t="s">
        <v>332</v>
      </c>
      <c r="B3" s="47">
        <v>20</v>
      </c>
      <c r="C3" s="96">
        <f>B3/B55</f>
        <v>0.0026670222696359514</v>
      </c>
      <c r="D3" s="47">
        <v>2888</v>
      </c>
      <c r="E3" s="35">
        <f>D3/D55</f>
        <v>0.006988082995584054</v>
      </c>
    </row>
    <row r="4" spans="1:5" ht="10.5">
      <c r="A4" s="2" t="s">
        <v>333</v>
      </c>
      <c r="B4" s="47">
        <v>22</v>
      </c>
      <c r="C4" s="96">
        <f>B4/B55</f>
        <v>0.0029337244965995466</v>
      </c>
      <c r="D4" s="47">
        <v>2502</v>
      </c>
      <c r="E4" s="35">
        <f>D4/D55</f>
        <v>0.006054080212933277</v>
      </c>
    </row>
    <row r="5" spans="1:5" ht="10.5">
      <c r="A5" s="2" t="s">
        <v>334</v>
      </c>
      <c r="B5" s="47">
        <v>42</v>
      </c>
      <c r="C5" s="96">
        <f>B5/B55</f>
        <v>0.005600746766235498</v>
      </c>
      <c r="D5" s="47">
        <v>5195</v>
      </c>
      <c r="E5" s="35">
        <f>D5/D55</f>
        <v>0.012570322424535721</v>
      </c>
    </row>
    <row r="6" spans="1:5" ht="10.5">
      <c r="A6" s="2" t="s">
        <v>335</v>
      </c>
      <c r="B6" s="47">
        <v>23</v>
      </c>
      <c r="C6" s="96">
        <f>B6/B55</f>
        <v>0.0030670756100813442</v>
      </c>
      <c r="D6" s="47">
        <v>1301</v>
      </c>
      <c r="E6" s="35">
        <f>D6/D55</f>
        <v>0.0031480249228721794</v>
      </c>
    </row>
    <row r="7" spans="1:5" ht="10.5">
      <c r="A7" s="2" t="s">
        <v>336</v>
      </c>
      <c r="B7" s="47">
        <v>257</v>
      </c>
      <c r="C7" s="96">
        <f>B7/B55</f>
        <v>0.03427123616482198</v>
      </c>
      <c r="D7" s="47">
        <v>103457</v>
      </c>
      <c r="E7" s="35">
        <f>D7/D55</f>
        <v>0.2503345230173613</v>
      </c>
    </row>
    <row r="8" spans="1:5" ht="10.5">
      <c r="A8" s="2" t="s">
        <v>337</v>
      </c>
      <c r="B8" s="47">
        <v>1033</v>
      </c>
      <c r="C8" s="96">
        <f>B8/B55</f>
        <v>0.1377517002266969</v>
      </c>
      <c r="D8" s="47">
        <v>26500</v>
      </c>
      <c r="E8" s="35">
        <f>D8/D55</f>
        <v>0.06412195269493678</v>
      </c>
    </row>
    <row r="9" spans="1:5" ht="10.5">
      <c r="A9" s="2" t="s">
        <v>338</v>
      </c>
      <c r="B9" s="47">
        <v>3</v>
      </c>
      <c r="C9" s="96">
        <f>B9/B55</f>
        <v>0.00040005334044539273</v>
      </c>
      <c r="D9" s="47">
        <v>1054</v>
      </c>
      <c r="E9" s="35">
        <f>D9/D55</f>
        <v>0.0025503599298288063</v>
      </c>
    </row>
    <row r="10" spans="1:5" ht="10.5">
      <c r="A10" s="2" t="s">
        <v>339</v>
      </c>
      <c r="B10" s="47">
        <v>0</v>
      </c>
      <c r="C10" s="96">
        <f>B10/B55</f>
        <v>0</v>
      </c>
      <c r="D10" s="47">
        <v>0</v>
      </c>
      <c r="E10" s="35">
        <f>D10/D55</f>
        <v>0</v>
      </c>
    </row>
    <row r="11" spans="1:5" ht="10.5">
      <c r="A11" s="2" t="s">
        <v>129</v>
      </c>
      <c r="B11" s="158" t="s">
        <v>171</v>
      </c>
      <c r="C11" s="158" t="s">
        <v>171</v>
      </c>
      <c r="D11" s="158" t="s">
        <v>171</v>
      </c>
      <c r="E11" s="158" t="s">
        <v>171</v>
      </c>
    </row>
    <row r="12" spans="1:5" ht="10.5">
      <c r="A12" s="2" t="s">
        <v>340</v>
      </c>
      <c r="B12" s="47">
        <v>41</v>
      </c>
      <c r="C12" s="96">
        <f>B12/B55</f>
        <v>0.005467395652753701</v>
      </c>
      <c r="D12" s="47">
        <v>6854</v>
      </c>
      <c r="E12" s="35">
        <f>D12/D55</f>
        <v>0.016584598632871574</v>
      </c>
    </row>
    <row r="13" spans="1:5" ht="10.5">
      <c r="A13" s="2" t="s">
        <v>341</v>
      </c>
      <c r="B13" s="47">
        <v>50</v>
      </c>
      <c r="C13" s="96">
        <f>B13/B55</f>
        <v>0.006667555674089879</v>
      </c>
      <c r="D13" s="47">
        <v>14946</v>
      </c>
      <c r="E13" s="35">
        <f>D13/D55</f>
        <v>0.03616478131994435</v>
      </c>
    </row>
    <row r="14" spans="1:5" ht="10.5">
      <c r="A14" s="2" t="s">
        <v>342</v>
      </c>
      <c r="B14" s="47">
        <v>11</v>
      </c>
      <c r="C14" s="96">
        <f>B14/B55</f>
        <v>0.0014668622482997733</v>
      </c>
      <c r="D14" s="47">
        <v>328</v>
      </c>
      <c r="E14" s="35">
        <f>D14/D55</f>
        <v>0.0007936603956203497</v>
      </c>
    </row>
    <row r="15" spans="1:5" ht="10.5">
      <c r="A15" s="2" t="s">
        <v>343</v>
      </c>
      <c r="B15" s="47">
        <v>318</v>
      </c>
      <c r="C15" s="96">
        <f>B15/B55</f>
        <v>0.04240565408721163</v>
      </c>
      <c r="D15" s="47">
        <v>8920</v>
      </c>
      <c r="E15" s="35">
        <f>D15/D55</f>
        <v>0.021583691246748533</v>
      </c>
    </row>
    <row r="16" spans="1:5" ht="10.5">
      <c r="A16" s="2" t="s">
        <v>344</v>
      </c>
      <c r="B16" s="47">
        <v>4</v>
      </c>
      <c r="C16" s="96">
        <f>B16/B55</f>
        <v>0.0005334044539271903</v>
      </c>
      <c r="D16" s="47">
        <v>1039</v>
      </c>
      <c r="E16" s="35">
        <f>D16/D55</f>
        <v>0.0025140644849071443</v>
      </c>
    </row>
    <row r="17" spans="1:5" ht="10.5">
      <c r="A17" s="2" t="s">
        <v>345</v>
      </c>
      <c r="B17" s="47">
        <v>12</v>
      </c>
      <c r="C17" s="96">
        <f>B17/B55</f>
        <v>0.001600213361781571</v>
      </c>
      <c r="D17" s="47">
        <v>5397</v>
      </c>
      <c r="E17" s="35">
        <f>D17/D55</f>
        <v>0.013059101082814106</v>
      </c>
    </row>
    <row r="18" spans="1:5" ht="10.5">
      <c r="A18" s="2" t="s">
        <v>346</v>
      </c>
      <c r="B18" s="47">
        <v>9</v>
      </c>
      <c r="C18" s="96">
        <f>B18/B55</f>
        <v>0.001200160021336178</v>
      </c>
      <c r="D18" s="47">
        <v>1445</v>
      </c>
      <c r="E18" s="35">
        <f>D18/D55</f>
        <v>0.003496461194120138</v>
      </c>
    </row>
    <row r="19" spans="1:5" ht="10.5">
      <c r="A19" s="2" t="s">
        <v>347</v>
      </c>
      <c r="B19" s="47">
        <v>21</v>
      </c>
      <c r="C19" s="96">
        <f>B19/B55</f>
        <v>0.002800373383117749</v>
      </c>
      <c r="D19" s="47">
        <v>6334</v>
      </c>
      <c r="E19" s="35">
        <f>D19/D55</f>
        <v>0.015326356542253948</v>
      </c>
    </row>
    <row r="20" spans="1:5" ht="10.5">
      <c r="A20" s="2" t="s">
        <v>348</v>
      </c>
      <c r="B20" s="47">
        <v>98</v>
      </c>
      <c r="C20" s="96">
        <f>B20/B55</f>
        <v>0.013068409121216162</v>
      </c>
      <c r="D20" s="47">
        <v>8565</v>
      </c>
      <c r="E20" s="35">
        <f>D20/D55</f>
        <v>0.02072469905026919</v>
      </c>
    </row>
    <row r="21" spans="1:5" ht="10.5">
      <c r="A21" s="2" t="s">
        <v>349</v>
      </c>
      <c r="B21" s="47">
        <v>12</v>
      </c>
      <c r="C21" s="96">
        <f>B21/B55</f>
        <v>0.001600213361781571</v>
      </c>
      <c r="D21" s="47">
        <v>4758</v>
      </c>
      <c r="E21" s="35">
        <f>D21/D55</f>
        <v>0.01151291512915129</v>
      </c>
    </row>
    <row r="22" spans="1:5" ht="10.5">
      <c r="A22" s="2" t="s">
        <v>350</v>
      </c>
      <c r="B22" s="47">
        <v>1</v>
      </c>
      <c r="C22" s="96">
        <f>B22/B55</f>
        <v>0.00013335111348179759</v>
      </c>
      <c r="D22" s="47">
        <v>11</v>
      </c>
      <c r="E22" s="35">
        <f>D22/D55</f>
        <v>2.6616659609219042E-05</v>
      </c>
    </row>
    <row r="23" spans="1:5" ht="10.5">
      <c r="A23" s="2" t="s">
        <v>96</v>
      </c>
      <c r="B23" s="47">
        <v>0</v>
      </c>
      <c r="C23" s="96">
        <f>B23/B55</f>
        <v>0</v>
      </c>
      <c r="D23" s="47">
        <v>0</v>
      </c>
      <c r="E23" s="35">
        <f>D23/D55</f>
        <v>0</v>
      </c>
    </row>
    <row r="24" spans="1:5" ht="10.5">
      <c r="A24" s="2" t="s">
        <v>97</v>
      </c>
      <c r="B24" s="47">
        <v>0</v>
      </c>
      <c r="C24" s="96">
        <f>B24/B55</f>
        <v>0</v>
      </c>
      <c r="D24" s="47">
        <v>0</v>
      </c>
      <c r="E24" s="35">
        <f>D24/D55</f>
        <v>0</v>
      </c>
    </row>
    <row r="25" spans="1:5" ht="10.5">
      <c r="A25" s="2" t="s">
        <v>98</v>
      </c>
      <c r="B25" s="47">
        <v>31</v>
      </c>
      <c r="C25" s="96">
        <f>B25/B55</f>
        <v>0.004133884517935725</v>
      </c>
      <c r="D25" s="47">
        <v>10771</v>
      </c>
      <c r="E25" s="35">
        <f>D25/D55</f>
        <v>0.026062549150081663</v>
      </c>
    </row>
    <row r="26" spans="1:5" ht="10.5">
      <c r="A26" s="2" t="s">
        <v>204</v>
      </c>
      <c r="B26" s="49"/>
      <c r="C26" s="96"/>
      <c r="D26" s="49"/>
      <c r="E26" s="35"/>
    </row>
    <row r="27" spans="1:5" ht="10.5">
      <c r="A27" s="2" t="s">
        <v>100</v>
      </c>
      <c r="B27" s="47">
        <v>0</v>
      </c>
      <c r="C27" s="96">
        <f>B27/B55</f>
        <v>0</v>
      </c>
      <c r="D27" s="47">
        <v>0</v>
      </c>
      <c r="E27" s="35">
        <f>D27/D55</f>
        <v>0</v>
      </c>
    </row>
    <row r="28" spans="1:5" ht="10.5">
      <c r="A28" s="2" t="s">
        <v>282</v>
      </c>
      <c r="B28" s="47"/>
      <c r="C28" s="96"/>
      <c r="D28" s="47"/>
      <c r="E28" s="35"/>
    </row>
    <row r="29" spans="1:5" ht="10.5">
      <c r="A29" s="2" t="s">
        <v>102</v>
      </c>
      <c r="B29" s="47">
        <v>4</v>
      </c>
      <c r="C29" s="96">
        <f>B29/B55</f>
        <v>0.0005334044539271903</v>
      </c>
      <c r="D29" s="47">
        <v>422</v>
      </c>
      <c r="E29" s="35">
        <f>D29/D55</f>
        <v>0.001021111850462767</v>
      </c>
    </row>
    <row r="30" spans="1:5" ht="10.5">
      <c r="A30" s="2" t="s">
        <v>103</v>
      </c>
      <c r="B30" s="47">
        <v>19</v>
      </c>
      <c r="C30" s="96">
        <f>B30/B55</f>
        <v>0.0025336711561541538</v>
      </c>
      <c r="D30" s="47">
        <v>7365</v>
      </c>
      <c r="E30" s="35">
        <f>D30/D55</f>
        <v>0.017821063456536206</v>
      </c>
    </row>
    <row r="31" spans="1:5" ht="10.5">
      <c r="A31" s="2" t="s">
        <v>104</v>
      </c>
      <c r="B31" s="47">
        <v>2</v>
      </c>
      <c r="C31" s="96">
        <f>B31/B55</f>
        <v>0.00026670222696359517</v>
      </c>
      <c r="D31" s="47">
        <v>12</v>
      </c>
      <c r="E31" s="35">
        <f>D31/D55</f>
        <v>2.9036355937329864E-05</v>
      </c>
    </row>
    <row r="32" spans="1:5" ht="10.5">
      <c r="A32" s="2" t="s">
        <v>105</v>
      </c>
      <c r="B32" s="47">
        <v>1</v>
      </c>
      <c r="C32" s="96">
        <f>B32/B55</f>
        <v>0.00013335111348179759</v>
      </c>
      <c r="D32" s="47">
        <v>126</v>
      </c>
      <c r="E32" s="35">
        <f>D32/D55</f>
        <v>0.0003048817373419636</v>
      </c>
    </row>
    <row r="33" spans="1:5" ht="10.5">
      <c r="A33" s="2" t="s">
        <v>106</v>
      </c>
      <c r="B33" s="47">
        <v>2</v>
      </c>
      <c r="C33" s="96">
        <f>B33/B55</f>
        <v>0.00026670222696359517</v>
      </c>
      <c r="D33" s="47">
        <v>3140</v>
      </c>
      <c r="E33" s="35">
        <f>D33/D55</f>
        <v>0.007597846470267982</v>
      </c>
    </row>
    <row r="34" spans="1:5" ht="10.5">
      <c r="A34" s="2" t="s">
        <v>367</v>
      </c>
      <c r="B34" s="47">
        <v>0</v>
      </c>
      <c r="C34" s="96">
        <f>B34/B55</f>
        <v>0</v>
      </c>
      <c r="D34" s="47">
        <v>0</v>
      </c>
      <c r="E34" s="35">
        <f>D34/D55</f>
        <v>0</v>
      </c>
    </row>
    <row r="35" spans="1:5" ht="10.5">
      <c r="A35" s="2" t="s">
        <v>368</v>
      </c>
      <c r="B35" s="47">
        <v>11</v>
      </c>
      <c r="C35" s="96">
        <f>B35/B55</f>
        <v>0.0014668622482997733</v>
      </c>
      <c r="D35" s="47">
        <v>7575</v>
      </c>
      <c r="E35" s="35">
        <f>D35/D55</f>
        <v>0.018329199685439477</v>
      </c>
    </row>
    <row r="36" spans="1:5" ht="10.5">
      <c r="A36" s="2" t="s">
        <v>369</v>
      </c>
      <c r="B36" s="47">
        <v>886</v>
      </c>
      <c r="C36" s="96">
        <f>B36/B55</f>
        <v>0.11814908654487265</v>
      </c>
      <c r="D36" s="47">
        <v>8319</v>
      </c>
      <c r="E36" s="35">
        <f>D36/D55</f>
        <v>0.02012945375355393</v>
      </c>
    </row>
    <row r="37" spans="1:5" ht="10.5">
      <c r="A37" s="2" t="s">
        <v>370</v>
      </c>
      <c r="B37" s="47">
        <v>0</v>
      </c>
      <c r="C37" s="96">
        <f>B37/B55</f>
        <v>0</v>
      </c>
      <c r="D37" s="47">
        <v>0</v>
      </c>
      <c r="E37" s="35">
        <f>D37/D55</f>
        <v>0</v>
      </c>
    </row>
    <row r="38" spans="1:5" ht="10.5">
      <c r="A38" s="2" t="s">
        <v>371</v>
      </c>
      <c r="B38" s="47">
        <v>4</v>
      </c>
      <c r="C38" s="96">
        <f>B38/B55</f>
        <v>0.0005334044539271903</v>
      </c>
      <c r="D38" s="47">
        <v>579</v>
      </c>
      <c r="E38" s="35">
        <f>D38/D55</f>
        <v>0.001401004173976166</v>
      </c>
    </row>
    <row r="39" spans="1:5" ht="10.5">
      <c r="A39" s="2" t="s">
        <v>372</v>
      </c>
      <c r="B39" s="47">
        <v>0</v>
      </c>
      <c r="C39" s="96">
        <f>B39/B55</f>
        <v>0</v>
      </c>
      <c r="D39" s="47">
        <v>0</v>
      </c>
      <c r="E39" s="35">
        <f>D39/D55</f>
        <v>0</v>
      </c>
    </row>
    <row r="40" spans="1:5" ht="10.5">
      <c r="A40" s="2" t="s">
        <v>373</v>
      </c>
      <c r="B40" s="47">
        <v>21</v>
      </c>
      <c r="C40" s="96">
        <f>B40/B55</f>
        <v>0.002800373383117749</v>
      </c>
      <c r="D40" s="47">
        <v>19288</v>
      </c>
      <c r="E40" s="35">
        <f>D40/D55</f>
        <v>0.04667110277660154</v>
      </c>
    </row>
    <row r="41" spans="1:5" ht="10.5">
      <c r="A41" s="2" t="s">
        <v>374</v>
      </c>
      <c r="B41" s="47">
        <v>0</v>
      </c>
      <c r="C41" s="96">
        <f>B41/B55</f>
        <v>0</v>
      </c>
      <c r="D41" s="47">
        <v>0</v>
      </c>
      <c r="E41" s="35">
        <f>D41/D55</f>
        <v>0</v>
      </c>
    </row>
    <row r="42" spans="1:5" ht="10.5">
      <c r="A42" s="2" t="s">
        <v>130</v>
      </c>
      <c r="B42" s="158" t="s">
        <v>171</v>
      </c>
      <c r="C42" s="158" t="s">
        <v>171</v>
      </c>
      <c r="D42" s="158" t="s">
        <v>171</v>
      </c>
      <c r="E42" s="158" t="s">
        <v>171</v>
      </c>
    </row>
    <row r="43" spans="1:5" ht="10.5">
      <c r="A43" s="2" t="s">
        <v>117</v>
      </c>
      <c r="B43" s="158" t="s">
        <v>171</v>
      </c>
      <c r="C43" s="158" t="s">
        <v>171</v>
      </c>
      <c r="D43" s="158" t="s">
        <v>171</v>
      </c>
      <c r="E43" s="158" t="s">
        <v>171</v>
      </c>
    </row>
    <row r="44" spans="1:5" ht="10.5">
      <c r="A44" s="2" t="s">
        <v>375</v>
      </c>
      <c r="B44" s="47">
        <v>0</v>
      </c>
      <c r="C44" s="96">
        <f>B44/B55</f>
        <v>0</v>
      </c>
      <c r="D44" s="47">
        <v>0</v>
      </c>
      <c r="E44" s="35">
        <f>D44/D55</f>
        <v>0</v>
      </c>
    </row>
    <row r="45" spans="1:5" ht="10.5">
      <c r="A45" s="2" t="s">
        <v>376</v>
      </c>
      <c r="B45" s="47">
        <v>8</v>
      </c>
      <c r="C45" s="96">
        <f>B45/B55</f>
        <v>0.0010668089078543807</v>
      </c>
      <c r="D45" s="47">
        <v>153</v>
      </c>
      <c r="E45" s="35">
        <f>D45/D55</f>
        <v>0.0003702135382009558</v>
      </c>
    </row>
    <row r="46" spans="1:5" ht="10.5">
      <c r="A46" s="2" t="s">
        <v>377</v>
      </c>
      <c r="B46" s="47">
        <v>5</v>
      </c>
      <c r="C46" s="96">
        <f>B46/B55</f>
        <v>0.0006667555674089878</v>
      </c>
      <c r="D46" s="47">
        <v>1250</v>
      </c>
      <c r="E46" s="35">
        <f>D46/D55</f>
        <v>0.0030246204101385277</v>
      </c>
    </row>
    <row r="47" spans="1:5" ht="10.5">
      <c r="A47" s="2" t="s">
        <v>378</v>
      </c>
      <c r="B47" s="47">
        <v>4449</v>
      </c>
      <c r="C47" s="96">
        <f>B47/B55</f>
        <v>0.5932791038805174</v>
      </c>
      <c r="D47" s="47">
        <v>126255</v>
      </c>
      <c r="E47" s="35">
        <f>D47/D55</f>
        <v>0.30549875990563186</v>
      </c>
    </row>
    <row r="48" spans="1:5" ht="10.5">
      <c r="A48" s="2" t="s">
        <v>379</v>
      </c>
      <c r="B48" s="47">
        <v>7</v>
      </c>
      <c r="C48" s="96">
        <f>B48/B55</f>
        <v>0.000933457794372583</v>
      </c>
      <c r="D48" s="47">
        <v>2612</v>
      </c>
      <c r="E48" s="35">
        <f>D48/D55</f>
        <v>0.006320246809025467</v>
      </c>
    </row>
    <row r="49" spans="1:5" ht="10.5">
      <c r="A49" s="2" t="s">
        <v>380</v>
      </c>
      <c r="B49" s="47">
        <v>3</v>
      </c>
      <c r="C49" s="96">
        <f>B49/B55</f>
        <v>0.00040005334044539273</v>
      </c>
      <c r="D49" s="47">
        <v>560</v>
      </c>
      <c r="E49" s="35">
        <f>D49/D55</f>
        <v>0.0013550299437420604</v>
      </c>
    </row>
    <row r="50" spans="1:5" ht="10.5">
      <c r="A50" s="2" t="s">
        <v>381</v>
      </c>
      <c r="B50" s="47">
        <v>7</v>
      </c>
      <c r="C50" s="96">
        <f>B50/B55</f>
        <v>0.000933457794372583</v>
      </c>
      <c r="D50" s="47">
        <v>1754</v>
      </c>
      <c r="E50" s="35">
        <f>D50/D55</f>
        <v>0.004244147359506382</v>
      </c>
    </row>
    <row r="51" spans="1:5" ht="10.5">
      <c r="A51" s="2" t="s">
        <v>382</v>
      </c>
      <c r="B51" s="47">
        <v>43</v>
      </c>
      <c r="C51" s="96">
        <f>B51/B55</f>
        <v>0.005734097879717296</v>
      </c>
      <c r="D51" s="47">
        <v>20405</v>
      </c>
      <c r="E51" s="35">
        <f>D51/D55</f>
        <v>0.049373903575101324</v>
      </c>
    </row>
    <row r="52" spans="1:5" ht="10.5">
      <c r="A52" s="2" t="s">
        <v>383</v>
      </c>
      <c r="B52" s="47">
        <v>0</v>
      </c>
      <c r="C52" s="96">
        <f>B52/B55</f>
        <v>0</v>
      </c>
      <c r="D52" s="47">
        <v>0</v>
      </c>
      <c r="E52" s="35">
        <f>D52/D55</f>
        <v>0</v>
      </c>
    </row>
    <row r="53" spans="1:5" ht="10.5">
      <c r="A53" s="2" t="s">
        <v>384</v>
      </c>
      <c r="B53" s="47">
        <v>19</v>
      </c>
      <c r="C53" s="96">
        <f>B53/B55</f>
        <v>0.0025336711561541538</v>
      </c>
      <c r="D53" s="47">
        <v>1195</v>
      </c>
      <c r="E53" s="35">
        <f>D53/D55</f>
        <v>0.0028915371120924326</v>
      </c>
    </row>
    <row r="54" spans="1:5" ht="10.5">
      <c r="A54" s="2" t="s">
        <v>385</v>
      </c>
      <c r="B54" s="47">
        <v>0</v>
      </c>
      <c r="C54" s="96">
        <f>B54/B55</f>
        <v>0</v>
      </c>
      <c r="D54" s="47">
        <v>0</v>
      </c>
      <c r="E54" s="35">
        <f>D54/D55</f>
        <v>0</v>
      </c>
    </row>
    <row r="55" spans="1:5" ht="10.5">
      <c r="A55" s="3" t="s">
        <v>287</v>
      </c>
      <c r="B55" s="22">
        <f>SUM(B3:B54)</f>
        <v>7499</v>
      </c>
      <c r="C55" s="96">
        <f>B55/B55</f>
        <v>1</v>
      </c>
      <c r="D55" s="23">
        <f>SUM(D3:D54)</f>
        <v>413275</v>
      </c>
      <c r="E55" s="35">
        <f>D55/D55</f>
        <v>1</v>
      </c>
    </row>
    <row r="56" spans="1:11" ht="10.5">
      <c r="A56" s="4" t="s">
        <v>253</v>
      </c>
      <c r="F56" s="25"/>
      <c r="I56" s="44"/>
      <c r="K56" s="37"/>
    </row>
    <row r="57" spans="1:11" ht="10.5">
      <c r="A57" s="39" t="s">
        <v>254</v>
      </c>
      <c r="F57" s="25"/>
      <c r="I57" s="44"/>
      <c r="K57" s="37"/>
    </row>
    <row r="58" spans="1:14" ht="10.5">
      <c r="A58" s="4" t="s">
        <v>52</v>
      </c>
      <c r="F58" s="25"/>
      <c r="I58" s="25"/>
      <c r="J58" s="37"/>
      <c r="K58" s="37"/>
      <c r="L58" s="37"/>
      <c r="M58" s="37"/>
      <c r="N58" s="37"/>
    </row>
  </sheetData>
  <printOptions/>
  <pageMargins left="0.75" right="0.75" top="0.5" bottom="0.5" header="0.5" footer="0.5"/>
  <pageSetup horizontalDpi="600" verticalDpi="6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60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18.00390625" style="4" customWidth="1"/>
    <col min="2" max="2" width="18.8515625" style="4" customWidth="1"/>
    <col min="3" max="3" width="16.28125" style="4" customWidth="1"/>
    <col min="4" max="4" width="21.8515625" style="4" customWidth="1"/>
    <col min="5" max="5" width="16.8515625" style="4" customWidth="1"/>
    <col min="6" max="6" width="10.00390625" style="4" customWidth="1"/>
    <col min="7" max="7" width="9.57421875" style="4" customWidth="1"/>
    <col min="8" max="8" width="8.8515625" style="4" customWidth="1"/>
    <col min="9" max="9" width="11.57421875" style="4" customWidth="1"/>
    <col min="10" max="16384" width="9.140625" style="4" customWidth="1"/>
  </cols>
  <sheetData>
    <row r="1" ht="10.5">
      <c r="A1" s="1" t="s">
        <v>215</v>
      </c>
    </row>
    <row r="2" spans="1:5" ht="25.5" customHeight="1">
      <c r="A2" s="7" t="s">
        <v>290</v>
      </c>
      <c r="B2" s="7" t="s">
        <v>110</v>
      </c>
      <c r="C2" s="7" t="s">
        <v>109</v>
      </c>
      <c r="D2" s="7" t="s">
        <v>112</v>
      </c>
      <c r="E2" s="7" t="s">
        <v>111</v>
      </c>
    </row>
    <row r="3" spans="1:5" ht="10.5">
      <c r="A3" s="54" t="s">
        <v>332</v>
      </c>
      <c r="B3" s="47">
        <v>1</v>
      </c>
      <c r="C3" s="98">
        <v>1</v>
      </c>
      <c r="D3" s="47">
        <v>1</v>
      </c>
      <c r="E3" s="98">
        <v>1</v>
      </c>
    </row>
    <row r="4" spans="1:5" ht="10.5">
      <c r="A4" s="54" t="s">
        <v>333</v>
      </c>
      <c r="B4" s="47">
        <v>1</v>
      </c>
      <c r="C4" s="98">
        <v>1</v>
      </c>
      <c r="D4" s="47">
        <v>1</v>
      </c>
      <c r="E4" s="98">
        <v>1</v>
      </c>
    </row>
    <row r="5" spans="1:5" ht="10.5">
      <c r="A5" s="54" t="s">
        <v>334</v>
      </c>
      <c r="B5" s="47">
        <v>1</v>
      </c>
      <c r="C5" s="100">
        <v>1</v>
      </c>
      <c r="D5" s="60">
        <v>1</v>
      </c>
      <c r="E5" s="100">
        <v>1</v>
      </c>
    </row>
    <row r="6" spans="1:5" ht="10.5">
      <c r="A6" s="54" t="s">
        <v>259</v>
      </c>
      <c r="B6" s="47">
        <v>1</v>
      </c>
      <c r="C6" s="100">
        <v>250</v>
      </c>
      <c r="D6" s="101"/>
      <c r="E6" s="100"/>
    </row>
    <row r="7" spans="1:5" ht="10.5">
      <c r="A7" s="54" t="s">
        <v>336</v>
      </c>
      <c r="B7" s="47">
        <v>1</v>
      </c>
      <c r="C7" s="100">
        <v>1</v>
      </c>
      <c r="D7" s="60">
        <v>1</v>
      </c>
      <c r="E7" s="100">
        <v>1</v>
      </c>
    </row>
    <row r="8" spans="1:5" ht="10.5">
      <c r="A8" s="54" t="s">
        <v>301</v>
      </c>
      <c r="B8" s="48"/>
      <c r="C8" s="102"/>
      <c r="D8" s="50"/>
      <c r="E8" s="102"/>
    </row>
    <row r="9" spans="1:5" ht="10.5">
      <c r="A9" s="54" t="s">
        <v>338</v>
      </c>
      <c r="B9" s="47">
        <v>1</v>
      </c>
      <c r="C9" s="100">
        <v>1</v>
      </c>
      <c r="D9" s="60">
        <v>1</v>
      </c>
      <c r="E9" s="100">
        <v>1</v>
      </c>
    </row>
    <row r="10" spans="1:5" ht="10.5">
      <c r="A10" s="54" t="s">
        <v>339</v>
      </c>
      <c r="B10" s="47">
        <v>0</v>
      </c>
      <c r="C10" s="100">
        <v>0</v>
      </c>
      <c r="D10" s="60">
        <v>0</v>
      </c>
      <c r="E10" s="100">
        <v>0</v>
      </c>
    </row>
    <row r="11" spans="1:5" ht="12" customHeight="1">
      <c r="A11" s="2" t="s">
        <v>55</v>
      </c>
      <c r="B11" s="158" t="s">
        <v>171</v>
      </c>
      <c r="C11" s="158" t="s">
        <v>171</v>
      </c>
      <c r="D11" s="158" t="s">
        <v>171</v>
      </c>
      <c r="E11" s="158" t="s">
        <v>171</v>
      </c>
    </row>
    <row r="12" spans="1:5" ht="10.5">
      <c r="A12" s="54" t="s">
        <v>260</v>
      </c>
      <c r="B12" s="47">
        <v>1</v>
      </c>
      <c r="C12" s="100">
        <v>1</v>
      </c>
      <c r="D12" s="60">
        <v>1</v>
      </c>
      <c r="E12" s="100">
        <v>9</v>
      </c>
    </row>
    <row r="13" spans="1:5" ht="10.5">
      <c r="A13" s="54" t="s">
        <v>341</v>
      </c>
      <c r="B13" s="47">
        <v>1</v>
      </c>
      <c r="C13" s="100">
        <v>1</v>
      </c>
      <c r="D13" s="60">
        <v>1</v>
      </c>
      <c r="E13" s="100">
        <v>1</v>
      </c>
    </row>
    <row r="14" spans="1:5" ht="10.5">
      <c r="A14" s="54" t="s">
        <v>342</v>
      </c>
      <c r="B14" s="47">
        <v>1</v>
      </c>
      <c r="C14" s="98">
        <v>1</v>
      </c>
      <c r="D14" s="47">
        <v>1</v>
      </c>
      <c r="E14" s="98">
        <v>1</v>
      </c>
    </row>
    <row r="15" spans="1:5" ht="10.5">
      <c r="A15" s="54" t="s">
        <v>343</v>
      </c>
      <c r="B15" s="47">
        <v>1</v>
      </c>
      <c r="C15" s="98">
        <v>1</v>
      </c>
      <c r="D15" s="47">
        <v>1</v>
      </c>
      <c r="E15" s="98">
        <v>1</v>
      </c>
    </row>
    <row r="16" spans="1:5" ht="10.5">
      <c r="A16" s="54" t="s">
        <v>344</v>
      </c>
      <c r="B16" s="47">
        <v>1</v>
      </c>
      <c r="C16" s="98">
        <v>0.3</v>
      </c>
      <c r="D16" s="47">
        <v>1</v>
      </c>
      <c r="E16" s="98">
        <v>0.3</v>
      </c>
    </row>
    <row r="17" spans="1:5" ht="10.5">
      <c r="A17" s="54" t="s">
        <v>345</v>
      </c>
      <c r="B17" s="47">
        <v>1</v>
      </c>
      <c r="C17" s="100">
        <v>1</v>
      </c>
      <c r="D17" s="60">
        <v>1</v>
      </c>
      <c r="E17" s="100">
        <v>1</v>
      </c>
    </row>
    <row r="18" spans="1:5" ht="10.5">
      <c r="A18" s="54" t="s">
        <v>346</v>
      </c>
      <c r="B18" s="47">
        <v>1</v>
      </c>
      <c r="C18" s="100">
        <v>1</v>
      </c>
      <c r="D18" s="60">
        <v>1</v>
      </c>
      <c r="E18" s="100">
        <v>1</v>
      </c>
    </row>
    <row r="19" spans="1:5" ht="10.5">
      <c r="A19" s="54" t="s">
        <v>347</v>
      </c>
      <c r="B19" s="47">
        <v>1</v>
      </c>
      <c r="C19" s="100">
        <v>1</v>
      </c>
      <c r="D19" s="60">
        <v>1</v>
      </c>
      <c r="E19" s="100">
        <v>1</v>
      </c>
    </row>
    <row r="20" spans="1:5" ht="10.5">
      <c r="A20" s="54" t="s">
        <v>348</v>
      </c>
      <c r="B20" s="47">
        <v>1</v>
      </c>
      <c r="C20" s="100">
        <v>1</v>
      </c>
      <c r="D20" s="60">
        <v>1</v>
      </c>
      <c r="E20" s="100">
        <v>1</v>
      </c>
    </row>
    <row r="21" spans="1:5" ht="10.5">
      <c r="A21" s="54" t="s">
        <v>349</v>
      </c>
      <c r="B21" s="47">
        <v>0</v>
      </c>
      <c r="C21" s="100">
        <v>0</v>
      </c>
      <c r="D21" s="60">
        <v>0</v>
      </c>
      <c r="E21" s="100">
        <v>0</v>
      </c>
    </row>
    <row r="22" spans="1:5" ht="10.5">
      <c r="A22" s="54" t="s">
        <v>152</v>
      </c>
      <c r="B22" s="47">
        <v>1</v>
      </c>
      <c r="C22" s="100">
        <v>75</v>
      </c>
      <c r="D22" s="60">
        <v>1</v>
      </c>
      <c r="E22" s="100">
        <v>25</v>
      </c>
    </row>
    <row r="23" spans="1:5" ht="10.5">
      <c r="A23" s="54" t="s">
        <v>96</v>
      </c>
      <c r="B23" s="47">
        <v>1</v>
      </c>
      <c r="C23" s="100">
        <v>0.2</v>
      </c>
      <c r="D23" s="60">
        <v>1</v>
      </c>
      <c r="E23" s="100">
        <v>0.2</v>
      </c>
    </row>
    <row r="24" spans="1:5" ht="10.5">
      <c r="A24" s="54" t="s">
        <v>154</v>
      </c>
      <c r="B24" s="47">
        <v>1</v>
      </c>
      <c r="C24" s="100">
        <v>36</v>
      </c>
      <c r="D24" s="60">
        <v>0</v>
      </c>
      <c r="E24" s="100">
        <v>0</v>
      </c>
    </row>
    <row r="25" spans="1:5" ht="10.5">
      <c r="A25" s="54" t="s">
        <v>98</v>
      </c>
      <c r="B25" s="47">
        <v>1</v>
      </c>
      <c r="C25" s="100">
        <v>1</v>
      </c>
      <c r="D25" s="60">
        <v>1</v>
      </c>
      <c r="E25" s="100">
        <v>1</v>
      </c>
    </row>
    <row r="26" spans="1:5" ht="10.5">
      <c r="A26" s="54" t="s">
        <v>204</v>
      </c>
      <c r="B26" s="49"/>
      <c r="C26" s="100"/>
      <c r="D26" s="101"/>
      <c r="E26" s="100"/>
    </row>
    <row r="27" spans="1:5" ht="10.5">
      <c r="A27" s="54" t="s">
        <v>261</v>
      </c>
      <c r="B27" s="47">
        <v>1</v>
      </c>
      <c r="C27" s="100">
        <v>1</v>
      </c>
      <c r="D27" s="60">
        <v>1</v>
      </c>
      <c r="E27" s="100">
        <v>0</v>
      </c>
    </row>
    <row r="28" spans="1:5" ht="10.5">
      <c r="A28" s="54" t="s">
        <v>101</v>
      </c>
      <c r="B28" s="47">
        <v>0</v>
      </c>
      <c r="C28" s="100">
        <v>0</v>
      </c>
      <c r="D28" s="60">
        <v>0</v>
      </c>
      <c r="E28" s="100">
        <v>0</v>
      </c>
    </row>
    <row r="29" spans="1:5" ht="10.5">
      <c r="A29" s="54" t="s">
        <v>115</v>
      </c>
      <c r="B29" s="47">
        <v>1</v>
      </c>
      <c r="C29" s="98">
        <v>0.7</v>
      </c>
      <c r="D29" s="47"/>
      <c r="E29" s="98"/>
    </row>
    <row r="30" spans="1:5" ht="10.5">
      <c r="A30" s="54" t="s">
        <v>103</v>
      </c>
      <c r="B30" s="47">
        <v>1</v>
      </c>
      <c r="C30" s="98">
        <v>1</v>
      </c>
      <c r="D30" s="47">
        <v>1</v>
      </c>
      <c r="E30" s="98">
        <v>1</v>
      </c>
    </row>
    <row r="31" spans="1:5" ht="10.5">
      <c r="A31" s="54" t="s">
        <v>258</v>
      </c>
      <c r="B31" s="47">
        <v>1</v>
      </c>
      <c r="C31" s="100"/>
      <c r="D31" s="47">
        <v>0</v>
      </c>
      <c r="E31" s="98"/>
    </row>
    <row r="32" spans="1:5" ht="10.5">
      <c r="A32" s="54" t="s">
        <v>105</v>
      </c>
      <c r="B32" s="47">
        <v>0</v>
      </c>
      <c r="C32" s="98">
        <v>0</v>
      </c>
      <c r="D32" s="47">
        <v>0</v>
      </c>
      <c r="E32" s="98">
        <v>0</v>
      </c>
    </row>
    <row r="33" spans="1:5" ht="10.5">
      <c r="A33" s="54" t="s">
        <v>106</v>
      </c>
      <c r="B33" s="47">
        <v>0</v>
      </c>
      <c r="C33" s="98">
        <v>0</v>
      </c>
      <c r="D33" s="47">
        <v>0</v>
      </c>
      <c r="E33" s="98">
        <v>0</v>
      </c>
    </row>
    <row r="34" spans="1:5" ht="10.5">
      <c r="A34" s="54" t="s">
        <v>367</v>
      </c>
      <c r="B34" s="47">
        <v>0</v>
      </c>
      <c r="C34" s="98">
        <v>0</v>
      </c>
      <c r="D34" s="47">
        <v>0</v>
      </c>
      <c r="E34" s="98">
        <v>0</v>
      </c>
    </row>
    <row r="35" spans="1:5" ht="10.5">
      <c r="A35" s="2" t="s">
        <v>368</v>
      </c>
      <c r="B35" s="47">
        <v>1</v>
      </c>
      <c r="C35" s="98">
        <v>0.8</v>
      </c>
      <c r="D35" s="47">
        <v>1</v>
      </c>
      <c r="E35" s="98">
        <v>0.8</v>
      </c>
    </row>
    <row r="36" spans="1:5" ht="10.5">
      <c r="A36" s="2" t="s">
        <v>369</v>
      </c>
      <c r="B36" s="47">
        <v>1</v>
      </c>
      <c r="C36" s="100">
        <v>1</v>
      </c>
      <c r="D36" s="60">
        <v>1</v>
      </c>
      <c r="E36" s="100">
        <v>1</v>
      </c>
    </row>
    <row r="37" spans="1:5" ht="10.5">
      <c r="A37" s="54" t="s">
        <v>370</v>
      </c>
      <c r="B37" s="47">
        <v>1</v>
      </c>
      <c r="C37" s="100">
        <v>1</v>
      </c>
      <c r="D37" s="60">
        <v>1</v>
      </c>
      <c r="E37" s="100">
        <v>1</v>
      </c>
    </row>
    <row r="38" spans="1:5" ht="10.5">
      <c r="A38" s="54" t="s">
        <v>274</v>
      </c>
      <c r="B38" s="47">
        <v>0</v>
      </c>
      <c r="C38" s="100">
        <v>0</v>
      </c>
      <c r="D38" s="60">
        <v>14</v>
      </c>
      <c r="E38" s="100">
        <v>14</v>
      </c>
    </row>
    <row r="39" spans="1:5" ht="10.5">
      <c r="A39" s="54" t="s">
        <v>168</v>
      </c>
      <c r="B39" s="47">
        <v>1</v>
      </c>
      <c r="C39" s="100">
        <v>0</v>
      </c>
      <c r="D39" s="60">
        <v>1</v>
      </c>
      <c r="E39" s="100">
        <v>0</v>
      </c>
    </row>
    <row r="40" spans="1:5" ht="10.5">
      <c r="A40" s="54" t="s">
        <v>373</v>
      </c>
      <c r="B40" s="47">
        <v>1</v>
      </c>
      <c r="C40" s="100">
        <v>1</v>
      </c>
      <c r="D40" s="60">
        <v>1</v>
      </c>
      <c r="E40" s="100">
        <v>1</v>
      </c>
    </row>
    <row r="41" spans="1:5" ht="10.5">
      <c r="A41" s="54" t="s">
        <v>169</v>
      </c>
      <c r="B41" s="47">
        <v>1</v>
      </c>
      <c r="C41" s="100">
        <v>46</v>
      </c>
      <c r="D41" s="60">
        <v>1</v>
      </c>
      <c r="E41" s="100">
        <v>55</v>
      </c>
    </row>
    <row r="42" spans="1:5" ht="10.5">
      <c r="A42" s="2" t="s">
        <v>56</v>
      </c>
      <c r="B42" s="158" t="s">
        <v>171</v>
      </c>
      <c r="C42" s="158" t="s">
        <v>171</v>
      </c>
      <c r="D42" s="158" t="s">
        <v>171</v>
      </c>
      <c r="E42" s="158" t="s">
        <v>171</v>
      </c>
    </row>
    <row r="43" spans="1:5" ht="10.5">
      <c r="A43" s="2" t="s">
        <v>57</v>
      </c>
      <c r="B43" s="158" t="s">
        <v>171</v>
      </c>
      <c r="C43" s="158" t="s">
        <v>171</v>
      </c>
      <c r="D43" s="158" t="s">
        <v>171</v>
      </c>
      <c r="E43" s="158" t="s">
        <v>171</v>
      </c>
    </row>
    <row r="44" spans="1:5" ht="10.5">
      <c r="A44" s="54" t="s">
        <v>375</v>
      </c>
      <c r="B44" s="47">
        <v>0</v>
      </c>
      <c r="C44" s="100">
        <v>0</v>
      </c>
      <c r="D44" s="60">
        <v>0</v>
      </c>
      <c r="E44" s="100">
        <v>0</v>
      </c>
    </row>
    <row r="45" spans="1:5" ht="10.5">
      <c r="A45" s="54" t="s">
        <v>376</v>
      </c>
      <c r="B45" s="47">
        <v>1</v>
      </c>
      <c r="C45" s="100">
        <v>1</v>
      </c>
      <c r="D45" s="60">
        <v>1</v>
      </c>
      <c r="E45" s="100">
        <v>1</v>
      </c>
    </row>
    <row r="46" spans="1:5" ht="10.5">
      <c r="A46" s="54" t="s">
        <v>377</v>
      </c>
      <c r="B46" s="47">
        <v>0</v>
      </c>
      <c r="C46" s="100">
        <v>0</v>
      </c>
      <c r="D46" s="60">
        <v>0</v>
      </c>
      <c r="E46" s="100">
        <v>0</v>
      </c>
    </row>
    <row r="47" spans="1:5" ht="10.5">
      <c r="A47" s="54" t="s">
        <v>170</v>
      </c>
      <c r="B47" s="47">
        <v>1</v>
      </c>
      <c r="C47" s="100">
        <v>1</v>
      </c>
      <c r="D47" s="60">
        <v>0</v>
      </c>
      <c r="E47" s="100">
        <v>1</v>
      </c>
    </row>
    <row r="48" spans="1:5" ht="10.5">
      <c r="A48" s="54" t="s">
        <v>379</v>
      </c>
      <c r="B48" s="47">
        <v>1</v>
      </c>
      <c r="C48" s="100">
        <v>1</v>
      </c>
      <c r="D48" s="60">
        <v>1</v>
      </c>
      <c r="E48" s="100">
        <v>1</v>
      </c>
    </row>
    <row r="49" spans="1:5" ht="10.5">
      <c r="A49" s="2" t="s">
        <v>380</v>
      </c>
      <c r="B49" s="47">
        <v>0</v>
      </c>
      <c r="C49" s="100">
        <v>0</v>
      </c>
      <c r="D49" s="60">
        <v>0</v>
      </c>
      <c r="E49" s="100">
        <v>0</v>
      </c>
    </row>
    <row r="50" spans="1:5" ht="10.5">
      <c r="A50" s="2" t="s">
        <v>381</v>
      </c>
      <c r="B50" s="47">
        <v>0</v>
      </c>
      <c r="C50" s="100">
        <v>0</v>
      </c>
      <c r="D50" s="60">
        <v>0</v>
      </c>
      <c r="E50" s="100">
        <v>0</v>
      </c>
    </row>
    <row r="51" spans="1:5" ht="10.5">
      <c r="A51" s="2" t="s">
        <v>382</v>
      </c>
      <c r="B51" s="47">
        <v>1</v>
      </c>
      <c r="C51" s="100">
        <v>1</v>
      </c>
      <c r="D51" s="60">
        <v>0</v>
      </c>
      <c r="E51" s="100">
        <v>0</v>
      </c>
    </row>
    <row r="52" spans="1:5" ht="10.5">
      <c r="A52" s="54" t="s">
        <v>383</v>
      </c>
      <c r="B52" s="47">
        <v>0</v>
      </c>
      <c r="C52" s="100">
        <v>0</v>
      </c>
      <c r="D52" s="60">
        <v>0</v>
      </c>
      <c r="E52" s="100">
        <v>0</v>
      </c>
    </row>
    <row r="53" spans="1:5" ht="10.5">
      <c r="A53" s="54" t="s">
        <v>384</v>
      </c>
      <c r="B53" s="47">
        <v>0</v>
      </c>
      <c r="C53" s="100">
        <v>0</v>
      </c>
      <c r="D53" s="60">
        <v>0</v>
      </c>
      <c r="E53" s="100">
        <v>0</v>
      </c>
    </row>
    <row r="54" spans="1:5" ht="10.5">
      <c r="A54" s="54" t="s">
        <v>183</v>
      </c>
      <c r="B54" s="62">
        <v>0</v>
      </c>
      <c r="C54" s="100">
        <v>0</v>
      </c>
      <c r="D54" s="60">
        <v>1</v>
      </c>
      <c r="E54" s="100">
        <v>50</v>
      </c>
    </row>
    <row r="55" spans="1:5" ht="10.5">
      <c r="A55" s="103" t="s">
        <v>164</v>
      </c>
      <c r="B55" s="107" t="s">
        <v>171</v>
      </c>
      <c r="C55" s="104" t="s">
        <v>171</v>
      </c>
      <c r="D55" s="105" t="s">
        <v>171</v>
      </c>
      <c r="E55" s="106" t="s">
        <v>171</v>
      </c>
    </row>
    <row r="56" ht="10.5">
      <c r="A56" s="4" t="s">
        <v>257</v>
      </c>
    </row>
    <row r="57" ht="10.5">
      <c r="A57" s="4" t="s">
        <v>256</v>
      </c>
    </row>
    <row r="58" ht="10.5">
      <c r="A58" s="4" t="s">
        <v>59</v>
      </c>
    </row>
    <row r="59" ht="10.5">
      <c r="A59" s="4" t="s">
        <v>184</v>
      </c>
    </row>
    <row r="60" spans="1:14" ht="10.5">
      <c r="A60" s="4" t="s">
        <v>58</v>
      </c>
      <c r="F60" s="25"/>
      <c r="I60" s="25"/>
      <c r="J60" s="37"/>
      <c r="K60" s="37"/>
      <c r="L60" s="37"/>
      <c r="M60" s="37"/>
      <c r="N60" s="37"/>
    </row>
  </sheetData>
  <printOptions/>
  <pageMargins left="0.5" right="0.5" top="0.35" bottom="0.35" header="0.5" footer="0.5"/>
  <pageSetup horizontalDpi="600" verticalDpi="6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N59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17.28125" style="4" customWidth="1"/>
    <col min="2" max="2" width="18.8515625" style="4" customWidth="1"/>
    <col min="3" max="3" width="16.28125" style="4" customWidth="1"/>
    <col min="4" max="4" width="21.8515625" style="4" customWidth="1"/>
    <col min="5" max="5" width="16.8515625" style="4" customWidth="1"/>
    <col min="6" max="6" width="10.00390625" style="4" customWidth="1"/>
    <col min="7" max="7" width="9.57421875" style="4" customWidth="1"/>
    <col min="8" max="8" width="8.8515625" style="4" customWidth="1"/>
    <col min="9" max="9" width="11.57421875" style="4" customWidth="1"/>
    <col min="10" max="16384" width="9.140625" style="4" customWidth="1"/>
  </cols>
  <sheetData>
    <row r="1" ht="10.5">
      <c r="A1" s="1" t="s">
        <v>216</v>
      </c>
    </row>
    <row r="2" spans="1:5" ht="25.5" customHeight="1">
      <c r="A2" s="7" t="s">
        <v>290</v>
      </c>
      <c r="B2" s="7" t="s">
        <v>355</v>
      </c>
      <c r="C2" s="7" t="s">
        <v>109</v>
      </c>
      <c r="D2" s="7" t="s">
        <v>356</v>
      </c>
      <c r="E2" s="7" t="s">
        <v>111</v>
      </c>
    </row>
    <row r="3" spans="1:5" ht="10.5">
      <c r="A3" s="2" t="s">
        <v>332</v>
      </c>
      <c r="B3" s="108">
        <v>40</v>
      </c>
      <c r="C3" s="98">
        <v>35</v>
      </c>
      <c r="D3" s="108">
        <v>59</v>
      </c>
      <c r="E3" s="98">
        <v>21</v>
      </c>
    </row>
    <row r="4" spans="1:5" ht="10.5">
      <c r="A4" s="2" t="s">
        <v>333</v>
      </c>
      <c r="B4" s="108">
        <v>24</v>
      </c>
      <c r="C4" s="100">
        <v>9</v>
      </c>
      <c r="D4" s="108">
        <v>44</v>
      </c>
      <c r="E4" s="98">
        <v>41</v>
      </c>
    </row>
    <row r="5" spans="1:5" ht="10.5">
      <c r="A5" s="2" t="s">
        <v>174</v>
      </c>
      <c r="B5" s="108">
        <v>36</v>
      </c>
      <c r="C5" s="100">
        <v>122</v>
      </c>
      <c r="D5" s="108">
        <v>278</v>
      </c>
      <c r="E5" s="98">
        <v>191</v>
      </c>
    </row>
    <row r="6" spans="1:5" ht="10.5">
      <c r="A6" s="54" t="s">
        <v>175</v>
      </c>
      <c r="B6" s="108">
        <v>8</v>
      </c>
      <c r="C6" s="100">
        <v>190</v>
      </c>
      <c r="D6" s="108">
        <v>20</v>
      </c>
      <c r="E6" s="98">
        <v>20</v>
      </c>
    </row>
    <row r="7" spans="1:5" ht="10.5">
      <c r="A7" s="54" t="s">
        <v>336</v>
      </c>
      <c r="B7" s="108">
        <v>1040</v>
      </c>
      <c r="C7" s="100">
        <v>644</v>
      </c>
      <c r="D7" s="108">
        <v>1173</v>
      </c>
      <c r="E7" s="98">
        <v>931</v>
      </c>
    </row>
    <row r="8" spans="1:5" ht="10.5">
      <c r="A8" s="54" t="s">
        <v>301</v>
      </c>
      <c r="B8" s="109"/>
      <c r="C8" s="102"/>
      <c r="D8" s="109"/>
      <c r="E8" s="99"/>
    </row>
    <row r="9" spans="1:5" ht="10.5">
      <c r="A9" s="54" t="s">
        <v>338</v>
      </c>
      <c r="B9" s="108">
        <v>3</v>
      </c>
      <c r="C9" s="100">
        <v>3</v>
      </c>
      <c r="D9" s="108">
        <v>2</v>
      </c>
      <c r="E9" s="98">
        <v>2</v>
      </c>
    </row>
    <row r="10" spans="1:5" ht="10.5">
      <c r="A10" s="54" t="s">
        <v>339</v>
      </c>
      <c r="B10" s="108">
        <v>0</v>
      </c>
      <c r="C10" s="98">
        <v>0</v>
      </c>
      <c r="D10" s="108">
        <v>19</v>
      </c>
      <c r="E10" s="98">
        <v>16</v>
      </c>
    </row>
    <row r="11" spans="1: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</row>
    <row r="12" spans="1:5" ht="10.5">
      <c r="A12" s="54" t="s">
        <v>340</v>
      </c>
      <c r="B12" s="108">
        <v>128</v>
      </c>
      <c r="C12" s="98">
        <v>89</v>
      </c>
      <c r="D12" s="108">
        <v>163</v>
      </c>
      <c r="E12" s="98">
        <v>112</v>
      </c>
    </row>
    <row r="13" spans="1:5" ht="10.5">
      <c r="A13" s="54" t="s">
        <v>341</v>
      </c>
      <c r="B13" s="108">
        <v>14</v>
      </c>
      <c r="C13" s="100">
        <v>10</v>
      </c>
      <c r="D13" s="110">
        <v>232</v>
      </c>
      <c r="E13" s="100">
        <v>214</v>
      </c>
    </row>
    <row r="14" spans="1:5" ht="10.5">
      <c r="A14" s="54" t="s">
        <v>342</v>
      </c>
      <c r="B14" s="108">
        <v>16</v>
      </c>
      <c r="C14" s="100">
        <v>5</v>
      </c>
      <c r="D14" s="110">
        <v>12</v>
      </c>
      <c r="E14" s="100">
        <v>12</v>
      </c>
    </row>
    <row r="15" spans="1:5" ht="10.5">
      <c r="A15" s="54" t="s">
        <v>176</v>
      </c>
      <c r="B15" s="108">
        <v>7</v>
      </c>
      <c r="C15" s="100">
        <v>13</v>
      </c>
      <c r="D15" s="110">
        <v>182</v>
      </c>
      <c r="E15" s="100">
        <v>154</v>
      </c>
    </row>
    <row r="16" spans="1:5" ht="10.5">
      <c r="A16" s="54" t="s">
        <v>344</v>
      </c>
      <c r="B16" s="108">
        <v>8</v>
      </c>
      <c r="C16" s="100">
        <v>7.3</v>
      </c>
      <c r="D16" s="110">
        <v>72</v>
      </c>
      <c r="E16" s="100">
        <v>60.8</v>
      </c>
    </row>
    <row r="17" spans="1:5" ht="10.5">
      <c r="A17" s="54" t="s">
        <v>345</v>
      </c>
      <c r="B17" s="108">
        <v>47</v>
      </c>
      <c r="C17" s="100">
        <v>38</v>
      </c>
      <c r="D17" s="110">
        <v>93</v>
      </c>
      <c r="E17" s="100">
        <v>81</v>
      </c>
    </row>
    <row r="18" spans="1:5" ht="10.5">
      <c r="A18" s="54" t="s">
        <v>346</v>
      </c>
      <c r="B18" s="108">
        <v>21</v>
      </c>
      <c r="C18" s="100">
        <v>10</v>
      </c>
      <c r="D18" s="110">
        <v>20</v>
      </c>
      <c r="E18" s="100">
        <v>14</v>
      </c>
    </row>
    <row r="19" spans="1:5" ht="10.5">
      <c r="A19" s="54" t="s">
        <v>177</v>
      </c>
      <c r="B19" s="108">
        <v>112</v>
      </c>
      <c r="C19" s="100">
        <v>72</v>
      </c>
      <c r="D19" s="110">
        <v>65</v>
      </c>
      <c r="E19" s="100">
        <v>76</v>
      </c>
    </row>
    <row r="20" spans="1:5" ht="10.5">
      <c r="A20" s="54" t="s">
        <v>348</v>
      </c>
      <c r="B20" s="108">
        <v>121</v>
      </c>
      <c r="C20" s="100">
        <v>63</v>
      </c>
      <c r="D20" s="110">
        <v>135</v>
      </c>
      <c r="E20" s="100">
        <v>105</v>
      </c>
    </row>
    <row r="21" spans="1:5" ht="10.5">
      <c r="A21" s="54" t="s">
        <v>349</v>
      </c>
      <c r="B21" s="108">
        <v>2</v>
      </c>
      <c r="C21" s="100">
        <v>2</v>
      </c>
      <c r="D21" s="110">
        <v>3</v>
      </c>
      <c r="E21" s="100">
        <v>1</v>
      </c>
    </row>
    <row r="22" spans="1:5" ht="10.5">
      <c r="A22" s="54" t="s">
        <v>152</v>
      </c>
      <c r="B22" s="108">
        <v>1</v>
      </c>
      <c r="C22" s="100">
        <v>50</v>
      </c>
      <c r="D22" s="110">
        <v>19</v>
      </c>
      <c r="E22" s="100">
        <v>192</v>
      </c>
    </row>
    <row r="23" spans="1:5" ht="10.5">
      <c r="A23" s="54" t="s">
        <v>96</v>
      </c>
      <c r="B23" s="108">
        <v>0</v>
      </c>
      <c r="C23" s="100">
        <v>0</v>
      </c>
      <c r="D23" s="110">
        <v>34</v>
      </c>
      <c r="E23" s="100">
        <v>23.73</v>
      </c>
    </row>
    <row r="24" spans="1:5" ht="10.5">
      <c r="A24" s="54" t="s">
        <v>154</v>
      </c>
      <c r="B24" s="108">
        <v>2</v>
      </c>
      <c r="C24" s="100">
        <v>234</v>
      </c>
      <c r="D24" s="110">
        <v>43</v>
      </c>
      <c r="E24" s="100">
        <v>340</v>
      </c>
    </row>
    <row r="25" spans="1:5" ht="10.5">
      <c r="A25" s="54" t="s">
        <v>98</v>
      </c>
      <c r="B25" s="108">
        <v>60</v>
      </c>
      <c r="C25" s="100">
        <v>41</v>
      </c>
      <c r="D25" s="110">
        <v>218</v>
      </c>
      <c r="E25" s="100">
        <v>209</v>
      </c>
    </row>
    <row r="26" spans="1:5" ht="10.5">
      <c r="A26" s="54" t="s">
        <v>208</v>
      </c>
      <c r="B26" s="108"/>
      <c r="C26" s="100">
        <v>7</v>
      </c>
      <c r="D26" s="110"/>
      <c r="E26" s="100">
        <v>76</v>
      </c>
    </row>
    <row r="27" spans="1:5" ht="10.5">
      <c r="A27" s="54" t="s">
        <v>100</v>
      </c>
      <c r="B27" s="108">
        <v>2</v>
      </c>
      <c r="C27" s="100">
        <v>2</v>
      </c>
      <c r="D27" s="110">
        <v>0</v>
      </c>
      <c r="E27" s="100">
        <v>0</v>
      </c>
    </row>
    <row r="28" spans="1:5" ht="10.5">
      <c r="A28" s="2" t="s">
        <v>156</v>
      </c>
      <c r="B28" s="108">
        <v>26</v>
      </c>
      <c r="C28" s="100">
        <v>17</v>
      </c>
      <c r="D28" s="110">
        <v>5</v>
      </c>
      <c r="E28" s="100">
        <v>0</v>
      </c>
    </row>
    <row r="29" spans="1:5" ht="10.5">
      <c r="A29" s="2" t="s">
        <v>102</v>
      </c>
      <c r="B29" s="108">
        <v>4</v>
      </c>
      <c r="C29" s="100">
        <v>2.6</v>
      </c>
      <c r="D29" s="110">
        <v>33</v>
      </c>
      <c r="E29" s="100">
        <v>30.3</v>
      </c>
    </row>
    <row r="30" spans="1:5" ht="10.5">
      <c r="A30" s="2" t="s">
        <v>103</v>
      </c>
      <c r="B30" s="108">
        <v>56</v>
      </c>
      <c r="C30" s="100">
        <v>33</v>
      </c>
      <c r="D30" s="110">
        <v>113</v>
      </c>
      <c r="E30" s="100">
        <v>103</v>
      </c>
    </row>
    <row r="31" spans="1:5" ht="10.5">
      <c r="A31" s="2" t="s">
        <v>104</v>
      </c>
      <c r="B31" s="108">
        <v>1</v>
      </c>
      <c r="C31" s="98">
        <v>1</v>
      </c>
      <c r="D31" s="108">
        <v>0</v>
      </c>
      <c r="E31" s="98">
        <v>0</v>
      </c>
    </row>
    <row r="32" spans="1:5" ht="10.5">
      <c r="A32" s="2" t="s">
        <v>105</v>
      </c>
      <c r="B32" s="108">
        <v>2</v>
      </c>
      <c r="C32" s="98">
        <v>2</v>
      </c>
      <c r="D32" s="108">
        <v>2</v>
      </c>
      <c r="E32" s="98">
        <v>2</v>
      </c>
    </row>
    <row r="33" spans="1:5" ht="10.5">
      <c r="A33" s="2" t="s">
        <v>106</v>
      </c>
      <c r="B33" s="108">
        <v>44</v>
      </c>
      <c r="C33" s="98">
        <v>4</v>
      </c>
      <c r="D33" s="108">
        <v>66</v>
      </c>
      <c r="E33" s="98">
        <v>54</v>
      </c>
    </row>
    <row r="34" spans="1:5" ht="10.5">
      <c r="A34" s="2" t="s">
        <v>367</v>
      </c>
      <c r="B34" s="108">
        <v>0</v>
      </c>
      <c r="C34" s="98">
        <v>0</v>
      </c>
      <c r="D34" s="108">
        <v>3</v>
      </c>
      <c r="E34" s="98">
        <v>3</v>
      </c>
    </row>
    <row r="35" spans="1:5" ht="10.5">
      <c r="A35" s="2" t="s">
        <v>368</v>
      </c>
      <c r="B35" s="108">
        <v>62</v>
      </c>
      <c r="C35" s="98">
        <v>41</v>
      </c>
      <c r="D35" s="108">
        <v>110</v>
      </c>
      <c r="E35" s="98">
        <v>16</v>
      </c>
    </row>
    <row r="36" spans="1:5" ht="10.5">
      <c r="A36" s="2" t="s">
        <v>369</v>
      </c>
      <c r="B36" s="108">
        <v>38</v>
      </c>
      <c r="C36" s="98">
        <v>25</v>
      </c>
      <c r="D36" s="108">
        <v>125</v>
      </c>
      <c r="E36" s="98">
        <v>46</v>
      </c>
    </row>
    <row r="37" spans="1:5" ht="10.5">
      <c r="A37" s="2" t="s">
        <v>370</v>
      </c>
      <c r="B37" s="108">
        <v>0</v>
      </c>
      <c r="C37" s="98">
        <v>0</v>
      </c>
      <c r="D37" s="108">
        <v>52</v>
      </c>
      <c r="E37" s="98">
        <v>27</v>
      </c>
    </row>
    <row r="38" spans="1:5" ht="10.5">
      <c r="A38" s="2" t="s">
        <v>371</v>
      </c>
      <c r="B38" s="108">
        <v>12</v>
      </c>
      <c r="C38" s="98">
        <v>6.4</v>
      </c>
      <c r="D38" s="108">
        <v>88</v>
      </c>
      <c r="E38" s="98">
        <v>88</v>
      </c>
    </row>
    <row r="39" spans="1:5" ht="10.5">
      <c r="A39" s="2" t="s">
        <v>372</v>
      </c>
      <c r="B39" s="108">
        <v>35</v>
      </c>
      <c r="C39" s="98">
        <v>21</v>
      </c>
      <c r="D39" s="108">
        <v>30</v>
      </c>
      <c r="E39" s="98">
        <v>19</v>
      </c>
    </row>
    <row r="40" spans="1:5" ht="10.5">
      <c r="A40" s="2" t="s">
        <v>373</v>
      </c>
      <c r="B40" s="108">
        <v>68</v>
      </c>
      <c r="C40" s="98">
        <v>30</v>
      </c>
      <c r="D40" s="108">
        <v>279</v>
      </c>
      <c r="E40" s="98">
        <v>218</v>
      </c>
    </row>
    <row r="41" spans="1:5" ht="10.5">
      <c r="A41" s="2" t="s">
        <v>374</v>
      </c>
      <c r="B41" s="108">
        <v>92</v>
      </c>
      <c r="C41" s="98">
        <v>14</v>
      </c>
      <c r="D41" s="108">
        <v>386</v>
      </c>
      <c r="E41" s="98">
        <v>79</v>
      </c>
    </row>
    <row r="42" spans="1:5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</row>
    <row r="43" spans="1:5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</row>
    <row r="44" spans="1:5" ht="10.5">
      <c r="A44" s="2" t="s">
        <v>375</v>
      </c>
      <c r="B44" s="108">
        <v>0</v>
      </c>
      <c r="C44" s="98">
        <v>0</v>
      </c>
      <c r="D44" s="108">
        <v>50</v>
      </c>
      <c r="E44" s="98">
        <v>50</v>
      </c>
    </row>
    <row r="45" spans="1:5" ht="10.5">
      <c r="A45" s="2" t="s">
        <v>376</v>
      </c>
      <c r="B45" s="108">
        <v>12</v>
      </c>
      <c r="C45" s="98">
        <v>9</v>
      </c>
      <c r="D45" s="110">
        <v>15</v>
      </c>
      <c r="E45" s="100">
        <v>15</v>
      </c>
    </row>
    <row r="46" spans="1:5" ht="10.5">
      <c r="A46" s="2" t="s">
        <v>377</v>
      </c>
      <c r="B46" s="108">
        <v>1</v>
      </c>
      <c r="C46" s="98">
        <v>1</v>
      </c>
      <c r="D46" s="110">
        <v>34</v>
      </c>
      <c r="E46" s="100">
        <v>32</v>
      </c>
    </row>
    <row r="47" spans="1:5" ht="10.5">
      <c r="A47" s="2" t="s">
        <v>170</v>
      </c>
      <c r="B47" s="108">
        <v>405</v>
      </c>
      <c r="C47" s="100">
        <v>154</v>
      </c>
      <c r="D47" s="110">
        <v>0</v>
      </c>
      <c r="E47" s="100">
        <v>682</v>
      </c>
    </row>
    <row r="48" spans="1:5" ht="10.5">
      <c r="A48" s="2" t="s">
        <v>178</v>
      </c>
      <c r="B48" s="108">
        <v>13</v>
      </c>
      <c r="C48" s="100">
        <v>64</v>
      </c>
      <c r="D48" s="110">
        <v>132</v>
      </c>
      <c r="E48" s="100">
        <v>45</v>
      </c>
    </row>
    <row r="49" spans="1:5" ht="10.5">
      <c r="A49" s="2" t="s">
        <v>179</v>
      </c>
      <c r="B49" s="108">
        <v>8</v>
      </c>
      <c r="C49" s="100">
        <v>8</v>
      </c>
      <c r="D49" s="110">
        <v>8</v>
      </c>
      <c r="E49" s="100">
        <v>85</v>
      </c>
    </row>
    <row r="50" spans="1:5" ht="10.5">
      <c r="A50" s="2" t="s">
        <v>381</v>
      </c>
      <c r="B50" s="108">
        <v>11</v>
      </c>
      <c r="C50" s="98">
        <v>7</v>
      </c>
      <c r="D50" s="110">
        <v>39</v>
      </c>
      <c r="E50" s="100">
        <v>39</v>
      </c>
    </row>
    <row r="51" spans="1:5" ht="10.5">
      <c r="A51" s="2" t="s">
        <v>180</v>
      </c>
      <c r="B51" s="108">
        <v>249</v>
      </c>
      <c r="C51" s="98">
        <v>45</v>
      </c>
      <c r="D51" s="110">
        <v>529</v>
      </c>
      <c r="E51" s="100">
        <v>13</v>
      </c>
    </row>
    <row r="52" spans="1:5" ht="10.5">
      <c r="A52" s="2" t="s">
        <v>383</v>
      </c>
      <c r="B52" s="108">
        <v>0</v>
      </c>
      <c r="C52" s="98">
        <v>0</v>
      </c>
      <c r="D52" s="110">
        <v>4</v>
      </c>
      <c r="E52" s="100">
        <v>4</v>
      </c>
    </row>
    <row r="53" spans="1:5" ht="10.5">
      <c r="A53" s="2" t="s">
        <v>181</v>
      </c>
      <c r="B53" s="108">
        <v>16</v>
      </c>
      <c r="C53" s="98">
        <v>5</v>
      </c>
      <c r="D53" s="110">
        <v>18</v>
      </c>
      <c r="E53" s="100">
        <v>20</v>
      </c>
    </row>
    <row r="54" spans="1:5" ht="10.5">
      <c r="A54" s="2" t="s">
        <v>183</v>
      </c>
      <c r="B54" s="108">
        <v>0</v>
      </c>
      <c r="C54" s="98">
        <v>0</v>
      </c>
      <c r="D54" s="110">
        <v>23</v>
      </c>
      <c r="E54" s="100">
        <v>100</v>
      </c>
    </row>
    <row r="55" spans="1:5" ht="10.5">
      <c r="A55" s="3" t="s">
        <v>164</v>
      </c>
      <c r="B55" s="111" t="s">
        <v>171</v>
      </c>
      <c r="C55" s="104" t="s">
        <v>171</v>
      </c>
      <c r="D55" s="111" t="s">
        <v>171</v>
      </c>
      <c r="E55" s="106" t="s">
        <v>171</v>
      </c>
    </row>
    <row r="56" ht="10.5">
      <c r="A56" s="4" t="s">
        <v>172</v>
      </c>
    </row>
    <row r="57" ht="10.5">
      <c r="A57" s="4" t="s">
        <v>173</v>
      </c>
    </row>
    <row r="58" ht="10.5">
      <c r="A58" s="4" t="s">
        <v>60</v>
      </c>
    </row>
    <row r="59" spans="1:14" ht="10.5">
      <c r="A59" s="4" t="s">
        <v>125</v>
      </c>
      <c r="F59" s="25"/>
      <c r="I59" s="25"/>
      <c r="J59" s="37"/>
      <c r="K59" s="37"/>
      <c r="L59" s="37"/>
      <c r="M59" s="37"/>
      <c r="N59" s="37"/>
    </row>
  </sheetData>
  <printOptions/>
  <pageMargins left="0.75" right="0.75" top="0.35" bottom="0.35" header="0.5" footer="0.5"/>
  <pageSetup horizontalDpi="600" verticalDpi="6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59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17.28125" style="4" customWidth="1"/>
    <col min="2" max="2" width="18.8515625" style="4" customWidth="1"/>
    <col min="3" max="3" width="16.28125" style="4" customWidth="1"/>
    <col min="4" max="4" width="21.8515625" style="4" customWidth="1"/>
    <col min="5" max="5" width="16.8515625" style="4" customWidth="1"/>
    <col min="6" max="6" width="10.00390625" style="4" customWidth="1"/>
    <col min="7" max="7" width="9.57421875" style="4" customWidth="1"/>
    <col min="8" max="8" width="8.8515625" style="4" customWidth="1"/>
    <col min="9" max="9" width="11.57421875" style="4" customWidth="1"/>
    <col min="10" max="16384" width="9.140625" style="4" customWidth="1"/>
  </cols>
  <sheetData>
    <row r="1" ht="10.5">
      <c r="A1" s="1" t="s">
        <v>217</v>
      </c>
    </row>
    <row r="2" spans="1:5" ht="25.5" customHeight="1">
      <c r="A2" s="7" t="s">
        <v>290</v>
      </c>
      <c r="B2" s="7" t="s">
        <v>357</v>
      </c>
      <c r="C2" s="7" t="s">
        <v>109</v>
      </c>
      <c r="D2" s="7" t="s">
        <v>358</v>
      </c>
      <c r="E2" s="7" t="s">
        <v>111</v>
      </c>
    </row>
    <row r="3" spans="1:5" ht="10.5">
      <c r="A3" s="54" t="s">
        <v>397</v>
      </c>
      <c r="B3" s="108"/>
      <c r="C3" s="98"/>
      <c r="D3" s="49"/>
      <c r="E3" s="49"/>
    </row>
    <row r="4" spans="1:5" ht="10.5">
      <c r="A4" s="54" t="s">
        <v>333</v>
      </c>
      <c r="B4" s="108">
        <v>10</v>
      </c>
      <c r="C4" s="98">
        <v>3</v>
      </c>
      <c r="D4" s="108">
        <v>3</v>
      </c>
      <c r="E4" s="98">
        <v>3</v>
      </c>
    </row>
    <row r="5" spans="1:5" ht="10.5">
      <c r="A5" s="54" t="s">
        <v>334</v>
      </c>
      <c r="B5" s="108">
        <v>28</v>
      </c>
      <c r="C5" s="98">
        <v>13</v>
      </c>
      <c r="D5" s="108">
        <v>3</v>
      </c>
      <c r="E5" s="98">
        <v>2</v>
      </c>
    </row>
    <row r="6" spans="1:5" ht="10.5">
      <c r="A6" s="54" t="s">
        <v>255</v>
      </c>
      <c r="B6" s="108"/>
      <c r="C6" s="98"/>
      <c r="D6" s="108"/>
      <c r="E6" s="98"/>
    </row>
    <row r="7" spans="1:5" ht="10.5">
      <c r="A7" s="54" t="s">
        <v>336</v>
      </c>
      <c r="B7" s="108">
        <v>66</v>
      </c>
      <c r="C7" s="98">
        <v>51</v>
      </c>
      <c r="D7" s="108">
        <v>68</v>
      </c>
      <c r="E7" s="98">
        <v>60</v>
      </c>
    </row>
    <row r="8" spans="1:5" ht="10.5">
      <c r="A8" s="54" t="s">
        <v>301</v>
      </c>
      <c r="B8" s="109"/>
      <c r="C8" s="99"/>
      <c r="D8" s="109"/>
      <c r="E8" s="99"/>
    </row>
    <row r="9" spans="1:5" ht="10.5">
      <c r="A9" s="54" t="s">
        <v>338</v>
      </c>
      <c r="B9" s="108">
        <v>5</v>
      </c>
      <c r="C9" s="98">
        <v>5</v>
      </c>
      <c r="D9" s="108">
        <v>2</v>
      </c>
      <c r="E9" s="98">
        <v>2</v>
      </c>
    </row>
    <row r="10" spans="1:5" ht="10.5">
      <c r="A10" s="54" t="s">
        <v>339</v>
      </c>
      <c r="B10" s="108">
        <v>0</v>
      </c>
      <c r="C10" s="98">
        <v>0</v>
      </c>
      <c r="D10" s="108">
        <v>0</v>
      </c>
      <c r="E10" s="98">
        <v>0</v>
      </c>
    </row>
    <row r="11" spans="1: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</row>
    <row r="12" spans="1:5" ht="10.5">
      <c r="A12" s="54" t="s">
        <v>340</v>
      </c>
      <c r="B12" s="108">
        <v>21</v>
      </c>
      <c r="C12" s="98">
        <v>18</v>
      </c>
      <c r="D12" s="108">
        <v>9</v>
      </c>
      <c r="E12" s="98">
        <v>3</v>
      </c>
    </row>
    <row r="13" spans="1:5" ht="10.5">
      <c r="A13" s="54" t="s">
        <v>341</v>
      </c>
      <c r="B13" s="108">
        <v>6</v>
      </c>
      <c r="C13" s="98">
        <v>6</v>
      </c>
      <c r="D13" s="108">
        <v>6</v>
      </c>
      <c r="E13" s="98">
        <v>6</v>
      </c>
    </row>
    <row r="14" spans="1:5" ht="10.5">
      <c r="A14" s="54" t="s">
        <v>280</v>
      </c>
      <c r="B14" s="108"/>
      <c r="C14" s="98"/>
      <c r="D14" s="108"/>
      <c r="E14" s="98"/>
    </row>
    <row r="15" spans="1:5" ht="10.5">
      <c r="A15" s="54" t="s">
        <v>343</v>
      </c>
      <c r="B15" s="108">
        <v>0</v>
      </c>
      <c r="C15" s="98">
        <v>0</v>
      </c>
      <c r="D15" s="108">
        <v>0</v>
      </c>
      <c r="E15" s="98">
        <v>0</v>
      </c>
    </row>
    <row r="16" spans="1:5" ht="10.5">
      <c r="A16" s="54" t="s">
        <v>344</v>
      </c>
      <c r="B16" s="108">
        <v>0</v>
      </c>
      <c r="C16" s="98">
        <v>0</v>
      </c>
      <c r="D16" s="108">
        <v>0</v>
      </c>
      <c r="E16" s="98">
        <v>0</v>
      </c>
    </row>
    <row r="17" spans="1:5" ht="10.5">
      <c r="A17" s="54" t="s">
        <v>345</v>
      </c>
      <c r="B17" s="108">
        <v>11</v>
      </c>
      <c r="C17" s="98">
        <v>4</v>
      </c>
      <c r="D17" s="108">
        <v>7</v>
      </c>
      <c r="E17" s="98">
        <v>5</v>
      </c>
    </row>
    <row r="18" spans="1:5" ht="10.5">
      <c r="A18" s="54" t="s">
        <v>346</v>
      </c>
      <c r="B18" s="108">
        <v>3</v>
      </c>
      <c r="C18" s="98">
        <v>1</v>
      </c>
      <c r="D18" s="108">
        <v>0</v>
      </c>
      <c r="E18" s="98">
        <v>0</v>
      </c>
    </row>
    <row r="19" spans="1:5" ht="10.5">
      <c r="A19" s="54" t="s">
        <v>347</v>
      </c>
      <c r="B19" s="108">
        <v>9</v>
      </c>
      <c r="C19" s="98">
        <v>7</v>
      </c>
      <c r="D19" s="108">
        <v>1</v>
      </c>
      <c r="E19" s="98">
        <v>1</v>
      </c>
    </row>
    <row r="20" spans="1:5" ht="10.5">
      <c r="A20" s="54" t="s">
        <v>348</v>
      </c>
      <c r="B20" s="108">
        <v>0</v>
      </c>
      <c r="C20" s="98">
        <v>0</v>
      </c>
      <c r="D20" s="108">
        <v>0</v>
      </c>
      <c r="E20" s="98">
        <v>0</v>
      </c>
    </row>
    <row r="21" spans="1:5" ht="10.5">
      <c r="A21" s="54" t="s">
        <v>349</v>
      </c>
      <c r="B21" s="108">
        <v>0</v>
      </c>
      <c r="C21" s="98">
        <v>0</v>
      </c>
      <c r="D21" s="108">
        <v>0</v>
      </c>
      <c r="E21" s="98">
        <v>0</v>
      </c>
    </row>
    <row r="22" spans="1:5" ht="10.5">
      <c r="A22" s="54" t="s">
        <v>350</v>
      </c>
      <c r="B22" s="108">
        <v>0</v>
      </c>
      <c r="C22" s="98">
        <v>0</v>
      </c>
      <c r="D22" s="108">
        <v>0</v>
      </c>
      <c r="E22" s="98">
        <v>0</v>
      </c>
    </row>
    <row r="23" spans="1:5" ht="10.5">
      <c r="A23" s="54" t="s">
        <v>96</v>
      </c>
      <c r="B23" s="108">
        <v>0</v>
      </c>
      <c r="C23" s="98">
        <v>0</v>
      </c>
      <c r="D23" s="108">
        <v>0</v>
      </c>
      <c r="E23" s="98">
        <v>0</v>
      </c>
    </row>
    <row r="24" spans="1:5" ht="10.5">
      <c r="A24" s="54" t="s">
        <v>97</v>
      </c>
      <c r="B24" s="108">
        <v>0</v>
      </c>
      <c r="C24" s="98">
        <v>0</v>
      </c>
      <c r="D24" s="108">
        <v>0</v>
      </c>
      <c r="E24" s="98">
        <v>0</v>
      </c>
    </row>
    <row r="25" spans="1:5" ht="10.5">
      <c r="A25" s="54" t="s">
        <v>98</v>
      </c>
      <c r="B25" s="108">
        <v>1</v>
      </c>
      <c r="C25" s="98">
        <v>1</v>
      </c>
      <c r="D25" s="108">
        <v>1</v>
      </c>
      <c r="E25" s="98">
        <v>1</v>
      </c>
    </row>
    <row r="26" spans="1:5" ht="10.5">
      <c r="A26" s="54" t="s">
        <v>208</v>
      </c>
      <c r="B26" s="108"/>
      <c r="C26" s="98">
        <v>1</v>
      </c>
      <c r="D26" s="108"/>
      <c r="E26" s="98">
        <v>1</v>
      </c>
    </row>
    <row r="27" spans="1:5" ht="10.5">
      <c r="A27" s="54" t="s">
        <v>100</v>
      </c>
      <c r="B27" s="108">
        <v>0</v>
      </c>
      <c r="C27" s="98">
        <v>0</v>
      </c>
      <c r="D27" s="108">
        <v>0</v>
      </c>
      <c r="E27" s="98">
        <v>0</v>
      </c>
    </row>
    <row r="28" spans="1:5" ht="10.5">
      <c r="A28" s="2" t="s">
        <v>101</v>
      </c>
      <c r="B28" s="108">
        <v>0</v>
      </c>
      <c r="C28" s="98">
        <v>0</v>
      </c>
      <c r="D28" s="108">
        <v>0</v>
      </c>
      <c r="E28" s="98">
        <v>0</v>
      </c>
    </row>
    <row r="29" spans="1:5" ht="10.5">
      <c r="A29" s="2" t="s">
        <v>102</v>
      </c>
      <c r="B29" s="108">
        <v>0</v>
      </c>
      <c r="C29" s="98">
        <v>0</v>
      </c>
      <c r="D29" s="108">
        <v>0</v>
      </c>
      <c r="E29" s="98">
        <v>0</v>
      </c>
    </row>
    <row r="30" spans="1:5" ht="10.5">
      <c r="A30" s="2" t="s">
        <v>103</v>
      </c>
      <c r="B30" s="108">
        <v>0</v>
      </c>
      <c r="C30" s="98">
        <v>0</v>
      </c>
      <c r="D30" s="108">
        <v>0</v>
      </c>
      <c r="E30" s="98">
        <v>0</v>
      </c>
    </row>
    <row r="31" spans="1:5" ht="10.5">
      <c r="A31" s="2" t="s">
        <v>104</v>
      </c>
      <c r="B31" s="108">
        <v>0</v>
      </c>
      <c r="C31" s="98">
        <v>0</v>
      </c>
      <c r="D31" s="108">
        <v>0</v>
      </c>
      <c r="E31" s="98">
        <v>0</v>
      </c>
    </row>
    <row r="32" spans="1:5" ht="10.5">
      <c r="A32" s="2" t="s">
        <v>105</v>
      </c>
      <c r="B32" s="108">
        <v>0</v>
      </c>
      <c r="C32" s="98">
        <v>0</v>
      </c>
      <c r="D32" s="108">
        <v>0</v>
      </c>
      <c r="E32" s="98">
        <v>0</v>
      </c>
    </row>
    <row r="33" spans="1:5" ht="10.5">
      <c r="A33" s="54" t="s">
        <v>106</v>
      </c>
      <c r="B33" s="110">
        <v>3</v>
      </c>
      <c r="C33" s="100">
        <v>1</v>
      </c>
      <c r="D33" s="110">
        <v>4</v>
      </c>
      <c r="E33" s="100">
        <v>4</v>
      </c>
    </row>
    <row r="34" spans="1:5" ht="10.5">
      <c r="A34" s="54" t="s">
        <v>367</v>
      </c>
      <c r="B34" s="110">
        <v>0</v>
      </c>
      <c r="C34" s="100">
        <v>0</v>
      </c>
      <c r="D34" s="110">
        <v>0</v>
      </c>
      <c r="E34" s="100">
        <v>0</v>
      </c>
    </row>
    <row r="35" spans="1:5" ht="10.5">
      <c r="A35" s="54" t="s">
        <v>75</v>
      </c>
      <c r="B35" s="110">
        <v>9</v>
      </c>
      <c r="C35" s="100">
        <v>8</v>
      </c>
      <c r="D35" s="110">
        <v>11</v>
      </c>
      <c r="E35" s="100">
        <v>42</v>
      </c>
    </row>
    <row r="36" spans="1:5" ht="10.5">
      <c r="A36" s="54" t="s">
        <v>369</v>
      </c>
      <c r="B36" s="110">
        <v>3</v>
      </c>
      <c r="C36" s="100">
        <v>2</v>
      </c>
      <c r="D36" s="110">
        <v>3</v>
      </c>
      <c r="E36" s="100">
        <v>1</v>
      </c>
    </row>
    <row r="37" spans="1:5" ht="10.5">
      <c r="A37" s="54" t="s">
        <v>370</v>
      </c>
      <c r="B37" s="110">
        <v>0</v>
      </c>
      <c r="C37" s="100">
        <v>0</v>
      </c>
      <c r="D37" s="110">
        <v>0</v>
      </c>
      <c r="E37" s="100">
        <v>0</v>
      </c>
    </row>
    <row r="38" spans="1:5" ht="10.5">
      <c r="A38" s="54" t="s">
        <v>284</v>
      </c>
      <c r="B38" s="110"/>
      <c r="C38" s="100"/>
      <c r="D38" s="110"/>
      <c r="E38" s="100"/>
    </row>
    <row r="39" spans="1:5" ht="10.5">
      <c r="A39" s="54" t="s">
        <v>168</v>
      </c>
      <c r="B39" s="110">
        <v>1</v>
      </c>
      <c r="C39" s="100">
        <v>0</v>
      </c>
      <c r="D39" s="110">
        <v>0</v>
      </c>
      <c r="E39" s="100">
        <v>0</v>
      </c>
    </row>
    <row r="40" spans="1:5" ht="10.5">
      <c r="A40" s="54" t="s">
        <v>373</v>
      </c>
      <c r="B40" s="110">
        <v>0</v>
      </c>
      <c r="C40" s="100">
        <v>0</v>
      </c>
      <c r="D40" s="110">
        <v>1</v>
      </c>
      <c r="E40" s="100">
        <v>1</v>
      </c>
    </row>
    <row r="41" spans="1:5" ht="10.5">
      <c r="A41" s="54" t="s">
        <v>169</v>
      </c>
      <c r="B41" s="110">
        <v>0</v>
      </c>
      <c r="C41" s="100">
        <v>0</v>
      </c>
      <c r="D41" s="110">
        <v>1</v>
      </c>
      <c r="E41" s="100">
        <v>39</v>
      </c>
    </row>
    <row r="42" spans="1:5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</row>
    <row r="43" spans="1:5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</row>
    <row r="44" spans="1:5" ht="10.5">
      <c r="A44" s="54" t="s">
        <v>375</v>
      </c>
      <c r="B44" s="110">
        <v>0</v>
      </c>
      <c r="C44" s="100">
        <v>0</v>
      </c>
      <c r="D44" s="110">
        <v>0</v>
      </c>
      <c r="E44" s="100">
        <v>0</v>
      </c>
    </row>
    <row r="45" spans="1:5" ht="10.5">
      <c r="A45" s="54" t="s">
        <v>376</v>
      </c>
      <c r="B45" s="110">
        <v>5</v>
      </c>
      <c r="C45" s="100">
        <v>3</v>
      </c>
      <c r="D45" s="110">
        <v>3</v>
      </c>
      <c r="E45" s="100">
        <v>3</v>
      </c>
    </row>
    <row r="46" spans="1:5" ht="10.5">
      <c r="A46" s="54" t="s">
        <v>377</v>
      </c>
      <c r="B46" s="110">
        <v>0</v>
      </c>
      <c r="C46" s="100">
        <v>0</v>
      </c>
      <c r="D46" s="110">
        <v>0</v>
      </c>
      <c r="E46" s="100">
        <v>0</v>
      </c>
    </row>
    <row r="47" spans="1:5" ht="10.5">
      <c r="A47" s="54" t="s">
        <v>170</v>
      </c>
      <c r="B47" s="110">
        <v>63</v>
      </c>
      <c r="C47" s="100">
        <v>59</v>
      </c>
      <c r="D47" s="110">
        <v>0</v>
      </c>
      <c r="E47" s="100">
        <v>25</v>
      </c>
    </row>
    <row r="48" spans="1:5" ht="10.5">
      <c r="A48" s="54" t="s">
        <v>178</v>
      </c>
      <c r="B48" s="110">
        <v>1</v>
      </c>
      <c r="C48" s="100">
        <v>0</v>
      </c>
      <c r="D48" s="110">
        <v>5</v>
      </c>
      <c r="E48" s="100">
        <v>0</v>
      </c>
    </row>
    <row r="49" spans="1:5" ht="10.5">
      <c r="A49" s="54" t="s">
        <v>380</v>
      </c>
      <c r="B49" s="110">
        <v>0</v>
      </c>
      <c r="C49" s="100">
        <v>0</v>
      </c>
      <c r="D49" s="110">
        <v>0</v>
      </c>
      <c r="E49" s="100">
        <v>0</v>
      </c>
    </row>
    <row r="50" spans="1:5" ht="10.5">
      <c r="A50" s="54" t="s">
        <v>309</v>
      </c>
      <c r="B50" s="110">
        <v>0</v>
      </c>
      <c r="C50" s="100">
        <v>0</v>
      </c>
      <c r="D50" s="110">
        <v>1</v>
      </c>
      <c r="E50" s="100"/>
    </row>
    <row r="51" spans="1:5" ht="10.5">
      <c r="A51" s="54" t="s">
        <v>382</v>
      </c>
      <c r="B51" s="110">
        <v>21</v>
      </c>
      <c r="C51" s="100">
        <v>4</v>
      </c>
      <c r="D51" s="110">
        <v>3</v>
      </c>
      <c r="E51" s="100">
        <v>1</v>
      </c>
    </row>
    <row r="52" spans="1:5" ht="10.5">
      <c r="A52" s="54" t="s">
        <v>383</v>
      </c>
      <c r="B52" s="110">
        <v>0</v>
      </c>
      <c r="C52" s="100">
        <v>0</v>
      </c>
      <c r="D52" s="110">
        <v>0</v>
      </c>
      <c r="E52" s="100">
        <v>0</v>
      </c>
    </row>
    <row r="53" spans="1:5" ht="10.5">
      <c r="A53" s="2" t="s">
        <v>384</v>
      </c>
      <c r="B53" s="108">
        <v>0</v>
      </c>
      <c r="C53" s="98">
        <v>0</v>
      </c>
      <c r="D53" s="108">
        <v>0</v>
      </c>
      <c r="E53" s="98">
        <v>0</v>
      </c>
    </row>
    <row r="54" spans="1:5" ht="10.5">
      <c r="A54" s="2" t="s">
        <v>385</v>
      </c>
      <c r="B54" s="108">
        <v>0</v>
      </c>
      <c r="C54" s="98">
        <v>0</v>
      </c>
      <c r="D54" s="108">
        <v>0</v>
      </c>
      <c r="E54" s="98">
        <v>0</v>
      </c>
    </row>
    <row r="55" spans="1:5" ht="10.5">
      <c r="A55" s="3" t="s">
        <v>164</v>
      </c>
      <c r="B55" s="112" t="s">
        <v>171</v>
      </c>
      <c r="C55" s="113" t="s">
        <v>171</v>
      </c>
      <c r="D55" s="112" t="s">
        <v>171</v>
      </c>
      <c r="E55" s="114" t="s">
        <v>171</v>
      </c>
    </row>
    <row r="56" ht="10.5">
      <c r="A56" s="4" t="s">
        <v>182</v>
      </c>
    </row>
    <row r="57" ht="10.5">
      <c r="A57" s="4" t="s">
        <v>185</v>
      </c>
    </row>
    <row r="58" ht="10.5">
      <c r="A58" s="4" t="s">
        <v>302</v>
      </c>
    </row>
    <row r="59" spans="1:14" ht="10.5">
      <c r="A59" s="4" t="s">
        <v>125</v>
      </c>
      <c r="F59" s="25"/>
      <c r="I59" s="25"/>
      <c r="J59" s="37"/>
      <c r="K59" s="37"/>
      <c r="L59" s="37"/>
      <c r="M59" s="37"/>
      <c r="N59" s="37"/>
    </row>
  </sheetData>
  <printOptions/>
  <pageMargins left="0.75" right="0.75" top="0.5" bottom="0.5" header="0.5" footer="0.5"/>
  <pageSetup horizontalDpi="600" verticalDpi="6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59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17.28125" style="4" customWidth="1"/>
    <col min="2" max="2" width="18.8515625" style="4" customWidth="1"/>
    <col min="3" max="3" width="16.28125" style="4" customWidth="1"/>
    <col min="4" max="4" width="21.8515625" style="4" customWidth="1"/>
    <col min="5" max="5" width="16.8515625" style="4" customWidth="1"/>
    <col min="6" max="6" width="10.00390625" style="4" customWidth="1"/>
    <col min="7" max="7" width="9.57421875" style="4" customWidth="1"/>
    <col min="8" max="8" width="8.8515625" style="4" customWidth="1"/>
    <col min="9" max="9" width="11.57421875" style="4" customWidth="1"/>
    <col min="10" max="16384" width="9.140625" style="4" customWidth="1"/>
  </cols>
  <sheetData>
    <row r="1" ht="10.5">
      <c r="A1" s="1" t="s">
        <v>218</v>
      </c>
    </row>
    <row r="2" spans="1:5" ht="25.5" customHeight="1">
      <c r="A2" s="7" t="s">
        <v>290</v>
      </c>
      <c r="B2" s="7" t="s">
        <v>359</v>
      </c>
      <c r="C2" s="7" t="s">
        <v>109</v>
      </c>
      <c r="D2" s="7" t="s">
        <v>360</v>
      </c>
      <c r="E2" s="7" t="s">
        <v>111</v>
      </c>
    </row>
    <row r="3" spans="1:5" ht="10.5">
      <c r="A3" s="2" t="s">
        <v>332</v>
      </c>
      <c r="B3" s="47">
        <v>33</v>
      </c>
      <c r="C3" s="98">
        <v>23</v>
      </c>
      <c r="D3" s="47">
        <v>22</v>
      </c>
      <c r="E3" s="98">
        <v>18</v>
      </c>
    </row>
    <row r="4" spans="1:5" ht="10.5">
      <c r="A4" s="2" t="s">
        <v>333</v>
      </c>
      <c r="B4" s="60">
        <v>98</v>
      </c>
      <c r="C4" s="100">
        <v>59</v>
      </c>
      <c r="D4" s="60">
        <v>40</v>
      </c>
      <c r="E4" s="100">
        <v>36</v>
      </c>
    </row>
    <row r="5" spans="1:5" ht="10.5">
      <c r="A5" s="2" t="s">
        <v>174</v>
      </c>
      <c r="B5" s="60">
        <v>52</v>
      </c>
      <c r="C5" s="100">
        <v>57</v>
      </c>
      <c r="D5" s="60">
        <v>76</v>
      </c>
      <c r="E5" s="100">
        <v>81</v>
      </c>
    </row>
    <row r="6" spans="1:5" ht="10.5">
      <c r="A6" s="2" t="s">
        <v>175</v>
      </c>
      <c r="B6" s="60">
        <v>136</v>
      </c>
      <c r="C6" s="100">
        <v>180</v>
      </c>
      <c r="D6" s="60">
        <v>29</v>
      </c>
      <c r="E6" s="100">
        <v>20</v>
      </c>
    </row>
    <row r="7" spans="1:5" ht="10.5">
      <c r="A7" s="2" t="s">
        <v>336</v>
      </c>
      <c r="B7" s="60">
        <v>1036</v>
      </c>
      <c r="C7" s="100">
        <v>749</v>
      </c>
      <c r="D7" s="60">
        <v>1217</v>
      </c>
      <c r="E7" s="100">
        <v>976</v>
      </c>
    </row>
    <row r="8" spans="1:5" ht="10.5">
      <c r="A8" s="2" t="s">
        <v>301</v>
      </c>
      <c r="B8" s="57"/>
      <c r="C8" s="102"/>
      <c r="D8" s="57"/>
      <c r="E8" s="102"/>
    </row>
    <row r="9" spans="1:5" ht="10.5">
      <c r="A9" s="2" t="s">
        <v>338</v>
      </c>
      <c r="B9" s="60">
        <v>7</v>
      </c>
      <c r="C9" s="100">
        <v>7</v>
      </c>
      <c r="D9" s="60">
        <v>8</v>
      </c>
      <c r="E9" s="100">
        <v>8</v>
      </c>
    </row>
    <row r="10" spans="1:5" ht="10.5">
      <c r="A10" s="2" t="s">
        <v>339</v>
      </c>
      <c r="B10" s="60">
        <v>0</v>
      </c>
      <c r="C10" s="100">
        <v>0</v>
      </c>
      <c r="D10" s="60">
        <v>8</v>
      </c>
      <c r="E10" s="100">
        <v>7</v>
      </c>
    </row>
    <row r="11" spans="1: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</row>
    <row r="12" spans="1:5" ht="10.5">
      <c r="A12" s="2" t="s">
        <v>340</v>
      </c>
      <c r="B12" s="60">
        <v>114</v>
      </c>
      <c r="C12" s="100">
        <v>99</v>
      </c>
      <c r="D12" s="60">
        <v>54</v>
      </c>
      <c r="E12" s="100">
        <v>42</v>
      </c>
    </row>
    <row r="13" spans="1:5" ht="10.5">
      <c r="A13" s="2" t="s">
        <v>341</v>
      </c>
      <c r="B13" s="60">
        <v>127</v>
      </c>
      <c r="C13" s="100">
        <v>124</v>
      </c>
      <c r="D13" s="60">
        <v>205</v>
      </c>
      <c r="E13" s="100">
        <v>195</v>
      </c>
    </row>
    <row r="14" spans="1:5" ht="10.5">
      <c r="A14" s="2" t="s">
        <v>342</v>
      </c>
      <c r="B14" s="60">
        <v>18</v>
      </c>
      <c r="C14" s="100">
        <v>7</v>
      </c>
      <c r="D14" s="60">
        <v>6</v>
      </c>
      <c r="E14" s="100">
        <v>6</v>
      </c>
    </row>
    <row r="15" spans="1:5" ht="10.5">
      <c r="A15" s="2" t="s">
        <v>343</v>
      </c>
      <c r="B15" s="60">
        <v>100</v>
      </c>
      <c r="C15" s="100">
        <v>81</v>
      </c>
      <c r="D15" s="60">
        <v>162</v>
      </c>
      <c r="E15" s="100">
        <v>140</v>
      </c>
    </row>
    <row r="16" spans="1:5" ht="10.5">
      <c r="A16" s="2" t="s">
        <v>344</v>
      </c>
      <c r="B16" s="60">
        <v>15</v>
      </c>
      <c r="C16" s="100">
        <v>11.8</v>
      </c>
      <c r="D16" s="60">
        <v>64</v>
      </c>
      <c r="E16" s="100">
        <v>43.8</v>
      </c>
    </row>
    <row r="17" spans="1:5" ht="10.5">
      <c r="A17" s="2" t="s">
        <v>345</v>
      </c>
      <c r="B17" s="60">
        <v>111</v>
      </c>
      <c r="C17" s="100">
        <v>97</v>
      </c>
      <c r="D17" s="60">
        <v>112</v>
      </c>
      <c r="E17" s="100">
        <v>105</v>
      </c>
    </row>
    <row r="18" spans="1:5" ht="10.5">
      <c r="A18" s="2" t="s">
        <v>346</v>
      </c>
      <c r="B18" s="60">
        <v>8</v>
      </c>
      <c r="C18" s="100">
        <v>1</v>
      </c>
      <c r="D18" s="60">
        <v>2</v>
      </c>
      <c r="E18" s="100">
        <v>2</v>
      </c>
    </row>
    <row r="19" spans="1:5" ht="10.5">
      <c r="A19" s="2" t="s">
        <v>177</v>
      </c>
      <c r="B19" s="60">
        <v>171</v>
      </c>
      <c r="C19" s="100">
        <v>158</v>
      </c>
      <c r="D19" s="60">
        <v>48</v>
      </c>
      <c r="E19" s="100">
        <v>61</v>
      </c>
    </row>
    <row r="20" spans="1:5" ht="10.5">
      <c r="A20" s="2" t="s">
        <v>348</v>
      </c>
      <c r="B20" s="60">
        <v>26</v>
      </c>
      <c r="C20" s="100">
        <v>15</v>
      </c>
      <c r="D20" s="60">
        <v>67</v>
      </c>
      <c r="E20" s="100">
        <v>51</v>
      </c>
    </row>
    <row r="21" spans="1:5" ht="10.5">
      <c r="A21" s="2" t="s">
        <v>76</v>
      </c>
      <c r="B21" s="60">
        <v>32</v>
      </c>
      <c r="C21" s="100">
        <v>34</v>
      </c>
      <c r="D21" s="60">
        <v>28</v>
      </c>
      <c r="E21" s="100">
        <v>30</v>
      </c>
    </row>
    <row r="22" spans="1:5" ht="10.5">
      <c r="A22" s="2" t="s">
        <v>152</v>
      </c>
      <c r="B22" s="60">
        <v>0</v>
      </c>
      <c r="C22" s="100">
        <v>0</v>
      </c>
      <c r="D22" s="60">
        <v>15</v>
      </c>
      <c r="E22" s="100">
        <v>148</v>
      </c>
    </row>
    <row r="23" spans="1:5" ht="10.5">
      <c r="A23" s="2" t="s">
        <v>96</v>
      </c>
      <c r="B23" s="60">
        <v>0</v>
      </c>
      <c r="C23" s="100">
        <v>0</v>
      </c>
      <c r="D23" s="60">
        <v>17</v>
      </c>
      <c r="E23" s="100">
        <v>12.53</v>
      </c>
    </row>
    <row r="24" spans="1:5" ht="10.5">
      <c r="A24" s="54" t="s">
        <v>154</v>
      </c>
      <c r="B24" s="60">
        <v>48</v>
      </c>
      <c r="C24" s="100">
        <v>594</v>
      </c>
      <c r="D24" s="60">
        <v>43</v>
      </c>
      <c r="E24" s="100">
        <v>230</v>
      </c>
    </row>
    <row r="25" spans="1:5" ht="10.5">
      <c r="A25" s="54" t="s">
        <v>98</v>
      </c>
      <c r="B25" s="60">
        <v>57</v>
      </c>
      <c r="C25" s="100">
        <v>38</v>
      </c>
      <c r="D25" s="60">
        <v>227</v>
      </c>
      <c r="E25" s="100">
        <v>217</v>
      </c>
    </row>
    <row r="26" spans="1:5" ht="10.5">
      <c r="A26" s="54" t="s">
        <v>208</v>
      </c>
      <c r="B26" s="60"/>
      <c r="C26" s="100">
        <v>22</v>
      </c>
      <c r="D26" s="60"/>
      <c r="E26" s="100">
        <v>47</v>
      </c>
    </row>
    <row r="27" spans="1:5" ht="10.5">
      <c r="A27" s="54" t="s">
        <v>100</v>
      </c>
      <c r="B27" s="60">
        <v>9</v>
      </c>
      <c r="C27" s="100">
        <v>9</v>
      </c>
      <c r="D27" s="60">
        <v>0</v>
      </c>
      <c r="E27" s="100">
        <v>0</v>
      </c>
    </row>
    <row r="28" spans="1:5" ht="10.5">
      <c r="A28" s="54" t="s">
        <v>156</v>
      </c>
      <c r="B28" s="60">
        <v>10</v>
      </c>
      <c r="C28" s="100">
        <v>7</v>
      </c>
      <c r="D28" s="60">
        <v>7</v>
      </c>
      <c r="E28" s="100">
        <v>0</v>
      </c>
    </row>
    <row r="29" spans="1:5" ht="10.5">
      <c r="A29" s="54" t="s">
        <v>102</v>
      </c>
      <c r="B29" s="47">
        <v>6</v>
      </c>
      <c r="C29" s="98">
        <v>5.25</v>
      </c>
      <c r="D29" s="47">
        <v>30</v>
      </c>
      <c r="E29" s="98">
        <v>24.03</v>
      </c>
    </row>
    <row r="30" spans="1:5" ht="10.5">
      <c r="A30" s="54" t="s">
        <v>103</v>
      </c>
      <c r="B30" s="47">
        <v>49</v>
      </c>
      <c r="C30" s="98">
        <v>25</v>
      </c>
      <c r="D30" s="47">
        <v>60</v>
      </c>
      <c r="E30" s="98">
        <v>50</v>
      </c>
    </row>
    <row r="31" spans="1:5" ht="10.5">
      <c r="A31" s="54" t="s">
        <v>104</v>
      </c>
      <c r="B31" s="47">
        <v>6</v>
      </c>
      <c r="C31" s="98">
        <v>3.8</v>
      </c>
      <c r="D31" s="47">
        <v>0</v>
      </c>
      <c r="E31" s="98">
        <v>0</v>
      </c>
    </row>
    <row r="32" spans="1:5" ht="10.5">
      <c r="A32" s="2" t="s">
        <v>105</v>
      </c>
      <c r="B32" s="47">
        <v>0</v>
      </c>
      <c r="C32" s="98">
        <v>0</v>
      </c>
      <c r="D32" s="47">
        <v>0</v>
      </c>
      <c r="E32" s="98">
        <v>0</v>
      </c>
    </row>
    <row r="33" spans="1:5" ht="10.5">
      <c r="A33" s="2" t="s">
        <v>106</v>
      </c>
      <c r="B33" s="47">
        <v>12</v>
      </c>
      <c r="C33" s="98">
        <v>1</v>
      </c>
      <c r="D33" s="47">
        <v>52</v>
      </c>
      <c r="E33" s="98">
        <v>39</v>
      </c>
    </row>
    <row r="34" spans="1:5" ht="10.5">
      <c r="A34" s="2" t="s">
        <v>367</v>
      </c>
      <c r="B34" s="47">
        <v>11</v>
      </c>
      <c r="C34" s="98">
        <v>11</v>
      </c>
      <c r="D34" s="47">
        <v>3</v>
      </c>
      <c r="E34" s="98">
        <v>3</v>
      </c>
    </row>
    <row r="35" spans="1:5" ht="10.5">
      <c r="A35" s="2" t="s">
        <v>368</v>
      </c>
      <c r="B35" s="47">
        <v>121</v>
      </c>
      <c r="C35" s="98">
        <v>74</v>
      </c>
      <c r="D35" s="47">
        <v>137</v>
      </c>
      <c r="E35" s="98">
        <v>22</v>
      </c>
    </row>
    <row r="36" spans="1:5" ht="10.5">
      <c r="A36" s="2" t="s">
        <v>369</v>
      </c>
      <c r="B36" s="47">
        <v>54</v>
      </c>
      <c r="C36" s="98">
        <v>39</v>
      </c>
      <c r="D36" s="47">
        <v>62</v>
      </c>
      <c r="E36" s="98">
        <v>29</v>
      </c>
    </row>
    <row r="37" spans="1:5" ht="10.5">
      <c r="A37" s="2" t="s">
        <v>370</v>
      </c>
      <c r="B37" s="47">
        <v>0</v>
      </c>
      <c r="C37" s="98">
        <v>0</v>
      </c>
      <c r="D37" s="47">
        <v>18</v>
      </c>
      <c r="E37" s="98">
        <v>9</v>
      </c>
    </row>
    <row r="38" spans="1:5" ht="10.5">
      <c r="A38" s="2" t="s">
        <v>371</v>
      </c>
      <c r="B38" s="47">
        <v>6</v>
      </c>
      <c r="C38" s="98">
        <v>4.5</v>
      </c>
      <c r="D38" s="47">
        <v>79</v>
      </c>
      <c r="E38" s="98">
        <v>79</v>
      </c>
    </row>
    <row r="39" spans="1:5" ht="10.5">
      <c r="A39" s="2" t="s">
        <v>372</v>
      </c>
      <c r="B39" s="47">
        <v>39</v>
      </c>
      <c r="C39" s="98">
        <v>27</v>
      </c>
      <c r="D39" s="47">
        <v>9</v>
      </c>
      <c r="E39" s="98">
        <v>8</v>
      </c>
    </row>
    <row r="40" spans="1:5" ht="10.5">
      <c r="A40" s="2" t="s">
        <v>373</v>
      </c>
      <c r="B40" s="47">
        <v>179</v>
      </c>
      <c r="C40" s="98">
        <v>99</v>
      </c>
      <c r="D40" s="47">
        <v>328</v>
      </c>
      <c r="E40" s="98">
        <v>252</v>
      </c>
    </row>
    <row r="41" spans="1:5" ht="10.5">
      <c r="A41" s="2" t="s">
        <v>374</v>
      </c>
      <c r="B41" s="47">
        <v>163</v>
      </c>
      <c r="C41" s="98">
        <v>60</v>
      </c>
      <c r="D41" s="47">
        <v>414</v>
      </c>
      <c r="E41" s="98">
        <v>138</v>
      </c>
    </row>
    <row r="42" spans="1:5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</row>
    <row r="43" spans="1:5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</row>
    <row r="44" spans="1:5" ht="10.5">
      <c r="A44" s="2" t="s">
        <v>375</v>
      </c>
      <c r="B44" s="47">
        <v>0</v>
      </c>
      <c r="C44" s="98">
        <v>0</v>
      </c>
      <c r="D44" s="47">
        <v>25</v>
      </c>
      <c r="E44" s="98">
        <v>25</v>
      </c>
    </row>
    <row r="45" spans="1:5" ht="10.5">
      <c r="A45" s="2" t="s">
        <v>376</v>
      </c>
      <c r="B45" s="60">
        <v>13</v>
      </c>
      <c r="C45" s="100">
        <v>13</v>
      </c>
      <c r="D45" s="60">
        <v>12</v>
      </c>
      <c r="E45" s="100">
        <v>12</v>
      </c>
    </row>
    <row r="46" spans="1:5" ht="10.5">
      <c r="A46" s="2" t="s">
        <v>377</v>
      </c>
      <c r="B46" s="60">
        <v>5</v>
      </c>
      <c r="C46" s="100">
        <v>4</v>
      </c>
      <c r="D46" s="60">
        <v>18</v>
      </c>
      <c r="E46" s="100">
        <v>10</v>
      </c>
    </row>
    <row r="47" spans="1:5" ht="10.5">
      <c r="A47" s="2" t="s">
        <v>170</v>
      </c>
      <c r="B47" s="60">
        <v>1138</v>
      </c>
      <c r="C47" s="100">
        <v>716</v>
      </c>
      <c r="D47" s="60">
        <v>0</v>
      </c>
      <c r="E47" s="100">
        <v>440</v>
      </c>
    </row>
    <row r="48" spans="1:5" ht="10.5">
      <c r="A48" s="2" t="s">
        <v>178</v>
      </c>
      <c r="B48" s="60">
        <v>42</v>
      </c>
      <c r="C48" s="100">
        <v>120</v>
      </c>
      <c r="D48" s="60">
        <v>68</v>
      </c>
      <c r="E48" s="100">
        <v>45</v>
      </c>
    </row>
    <row r="49" spans="1:5" ht="10.5">
      <c r="A49" s="2" t="s">
        <v>380</v>
      </c>
      <c r="B49" s="60">
        <v>3</v>
      </c>
      <c r="C49" s="100">
        <v>3</v>
      </c>
      <c r="D49" s="60">
        <v>2</v>
      </c>
      <c r="E49" s="100">
        <v>2</v>
      </c>
    </row>
    <row r="50" spans="1:5" ht="10.5">
      <c r="A50" s="2" t="s">
        <v>381</v>
      </c>
      <c r="B50" s="60">
        <v>4</v>
      </c>
      <c r="C50" s="100">
        <v>4</v>
      </c>
      <c r="D50" s="60">
        <v>19</v>
      </c>
      <c r="E50" s="100">
        <v>13</v>
      </c>
    </row>
    <row r="51" spans="1:5" ht="10.5">
      <c r="A51" s="2" t="s">
        <v>180</v>
      </c>
      <c r="B51" s="60">
        <v>291</v>
      </c>
      <c r="C51" s="100">
        <v>69</v>
      </c>
      <c r="D51" s="60">
        <v>205</v>
      </c>
      <c r="E51" s="100">
        <v>3</v>
      </c>
    </row>
    <row r="52" spans="1:5" ht="10.5">
      <c r="A52" s="2" t="s">
        <v>383</v>
      </c>
      <c r="B52" s="60">
        <v>0</v>
      </c>
      <c r="C52" s="100">
        <v>0</v>
      </c>
      <c r="D52" s="60">
        <v>0</v>
      </c>
      <c r="E52" s="100">
        <v>0</v>
      </c>
    </row>
    <row r="53" spans="1:5" ht="10.5">
      <c r="A53" s="2" t="s">
        <v>384</v>
      </c>
      <c r="B53" s="60">
        <v>10</v>
      </c>
      <c r="C53" s="100">
        <v>6</v>
      </c>
      <c r="D53" s="60">
        <v>14</v>
      </c>
      <c r="E53" s="100">
        <v>9</v>
      </c>
    </row>
    <row r="54" spans="1:5" ht="10.5">
      <c r="A54" s="2" t="s">
        <v>183</v>
      </c>
      <c r="B54" s="51">
        <v>0</v>
      </c>
      <c r="C54" s="100">
        <v>0</v>
      </c>
      <c r="D54" s="60">
        <v>17</v>
      </c>
      <c r="E54" s="100">
        <v>100</v>
      </c>
    </row>
    <row r="55" spans="1:5" ht="10.5">
      <c r="A55" s="3" t="s">
        <v>164</v>
      </c>
      <c r="B55" s="115" t="s">
        <v>171</v>
      </c>
      <c r="C55" s="116" t="s">
        <v>171</v>
      </c>
      <c r="D55" s="115" t="s">
        <v>171</v>
      </c>
      <c r="E55" s="117" t="s">
        <v>171</v>
      </c>
    </row>
    <row r="56" ht="10.5">
      <c r="A56" s="4" t="s">
        <v>172</v>
      </c>
    </row>
    <row r="57" ht="10.5">
      <c r="A57" s="4" t="s">
        <v>173</v>
      </c>
    </row>
    <row r="58" ht="10.5">
      <c r="A58" s="4" t="s">
        <v>303</v>
      </c>
    </row>
    <row r="59" spans="1:14" ht="10.5">
      <c r="A59" s="4" t="s">
        <v>125</v>
      </c>
      <c r="F59" s="25"/>
      <c r="I59" s="25"/>
      <c r="J59" s="37"/>
      <c r="K59" s="37"/>
      <c r="L59" s="37"/>
      <c r="M59" s="37"/>
      <c r="N59" s="37"/>
    </row>
  </sheetData>
  <printOptions/>
  <pageMargins left="0.75" right="0.75" top="0.5" bottom="0.5" header="0.5" footer="0.5"/>
  <pageSetup horizontalDpi="600" verticalDpi="6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59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17.28125" style="4" customWidth="1"/>
    <col min="2" max="2" width="18.8515625" style="4" customWidth="1"/>
    <col min="3" max="3" width="16.28125" style="4" customWidth="1"/>
    <col min="4" max="4" width="21.8515625" style="4" customWidth="1"/>
    <col min="5" max="5" width="16.8515625" style="4" customWidth="1"/>
    <col min="6" max="6" width="10.00390625" style="4" customWidth="1"/>
    <col min="7" max="7" width="9.57421875" style="4" customWidth="1"/>
    <col min="8" max="8" width="8.8515625" style="4" customWidth="1"/>
    <col min="9" max="9" width="11.57421875" style="4" customWidth="1"/>
    <col min="10" max="16384" width="9.140625" style="4" customWidth="1"/>
  </cols>
  <sheetData>
    <row r="1" ht="10.5">
      <c r="A1" s="1" t="s">
        <v>219</v>
      </c>
    </row>
    <row r="2" spans="1:5" ht="25.5" customHeight="1">
      <c r="A2" s="7" t="s">
        <v>290</v>
      </c>
      <c r="B2" s="7" t="s">
        <v>359</v>
      </c>
      <c r="C2" s="7" t="s">
        <v>109</v>
      </c>
      <c r="D2" s="7" t="s">
        <v>360</v>
      </c>
      <c r="E2" s="7" t="s">
        <v>111</v>
      </c>
    </row>
    <row r="3" spans="1:5" ht="10.5">
      <c r="A3" s="2" t="s">
        <v>332</v>
      </c>
      <c r="B3" s="47">
        <v>9</v>
      </c>
      <c r="C3" s="98">
        <v>6</v>
      </c>
      <c r="D3" s="47">
        <v>7</v>
      </c>
      <c r="E3" s="98">
        <v>4</v>
      </c>
    </row>
    <row r="4" spans="1:5" ht="10.5">
      <c r="A4" s="54" t="s">
        <v>79</v>
      </c>
      <c r="B4" s="60">
        <v>31</v>
      </c>
      <c r="C4" s="100">
        <v>19</v>
      </c>
      <c r="D4" s="60">
        <v>16</v>
      </c>
      <c r="E4" s="100">
        <v>19</v>
      </c>
    </row>
    <row r="5" spans="1:5" ht="10.5">
      <c r="A5" s="54" t="s">
        <v>174</v>
      </c>
      <c r="B5" s="60">
        <v>64</v>
      </c>
      <c r="C5" s="100">
        <v>59</v>
      </c>
      <c r="D5" s="60">
        <v>74</v>
      </c>
      <c r="E5" s="100">
        <v>83</v>
      </c>
    </row>
    <row r="6" spans="1:5" ht="10.5">
      <c r="A6" s="54" t="s">
        <v>387</v>
      </c>
      <c r="B6" s="60">
        <v>135</v>
      </c>
      <c r="C6" s="100"/>
      <c r="D6" s="60">
        <v>29</v>
      </c>
      <c r="E6" s="100"/>
    </row>
    <row r="7" spans="1:5" ht="10.5">
      <c r="A7" s="54" t="s">
        <v>336</v>
      </c>
      <c r="B7" s="60">
        <v>658</v>
      </c>
      <c r="C7" s="100">
        <v>594</v>
      </c>
      <c r="D7" s="60">
        <v>745</v>
      </c>
      <c r="E7" s="100">
        <v>707</v>
      </c>
    </row>
    <row r="8" spans="1:5" ht="10.5">
      <c r="A8" s="54" t="s">
        <v>301</v>
      </c>
      <c r="B8" s="50"/>
      <c r="C8" s="102"/>
      <c r="D8" s="50"/>
      <c r="E8" s="102"/>
    </row>
    <row r="9" spans="1:5" ht="10.5">
      <c r="A9" s="54" t="s">
        <v>338</v>
      </c>
      <c r="B9" s="60">
        <v>6</v>
      </c>
      <c r="C9" s="100">
        <v>6</v>
      </c>
      <c r="D9" s="60">
        <v>3</v>
      </c>
      <c r="E9" s="100">
        <v>3</v>
      </c>
    </row>
    <row r="10" spans="1:5" ht="10.5">
      <c r="A10" s="54" t="s">
        <v>339</v>
      </c>
      <c r="B10" s="60">
        <v>0</v>
      </c>
      <c r="C10" s="100">
        <v>0</v>
      </c>
      <c r="D10" s="60">
        <v>2</v>
      </c>
      <c r="E10" s="100">
        <v>2</v>
      </c>
    </row>
    <row r="11" spans="1:5" ht="12" customHeight="1">
      <c r="A11" s="2" t="s">
        <v>126</v>
      </c>
      <c r="B11" s="158" t="s">
        <v>171</v>
      </c>
      <c r="C11" s="158" t="s">
        <v>171</v>
      </c>
      <c r="D11" s="158" t="s">
        <v>171</v>
      </c>
      <c r="E11" s="158" t="s">
        <v>171</v>
      </c>
    </row>
    <row r="12" spans="1:5" ht="10.5">
      <c r="A12" s="54" t="s">
        <v>340</v>
      </c>
      <c r="B12" s="60">
        <v>48</v>
      </c>
      <c r="C12" s="100">
        <v>44</v>
      </c>
      <c r="D12" s="60">
        <v>43</v>
      </c>
      <c r="E12" s="100">
        <v>36</v>
      </c>
    </row>
    <row r="13" spans="1:5" ht="10.5">
      <c r="A13" s="54" t="s">
        <v>341</v>
      </c>
      <c r="B13" s="60">
        <v>127</v>
      </c>
      <c r="C13" s="100">
        <v>124</v>
      </c>
      <c r="D13" s="60">
        <v>205</v>
      </c>
      <c r="E13" s="100">
        <v>195</v>
      </c>
    </row>
    <row r="14" spans="1:5" ht="10.5">
      <c r="A14" s="54" t="s">
        <v>342</v>
      </c>
      <c r="B14" s="60">
        <v>3</v>
      </c>
      <c r="C14" s="100">
        <v>1</v>
      </c>
      <c r="D14" s="60">
        <v>1</v>
      </c>
      <c r="E14" s="100">
        <v>1</v>
      </c>
    </row>
    <row r="15" spans="1:5" ht="10.5">
      <c r="A15" s="54" t="s">
        <v>343</v>
      </c>
      <c r="B15" s="60">
        <v>100</v>
      </c>
      <c r="C15" s="100">
        <v>81</v>
      </c>
      <c r="D15" s="60">
        <v>162</v>
      </c>
      <c r="E15" s="100">
        <v>140</v>
      </c>
    </row>
    <row r="16" spans="1:5" ht="10.5">
      <c r="A16" s="54" t="s">
        <v>344</v>
      </c>
      <c r="B16" s="60">
        <v>11</v>
      </c>
      <c r="C16" s="100">
        <v>9.6</v>
      </c>
      <c r="D16" s="51">
        <v>53</v>
      </c>
      <c r="E16" s="100">
        <v>42.9</v>
      </c>
    </row>
    <row r="17" spans="1:5" ht="10.5">
      <c r="A17" s="54" t="s">
        <v>345</v>
      </c>
      <c r="B17" s="60">
        <v>77</v>
      </c>
      <c r="C17" s="100">
        <v>75</v>
      </c>
      <c r="D17" s="60">
        <v>84</v>
      </c>
      <c r="E17" s="100">
        <v>82</v>
      </c>
    </row>
    <row r="18" spans="1:5" ht="10.5">
      <c r="A18" s="54" t="s">
        <v>346</v>
      </c>
      <c r="B18" s="60">
        <v>7</v>
      </c>
      <c r="C18" s="100">
        <v>5</v>
      </c>
      <c r="D18" s="60">
        <v>0</v>
      </c>
      <c r="E18" s="100">
        <v>0</v>
      </c>
    </row>
    <row r="19" spans="1:5" ht="10.5">
      <c r="A19" s="54" t="s">
        <v>347</v>
      </c>
      <c r="B19" s="60">
        <v>108</v>
      </c>
      <c r="C19" s="100">
        <v>103</v>
      </c>
      <c r="D19" s="60">
        <v>32</v>
      </c>
      <c r="E19" s="100">
        <v>23</v>
      </c>
    </row>
    <row r="20" spans="1:5" ht="10.5">
      <c r="A20" s="54" t="s">
        <v>348</v>
      </c>
      <c r="B20" s="60">
        <v>16</v>
      </c>
      <c r="C20" s="100">
        <v>10</v>
      </c>
      <c r="D20" s="60">
        <v>65</v>
      </c>
      <c r="E20" s="100">
        <v>49</v>
      </c>
    </row>
    <row r="21" spans="1:5" ht="10.5">
      <c r="A21" s="54" t="s">
        <v>349</v>
      </c>
      <c r="B21" s="60">
        <v>6</v>
      </c>
      <c r="C21" s="100">
        <v>6</v>
      </c>
      <c r="D21" s="60">
        <v>9</v>
      </c>
      <c r="E21" s="100">
        <v>9</v>
      </c>
    </row>
    <row r="22" spans="1:5" ht="10.5">
      <c r="A22" s="54" t="s">
        <v>281</v>
      </c>
      <c r="B22" s="101"/>
      <c r="C22" s="100"/>
      <c r="D22" s="101"/>
      <c r="E22" s="100"/>
    </row>
    <row r="23" spans="1:5" ht="10.5">
      <c r="A23" s="54" t="s">
        <v>96</v>
      </c>
      <c r="B23" s="60">
        <v>0</v>
      </c>
      <c r="C23" s="100">
        <v>0</v>
      </c>
      <c r="D23" s="118">
        <v>13</v>
      </c>
      <c r="E23" s="100">
        <v>9.78</v>
      </c>
    </row>
    <row r="24" spans="1:5" ht="10.5">
      <c r="A24" s="54" t="s">
        <v>97</v>
      </c>
      <c r="B24" s="60">
        <v>0</v>
      </c>
      <c r="C24" s="100">
        <v>0</v>
      </c>
      <c r="D24" s="60">
        <v>0</v>
      </c>
      <c r="E24" s="100">
        <v>0</v>
      </c>
    </row>
    <row r="25" spans="1:5" ht="10.5">
      <c r="A25" s="54" t="s">
        <v>98</v>
      </c>
      <c r="B25" s="60">
        <v>47</v>
      </c>
      <c r="C25" s="100">
        <v>39</v>
      </c>
      <c r="D25" s="60">
        <v>119</v>
      </c>
      <c r="E25" s="100">
        <v>114</v>
      </c>
    </row>
    <row r="26" spans="1:5" ht="10.5">
      <c r="A26" s="54" t="s">
        <v>208</v>
      </c>
      <c r="B26" s="101"/>
      <c r="C26" s="100"/>
      <c r="D26" s="101"/>
      <c r="E26" s="100">
        <v>34</v>
      </c>
    </row>
    <row r="27" spans="1:5" ht="10.5">
      <c r="A27" s="54" t="s">
        <v>100</v>
      </c>
      <c r="B27" s="60">
        <v>6</v>
      </c>
      <c r="C27" s="100">
        <v>6</v>
      </c>
      <c r="D27" s="60">
        <v>0</v>
      </c>
      <c r="E27" s="100">
        <v>0</v>
      </c>
    </row>
    <row r="28" spans="1:5" ht="10.5">
      <c r="A28" s="2" t="s">
        <v>156</v>
      </c>
      <c r="B28" s="60">
        <v>6</v>
      </c>
      <c r="C28" s="100">
        <v>5</v>
      </c>
      <c r="D28" s="60">
        <v>3</v>
      </c>
      <c r="E28" s="100">
        <v>0</v>
      </c>
    </row>
    <row r="29" spans="1:5" ht="10.5">
      <c r="A29" s="2" t="s">
        <v>102</v>
      </c>
      <c r="B29" s="60">
        <v>6</v>
      </c>
      <c r="C29" s="100">
        <v>5.25</v>
      </c>
      <c r="D29" s="60">
        <v>18</v>
      </c>
      <c r="E29" s="100">
        <v>17.5</v>
      </c>
    </row>
    <row r="30" spans="1:5" ht="10.5">
      <c r="A30" s="2" t="s">
        <v>103</v>
      </c>
      <c r="B30" s="60">
        <v>28</v>
      </c>
      <c r="C30" s="100">
        <v>27</v>
      </c>
      <c r="D30" s="60">
        <v>40</v>
      </c>
      <c r="E30" s="100">
        <v>33</v>
      </c>
    </row>
    <row r="31" spans="1:5" ht="10.5">
      <c r="A31" s="2" t="s">
        <v>104</v>
      </c>
      <c r="B31" s="60">
        <v>5</v>
      </c>
      <c r="C31" s="100">
        <v>3.5</v>
      </c>
      <c r="D31" s="60">
        <v>0</v>
      </c>
      <c r="E31" s="100">
        <v>0</v>
      </c>
    </row>
    <row r="32" spans="1:5" ht="10.5">
      <c r="A32" s="2" t="s">
        <v>105</v>
      </c>
      <c r="B32" s="60">
        <v>0</v>
      </c>
      <c r="C32" s="100">
        <v>0</v>
      </c>
      <c r="D32" s="60">
        <v>0</v>
      </c>
      <c r="E32" s="100">
        <v>0</v>
      </c>
    </row>
    <row r="33" spans="1:5" ht="10.5">
      <c r="A33" s="2" t="s">
        <v>106</v>
      </c>
      <c r="B33" s="60">
        <v>7</v>
      </c>
      <c r="C33" s="100">
        <v>0</v>
      </c>
      <c r="D33" s="60">
        <v>33</v>
      </c>
      <c r="E33" s="100">
        <v>26</v>
      </c>
    </row>
    <row r="34" spans="1:5" ht="10.5">
      <c r="A34" s="2" t="s">
        <v>367</v>
      </c>
      <c r="B34" s="60">
        <v>11</v>
      </c>
      <c r="C34" s="100">
        <v>11</v>
      </c>
      <c r="D34" s="60">
        <v>3</v>
      </c>
      <c r="E34" s="100">
        <v>3</v>
      </c>
    </row>
    <row r="35" spans="1:5" ht="10.5">
      <c r="A35" s="2" t="s">
        <v>368</v>
      </c>
      <c r="B35" s="60">
        <v>111</v>
      </c>
      <c r="C35" s="100">
        <v>66</v>
      </c>
      <c r="D35" s="60">
        <v>121</v>
      </c>
      <c r="E35" s="100">
        <v>17</v>
      </c>
    </row>
    <row r="36" spans="1:5" ht="10.5">
      <c r="A36" s="2" t="s">
        <v>369</v>
      </c>
      <c r="B36" s="60">
        <v>39</v>
      </c>
      <c r="C36" s="100">
        <v>30</v>
      </c>
      <c r="D36" s="60">
        <v>57</v>
      </c>
      <c r="E36" s="100">
        <v>23</v>
      </c>
    </row>
    <row r="37" spans="1:5" ht="10.5">
      <c r="A37" s="2" t="s">
        <v>370</v>
      </c>
      <c r="B37" s="60">
        <v>0</v>
      </c>
      <c r="C37" s="100">
        <v>0</v>
      </c>
      <c r="D37" s="60">
        <v>1</v>
      </c>
      <c r="E37" s="100">
        <v>1</v>
      </c>
    </row>
    <row r="38" spans="1:5" ht="10.5">
      <c r="A38" s="2" t="s">
        <v>284</v>
      </c>
      <c r="B38" s="101"/>
      <c r="C38" s="100"/>
      <c r="D38" s="101"/>
      <c r="E38" s="100"/>
    </row>
    <row r="39" spans="1:5" ht="10.5">
      <c r="A39" s="2" t="s">
        <v>372</v>
      </c>
      <c r="B39" s="60">
        <v>33</v>
      </c>
      <c r="C39" s="100">
        <v>25</v>
      </c>
      <c r="D39" s="60">
        <v>9</v>
      </c>
      <c r="E39" s="100">
        <v>8</v>
      </c>
    </row>
    <row r="40" spans="1:5" ht="10.5">
      <c r="A40" s="2" t="s">
        <v>228</v>
      </c>
      <c r="B40" s="101"/>
      <c r="C40" s="100"/>
      <c r="D40" s="101"/>
      <c r="E40" s="100"/>
    </row>
    <row r="41" spans="1:5" ht="10.5">
      <c r="A41" s="2" t="s">
        <v>374</v>
      </c>
      <c r="B41" s="60">
        <v>111</v>
      </c>
      <c r="C41" s="100">
        <v>55</v>
      </c>
      <c r="D41" s="60">
        <v>180</v>
      </c>
      <c r="E41" s="100">
        <v>84</v>
      </c>
    </row>
    <row r="42" spans="1:5" ht="10.5">
      <c r="A42" s="2" t="s">
        <v>127</v>
      </c>
      <c r="B42" s="158" t="s">
        <v>171</v>
      </c>
      <c r="C42" s="158" t="s">
        <v>171</v>
      </c>
      <c r="D42" s="158" t="s">
        <v>171</v>
      </c>
      <c r="E42" s="158" t="s">
        <v>171</v>
      </c>
    </row>
    <row r="43" spans="1:5" ht="10.5">
      <c r="A43" s="2" t="s">
        <v>128</v>
      </c>
      <c r="B43" s="158" t="s">
        <v>171</v>
      </c>
      <c r="C43" s="158" t="s">
        <v>171</v>
      </c>
      <c r="D43" s="158" t="s">
        <v>171</v>
      </c>
      <c r="E43" s="158" t="s">
        <v>171</v>
      </c>
    </row>
    <row r="44" spans="1:5" ht="10.5">
      <c r="A44" s="54" t="s">
        <v>375</v>
      </c>
      <c r="B44" s="60">
        <v>0</v>
      </c>
      <c r="C44" s="100">
        <v>0</v>
      </c>
      <c r="D44" s="60">
        <v>18</v>
      </c>
      <c r="E44" s="100">
        <v>18</v>
      </c>
    </row>
    <row r="45" spans="1:5" ht="10.5">
      <c r="A45" s="2" t="s">
        <v>376</v>
      </c>
      <c r="B45" s="60">
        <v>12</v>
      </c>
      <c r="C45" s="100">
        <v>12</v>
      </c>
      <c r="D45" s="60">
        <v>11</v>
      </c>
      <c r="E45" s="100">
        <v>11</v>
      </c>
    </row>
    <row r="46" spans="1:5" ht="10.5">
      <c r="A46" s="2" t="s">
        <v>277</v>
      </c>
      <c r="B46" s="60">
        <v>2</v>
      </c>
      <c r="C46" s="100">
        <v>2</v>
      </c>
      <c r="D46" s="60">
        <v>4</v>
      </c>
      <c r="E46" s="100">
        <v>19</v>
      </c>
    </row>
    <row r="47" spans="1:5" ht="10.5">
      <c r="A47" s="2" t="s">
        <v>170</v>
      </c>
      <c r="B47" s="60">
        <v>0</v>
      </c>
      <c r="C47" s="100">
        <v>224</v>
      </c>
      <c r="D47" s="60">
        <v>0</v>
      </c>
      <c r="E47" s="100">
        <v>367</v>
      </c>
    </row>
    <row r="48" spans="1:5" ht="10.5">
      <c r="A48" s="2" t="s">
        <v>178</v>
      </c>
      <c r="B48" s="60">
        <v>34</v>
      </c>
      <c r="C48" s="100">
        <v>90</v>
      </c>
      <c r="D48" s="60">
        <v>61</v>
      </c>
      <c r="E48" s="100">
        <v>45</v>
      </c>
    </row>
    <row r="49" spans="1:5" ht="10.5">
      <c r="A49" s="2" t="s">
        <v>380</v>
      </c>
      <c r="B49" s="60">
        <v>2</v>
      </c>
      <c r="C49" s="100">
        <v>2</v>
      </c>
      <c r="D49" s="60">
        <v>2</v>
      </c>
      <c r="E49" s="100">
        <v>2</v>
      </c>
    </row>
    <row r="50" spans="1:5" ht="10.5">
      <c r="A50" s="2" t="s">
        <v>80</v>
      </c>
      <c r="B50" s="60">
        <v>2</v>
      </c>
      <c r="C50" s="100">
        <v>0</v>
      </c>
      <c r="D50" s="60">
        <v>19</v>
      </c>
      <c r="E50" s="100">
        <v>13</v>
      </c>
    </row>
    <row r="51" spans="1:5" ht="10.5">
      <c r="A51" s="2" t="s">
        <v>180</v>
      </c>
      <c r="B51" s="60">
        <v>260</v>
      </c>
      <c r="C51" s="100">
        <v>43</v>
      </c>
      <c r="D51" s="60">
        <v>92</v>
      </c>
      <c r="E51" s="100">
        <v>2</v>
      </c>
    </row>
    <row r="52" spans="1:5" ht="10.5">
      <c r="A52" s="2" t="s">
        <v>383</v>
      </c>
      <c r="B52" s="60">
        <v>0</v>
      </c>
      <c r="C52" s="100">
        <v>0</v>
      </c>
      <c r="D52" s="60">
        <v>0</v>
      </c>
      <c r="E52" s="100">
        <v>0</v>
      </c>
    </row>
    <row r="53" spans="1:5" ht="10.5">
      <c r="A53" s="2" t="s">
        <v>384</v>
      </c>
      <c r="B53" s="60">
        <v>10</v>
      </c>
      <c r="C53" s="100">
        <v>6</v>
      </c>
      <c r="D53" s="60">
        <v>14</v>
      </c>
      <c r="E53" s="100">
        <v>9</v>
      </c>
    </row>
    <row r="54" spans="1:5" ht="10.5">
      <c r="A54" s="2" t="s">
        <v>183</v>
      </c>
      <c r="B54" s="51">
        <v>0</v>
      </c>
      <c r="C54" s="100">
        <v>0</v>
      </c>
      <c r="D54" s="60">
        <v>17</v>
      </c>
      <c r="E54" s="100">
        <v>100</v>
      </c>
    </row>
    <row r="55" spans="1:5" ht="10.5">
      <c r="A55" s="3" t="s">
        <v>164</v>
      </c>
      <c r="B55" s="119" t="s">
        <v>171</v>
      </c>
      <c r="C55" s="120" t="s">
        <v>171</v>
      </c>
      <c r="D55" s="119" t="s">
        <v>171</v>
      </c>
      <c r="E55" s="119" t="s">
        <v>171</v>
      </c>
    </row>
    <row r="56" ht="10.5">
      <c r="A56" s="4" t="s">
        <v>77</v>
      </c>
    </row>
    <row r="57" ht="10.5">
      <c r="A57" s="4" t="s">
        <v>78</v>
      </c>
    </row>
    <row r="58" ht="10.5">
      <c r="A58" s="4" t="s">
        <v>304</v>
      </c>
    </row>
    <row r="59" spans="1:14" ht="10.5">
      <c r="A59" s="4" t="s">
        <v>125</v>
      </c>
      <c r="F59" s="25"/>
      <c r="I59" s="25"/>
      <c r="J59" s="37"/>
      <c r="K59" s="37"/>
      <c r="L59" s="37"/>
      <c r="M59" s="37"/>
      <c r="N59" s="37"/>
    </row>
  </sheetData>
  <printOptions/>
  <pageMargins left="0.75" right="0.75" top="0.5" bottom="0.5" header="0.5" footer="0.5"/>
  <pageSetup horizontalDpi="600" verticalDpi="6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N60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18.28125" style="4" customWidth="1"/>
    <col min="2" max="2" width="18.8515625" style="4" customWidth="1"/>
    <col min="3" max="3" width="16.28125" style="4" customWidth="1"/>
    <col min="4" max="4" width="21.8515625" style="4" customWidth="1"/>
    <col min="5" max="5" width="16.8515625" style="4" customWidth="1"/>
    <col min="6" max="6" width="10.00390625" style="4" customWidth="1"/>
    <col min="7" max="7" width="9.57421875" style="4" customWidth="1"/>
    <col min="8" max="8" width="8.8515625" style="4" customWidth="1"/>
    <col min="9" max="9" width="11.57421875" style="4" customWidth="1"/>
    <col min="10" max="16384" width="9.140625" style="4" customWidth="1"/>
  </cols>
  <sheetData>
    <row r="1" ht="10.5">
      <c r="A1" s="1" t="s">
        <v>220</v>
      </c>
    </row>
    <row r="2" spans="1:5" ht="25.5" customHeight="1">
      <c r="A2" s="7" t="s">
        <v>290</v>
      </c>
      <c r="B2" s="7" t="s">
        <v>361</v>
      </c>
      <c r="C2" s="7" t="s">
        <v>109</v>
      </c>
      <c r="D2" s="7" t="s">
        <v>362</v>
      </c>
      <c r="E2" s="7" t="s">
        <v>111</v>
      </c>
    </row>
    <row r="3" spans="1:5" ht="10.5">
      <c r="A3" s="2" t="s">
        <v>332</v>
      </c>
      <c r="B3" s="47">
        <v>25</v>
      </c>
      <c r="C3" s="97">
        <v>18</v>
      </c>
      <c r="D3" s="47">
        <v>11</v>
      </c>
      <c r="E3" s="97">
        <v>8</v>
      </c>
    </row>
    <row r="4" spans="1:5" ht="10.5">
      <c r="A4" s="2" t="s">
        <v>333</v>
      </c>
      <c r="B4" s="47">
        <v>87</v>
      </c>
      <c r="C4" s="97">
        <v>27</v>
      </c>
      <c r="D4" s="47">
        <v>2</v>
      </c>
      <c r="E4" s="97">
        <v>2</v>
      </c>
    </row>
    <row r="5" spans="1:5" ht="10.5">
      <c r="A5" s="2" t="s">
        <v>334</v>
      </c>
      <c r="B5" s="60">
        <v>53</v>
      </c>
      <c r="C5" s="118">
        <v>51</v>
      </c>
      <c r="D5" s="60">
        <v>20</v>
      </c>
      <c r="E5" s="118">
        <v>16</v>
      </c>
    </row>
    <row r="6" spans="1:5" ht="10.5">
      <c r="A6" s="2" t="s">
        <v>259</v>
      </c>
      <c r="B6" s="60">
        <v>9</v>
      </c>
      <c r="C6" s="118">
        <v>241</v>
      </c>
      <c r="D6" s="101"/>
      <c r="E6" s="118"/>
    </row>
    <row r="7" spans="1:5" ht="10.5">
      <c r="A7" s="2" t="s">
        <v>336</v>
      </c>
      <c r="B7" s="60">
        <v>459</v>
      </c>
      <c r="C7" s="118">
        <v>392</v>
      </c>
      <c r="D7" s="60">
        <v>369</v>
      </c>
      <c r="E7" s="118">
        <v>329</v>
      </c>
    </row>
    <row r="8" spans="1:5" ht="10.5">
      <c r="A8" s="2" t="s">
        <v>301</v>
      </c>
      <c r="B8" s="50"/>
      <c r="C8" s="122"/>
      <c r="D8" s="50"/>
      <c r="E8" s="122"/>
    </row>
    <row r="9" spans="1:5" ht="10.5">
      <c r="A9" s="2" t="s">
        <v>338</v>
      </c>
      <c r="B9" s="60">
        <v>5</v>
      </c>
      <c r="C9" s="118">
        <v>4.5</v>
      </c>
      <c r="D9" s="60">
        <v>4</v>
      </c>
      <c r="E9" s="118">
        <v>3.5</v>
      </c>
    </row>
    <row r="10" spans="1:5" ht="10.5">
      <c r="A10" s="2" t="s">
        <v>339</v>
      </c>
      <c r="B10" s="60">
        <v>1</v>
      </c>
      <c r="C10" s="118">
        <v>1</v>
      </c>
      <c r="D10" s="60">
        <v>0</v>
      </c>
      <c r="E10" s="118">
        <v>0</v>
      </c>
    </row>
    <row r="11" spans="1:5" ht="12" customHeight="1">
      <c r="A11" s="2" t="s">
        <v>55</v>
      </c>
      <c r="B11" s="158" t="s">
        <v>171</v>
      </c>
      <c r="C11" s="158" t="s">
        <v>171</v>
      </c>
      <c r="D11" s="158" t="s">
        <v>171</v>
      </c>
      <c r="E11" s="158" t="s">
        <v>171</v>
      </c>
    </row>
    <row r="12" spans="1:5" ht="10.5">
      <c r="A12" s="2" t="s">
        <v>340</v>
      </c>
      <c r="B12" s="60">
        <v>97</v>
      </c>
      <c r="C12" s="118">
        <v>84</v>
      </c>
      <c r="D12" s="60">
        <v>49</v>
      </c>
      <c r="E12" s="118">
        <v>38</v>
      </c>
    </row>
    <row r="13" spans="1:5" ht="10.5">
      <c r="A13" s="2" t="s">
        <v>341</v>
      </c>
      <c r="B13" s="60">
        <v>14</v>
      </c>
      <c r="C13" s="118">
        <v>14</v>
      </c>
      <c r="D13" s="60">
        <v>14</v>
      </c>
      <c r="E13" s="118">
        <v>14</v>
      </c>
    </row>
    <row r="14" spans="1:5" ht="10.5">
      <c r="A14" s="2" t="s">
        <v>342</v>
      </c>
      <c r="B14" s="60">
        <v>7</v>
      </c>
      <c r="C14" s="118">
        <v>4</v>
      </c>
      <c r="D14" s="60">
        <v>6</v>
      </c>
      <c r="E14" s="118">
        <v>4</v>
      </c>
    </row>
    <row r="15" spans="1:5" ht="10.5">
      <c r="A15" s="2" t="s">
        <v>343</v>
      </c>
      <c r="B15" s="60">
        <v>36</v>
      </c>
      <c r="C15" s="118">
        <v>28</v>
      </c>
      <c r="D15" s="60">
        <v>30</v>
      </c>
      <c r="E15" s="118">
        <v>24</v>
      </c>
    </row>
    <row r="16" spans="1:5" ht="10.5">
      <c r="A16" s="2" t="s">
        <v>344</v>
      </c>
      <c r="B16" s="60">
        <v>5</v>
      </c>
      <c r="C16" s="118">
        <v>4.4</v>
      </c>
      <c r="D16" s="60">
        <v>15</v>
      </c>
      <c r="E16" s="118">
        <v>12.3</v>
      </c>
    </row>
    <row r="17" spans="1:5" ht="10.5">
      <c r="A17" s="2" t="s">
        <v>345</v>
      </c>
      <c r="B17" s="60">
        <v>11</v>
      </c>
      <c r="C17" s="118">
        <v>8</v>
      </c>
      <c r="D17" s="60">
        <v>37</v>
      </c>
      <c r="E17" s="118">
        <v>21</v>
      </c>
    </row>
    <row r="18" spans="1:5" ht="10.5">
      <c r="A18" s="2" t="s">
        <v>346</v>
      </c>
      <c r="B18" s="60">
        <v>6</v>
      </c>
      <c r="C18" s="118">
        <v>1</v>
      </c>
      <c r="D18" s="60">
        <v>0</v>
      </c>
      <c r="E18" s="118">
        <v>0</v>
      </c>
    </row>
    <row r="19" spans="1:5" ht="10.5">
      <c r="A19" s="2" t="s">
        <v>347</v>
      </c>
      <c r="B19" s="60">
        <v>38</v>
      </c>
      <c r="C19" s="118">
        <v>27</v>
      </c>
      <c r="D19" s="60">
        <v>22</v>
      </c>
      <c r="E19" s="118">
        <v>17</v>
      </c>
    </row>
    <row r="20" spans="1:5" ht="10.5">
      <c r="A20" s="2" t="s">
        <v>348</v>
      </c>
      <c r="B20" s="60">
        <v>101</v>
      </c>
      <c r="C20" s="118">
        <v>53</v>
      </c>
      <c r="D20" s="60">
        <v>35</v>
      </c>
      <c r="E20" s="118">
        <v>19</v>
      </c>
    </row>
    <row r="21" spans="1:5" ht="10.5">
      <c r="A21" s="2" t="s">
        <v>349</v>
      </c>
      <c r="B21" s="60">
        <v>17</v>
      </c>
      <c r="C21" s="118">
        <v>12</v>
      </c>
      <c r="D21" s="60">
        <v>15</v>
      </c>
      <c r="E21" s="118">
        <v>11</v>
      </c>
    </row>
    <row r="22" spans="1:5" ht="10.5">
      <c r="A22" s="2" t="s">
        <v>152</v>
      </c>
      <c r="B22" s="60">
        <v>5</v>
      </c>
      <c r="C22" s="118">
        <v>34</v>
      </c>
      <c r="D22" s="60">
        <v>7</v>
      </c>
      <c r="E22" s="118">
        <v>45</v>
      </c>
    </row>
    <row r="23" spans="1:5" ht="10.5">
      <c r="A23" s="2" t="s">
        <v>96</v>
      </c>
      <c r="B23" s="60">
        <v>1</v>
      </c>
      <c r="C23" s="118">
        <v>0.5</v>
      </c>
      <c r="D23" s="60">
        <v>5</v>
      </c>
      <c r="E23" s="118">
        <v>4.62</v>
      </c>
    </row>
    <row r="24" spans="1:5" ht="10.5">
      <c r="A24" s="2" t="s">
        <v>154</v>
      </c>
      <c r="B24" s="60">
        <v>13</v>
      </c>
      <c r="C24" s="118">
        <v>1476</v>
      </c>
      <c r="D24" s="60">
        <v>13</v>
      </c>
      <c r="E24" s="118">
        <v>412</v>
      </c>
    </row>
    <row r="25" spans="1:5" ht="10.5">
      <c r="A25" s="2" t="s">
        <v>98</v>
      </c>
      <c r="B25" s="60">
        <v>36</v>
      </c>
      <c r="C25" s="118">
        <v>20</v>
      </c>
      <c r="D25" s="60">
        <v>41</v>
      </c>
      <c r="E25" s="118">
        <v>32</v>
      </c>
    </row>
    <row r="26" spans="1:5" ht="10.5">
      <c r="A26" s="54" t="s">
        <v>208</v>
      </c>
      <c r="B26" s="101"/>
      <c r="C26" s="118"/>
      <c r="D26" s="101"/>
      <c r="E26" s="118">
        <v>12</v>
      </c>
    </row>
    <row r="27" spans="1:5" ht="10.5">
      <c r="A27" s="2" t="s">
        <v>100</v>
      </c>
      <c r="B27" s="47">
        <v>19</v>
      </c>
      <c r="C27" s="97">
        <v>19</v>
      </c>
      <c r="D27" s="47">
        <v>0</v>
      </c>
      <c r="E27" s="97">
        <v>0</v>
      </c>
    </row>
    <row r="28" spans="1:5" ht="10.5">
      <c r="A28" s="2" t="s">
        <v>101</v>
      </c>
      <c r="B28" s="47">
        <v>7</v>
      </c>
      <c r="C28" s="97">
        <v>7</v>
      </c>
      <c r="D28" s="47">
        <v>0</v>
      </c>
      <c r="E28" s="97">
        <v>0</v>
      </c>
    </row>
    <row r="29" spans="1:5" ht="10.5">
      <c r="A29" s="2" t="s">
        <v>102</v>
      </c>
      <c r="B29" s="47">
        <v>3</v>
      </c>
      <c r="C29" s="97">
        <v>1.6</v>
      </c>
      <c r="D29" s="47">
        <v>16</v>
      </c>
      <c r="E29" s="97">
        <v>5.8</v>
      </c>
    </row>
    <row r="30" spans="1:5" ht="10.5">
      <c r="A30" s="2" t="s">
        <v>103</v>
      </c>
      <c r="B30" s="47">
        <v>25</v>
      </c>
      <c r="C30" s="97">
        <v>22</v>
      </c>
      <c r="D30" s="47">
        <v>21</v>
      </c>
      <c r="E30" s="97">
        <v>20</v>
      </c>
    </row>
    <row r="31" spans="1:5" ht="10.5">
      <c r="A31" s="2" t="s">
        <v>104</v>
      </c>
      <c r="B31" s="47">
        <v>4</v>
      </c>
      <c r="C31" s="97">
        <v>2.23</v>
      </c>
      <c r="D31" s="60">
        <v>0</v>
      </c>
      <c r="E31" s="118">
        <v>0</v>
      </c>
    </row>
    <row r="32" spans="1:5" ht="10.5">
      <c r="A32" s="2" t="s">
        <v>105</v>
      </c>
      <c r="B32" s="47">
        <v>1</v>
      </c>
      <c r="C32" s="97">
        <v>0.35</v>
      </c>
      <c r="D32" s="60">
        <v>1</v>
      </c>
      <c r="E32" s="118">
        <v>0.35</v>
      </c>
    </row>
    <row r="33" spans="1:5" ht="10.5">
      <c r="A33" s="2" t="s">
        <v>81</v>
      </c>
      <c r="B33" s="47">
        <v>11</v>
      </c>
      <c r="C33" s="97">
        <v>9</v>
      </c>
      <c r="D33" s="60">
        <v>18</v>
      </c>
      <c r="E33" s="118">
        <v>29</v>
      </c>
    </row>
    <row r="34" spans="1:5" ht="10.5">
      <c r="A34" s="2" t="s">
        <v>367</v>
      </c>
      <c r="B34" s="47">
        <v>12</v>
      </c>
      <c r="C34" s="97">
        <v>12</v>
      </c>
      <c r="D34" s="60">
        <v>0</v>
      </c>
      <c r="E34" s="118">
        <v>0</v>
      </c>
    </row>
    <row r="35" spans="1:5" ht="10.5">
      <c r="A35" s="2" t="s">
        <v>368</v>
      </c>
      <c r="B35" s="47">
        <v>32</v>
      </c>
      <c r="C35" s="97">
        <v>15</v>
      </c>
      <c r="D35" s="60">
        <v>27</v>
      </c>
      <c r="E35" s="118">
        <v>3</v>
      </c>
    </row>
    <row r="36" spans="1:5" ht="10.5">
      <c r="A36" s="2" t="s">
        <v>369</v>
      </c>
      <c r="B36" s="47">
        <v>51</v>
      </c>
      <c r="C36" s="97">
        <v>41</v>
      </c>
      <c r="D36" s="60">
        <v>48</v>
      </c>
      <c r="E36" s="118">
        <v>33</v>
      </c>
    </row>
    <row r="37" spans="1:5" ht="10.5">
      <c r="A37" s="2" t="s">
        <v>370</v>
      </c>
      <c r="B37" s="47">
        <v>0</v>
      </c>
      <c r="C37" s="97">
        <v>0</v>
      </c>
      <c r="D37" s="60">
        <v>5</v>
      </c>
      <c r="E37" s="118">
        <v>5</v>
      </c>
    </row>
    <row r="38" spans="1:5" ht="10.5">
      <c r="A38" s="2" t="s">
        <v>371</v>
      </c>
      <c r="B38" s="47">
        <v>1</v>
      </c>
      <c r="C38" s="97">
        <v>0.1</v>
      </c>
      <c r="D38" s="60">
        <v>14</v>
      </c>
      <c r="E38" s="118">
        <v>14</v>
      </c>
    </row>
    <row r="39" spans="1:5" ht="10.5">
      <c r="A39" s="2" t="s">
        <v>372</v>
      </c>
      <c r="B39" s="47">
        <v>22</v>
      </c>
      <c r="C39" s="97">
        <v>5</v>
      </c>
      <c r="D39" s="60">
        <v>2</v>
      </c>
      <c r="E39" s="118">
        <v>1</v>
      </c>
    </row>
    <row r="40" spans="1:5" ht="10.5">
      <c r="A40" s="2" t="s">
        <v>373</v>
      </c>
      <c r="B40" s="47">
        <v>62</v>
      </c>
      <c r="C40" s="97">
        <v>34</v>
      </c>
      <c r="D40" s="60">
        <v>34</v>
      </c>
      <c r="E40" s="118">
        <v>22</v>
      </c>
    </row>
    <row r="41" spans="1:5" ht="10.5">
      <c r="A41" s="2" t="s">
        <v>374</v>
      </c>
      <c r="B41" s="47">
        <v>43</v>
      </c>
      <c r="C41" s="97">
        <v>22</v>
      </c>
      <c r="D41" s="60">
        <v>46</v>
      </c>
      <c r="E41" s="118">
        <v>27</v>
      </c>
    </row>
    <row r="42" spans="1:5" ht="10.5">
      <c r="A42" s="2" t="s">
        <v>56</v>
      </c>
      <c r="B42" s="158" t="s">
        <v>171</v>
      </c>
      <c r="C42" s="158" t="s">
        <v>171</v>
      </c>
      <c r="D42" s="158" t="s">
        <v>171</v>
      </c>
      <c r="E42" s="158" t="s">
        <v>171</v>
      </c>
    </row>
    <row r="43" spans="1:5" ht="10.5">
      <c r="A43" s="2" t="s">
        <v>57</v>
      </c>
      <c r="B43" s="158" t="s">
        <v>171</v>
      </c>
      <c r="C43" s="158" t="s">
        <v>171</v>
      </c>
      <c r="D43" s="158" t="s">
        <v>171</v>
      </c>
      <c r="E43" s="158" t="s">
        <v>171</v>
      </c>
    </row>
    <row r="44" spans="1:5" ht="10.5">
      <c r="A44" s="2" t="s">
        <v>375</v>
      </c>
      <c r="B44" s="47">
        <v>1</v>
      </c>
      <c r="C44" s="97">
        <v>0</v>
      </c>
      <c r="D44" s="60">
        <v>4</v>
      </c>
      <c r="E44" s="118">
        <v>4</v>
      </c>
    </row>
    <row r="45" spans="1:5" ht="10.5">
      <c r="A45" s="2" t="s">
        <v>376</v>
      </c>
      <c r="B45" s="47">
        <v>5</v>
      </c>
      <c r="C45" s="118">
        <v>3</v>
      </c>
      <c r="D45" s="60">
        <v>6</v>
      </c>
      <c r="E45" s="118">
        <v>5</v>
      </c>
    </row>
    <row r="46" spans="1:5" ht="10.5">
      <c r="A46" s="2" t="s">
        <v>377</v>
      </c>
      <c r="B46" s="47">
        <v>2</v>
      </c>
      <c r="C46" s="118">
        <v>1</v>
      </c>
      <c r="D46" s="60">
        <v>4</v>
      </c>
      <c r="E46" s="118">
        <v>4</v>
      </c>
    </row>
    <row r="47" spans="1:5" ht="10.5">
      <c r="A47" s="2" t="s">
        <v>170</v>
      </c>
      <c r="B47" s="47">
        <v>523</v>
      </c>
      <c r="C47" s="118">
        <v>330</v>
      </c>
      <c r="D47" s="60">
        <v>0</v>
      </c>
      <c r="E47" s="118">
        <v>224</v>
      </c>
    </row>
    <row r="48" spans="1:5" ht="10.5">
      <c r="A48" s="2" t="s">
        <v>178</v>
      </c>
      <c r="B48" s="47">
        <v>10</v>
      </c>
      <c r="C48" s="118">
        <v>64</v>
      </c>
      <c r="D48" s="60">
        <v>15</v>
      </c>
      <c r="E48" s="118">
        <v>0</v>
      </c>
    </row>
    <row r="49" spans="1:5" ht="10.5">
      <c r="A49" s="2" t="s">
        <v>380</v>
      </c>
      <c r="B49" s="47">
        <v>4</v>
      </c>
      <c r="C49" s="118">
        <v>4</v>
      </c>
      <c r="D49" s="60">
        <v>4</v>
      </c>
      <c r="E49" s="118">
        <v>4</v>
      </c>
    </row>
    <row r="50" spans="1:5" ht="10.5">
      <c r="A50" s="2" t="s">
        <v>80</v>
      </c>
      <c r="B50" s="47">
        <v>2</v>
      </c>
      <c r="C50" s="118">
        <v>0</v>
      </c>
      <c r="D50" s="60">
        <v>6</v>
      </c>
      <c r="E50" s="118">
        <v>3</v>
      </c>
    </row>
    <row r="51" spans="1:5" ht="10.5">
      <c r="A51" s="2" t="s">
        <v>382</v>
      </c>
      <c r="B51" s="47">
        <v>115</v>
      </c>
      <c r="C51" s="118">
        <v>34</v>
      </c>
      <c r="D51" s="60">
        <v>14</v>
      </c>
      <c r="E51" s="118">
        <v>1</v>
      </c>
    </row>
    <row r="52" spans="1:5" ht="10.5">
      <c r="A52" s="2" t="s">
        <v>383</v>
      </c>
      <c r="B52" s="47">
        <v>0</v>
      </c>
      <c r="C52" s="97">
        <v>0</v>
      </c>
      <c r="D52" s="60">
        <v>0</v>
      </c>
      <c r="E52" s="118">
        <v>0</v>
      </c>
    </row>
    <row r="53" spans="1:5" ht="10.5">
      <c r="A53" s="2" t="s">
        <v>384</v>
      </c>
      <c r="B53" s="47">
        <v>8</v>
      </c>
      <c r="C53" s="97">
        <v>3</v>
      </c>
      <c r="D53" s="60">
        <v>11</v>
      </c>
      <c r="E53" s="118">
        <v>5</v>
      </c>
    </row>
    <row r="54" spans="1:5" ht="10.5">
      <c r="A54" s="2" t="s">
        <v>183</v>
      </c>
      <c r="B54" s="62">
        <v>0</v>
      </c>
      <c r="C54" s="97">
        <v>0</v>
      </c>
      <c r="D54" s="60">
        <v>3</v>
      </c>
      <c r="E54" s="118">
        <v>100</v>
      </c>
    </row>
    <row r="55" spans="1:5" ht="10.5">
      <c r="A55" s="3" t="s">
        <v>164</v>
      </c>
      <c r="B55" s="105" t="s">
        <v>171</v>
      </c>
      <c r="C55" s="121" t="s">
        <v>171</v>
      </c>
      <c r="D55" s="119" t="s">
        <v>171</v>
      </c>
      <c r="E55" s="123" t="s">
        <v>171</v>
      </c>
    </row>
    <row r="56" ht="10.5">
      <c r="A56" s="4" t="s">
        <v>172</v>
      </c>
    </row>
    <row r="57" ht="10.5">
      <c r="A57" s="4" t="s">
        <v>173</v>
      </c>
    </row>
    <row r="58" ht="10.5">
      <c r="A58" s="4" t="s">
        <v>61</v>
      </c>
    </row>
    <row r="59" ht="10.5">
      <c r="A59" s="4" t="s">
        <v>184</v>
      </c>
    </row>
    <row r="60" spans="1:14" ht="10.5">
      <c r="A60" s="4" t="s">
        <v>58</v>
      </c>
      <c r="F60" s="25"/>
      <c r="I60" s="25"/>
      <c r="J60" s="37"/>
      <c r="K60" s="37"/>
      <c r="L60" s="37"/>
      <c r="M60" s="37"/>
      <c r="N60" s="37"/>
    </row>
  </sheetData>
  <printOptions/>
  <pageMargins left="0.5" right="0.5" top="0.35" bottom="0.35" header="0.5" footer="0.5"/>
  <pageSetup horizontalDpi="600" verticalDpi="6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61"/>
  <sheetViews>
    <sheetView zoomScale="125" zoomScaleNormal="125" workbookViewId="0" topLeftCell="A1">
      <selection activeCell="EN45" sqref="EN45:EQ45"/>
    </sheetView>
  </sheetViews>
  <sheetFormatPr defaultColWidth="11.421875" defaultRowHeight="12.75"/>
  <cols>
    <col min="1" max="1" width="18.140625" style="4" customWidth="1"/>
    <col min="2" max="2" width="18.8515625" style="4" customWidth="1"/>
    <col min="3" max="3" width="16.28125" style="4" customWidth="1"/>
    <col min="4" max="4" width="21.8515625" style="4" customWidth="1"/>
    <col min="5" max="5" width="16.8515625" style="4" customWidth="1"/>
    <col min="6" max="6" width="10.00390625" style="4" customWidth="1"/>
    <col min="7" max="7" width="9.57421875" style="4" customWidth="1"/>
    <col min="8" max="8" width="8.8515625" style="4" customWidth="1"/>
    <col min="9" max="9" width="11.57421875" style="4" customWidth="1"/>
    <col min="10" max="16384" width="9.140625" style="4" customWidth="1"/>
  </cols>
  <sheetData>
    <row r="1" ht="10.5">
      <c r="A1" s="1" t="s">
        <v>62</v>
      </c>
    </row>
    <row r="2" spans="1:5" ht="25.5" customHeight="1">
      <c r="A2" s="7" t="s">
        <v>290</v>
      </c>
      <c r="B2" s="7" t="s">
        <v>63</v>
      </c>
      <c r="C2" s="7" t="s">
        <v>109</v>
      </c>
      <c r="D2" s="7" t="s">
        <v>64</v>
      </c>
      <c r="E2" s="7" t="s">
        <v>111</v>
      </c>
    </row>
    <row r="3" spans="1:5" ht="10.5">
      <c r="A3" s="54" t="s">
        <v>418</v>
      </c>
      <c r="B3" s="60">
        <v>8</v>
      </c>
      <c r="C3" s="118">
        <v>1</v>
      </c>
      <c r="D3" s="60"/>
      <c r="E3" s="97"/>
    </row>
    <row r="4" spans="1:5" ht="10.5">
      <c r="A4" s="54" t="s">
        <v>333</v>
      </c>
      <c r="B4" s="60">
        <v>33</v>
      </c>
      <c r="C4" s="118">
        <v>13</v>
      </c>
      <c r="D4" s="60">
        <v>3</v>
      </c>
      <c r="E4" s="97">
        <v>2</v>
      </c>
    </row>
    <row r="5" spans="1:5" ht="10.5">
      <c r="A5" s="54" t="s">
        <v>334</v>
      </c>
      <c r="B5" s="60">
        <v>33</v>
      </c>
      <c r="C5" s="118">
        <v>31</v>
      </c>
      <c r="D5" s="60">
        <v>13</v>
      </c>
      <c r="E5" s="97">
        <v>7</v>
      </c>
    </row>
    <row r="6" spans="1:5" ht="10.5">
      <c r="A6" s="54" t="s">
        <v>259</v>
      </c>
      <c r="B6" s="60">
        <v>4</v>
      </c>
      <c r="C6" s="118">
        <v>241</v>
      </c>
      <c r="D6" s="60"/>
      <c r="E6" s="97"/>
    </row>
    <row r="7" spans="1:5" ht="10.5">
      <c r="A7" s="54" t="s">
        <v>336</v>
      </c>
      <c r="B7" s="60">
        <v>116</v>
      </c>
      <c r="C7" s="118">
        <v>91</v>
      </c>
      <c r="D7" s="60">
        <v>86</v>
      </c>
      <c r="E7" s="97">
        <v>66</v>
      </c>
    </row>
    <row r="8" spans="1:5" ht="10.5">
      <c r="A8" s="54" t="s">
        <v>301</v>
      </c>
      <c r="B8" s="57"/>
      <c r="C8" s="122"/>
      <c r="D8" s="57"/>
      <c r="E8" s="171"/>
    </row>
    <row r="9" spans="1:5" ht="10.5">
      <c r="A9" s="54" t="s">
        <v>338</v>
      </c>
      <c r="B9" s="60">
        <v>6</v>
      </c>
      <c r="C9" s="118">
        <v>6</v>
      </c>
      <c r="D9" s="60">
        <v>5</v>
      </c>
      <c r="E9" s="62">
        <v>4.5</v>
      </c>
    </row>
    <row r="10" spans="1:5" ht="10.5">
      <c r="A10" s="54" t="s">
        <v>339</v>
      </c>
      <c r="B10" s="60">
        <v>1</v>
      </c>
      <c r="C10" s="118">
        <v>0.5</v>
      </c>
      <c r="D10" s="60">
        <v>0</v>
      </c>
      <c r="E10" s="97">
        <v>0</v>
      </c>
    </row>
    <row r="11" spans="1:5" ht="12" customHeight="1">
      <c r="A11" s="2" t="s">
        <v>55</v>
      </c>
      <c r="B11" s="158" t="s">
        <v>171</v>
      </c>
      <c r="C11" s="158" t="s">
        <v>171</v>
      </c>
      <c r="D11" s="158" t="s">
        <v>171</v>
      </c>
      <c r="E11" s="158" t="s">
        <v>171</v>
      </c>
    </row>
    <row r="12" spans="1:5" ht="10.5">
      <c r="A12" s="54" t="s">
        <v>340</v>
      </c>
      <c r="B12" s="60">
        <v>25</v>
      </c>
      <c r="C12" s="118">
        <v>23</v>
      </c>
      <c r="D12" s="60">
        <v>9</v>
      </c>
      <c r="E12" s="97">
        <v>6</v>
      </c>
    </row>
    <row r="13" spans="1:5" ht="10.5">
      <c r="A13" s="54" t="s">
        <v>341</v>
      </c>
      <c r="B13" s="60">
        <v>7</v>
      </c>
      <c r="C13" s="118">
        <v>6</v>
      </c>
      <c r="D13" s="60">
        <v>7</v>
      </c>
      <c r="E13" s="97">
        <v>5</v>
      </c>
    </row>
    <row r="14" spans="1:5" ht="10.5">
      <c r="A14" s="54" t="s">
        <v>342</v>
      </c>
      <c r="B14" s="60">
        <v>1</v>
      </c>
      <c r="C14" s="118">
        <v>1</v>
      </c>
      <c r="D14" s="60">
        <v>1</v>
      </c>
      <c r="E14" s="97">
        <v>1</v>
      </c>
    </row>
    <row r="15" spans="1:5" ht="10.5">
      <c r="A15" s="54" t="s">
        <v>343</v>
      </c>
      <c r="B15" s="60">
        <v>19</v>
      </c>
      <c r="C15" s="118">
        <v>11</v>
      </c>
      <c r="D15" s="60">
        <v>13</v>
      </c>
      <c r="E15" s="97">
        <v>9</v>
      </c>
    </row>
    <row r="16" spans="1:5" ht="10.5">
      <c r="A16" s="54" t="s">
        <v>344</v>
      </c>
      <c r="B16" s="60">
        <v>4</v>
      </c>
      <c r="C16" s="51">
        <v>3.2</v>
      </c>
      <c r="D16" s="60">
        <v>11</v>
      </c>
      <c r="E16" s="62">
        <v>8.6</v>
      </c>
    </row>
    <row r="17" spans="1:5" ht="10.5">
      <c r="A17" s="54" t="s">
        <v>345</v>
      </c>
      <c r="B17" s="60">
        <v>24</v>
      </c>
      <c r="C17" s="118">
        <v>18</v>
      </c>
      <c r="D17" s="60">
        <v>20</v>
      </c>
      <c r="E17" s="97">
        <v>14</v>
      </c>
    </row>
    <row r="18" spans="1:5" ht="10.5">
      <c r="A18" s="54" t="s">
        <v>346</v>
      </c>
      <c r="B18" s="60">
        <v>1</v>
      </c>
      <c r="C18" s="118">
        <v>1</v>
      </c>
      <c r="D18" s="60">
        <v>0</v>
      </c>
      <c r="E18" s="97">
        <v>0</v>
      </c>
    </row>
    <row r="19" spans="1:5" ht="10.5">
      <c r="A19" s="54" t="s">
        <v>347</v>
      </c>
      <c r="B19" s="60">
        <v>26</v>
      </c>
      <c r="C19" s="118">
        <v>23</v>
      </c>
      <c r="D19" s="60">
        <v>15</v>
      </c>
      <c r="E19" s="97">
        <v>11</v>
      </c>
    </row>
    <row r="20" spans="1:5" ht="10.5">
      <c r="A20" s="54" t="s">
        <v>348</v>
      </c>
      <c r="B20" s="60">
        <v>9</v>
      </c>
      <c r="C20" s="118">
        <v>8</v>
      </c>
      <c r="D20" s="60">
        <v>9</v>
      </c>
      <c r="E20" s="97">
        <v>7</v>
      </c>
    </row>
    <row r="21" spans="1:5" ht="10.5">
      <c r="A21" s="54" t="s">
        <v>349</v>
      </c>
      <c r="B21" s="60">
        <v>9</v>
      </c>
      <c r="C21" s="118">
        <v>7</v>
      </c>
      <c r="D21" s="60">
        <v>9</v>
      </c>
      <c r="E21" s="97">
        <v>6</v>
      </c>
    </row>
    <row r="22" spans="1:5" ht="10.5">
      <c r="A22" s="54" t="s">
        <v>152</v>
      </c>
      <c r="B22" s="60">
        <v>2</v>
      </c>
      <c r="C22" s="118">
        <v>8</v>
      </c>
      <c r="D22" s="60">
        <v>2</v>
      </c>
      <c r="E22" s="97">
        <v>2</v>
      </c>
    </row>
    <row r="23" spans="1:5" ht="10.5">
      <c r="A23" s="54" t="s">
        <v>96</v>
      </c>
      <c r="B23" s="60">
        <v>1</v>
      </c>
      <c r="C23" s="118">
        <v>1</v>
      </c>
      <c r="D23" s="60">
        <v>1</v>
      </c>
      <c r="E23" s="97">
        <v>1</v>
      </c>
    </row>
    <row r="24" spans="1:5" ht="10.5">
      <c r="A24" s="54" t="s">
        <v>154</v>
      </c>
      <c r="B24" s="60">
        <v>4</v>
      </c>
      <c r="C24" s="118">
        <v>0</v>
      </c>
      <c r="D24" s="60">
        <v>0</v>
      </c>
      <c r="E24" s="97">
        <v>0</v>
      </c>
    </row>
    <row r="25" spans="1:5" ht="10.5">
      <c r="A25" s="54" t="s">
        <v>98</v>
      </c>
      <c r="B25" s="60">
        <v>27</v>
      </c>
      <c r="C25" s="118">
        <v>12</v>
      </c>
      <c r="D25" s="60">
        <v>27</v>
      </c>
      <c r="E25" s="97">
        <v>19</v>
      </c>
    </row>
    <row r="26" spans="1:5" ht="10.5">
      <c r="A26" s="54" t="s">
        <v>208</v>
      </c>
      <c r="B26" s="60"/>
      <c r="C26" s="118"/>
      <c r="D26" s="60"/>
      <c r="E26" s="97">
        <v>6</v>
      </c>
    </row>
    <row r="27" spans="1:5" ht="10.5">
      <c r="A27" s="54" t="s">
        <v>100</v>
      </c>
      <c r="B27" s="60">
        <v>1</v>
      </c>
      <c r="C27" s="118">
        <v>1</v>
      </c>
      <c r="D27" s="60">
        <v>0</v>
      </c>
      <c r="E27" s="97">
        <v>0</v>
      </c>
    </row>
    <row r="28" spans="1:5" ht="10.5">
      <c r="A28" s="2" t="s">
        <v>101</v>
      </c>
      <c r="B28" s="47">
        <v>1</v>
      </c>
      <c r="C28" s="97">
        <v>1</v>
      </c>
      <c r="D28" s="47">
        <v>0</v>
      </c>
      <c r="E28" s="97">
        <v>0</v>
      </c>
    </row>
    <row r="29" spans="1:5" ht="10.5">
      <c r="A29" s="2" t="s">
        <v>102</v>
      </c>
      <c r="B29" s="47">
        <v>1</v>
      </c>
      <c r="C29" s="97">
        <v>0.5</v>
      </c>
      <c r="D29" s="47">
        <v>8</v>
      </c>
      <c r="E29" s="97">
        <v>5.4</v>
      </c>
    </row>
    <row r="30" spans="1:5" ht="10.5">
      <c r="A30" s="2" t="s">
        <v>103</v>
      </c>
      <c r="B30" s="47">
        <v>9</v>
      </c>
      <c r="C30" s="97">
        <v>2</v>
      </c>
      <c r="D30" s="47">
        <v>5</v>
      </c>
      <c r="E30" s="97">
        <v>4</v>
      </c>
    </row>
    <row r="31" spans="1:5" ht="10.5">
      <c r="A31" s="2" t="s">
        <v>104</v>
      </c>
      <c r="B31" s="47">
        <v>0</v>
      </c>
      <c r="C31" s="97">
        <v>0</v>
      </c>
      <c r="D31" s="47">
        <v>0</v>
      </c>
      <c r="E31" s="97">
        <v>0</v>
      </c>
    </row>
    <row r="32" spans="1:5" ht="10.5">
      <c r="A32" s="2" t="s">
        <v>105</v>
      </c>
      <c r="B32" s="47">
        <v>0</v>
      </c>
      <c r="C32" s="97">
        <v>0</v>
      </c>
      <c r="D32" s="47">
        <v>0</v>
      </c>
      <c r="E32" s="97">
        <v>0</v>
      </c>
    </row>
    <row r="33" spans="1:5" ht="10.5">
      <c r="A33" s="2" t="s">
        <v>106</v>
      </c>
      <c r="B33" s="47">
        <v>6</v>
      </c>
      <c r="C33" s="97">
        <v>2</v>
      </c>
      <c r="D33" s="47">
        <v>6</v>
      </c>
      <c r="E33" s="97">
        <v>2</v>
      </c>
    </row>
    <row r="34" spans="1:5" ht="10.5">
      <c r="A34" s="2" t="s">
        <v>367</v>
      </c>
      <c r="B34" s="47">
        <v>0</v>
      </c>
      <c r="C34" s="118">
        <v>0</v>
      </c>
      <c r="D34" s="60">
        <v>0</v>
      </c>
      <c r="E34" s="118">
        <v>0</v>
      </c>
    </row>
    <row r="35" spans="1:5" ht="10.5">
      <c r="A35" s="2" t="s">
        <v>75</v>
      </c>
      <c r="B35" s="47">
        <v>12</v>
      </c>
      <c r="C35" s="118">
        <v>10</v>
      </c>
      <c r="D35" s="60">
        <v>12</v>
      </c>
      <c r="E35" s="118">
        <v>22</v>
      </c>
    </row>
    <row r="36" spans="1:5" ht="10.5">
      <c r="A36" s="2" t="s">
        <v>369</v>
      </c>
      <c r="B36" s="47">
        <v>35</v>
      </c>
      <c r="C36" s="118">
        <v>21</v>
      </c>
      <c r="D36" s="60">
        <v>28</v>
      </c>
      <c r="E36" s="118">
        <v>17</v>
      </c>
    </row>
    <row r="37" spans="1:5" ht="10.5">
      <c r="A37" s="2" t="s">
        <v>370</v>
      </c>
      <c r="B37" s="47">
        <v>0</v>
      </c>
      <c r="C37" s="118">
        <v>0</v>
      </c>
      <c r="D37" s="60">
        <v>3</v>
      </c>
      <c r="E37" s="118">
        <v>3</v>
      </c>
    </row>
    <row r="38" spans="1:5" ht="10.5">
      <c r="A38" s="2" t="s">
        <v>371</v>
      </c>
      <c r="B38" s="47">
        <v>2</v>
      </c>
      <c r="C38" s="51">
        <v>1.02</v>
      </c>
      <c r="D38" s="60">
        <v>12</v>
      </c>
      <c r="E38" s="118">
        <v>12</v>
      </c>
    </row>
    <row r="39" spans="1:5" ht="10.5">
      <c r="A39" s="2" t="s">
        <v>372</v>
      </c>
      <c r="B39" s="47">
        <v>2</v>
      </c>
      <c r="C39" s="118">
        <v>0</v>
      </c>
      <c r="D39" s="60">
        <v>0</v>
      </c>
      <c r="E39" s="118">
        <v>0</v>
      </c>
    </row>
    <row r="40" spans="1:5" ht="10.5">
      <c r="A40" s="2" t="s">
        <v>373</v>
      </c>
      <c r="B40" s="47">
        <v>24</v>
      </c>
      <c r="C40" s="118">
        <v>12</v>
      </c>
      <c r="D40" s="60">
        <v>8</v>
      </c>
      <c r="E40" s="118">
        <v>5</v>
      </c>
    </row>
    <row r="41" spans="1:5" ht="10.5">
      <c r="A41" s="2" t="s">
        <v>374</v>
      </c>
      <c r="B41" s="47">
        <v>16</v>
      </c>
      <c r="C41" s="118">
        <v>7</v>
      </c>
      <c r="D41" s="60">
        <v>15</v>
      </c>
      <c r="E41" s="118">
        <v>6</v>
      </c>
    </row>
    <row r="42" spans="1:5" ht="10.5">
      <c r="A42" s="2" t="s">
        <v>56</v>
      </c>
      <c r="B42" s="158" t="s">
        <v>171</v>
      </c>
      <c r="C42" s="158" t="s">
        <v>171</v>
      </c>
      <c r="D42" s="158" t="s">
        <v>171</v>
      </c>
      <c r="E42" s="158" t="s">
        <v>171</v>
      </c>
    </row>
    <row r="43" spans="1:5" ht="10.5">
      <c r="A43" s="2" t="s">
        <v>57</v>
      </c>
      <c r="B43" s="158" t="s">
        <v>171</v>
      </c>
      <c r="C43" s="158" t="s">
        <v>171</v>
      </c>
      <c r="D43" s="158" t="s">
        <v>171</v>
      </c>
      <c r="E43" s="158" t="s">
        <v>171</v>
      </c>
    </row>
    <row r="44" spans="1:5" ht="10.5">
      <c r="A44" s="2" t="s">
        <v>375</v>
      </c>
      <c r="B44" s="47">
        <v>0</v>
      </c>
      <c r="C44" s="118">
        <v>0</v>
      </c>
      <c r="D44" s="60">
        <v>4</v>
      </c>
      <c r="E44" s="118">
        <v>4</v>
      </c>
    </row>
    <row r="45" spans="1:5" ht="10.5">
      <c r="A45" s="2" t="s">
        <v>376</v>
      </c>
      <c r="B45" s="47">
        <v>1</v>
      </c>
      <c r="C45" s="118">
        <v>1</v>
      </c>
      <c r="D45" s="60">
        <v>0</v>
      </c>
      <c r="E45" s="118">
        <v>0</v>
      </c>
    </row>
    <row r="46" spans="1:5" ht="10.5">
      <c r="A46" s="2" t="s">
        <v>377</v>
      </c>
      <c r="B46" s="47">
        <v>1</v>
      </c>
      <c r="C46" s="118">
        <v>1</v>
      </c>
      <c r="D46" s="60">
        <v>1</v>
      </c>
      <c r="E46" s="118">
        <v>1</v>
      </c>
    </row>
    <row r="47" spans="1:5" ht="10.5">
      <c r="A47" s="2" t="s">
        <v>170</v>
      </c>
      <c r="B47" s="47">
        <v>337</v>
      </c>
      <c r="C47" s="118">
        <v>201</v>
      </c>
      <c r="D47" s="60">
        <v>0</v>
      </c>
      <c r="E47" s="118">
        <v>99</v>
      </c>
    </row>
    <row r="48" spans="1:5" ht="10.5">
      <c r="A48" s="2" t="s">
        <v>178</v>
      </c>
      <c r="B48" s="47">
        <v>1</v>
      </c>
      <c r="C48" s="118">
        <v>0</v>
      </c>
      <c r="D48" s="60">
        <v>6</v>
      </c>
      <c r="E48" s="118">
        <v>0</v>
      </c>
    </row>
    <row r="49" spans="1:5" ht="10.5">
      <c r="A49" s="54" t="s">
        <v>380</v>
      </c>
      <c r="B49" s="60">
        <v>1</v>
      </c>
      <c r="C49" s="118">
        <v>1</v>
      </c>
      <c r="D49" s="60">
        <v>1</v>
      </c>
      <c r="E49" s="118">
        <v>1</v>
      </c>
    </row>
    <row r="50" spans="1:5" ht="10.5">
      <c r="A50" s="54" t="s">
        <v>309</v>
      </c>
      <c r="B50" s="60">
        <v>0</v>
      </c>
      <c r="C50" s="118">
        <v>0</v>
      </c>
      <c r="D50" s="60"/>
      <c r="E50" s="118"/>
    </row>
    <row r="51" spans="1:5" ht="10.5">
      <c r="A51" s="54" t="s">
        <v>382</v>
      </c>
      <c r="B51" s="60">
        <v>85</v>
      </c>
      <c r="C51" s="118">
        <v>19</v>
      </c>
      <c r="D51" s="60">
        <v>12</v>
      </c>
      <c r="E51" s="118">
        <v>1</v>
      </c>
    </row>
    <row r="52" spans="1:5" ht="10.5">
      <c r="A52" s="54" t="s">
        <v>383</v>
      </c>
      <c r="B52" s="60">
        <v>0</v>
      </c>
      <c r="C52" s="118">
        <v>0</v>
      </c>
      <c r="D52" s="60">
        <v>0</v>
      </c>
      <c r="E52" s="118">
        <v>0</v>
      </c>
    </row>
    <row r="53" spans="1:5" ht="10.5">
      <c r="A53" s="54" t="s">
        <v>384</v>
      </c>
      <c r="B53" s="60">
        <v>16</v>
      </c>
      <c r="C53" s="118">
        <v>3</v>
      </c>
      <c r="D53" s="60">
        <v>10</v>
      </c>
      <c r="E53" s="118">
        <v>4</v>
      </c>
    </row>
    <row r="54" spans="1:5" ht="10.5">
      <c r="A54" s="54" t="s">
        <v>183</v>
      </c>
      <c r="B54" s="51">
        <v>0</v>
      </c>
      <c r="C54" s="51">
        <v>0</v>
      </c>
      <c r="D54" s="60">
        <v>3</v>
      </c>
      <c r="E54" s="118">
        <v>100</v>
      </c>
    </row>
    <row r="55" spans="1:5" ht="10.5">
      <c r="A55" s="103" t="s">
        <v>164</v>
      </c>
      <c r="B55" s="115" t="s">
        <v>171</v>
      </c>
      <c r="C55" s="172" t="s">
        <v>171</v>
      </c>
      <c r="D55" s="115" t="s">
        <v>171</v>
      </c>
      <c r="E55" s="123" t="s">
        <v>171</v>
      </c>
    </row>
    <row r="56" ht="10.5">
      <c r="A56" s="4" t="s">
        <v>172</v>
      </c>
    </row>
    <row r="57" ht="10.5">
      <c r="A57" s="4" t="s">
        <v>65</v>
      </c>
    </row>
    <row r="58" ht="10.5">
      <c r="A58" s="4" t="s">
        <v>66</v>
      </c>
    </row>
    <row r="59" ht="10.5">
      <c r="A59" s="4" t="s">
        <v>124</v>
      </c>
    </row>
    <row r="60" spans="1:14" ht="10.5">
      <c r="A60" s="4" t="s">
        <v>67</v>
      </c>
      <c r="F60" s="25"/>
      <c r="I60" s="25"/>
      <c r="J60" s="37"/>
      <c r="K60" s="37"/>
      <c r="L60" s="37"/>
      <c r="M60" s="37"/>
      <c r="N60" s="37"/>
    </row>
    <row r="61" ht="10.5">
      <c r="A61" s="4" t="s">
        <v>125</v>
      </c>
    </row>
  </sheetData>
  <printOptions/>
  <pageMargins left="0.5" right="0.5" top="0.35" bottom="0.35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C60" sqref="C60"/>
    </sheetView>
  </sheetViews>
  <sheetFormatPr defaultColWidth="11.421875" defaultRowHeight="12.75"/>
  <cols>
    <col min="1" max="1" width="19.28125" style="4" customWidth="1"/>
    <col min="2" max="2" width="16.00390625" style="4" customWidth="1"/>
    <col min="3" max="3" width="15.57421875" style="4" customWidth="1"/>
    <col min="4" max="4" width="16.140625" style="4" customWidth="1"/>
    <col min="5" max="5" width="16.8515625" style="4" customWidth="1"/>
    <col min="6" max="6" width="16.28125" style="4" customWidth="1"/>
    <col min="7" max="16384" width="9.140625" style="4" customWidth="1"/>
  </cols>
  <sheetData>
    <row r="1" ht="10.5">
      <c r="A1" s="1" t="s">
        <v>446</v>
      </c>
    </row>
    <row r="2" spans="1:6" ht="42.75" customHeight="1">
      <c r="A2" s="7" t="s">
        <v>290</v>
      </c>
      <c r="B2" s="7" t="s">
        <v>430</v>
      </c>
      <c r="C2" s="7" t="s">
        <v>431</v>
      </c>
      <c r="D2" s="7" t="s">
        <v>432</v>
      </c>
      <c r="E2" s="7" t="s">
        <v>433</v>
      </c>
      <c r="F2" s="7" t="s">
        <v>434</v>
      </c>
    </row>
    <row r="3" spans="1:6" ht="10.5">
      <c r="A3" s="2" t="s">
        <v>332</v>
      </c>
      <c r="B3" s="146">
        <v>68.1</v>
      </c>
      <c r="C3" s="148">
        <v>80.8</v>
      </c>
      <c r="D3" s="148">
        <v>68.3</v>
      </c>
      <c r="E3" s="148">
        <v>61.1</v>
      </c>
      <c r="F3" s="148">
        <v>73</v>
      </c>
    </row>
    <row r="4" spans="1:6" ht="10.5">
      <c r="A4" s="2" t="s">
        <v>333</v>
      </c>
      <c r="B4" s="146">
        <v>51.5</v>
      </c>
      <c r="C4" s="148">
        <v>75.5</v>
      </c>
      <c r="D4" s="148">
        <v>73.9</v>
      </c>
      <c r="E4" s="148">
        <v>46.5</v>
      </c>
      <c r="F4" s="148">
        <v>60.2</v>
      </c>
    </row>
    <row r="5" spans="1:6" ht="10.5">
      <c r="A5" s="2" t="s">
        <v>334</v>
      </c>
      <c r="B5" s="146">
        <v>38.4</v>
      </c>
      <c r="C5" s="148">
        <v>65.1</v>
      </c>
      <c r="D5" s="148">
        <v>50.1</v>
      </c>
      <c r="E5" s="148">
        <v>21.4</v>
      </c>
      <c r="F5" s="148">
        <v>50.9</v>
      </c>
    </row>
    <row r="6" spans="1:6" ht="10.5">
      <c r="A6" s="2" t="s">
        <v>335</v>
      </c>
      <c r="B6" s="146">
        <v>31</v>
      </c>
      <c r="C6" s="148">
        <v>47</v>
      </c>
      <c r="D6" s="148">
        <v>37</v>
      </c>
      <c r="E6" s="148">
        <v>24</v>
      </c>
      <c r="F6" s="148">
        <v>36</v>
      </c>
    </row>
    <row r="7" spans="1:6" ht="10.5">
      <c r="A7" s="2" t="s">
        <v>336</v>
      </c>
      <c r="B7" s="146">
        <v>17.8</v>
      </c>
      <c r="C7" s="148">
        <v>43</v>
      </c>
      <c r="D7" s="148">
        <v>28.1</v>
      </c>
      <c r="E7" s="148">
        <v>23.1</v>
      </c>
      <c r="F7" s="148">
        <v>27.9</v>
      </c>
    </row>
    <row r="8" spans="1:6" ht="10.5">
      <c r="A8" s="2" t="s">
        <v>337</v>
      </c>
      <c r="B8" s="146">
        <v>71.5</v>
      </c>
      <c r="C8" s="148">
        <v>88.2</v>
      </c>
      <c r="D8" s="148">
        <v>77.9</v>
      </c>
      <c r="E8" s="148">
        <v>72.7</v>
      </c>
      <c r="F8" s="148">
        <v>78.1</v>
      </c>
    </row>
    <row r="9" spans="1:6" ht="10.5">
      <c r="A9" s="2" t="s">
        <v>311</v>
      </c>
      <c r="B9" s="146"/>
      <c r="C9" s="148"/>
      <c r="D9" s="148"/>
      <c r="E9" s="148"/>
      <c r="F9" s="148"/>
    </row>
    <row r="10" spans="1:6" ht="10.5">
      <c r="A10" s="2" t="s">
        <v>339</v>
      </c>
      <c r="B10" s="146">
        <v>66.7</v>
      </c>
      <c r="C10" s="148">
        <v>81</v>
      </c>
      <c r="D10" s="148">
        <v>71.9</v>
      </c>
      <c r="E10" s="148">
        <v>42.7</v>
      </c>
      <c r="F10" s="148">
        <v>70.6</v>
      </c>
    </row>
    <row r="11" spans="1:8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62"/>
      <c r="H11" s="162"/>
    </row>
    <row r="12" spans="1:6" ht="10.5">
      <c r="A12" s="2" t="s">
        <v>340</v>
      </c>
      <c r="B12" s="146">
        <v>37</v>
      </c>
      <c r="C12" s="148">
        <v>66</v>
      </c>
      <c r="D12" s="148">
        <v>59</v>
      </c>
      <c r="E12" s="148">
        <v>37</v>
      </c>
      <c r="F12" s="148">
        <v>54</v>
      </c>
    </row>
    <row r="13" spans="1:6" ht="10.5">
      <c r="A13" s="2" t="s">
        <v>341</v>
      </c>
      <c r="B13" s="146">
        <v>69.6</v>
      </c>
      <c r="C13" s="148">
        <v>89</v>
      </c>
      <c r="D13" s="148">
        <v>78.3</v>
      </c>
      <c r="E13" s="148">
        <v>62.7</v>
      </c>
      <c r="F13" s="148">
        <v>83.5</v>
      </c>
    </row>
    <row r="14" spans="1:6" ht="10.5">
      <c r="A14" s="2" t="s">
        <v>342</v>
      </c>
      <c r="B14" s="146">
        <v>33.3</v>
      </c>
      <c r="C14" s="148">
        <v>55.6</v>
      </c>
      <c r="D14" s="148">
        <v>54.1</v>
      </c>
      <c r="E14" s="148">
        <v>15.5</v>
      </c>
      <c r="F14" s="148">
        <v>43.2</v>
      </c>
    </row>
    <row r="15" spans="1:6" ht="10.5">
      <c r="A15" s="2" t="s">
        <v>343</v>
      </c>
      <c r="B15" s="146">
        <v>39.5</v>
      </c>
      <c r="C15" s="148">
        <v>76.3</v>
      </c>
      <c r="D15" s="148">
        <v>52.5</v>
      </c>
      <c r="E15" s="148">
        <v>37.2</v>
      </c>
      <c r="F15" s="148">
        <v>65.7</v>
      </c>
    </row>
    <row r="16" spans="1:6" ht="10.5">
      <c r="A16" s="2" t="s">
        <v>344</v>
      </c>
      <c r="B16" s="146">
        <v>41.1</v>
      </c>
      <c r="C16" s="148">
        <v>63.1</v>
      </c>
      <c r="D16" s="148">
        <v>57.4</v>
      </c>
      <c r="E16" s="148">
        <v>62.9</v>
      </c>
      <c r="F16" s="148">
        <v>47.9</v>
      </c>
    </row>
    <row r="17" spans="1:6" ht="10.5">
      <c r="A17" s="2" t="s">
        <v>345</v>
      </c>
      <c r="B17" s="146">
        <v>41</v>
      </c>
      <c r="C17" s="148">
        <v>72</v>
      </c>
      <c r="D17" s="148">
        <v>57</v>
      </c>
      <c r="E17" s="148">
        <v>46</v>
      </c>
      <c r="F17" s="148">
        <v>58</v>
      </c>
    </row>
    <row r="18" spans="1:6" ht="10.5">
      <c r="A18" s="2" t="s">
        <v>316</v>
      </c>
      <c r="B18" s="146"/>
      <c r="C18" s="148"/>
      <c r="D18" s="148"/>
      <c r="E18" s="148"/>
      <c r="F18" s="148"/>
    </row>
    <row r="19" spans="1:6" ht="10.5">
      <c r="A19" s="2" t="s">
        <v>347</v>
      </c>
      <c r="B19" s="146">
        <v>67.9</v>
      </c>
      <c r="C19" s="148">
        <v>77.1</v>
      </c>
      <c r="D19" s="148">
        <v>65.2</v>
      </c>
      <c r="E19" s="148">
        <v>64.9</v>
      </c>
      <c r="F19" s="148">
        <v>67.2</v>
      </c>
    </row>
    <row r="20" spans="1:6" ht="10.5">
      <c r="A20" s="2" t="s">
        <v>133</v>
      </c>
      <c r="B20" s="146"/>
      <c r="C20" s="148"/>
      <c r="D20" s="148"/>
      <c r="E20" s="148"/>
      <c r="F20" s="148"/>
    </row>
    <row r="21" spans="1:6" ht="10.5">
      <c r="A21" s="2" t="s">
        <v>138</v>
      </c>
      <c r="B21" s="146"/>
      <c r="C21" s="148"/>
      <c r="D21" s="148"/>
      <c r="E21" s="148"/>
      <c r="F21" s="148"/>
    </row>
    <row r="22" spans="1:6" ht="10.5">
      <c r="A22" s="2" t="s">
        <v>281</v>
      </c>
      <c r="B22" s="146"/>
      <c r="C22" s="148"/>
      <c r="D22" s="148"/>
      <c r="E22" s="148"/>
      <c r="F22" s="148"/>
    </row>
    <row r="23" spans="1:6" ht="10.5">
      <c r="A23" s="2" t="s">
        <v>96</v>
      </c>
      <c r="B23" s="146">
        <v>45</v>
      </c>
      <c r="C23" s="148">
        <v>74.3</v>
      </c>
      <c r="D23" s="148">
        <v>63.4</v>
      </c>
      <c r="E23" s="148">
        <v>38.8</v>
      </c>
      <c r="F23" s="148">
        <v>58.1</v>
      </c>
    </row>
    <row r="24" spans="1:6" ht="10.5">
      <c r="A24" s="2" t="s">
        <v>299</v>
      </c>
      <c r="B24" s="146"/>
      <c r="C24" s="148"/>
      <c r="D24" s="148"/>
      <c r="E24" s="148"/>
      <c r="F24" s="148"/>
    </row>
    <row r="25" spans="1:6" ht="10.5">
      <c r="A25" s="2" t="s">
        <v>386</v>
      </c>
      <c r="B25" s="146"/>
      <c r="C25" s="148"/>
      <c r="D25" s="148"/>
      <c r="E25" s="148"/>
      <c r="F25" s="148"/>
    </row>
    <row r="26" spans="1:6" ht="10.5">
      <c r="A26" s="2" t="s">
        <v>99</v>
      </c>
      <c r="B26" s="146">
        <v>36.9</v>
      </c>
      <c r="C26" s="148">
        <v>80.5</v>
      </c>
      <c r="D26" s="148">
        <v>53.9</v>
      </c>
      <c r="E26" s="148">
        <v>48.1</v>
      </c>
      <c r="F26" s="148">
        <v>63.2</v>
      </c>
    </row>
    <row r="27" spans="1:6" ht="10.5">
      <c r="A27" s="2" t="s">
        <v>100</v>
      </c>
      <c r="B27" s="146">
        <v>76</v>
      </c>
      <c r="C27" s="148">
        <v>85</v>
      </c>
      <c r="D27" s="148">
        <v>82</v>
      </c>
      <c r="E27" s="148">
        <v>76</v>
      </c>
      <c r="F27" s="148">
        <v>79</v>
      </c>
    </row>
    <row r="28" spans="1:6" ht="10.5">
      <c r="A28" s="2" t="s">
        <v>282</v>
      </c>
      <c r="B28" s="146"/>
      <c r="C28" s="148"/>
      <c r="D28" s="148"/>
      <c r="E28" s="148"/>
      <c r="F28" s="148"/>
    </row>
    <row r="29" spans="1:6" ht="10.5">
      <c r="A29" s="2" t="s">
        <v>134</v>
      </c>
      <c r="B29" s="146"/>
      <c r="C29" s="148"/>
      <c r="D29" s="148"/>
      <c r="E29" s="148"/>
      <c r="F29" s="148"/>
    </row>
    <row r="30" spans="1:6" ht="10.5">
      <c r="A30" s="2" t="s">
        <v>300</v>
      </c>
      <c r="B30" s="146"/>
      <c r="C30" s="148"/>
      <c r="D30" s="148"/>
      <c r="E30" s="148"/>
      <c r="F30" s="148"/>
    </row>
    <row r="31" spans="1:6" ht="10.5">
      <c r="A31" s="2" t="s">
        <v>104</v>
      </c>
      <c r="B31" s="146">
        <v>35.2</v>
      </c>
      <c r="C31" s="148">
        <v>42.5</v>
      </c>
      <c r="D31" s="148">
        <v>25.7</v>
      </c>
      <c r="E31" s="148">
        <v>10.1</v>
      </c>
      <c r="F31" s="148">
        <v>22.6</v>
      </c>
    </row>
    <row r="32" spans="1:6" ht="10.5">
      <c r="A32" s="2" t="s">
        <v>436</v>
      </c>
      <c r="B32" s="146"/>
      <c r="C32" s="146"/>
      <c r="D32" s="146"/>
      <c r="E32" s="146"/>
      <c r="F32" s="146"/>
    </row>
    <row r="33" spans="1:6" ht="10.5">
      <c r="A33" s="2" t="s">
        <v>447</v>
      </c>
      <c r="B33" s="146"/>
      <c r="C33" s="148"/>
      <c r="D33" s="148"/>
      <c r="E33" s="148"/>
      <c r="F33" s="148"/>
    </row>
    <row r="34" spans="1:6" ht="10.5">
      <c r="A34" s="2" t="s">
        <v>367</v>
      </c>
      <c r="B34" s="146">
        <v>28.5</v>
      </c>
      <c r="C34" s="148">
        <v>56.8</v>
      </c>
      <c r="D34" s="148">
        <v>50</v>
      </c>
      <c r="E34" s="148">
        <v>34.8</v>
      </c>
      <c r="F34" s="148">
        <v>47.5</v>
      </c>
    </row>
    <row r="35" spans="1:6" ht="10.5">
      <c r="A35" s="2" t="s">
        <v>283</v>
      </c>
      <c r="B35" s="146"/>
      <c r="C35" s="148"/>
      <c r="D35" s="148"/>
      <c r="E35" s="148"/>
      <c r="F35" s="148"/>
    </row>
    <row r="36" spans="1:6" ht="10.5">
      <c r="A36" s="2" t="s">
        <v>369</v>
      </c>
      <c r="B36" s="146">
        <v>72.1</v>
      </c>
      <c r="C36" s="148">
        <v>88.9</v>
      </c>
      <c r="D36" s="148">
        <v>79.9</v>
      </c>
      <c r="E36" s="148">
        <v>65</v>
      </c>
      <c r="F36" s="148">
        <v>82.1</v>
      </c>
    </row>
    <row r="37" spans="1:6" ht="10.5">
      <c r="A37" s="2" t="s">
        <v>370</v>
      </c>
      <c r="B37" s="146">
        <v>41.7</v>
      </c>
      <c r="C37" s="148">
        <v>75.1</v>
      </c>
      <c r="D37" s="148">
        <v>63.8</v>
      </c>
      <c r="E37" s="148">
        <v>33.2</v>
      </c>
      <c r="F37" s="148">
        <v>63.9</v>
      </c>
    </row>
    <row r="38" spans="1:6" ht="10.5">
      <c r="A38" s="2" t="s">
        <v>284</v>
      </c>
      <c r="B38" s="146"/>
      <c r="C38" s="148"/>
      <c r="D38" s="148"/>
      <c r="E38" s="148"/>
      <c r="F38" s="148"/>
    </row>
    <row r="39" spans="1:6" ht="10.5">
      <c r="A39" s="2" t="s">
        <v>372</v>
      </c>
      <c r="B39" s="146">
        <v>57</v>
      </c>
      <c r="C39" s="148">
        <v>69</v>
      </c>
      <c r="D39" s="148">
        <v>55</v>
      </c>
      <c r="E39" s="148">
        <v>39</v>
      </c>
      <c r="F39" s="148">
        <v>60</v>
      </c>
    </row>
    <row r="40" spans="1:6" ht="10.5">
      <c r="A40" s="2" t="s">
        <v>373</v>
      </c>
      <c r="B40" s="146">
        <v>53.2</v>
      </c>
      <c r="C40" s="148">
        <v>81.5</v>
      </c>
      <c r="D40" s="148">
        <v>62.4</v>
      </c>
      <c r="E40" s="148">
        <v>55</v>
      </c>
      <c r="F40" s="148">
        <v>72</v>
      </c>
    </row>
    <row r="41" spans="1:6" ht="10.5">
      <c r="A41" s="2" t="s">
        <v>374</v>
      </c>
      <c r="B41" s="146">
        <v>29.4</v>
      </c>
      <c r="C41" s="148">
        <v>63.7</v>
      </c>
      <c r="D41" s="148">
        <v>37.7</v>
      </c>
      <c r="E41" s="148">
        <v>23.7</v>
      </c>
      <c r="F41" s="148">
        <v>43.2</v>
      </c>
    </row>
    <row r="42" spans="1:8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62"/>
      <c r="H42" s="162"/>
    </row>
    <row r="43" spans="1:8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62"/>
      <c r="H43" s="162"/>
    </row>
    <row r="44" spans="1:6" ht="10.5">
      <c r="A44" s="2" t="s">
        <v>375</v>
      </c>
      <c r="B44" s="146">
        <v>9.1</v>
      </c>
      <c r="C44" s="148">
        <v>28.8</v>
      </c>
      <c r="D44" s="148">
        <v>20.5</v>
      </c>
      <c r="E44" s="148">
        <v>13.5</v>
      </c>
      <c r="F44" s="148">
        <v>16.6</v>
      </c>
    </row>
    <row r="45" spans="1:6" ht="10.5">
      <c r="A45" s="2" t="s">
        <v>376</v>
      </c>
      <c r="B45" s="146">
        <v>73.9</v>
      </c>
      <c r="C45" s="148">
        <v>84.4</v>
      </c>
      <c r="D45" s="148">
        <v>74.2</v>
      </c>
      <c r="E45" s="148">
        <v>28.6</v>
      </c>
      <c r="F45" s="148">
        <v>73</v>
      </c>
    </row>
    <row r="46" spans="1:6" ht="10.5">
      <c r="A46" s="2" t="s">
        <v>377</v>
      </c>
      <c r="B46" s="146">
        <v>37.2</v>
      </c>
      <c r="C46" s="148">
        <v>90.3</v>
      </c>
      <c r="D46" s="148">
        <v>72.5</v>
      </c>
      <c r="E46" s="148">
        <v>48</v>
      </c>
      <c r="F46" s="148">
        <v>84.7</v>
      </c>
    </row>
    <row r="47" spans="1:6" ht="10.5">
      <c r="A47" s="2" t="s">
        <v>378</v>
      </c>
      <c r="B47" s="146">
        <v>73</v>
      </c>
      <c r="C47" s="148">
        <v>85</v>
      </c>
      <c r="D47" s="148">
        <v>79</v>
      </c>
      <c r="E47" s="148">
        <v>73</v>
      </c>
      <c r="F47" s="148">
        <v>78</v>
      </c>
    </row>
    <row r="48" spans="1:6" ht="10.5">
      <c r="A48" s="2" t="s">
        <v>379</v>
      </c>
      <c r="B48" s="146">
        <v>45</v>
      </c>
      <c r="C48" s="148">
        <v>77</v>
      </c>
      <c r="D48" s="148">
        <v>51</v>
      </c>
      <c r="E48" s="148">
        <v>45</v>
      </c>
      <c r="F48" s="148">
        <v>64</v>
      </c>
    </row>
    <row r="49" spans="1:6" ht="10.5">
      <c r="A49" s="2" t="s">
        <v>295</v>
      </c>
      <c r="B49" s="146"/>
      <c r="C49" s="148"/>
      <c r="D49" s="148"/>
      <c r="E49" s="148"/>
      <c r="F49" s="148"/>
    </row>
    <row r="50" spans="1:6" ht="10.5">
      <c r="A50" s="2" t="s">
        <v>381</v>
      </c>
      <c r="B50" s="146">
        <v>65.4</v>
      </c>
      <c r="C50" s="148">
        <v>85.3</v>
      </c>
      <c r="D50" s="148">
        <v>80.6</v>
      </c>
      <c r="E50" s="148">
        <v>79.5</v>
      </c>
      <c r="F50" s="148">
        <v>75.3</v>
      </c>
    </row>
    <row r="51" spans="1:6" ht="10.5">
      <c r="A51" s="2" t="s">
        <v>142</v>
      </c>
      <c r="B51" s="146"/>
      <c r="C51" s="146"/>
      <c r="D51" s="146"/>
      <c r="E51" s="146"/>
      <c r="F51" s="146"/>
    </row>
    <row r="52" spans="1:6" ht="10.5">
      <c r="A52" s="2" t="s">
        <v>383</v>
      </c>
      <c r="B52" s="146">
        <v>81.8</v>
      </c>
      <c r="C52" s="148">
        <v>77.7</v>
      </c>
      <c r="D52" s="148">
        <v>75.6</v>
      </c>
      <c r="E52" s="148">
        <v>74.5</v>
      </c>
      <c r="F52" s="148">
        <v>70</v>
      </c>
    </row>
    <row r="53" spans="1:6" ht="10.5">
      <c r="A53" s="2" t="s">
        <v>113</v>
      </c>
      <c r="B53" s="146"/>
      <c r="C53" s="148"/>
      <c r="D53" s="148"/>
      <c r="E53" s="148"/>
      <c r="F53" s="148"/>
    </row>
    <row r="54" spans="1:6" ht="10.5">
      <c r="A54" s="2" t="s">
        <v>139</v>
      </c>
      <c r="B54" s="146"/>
      <c r="C54" s="148"/>
      <c r="D54" s="148"/>
      <c r="E54" s="148"/>
      <c r="F54" s="148"/>
    </row>
    <row r="55" ht="10.5">
      <c r="A55" s="4" t="s">
        <v>448</v>
      </c>
    </row>
    <row r="56" spans="1:14" ht="10.5">
      <c r="A56" s="4" t="s">
        <v>124</v>
      </c>
      <c r="F56" s="25"/>
      <c r="I56" s="25"/>
      <c r="J56" s="37"/>
      <c r="K56" s="37"/>
      <c r="L56" s="37"/>
      <c r="M56" s="37"/>
      <c r="N56" s="37"/>
    </row>
  </sheetData>
  <printOptions/>
  <pageMargins left="0.4" right="0.4" top="0.75" bottom="0.75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C60" sqref="C60"/>
    </sheetView>
  </sheetViews>
  <sheetFormatPr defaultColWidth="11.421875" defaultRowHeight="12.75"/>
  <cols>
    <col min="1" max="1" width="18.421875" style="4" customWidth="1"/>
    <col min="2" max="2" width="15.57421875" style="4" customWidth="1"/>
    <col min="3" max="3" width="15.421875" style="4" customWidth="1"/>
    <col min="4" max="5" width="14.8515625" style="4" customWidth="1"/>
    <col min="6" max="6" width="15.00390625" style="4" customWidth="1"/>
    <col min="7" max="16384" width="9.140625" style="4" customWidth="1"/>
  </cols>
  <sheetData>
    <row r="1" ht="10.5">
      <c r="A1" s="1" t="s">
        <v>401</v>
      </c>
    </row>
    <row r="2" spans="1:6" ht="42.75" customHeight="1">
      <c r="A2" s="7" t="s">
        <v>290</v>
      </c>
      <c r="B2" s="7" t="s">
        <v>430</v>
      </c>
      <c r="C2" s="7" t="s">
        <v>431</v>
      </c>
      <c r="D2" s="7" t="s">
        <v>432</v>
      </c>
      <c r="E2" s="7" t="s">
        <v>433</v>
      </c>
      <c r="F2" s="7" t="s">
        <v>434</v>
      </c>
    </row>
    <row r="3" spans="1:6" ht="10.5">
      <c r="A3" s="2" t="s">
        <v>332</v>
      </c>
      <c r="B3" s="146">
        <v>57.4</v>
      </c>
      <c r="C3" s="148">
        <v>71.6</v>
      </c>
      <c r="D3" s="148">
        <v>59</v>
      </c>
      <c r="E3" s="148">
        <v>53.9</v>
      </c>
      <c r="F3" s="148">
        <v>61.5</v>
      </c>
    </row>
    <row r="4" spans="1:6" ht="10.5">
      <c r="A4" s="2" t="s">
        <v>333</v>
      </c>
      <c r="B4" s="146">
        <v>47.9</v>
      </c>
      <c r="C4" s="148">
        <v>66.9</v>
      </c>
      <c r="D4" s="148">
        <v>63.6</v>
      </c>
      <c r="E4" s="148">
        <v>42.1</v>
      </c>
      <c r="F4" s="148">
        <v>51.5</v>
      </c>
    </row>
    <row r="5" spans="1:6" ht="10.5">
      <c r="A5" s="2" t="s">
        <v>334</v>
      </c>
      <c r="B5" s="146">
        <v>46.4</v>
      </c>
      <c r="C5" s="148">
        <v>66</v>
      </c>
      <c r="D5" s="148">
        <v>53.8</v>
      </c>
      <c r="E5" s="148">
        <v>31</v>
      </c>
      <c r="F5" s="148">
        <v>53.5</v>
      </c>
    </row>
    <row r="6" spans="1:6" ht="10.5">
      <c r="A6" s="2" t="s">
        <v>335</v>
      </c>
      <c r="B6" s="146">
        <v>28</v>
      </c>
      <c r="C6" s="148">
        <v>41</v>
      </c>
      <c r="D6" s="148">
        <v>32</v>
      </c>
      <c r="E6" s="148">
        <v>21</v>
      </c>
      <c r="F6" s="148">
        <v>29</v>
      </c>
    </row>
    <row r="7" spans="1:6" ht="10.5">
      <c r="A7" s="2" t="s">
        <v>336</v>
      </c>
      <c r="B7" s="146">
        <v>26.6</v>
      </c>
      <c r="C7" s="148">
        <v>44.7</v>
      </c>
      <c r="D7" s="148">
        <v>33.3</v>
      </c>
      <c r="E7" s="148">
        <v>32.3</v>
      </c>
      <c r="F7" s="148">
        <v>32.9</v>
      </c>
    </row>
    <row r="8" spans="1:6" ht="10.5">
      <c r="A8" s="2" t="s">
        <v>337</v>
      </c>
      <c r="B8" s="146">
        <v>77.3</v>
      </c>
      <c r="C8" s="148">
        <v>89.1</v>
      </c>
      <c r="D8" s="148">
        <v>80.1</v>
      </c>
      <c r="E8" s="148">
        <v>77.7</v>
      </c>
      <c r="F8" s="148">
        <v>80</v>
      </c>
    </row>
    <row r="9" spans="1:6" ht="10.5">
      <c r="A9" s="2" t="s">
        <v>311</v>
      </c>
      <c r="B9" s="146"/>
      <c r="C9" s="148"/>
      <c r="D9" s="148"/>
      <c r="E9" s="148"/>
      <c r="F9" s="148"/>
    </row>
    <row r="10" spans="1:6" ht="10.5">
      <c r="A10" s="2" t="s">
        <v>339</v>
      </c>
      <c r="B10" s="146">
        <v>72.7</v>
      </c>
      <c r="C10" s="148">
        <v>76.3</v>
      </c>
      <c r="D10" s="148">
        <v>66.5</v>
      </c>
      <c r="E10" s="148">
        <v>48</v>
      </c>
      <c r="F10" s="148">
        <v>64.3</v>
      </c>
    </row>
    <row r="11" spans="1:8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62"/>
      <c r="H11" s="162"/>
    </row>
    <row r="12" spans="1:6" ht="10.5">
      <c r="A12" s="2" t="s">
        <v>340</v>
      </c>
      <c r="B12" s="146">
        <v>38</v>
      </c>
      <c r="C12" s="148">
        <v>58</v>
      </c>
      <c r="D12" s="148">
        <v>54</v>
      </c>
      <c r="E12" s="148">
        <v>37</v>
      </c>
      <c r="F12" s="148">
        <v>45</v>
      </c>
    </row>
    <row r="13" spans="1:6" ht="10.5">
      <c r="A13" s="2" t="s">
        <v>341</v>
      </c>
      <c r="B13" s="146">
        <v>74.7</v>
      </c>
      <c r="C13" s="148">
        <v>86.5</v>
      </c>
      <c r="D13" s="148">
        <v>80.5</v>
      </c>
      <c r="E13" s="148">
        <v>68.7</v>
      </c>
      <c r="F13" s="148">
        <v>80.2</v>
      </c>
    </row>
    <row r="14" spans="1:6" ht="10.5">
      <c r="A14" s="2" t="s">
        <v>342</v>
      </c>
      <c r="B14" s="146">
        <v>10.1</v>
      </c>
      <c r="C14" s="148">
        <v>24.9</v>
      </c>
      <c r="D14" s="148">
        <v>18.4</v>
      </c>
      <c r="E14" s="148">
        <v>5.3</v>
      </c>
      <c r="F14" s="148">
        <v>14.5</v>
      </c>
    </row>
    <row r="15" spans="1:6" ht="10.5">
      <c r="A15" s="2" t="s">
        <v>343</v>
      </c>
      <c r="B15" s="146">
        <v>54.6</v>
      </c>
      <c r="C15" s="148">
        <v>78.6</v>
      </c>
      <c r="D15" s="148">
        <v>61.9</v>
      </c>
      <c r="E15" s="148">
        <v>51</v>
      </c>
      <c r="F15" s="148">
        <v>70.3</v>
      </c>
    </row>
    <row r="16" spans="1:6" ht="10.5">
      <c r="A16" s="2" t="s">
        <v>344</v>
      </c>
      <c r="B16" s="146">
        <v>45.5</v>
      </c>
      <c r="C16" s="148">
        <v>70.6</v>
      </c>
      <c r="D16" s="148">
        <v>58.8</v>
      </c>
      <c r="E16" s="148">
        <v>46.2</v>
      </c>
      <c r="F16" s="148">
        <v>53.7</v>
      </c>
    </row>
    <row r="17" spans="1:6" ht="10.5">
      <c r="A17" s="2" t="s">
        <v>345</v>
      </c>
      <c r="B17" s="146">
        <v>45</v>
      </c>
      <c r="C17" s="148">
        <v>72</v>
      </c>
      <c r="D17" s="148">
        <v>61</v>
      </c>
      <c r="E17" s="148">
        <v>55</v>
      </c>
      <c r="F17" s="148">
        <v>59</v>
      </c>
    </row>
    <row r="18" spans="1:6" ht="10.5">
      <c r="A18" s="2" t="s">
        <v>316</v>
      </c>
      <c r="B18" s="146"/>
      <c r="C18" s="148"/>
      <c r="D18" s="148"/>
      <c r="E18" s="148"/>
      <c r="F18" s="148"/>
    </row>
    <row r="19" spans="1:6" ht="10.5">
      <c r="A19" s="2" t="s">
        <v>435</v>
      </c>
      <c r="B19" s="146"/>
      <c r="C19" s="148"/>
      <c r="D19" s="148"/>
      <c r="E19" s="148"/>
      <c r="F19" s="148"/>
    </row>
    <row r="20" spans="1:6" ht="10.5">
      <c r="A20" s="2" t="s">
        <v>348</v>
      </c>
      <c r="B20" s="146">
        <v>27</v>
      </c>
      <c r="C20" s="148">
        <v>45</v>
      </c>
      <c r="D20" s="148">
        <v>36</v>
      </c>
      <c r="E20" s="148">
        <v>29</v>
      </c>
      <c r="F20" s="148">
        <v>34</v>
      </c>
    </row>
    <row r="21" spans="1:6" ht="10.5">
      <c r="A21" s="2" t="s">
        <v>138</v>
      </c>
      <c r="B21" s="146"/>
      <c r="C21" s="148"/>
      <c r="D21" s="148"/>
      <c r="E21" s="148"/>
      <c r="F21" s="148"/>
    </row>
    <row r="22" spans="1:6" ht="10.5">
      <c r="A22" s="2" t="s">
        <v>281</v>
      </c>
      <c r="B22" s="146"/>
      <c r="C22" s="148"/>
      <c r="D22" s="148"/>
      <c r="E22" s="148"/>
      <c r="F22" s="148"/>
    </row>
    <row r="23" spans="1:6" ht="10.5">
      <c r="A23" s="2" t="s">
        <v>96</v>
      </c>
      <c r="B23" s="146">
        <v>35</v>
      </c>
      <c r="C23" s="148">
        <v>69.2</v>
      </c>
      <c r="D23" s="148">
        <v>58.9</v>
      </c>
      <c r="E23" s="148">
        <v>38.9</v>
      </c>
      <c r="F23" s="148">
        <v>51.3</v>
      </c>
    </row>
    <row r="24" spans="1:6" ht="10.5">
      <c r="A24" s="2" t="s">
        <v>299</v>
      </c>
      <c r="B24" s="146"/>
      <c r="C24" s="148"/>
      <c r="D24" s="148"/>
      <c r="E24" s="148"/>
      <c r="F24" s="148"/>
    </row>
    <row r="25" spans="1:6" ht="10.5">
      <c r="A25" s="2" t="s">
        <v>386</v>
      </c>
      <c r="B25" s="146"/>
      <c r="C25" s="148"/>
      <c r="D25" s="148"/>
      <c r="E25" s="148"/>
      <c r="F25" s="148"/>
    </row>
    <row r="26" spans="1:6" ht="10.5">
      <c r="A26" s="2" t="s">
        <v>99</v>
      </c>
      <c r="B26" s="146">
        <v>40.3</v>
      </c>
      <c r="C26" s="148">
        <v>79.8</v>
      </c>
      <c r="D26" s="148">
        <v>55.8</v>
      </c>
      <c r="E26" s="148">
        <v>53.3</v>
      </c>
      <c r="F26" s="148">
        <v>62.7</v>
      </c>
    </row>
    <row r="27" spans="1:6" ht="10.5">
      <c r="A27" s="2" t="s">
        <v>100</v>
      </c>
      <c r="B27" s="146">
        <v>61</v>
      </c>
      <c r="C27" s="148">
        <v>69</v>
      </c>
      <c r="D27" s="148">
        <v>78</v>
      </c>
      <c r="E27" s="148">
        <v>76</v>
      </c>
      <c r="F27" s="148">
        <v>60</v>
      </c>
    </row>
    <row r="28" spans="1:6" ht="10.5">
      <c r="A28" s="2" t="s">
        <v>282</v>
      </c>
      <c r="B28" s="146"/>
      <c r="C28" s="148"/>
      <c r="D28" s="148"/>
      <c r="E28" s="148"/>
      <c r="F28" s="148"/>
    </row>
    <row r="29" spans="1:6" ht="10.5">
      <c r="A29" s="2" t="s">
        <v>134</v>
      </c>
      <c r="B29" s="146"/>
      <c r="C29" s="148"/>
      <c r="D29" s="148"/>
      <c r="E29" s="148"/>
      <c r="F29" s="148"/>
    </row>
    <row r="30" spans="1:6" ht="10.5">
      <c r="A30" s="2" t="s">
        <v>300</v>
      </c>
      <c r="B30" s="146"/>
      <c r="C30" s="148"/>
      <c r="D30" s="148"/>
      <c r="E30" s="148"/>
      <c r="F30" s="148"/>
    </row>
    <row r="31" spans="1:6" ht="10.5">
      <c r="A31" s="2" t="s">
        <v>104</v>
      </c>
      <c r="B31" s="146">
        <v>32.6</v>
      </c>
      <c r="C31" s="148">
        <v>50.5</v>
      </c>
      <c r="D31" s="148">
        <v>37.1</v>
      </c>
      <c r="E31" s="148">
        <v>22</v>
      </c>
      <c r="F31" s="148">
        <v>36.6</v>
      </c>
    </row>
    <row r="32" spans="1:6" ht="10.5">
      <c r="A32" s="2" t="s">
        <v>436</v>
      </c>
      <c r="B32" s="146"/>
      <c r="C32" s="146"/>
      <c r="D32" s="146"/>
      <c r="E32" s="146"/>
      <c r="F32" s="146"/>
    </row>
    <row r="33" spans="1:6" ht="10.5">
      <c r="A33" s="2" t="s">
        <v>447</v>
      </c>
      <c r="B33" s="146"/>
      <c r="C33" s="148"/>
      <c r="D33" s="148"/>
      <c r="E33" s="148"/>
      <c r="F33" s="148"/>
    </row>
    <row r="34" spans="1:6" ht="10.5">
      <c r="A34" s="2" t="s">
        <v>367</v>
      </c>
      <c r="B34" s="146">
        <v>12.3</v>
      </c>
      <c r="C34" s="148">
        <v>26.9</v>
      </c>
      <c r="D34" s="148">
        <v>19.8</v>
      </c>
      <c r="E34" s="148">
        <v>12.4</v>
      </c>
      <c r="F34" s="148">
        <v>18.3</v>
      </c>
    </row>
    <row r="35" spans="1:6" ht="10.5">
      <c r="A35" s="2" t="s">
        <v>283</v>
      </c>
      <c r="B35" s="146"/>
      <c r="C35" s="148"/>
      <c r="D35" s="148"/>
      <c r="E35" s="148"/>
      <c r="F35" s="148"/>
    </row>
    <row r="36" spans="1:6" ht="10.5">
      <c r="A36" s="2" t="s">
        <v>369</v>
      </c>
      <c r="B36" s="146">
        <v>82.1</v>
      </c>
      <c r="C36" s="148">
        <v>89.9</v>
      </c>
      <c r="D36" s="148">
        <v>85.8</v>
      </c>
      <c r="E36" s="148">
        <v>76.8</v>
      </c>
      <c r="F36" s="148">
        <v>83.9</v>
      </c>
    </row>
    <row r="37" spans="1:6" ht="10.5">
      <c r="A37" s="2" t="s">
        <v>370</v>
      </c>
      <c r="B37" s="146">
        <v>66.7</v>
      </c>
      <c r="C37" s="148">
        <v>74.1</v>
      </c>
      <c r="D37" s="148">
        <v>56.1</v>
      </c>
      <c r="E37" s="148">
        <v>29.5</v>
      </c>
      <c r="F37" s="148">
        <v>62.2</v>
      </c>
    </row>
    <row r="38" spans="1:6" ht="10.5">
      <c r="A38" s="2" t="s">
        <v>284</v>
      </c>
      <c r="B38" s="146"/>
      <c r="C38" s="148"/>
      <c r="D38" s="148"/>
      <c r="E38" s="148"/>
      <c r="F38" s="148"/>
    </row>
    <row r="39" spans="1:6" ht="10.5">
      <c r="A39" s="2" t="s">
        <v>372</v>
      </c>
      <c r="B39" s="146">
        <v>65</v>
      </c>
      <c r="C39" s="148">
        <v>77</v>
      </c>
      <c r="D39" s="148">
        <v>69</v>
      </c>
      <c r="E39" s="148">
        <v>60</v>
      </c>
      <c r="F39" s="148">
        <v>68</v>
      </c>
    </row>
    <row r="40" spans="1:6" ht="10.5">
      <c r="A40" s="2" t="s">
        <v>373</v>
      </c>
      <c r="B40" s="146">
        <v>64.2</v>
      </c>
      <c r="C40" s="148">
        <v>84</v>
      </c>
      <c r="D40" s="148">
        <v>69.6</v>
      </c>
      <c r="E40" s="148">
        <v>66.2</v>
      </c>
      <c r="F40" s="148">
        <v>76.2</v>
      </c>
    </row>
    <row r="41" spans="1:6" ht="10.5">
      <c r="A41" s="2" t="s">
        <v>374</v>
      </c>
      <c r="B41" s="146">
        <v>40.6</v>
      </c>
      <c r="C41" s="148">
        <v>68.4</v>
      </c>
      <c r="D41" s="148">
        <v>47.9</v>
      </c>
      <c r="E41" s="148">
        <v>37.3</v>
      </c>
      <c r="F41" s="148">
        <v>51</v>
      </c>
    </row>
    <row r="42" spans="1:8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62"/>
      <c r="H42" s="162"/>
    </row>
    <row r="43" spans="1:8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62"/>
      <c r="H43" s="162"/>
    </row>
    <row r="44" spans="1:8" ht="10.5">
      <c r="A44" s="2" t="s">
        <v>375</v>
      </c>
      <c r="B44" s="146">
        <v>12.1</v>
      </c>
      <c r="C44" s="148">
        <v>30.5</v>
      </c>
      <c r="D44" s="148">
        <v>23.9</v>
      </c>
      <c r="E44" s="148">
        <v>18.6</v>
      </c>
      <c r="F44" s="148">
        <v>18.5</v>
      </c>
      <c r="G44" s="37"/>
      <c r="H44" s="37"/>
    </row>
    <row r="45" spans="1:6" ht="10.5">
      <c r="A45" s="2" t="s">
        <v>376</v>
      </c>
      <c r="B45" s="146">
        <v>71</v>
      </c>
      <c r="C45" s="148">
        <v>78.8</v>
      </c>
      <c r="D45" s="148">
        <v>58.1</v>
      </c>
      <c r="E45" s="148">
        <v>24.9</v>
      </c>
      <c r="F45" s="148">
        <v>63.3</v>
      </c>
    </row>
    <row r="46" spans="1:6" ht="10.5">
      <c r="A46" s="2" t="s">
        <v>377</v>
      </c>
      <c r="B46" s="146">
        <v>72.1</v>
      </c>
      <c r="C46" s="148">
        <v>89.1</v>
      </c>
      <c r="D46" s="148">
        <v>82.2</v>
      </c>
      <c r="E46" s="148">
        <v>69.4</v>
      </c>
      <c r="F46" s="148">
        <v>83.2</v>
      </c>
    </row>
    <row r="47" spans="1:6" ht="10.5">
      <c r="A47" s="2" t="s">
        <v>378</v>
      </c>
      <c r="B47" s="146">
        <v>77</v>
      </c>
      <c r="C47" s="148">
        <v>87</v>
      </c>
      <c r="D47" s="148">
        <v>83</v>
      </c>
      <c r="E47" s="148">
        <v>79</v>
      </c>
      <c r="F47" s="148">
        <v>81</v>
      </c>
    </row>
    <row r="48" spans="1:6" ht="10.5">
      <c r="A48" s="2" t="s">
        <v>379</v>
      </c>
      <c r="B48" s="146">
        <v>50</v>
      </c>
      <c r="C48" s="148">
        <v>75</v>
      </c>
      <c r="D48" s="148">
        <v>54</v>
      </c>
      <c r="E48" s="148">
        <v>51</v>
      </c>
      <c r="F48" s="148">
        <v>63</v>
      </c>
    </row>
    <row r="49" spans="1:6" ht="10.5">
      <c r="A49" s="2" t="s">
        <v>295</v>
      </c>
      <c r="B49" s="146"/>
      <c r="C49" s="148"/>
      <c r="D49" s="148"/>
      <c r="E49" s="148"/>
      <c r="F49" s="148"/>
    </row>
    <row r="50" spans="1:6" ht="10.5">
      <c r="A50" s="2" t="s">
        <v>381</v>
      </c>
      <c r="B50" s="146">
        <v>59.5</v>
      </c>
      <c r="C50" s="148">
        <v>80.7</v>
      </c>
      <c r="D50" s="148">
        <v>71.7</v>
      </c>
      <c r="E50" s="148">
        <v>69.9</v>
      </c>
      <c r="F50" s="148">
        <v>69.1</v>
      </c>
    </row>
    <row r="51" spans="1:6" ht="10.5">
      <c r="A51" s="2" t="s">
        <v>142</v>
      </c>
      <c r="B51" s="146"/>
      <c r="C51" s="146"/>
      <c r="D51" s="146"/>
      <c r="E51" s="146"/>
      <c r="F51" s="146"/>
    </row>
    <row r="52" spans="1:6" ht="10.5">
      <c r="A52" s="2" t="s">
        <v>383</v>
      </c>
      <c r="B52" s="146">
        <v>54.5</v>
      </c>
      <c r="C52" s="148">
        <v>74.1</v>
      </c>
      <c r="D52" s="148">
        <v>67.9</v>
      </c>
      <c r="E52" s="148">
        <v>73</v>
      </c>
      <c r="F52" s="148">
        <v>65.8</v>
      </c>
    </row>
    <row r="53" spans="1:6" ht="10.5">
      <c r="A53" s="2" t="s">
        <v>113</v>
      </c>
      <c r="B53" s="146"/>
      <c r="C53" s="148"/>
      <c r="D53" s="148"/>
      <c r="E53" s="148"/>
      <c r="F53" s="148"/>
    </row>
    <row r="54" spans="1:6" ht="10.5">
      <c r="A54" s="2" t="s">
        <v>139</v>
      </c>
      <c r="B54" s="146"/>
      <c r="C54" s="148"/>
      <c r="D54" s="148"/>
      <c r="E54" s="148"/>
      <c r="F54" s="148"/>
    </row>
    <row r="55" ht="10.5">
      <c r="A55" s="4" t="s">
        <v>402</v>
      </c>
    </row>
    <row r="56" spans="1:14" ht="10.5">
      <c r="A56" s="4" t="s">
        <v>124</v>
      </c>
      <c r="F56" s="25"/>
      <c r="I56" s="25"/>
      <c r="J56" s="37"/>
      <c r="K56" s="37"/>
      <c r="L56" s="37"/>
      <c r="M56" s="37"/>
      <c r="N56" s="37"/>
    </row>
  </sheetData>
  <printOptions/>
  <pageMargins left="0.4" right="0.4" top="0.75" bottom="0.75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C60" sqref="C60"/>
    </sheetView>
  </sheetViews>
  <sheetFormatPr defaultColWidth="11.421875" defaultRowHeight="12.75"/>
  <cols>
    <col min="1" max="1" width="19.8515625" style="4" customWidth="1"/>
    <col min="2" max="2" width="16.00390625" style="4" customWidth="1"/>
    <col min="3" max="3" width="14.57421875" style="4" customWidth="1"/>
    <col min="4" max="4" width="16.421875" style="4" customWidth="1"/>
    <col min="5" max="5" width="16.28125" style="4" customWidth="1"/>
    <col min="6" max="6" width="16.7109375" style="4" customWidth="1"/>
    <col min="7" max="16384" width="9.140625" style="4" customWidth="1"/>
  </cols>
  <sheetData>
    <row r="1" ht="10.5">
      <c r="A1" s="1" t="s">
        <v>403</v>
      </c>
    </row>
    <row r="2" spans="1:6" ht="42.75" customHeight="1">
      <c r="A2" s="7" t="s">
        <v>290</v>
      </c>
      <c r="B2" s="7" t="s">
        <v>430</v>
      </c>
      <c r="C2" s="7" t="s">
        <v>431</v>
      </c>
      <c r="D2" s="7" t="s">
        <v>432</v>
      </c>
      <c r="E2" s="7" t="s">
        <v>433</v>
      </c>
      <c r="F2" s="7" t="s">
        <v>434</v>
      </c>
    </row>
    <row r="3" spans="1:6" ht="10.5">
      <c r="A3" s="2" t="s">
        <v>332</v>
      </c>
      <c r="B3" s="146">
        <v>63.4</v>
      </c>
      <c r="C3" s="148">
        <v>81.4</v>
      </c>
      <c r="D3" s="148">
        <v>71.4</v>
      </c>
      <c r="E3" s="148">
        <v>64.4</v>
      </c>
      <c r="F3" s="148">
        <v>73.7</v>
      </c>
    </row>
    <row r="4" spans="1:6" ht="10.5">
      <c r="A4" s="2" t="s">
        <v>333</v>
      </c>
      <c r="B4" s="146">
        <v>44.3</v>
      </c>
      <c r="C4" s="148">
        <v>73.2</v>
      </c>
      <c r="D4" s="148">
        <v>71.4</v>
      </c>
      <c r="E4" s="148">
        <v>41.9</v>
      </c>
      <c r="F4" s="148">
        <v>57.6</v>
      </c>
    </row>
    <row r="5" spans="1:6" ht="10.5">
      <c r="A5" s="2" t="s">
        <v>334</v>
      </c>
      <c r="B5" s="146">
        <v>35.3</v>
      </c>
      <c r="C5" s="148">
        <v>62.6</v>
      </c>
      <c r="D5" s="148">
        <v>47.1</v>
      </c>
      <c r="E5" s="148">
        <v>17.4</v>
      </c>
      <c r="F5" s="148">
        <v>47.4</v>
      </c>
    </row>
    <row r="6" spans="1:6" ht="10.5">
      <c r="A6" s="2" t="s">
        <v>335</v>
      </c>
      <c r="B6" s="146">
        <v>47</v>
      </c>
      <c r="C6" s="148">
        <v>57</v>
      </c>
      <c r="D6" s="148">
        <v>49</v>
      </c>
      <c r="E6" s="148">
        <v>32</v>
      </c>
      <c r="F6" s="148">
        <v>45</v>
      </c>
    </row>
    <row r="7" spans="1:6" ht="10.5">
      <c r="A7" s="2" t="s">
        <v>336</v>
      </c>
      <c r="B7" s="146">
        <v>15.4</v>
      </c>
      <c r="C7" s="148">
        <v>38.5</v>
      </c>
      <c r="D7" s="148">
        <v>23.4</v>
      </c>
      <c r="E7" s="148">
        <v>17</v>
      </c>
      <c r="F7" s="148">
        <v>23.2</v>
      </c>
    </row>
    <row r="8" spans="1:6" ht="10.5">
      <c r="A8" s="2" t="s">
        <v>337</v>
      </c>
      <c r="B8" s="146">
        <v>65.3</v>
      </c>
      <c r="C8" s="148">
        <v>88.3</v>
      </c>
      <c r="D8" s="148">
        <v>76.7</v>
      </c>
      <c r="E8" s="148">
        <v>71</v>
      </c>
      <c r="F8" s="148">
        <v>77.5</v>
      </c>
    </row>
    <row r="9" spans="1:6" ht="10.5">
      <c r="A9" s="2" t="s">
        <v>338</v>
      </c>
      <c r="B9" s="146">
        <v>22</v>
      </c>
      <c r="C9" s="148">
        <v>72</v>
      </c>
      <c r="D9" s="148">
        <v>44</v>
      </c>
      <c r="E9" s="148">
        <v>22</v>
      </c>
      <c r="F9" s="148">
        <v>46</v>
      </c>
    </row>
    <row r="10" spans="1:6" ht="10.5">
      <c r="A10" s="2" t="s">
        <v>231</v>
      </c>
      <c r="B10" s="146"/>
      <c r="C10" s="148"/>
      <c r="D10" s="148"/>
      <c r="E10" s="148"/>
      <c r="F10" s="148"/>
    </row>
    <row r="11" spans="1:8" ht="12" customHeight="1">
      <c r="A11" s="2" t="s">
        <v>118</v>
      </c>
      <c r="B11" s="158" t="s">
        <v>171</v>
      </c>
      <c r="C11" s="158" t="s">
        <v>171</v>
      </c>
      <c r="D11" s="158" t="s">
        <v>171</v>
      </c>
      <c r="E11" s="158" t="s">
        <v>171</v>
      </c>
      <c r="F11" s="158" t="s">
        <v>171</v>
      </c>
      <c r="G11" s="162"/>
      <c r="H11" s="162"/>
    </row>
    <row r="12" spans="1:6" ht="10.5">
      <c r="A12" s="2" t="s">
        <v>340</v>
      </c>
      <c r="B12" s="146">
        <v>27</v>
      </c>
      <c r="C12" s="148">
        <v>56</v>
      </c>
      <c r="D12" s="148">
        <v>46</v>
      </c>
      <c r="E12" s="148">
        <v>25</v>
      </c>
      <c r="F12" s="148">
        <v>41</v>
      </c>
    </row>
    <row r="13" spans="1:6" ht="10.5">
      <c r="A13" s="2" t="s">
        <v>341</v>
      </c>
      <c r="B13" s="146">
        <v>62.9</v>
      </c>
      <c r="C13" s="148">
        <v>84</v>
      </c>
      <c r="D13" s="148">
        <v>72.6</v>
      </c>
      <c r="E13" s="148">
        <v>52.8</v>
      </c>
      <c r="F13" s="148">
        <v>76.1</v>
      </c>
    </row>
    <row r="14" spans="1:6" ht="10.5">
      <c r="A14" s="2" t="s">
        <v>342</v>
      </c>
      <c r="B14" s="146">
        <v>29.1</v>
      </c>
      <c r="C14" s="148">
        <v>49.9</v>
      </c>
      <c r="D14" s="148">
        <v>44.3</v>
      </c>
      <c r="E14" s="148">
        <v>9.9</v>
      </c>
      <c r="F14" s="148">
        <v>37.3</v>
      </c>
    </row>
    <row r="15" spans="1:6" ht="10.5">
      <c r="A15" s="2" t="s">
        <v>343</v>
      </c>
      <c r="B15" s="146">
        <v>44.8</v>
      </c>
      <c r="C15" s="148">
        <v>81.4</v>
      </c>
      <c r="D15" s="148">
        <v>57.8</v>
      </c>
      <c r="E15" s="148">
        <v>42.1</v>
      </c>
      <c r="F15" s="148">
        <v>71.9</v>
      </c>
    </row>
    <row r="16" spans="1:6" ht="10.5">
      <c r="A16" s="2" t="s">
        <v>441</v>
      </c>
      <c r="B16" s="146"/>
      <c r="C16" s="148"/>
      <c r="D16" s="148"/>
      <c r="E16" s="148"/>
      <c r="F16" s="148"/>
    </row>
    <row r="17" spans="1:6" ht="10.5">
      <c r="A17" s="2" t="s">
        <v>345</v>
      </c>
      <c r="B17" s="146">
        <v>28</v>
      </c>
      <c r="C17" s="148">
        <v>70</v>
      </c>
      <c r="D17" s="148">
        <v>54</v>
      </c>
      <c r="E17" s="148">
        <v>40</v>
      </c>
      <c r="F17" s="148">
        <v>55</v>
      </c>
    </row>
    <row r="18" spans="1:6" ht="10.5">
      <c r="A18" s="2" t="s">
        <v>316</v>
      </c>
      <c r="B18" s="146"/>
      <c r="C18" s="148"/>
      <c r="D18" s="148"/>
      <c r="E18" s="148"/>
      <c r="F18" s="148"/>
    </row>
    <row r="19" spans="1:6" ht="10.5">
      <c r="A19" s="2" t="s">
        <v>435</v>
      </c>
      <c r="B19" s="146"/>
      <c r="C19" s="148"/>
      <c r="D19" s="148"/>
      <c r="E19" s="148"/>
      <c r="F19" s="148"/>
    </row>
    <row r="20" spans="1:6" ht="10.5">
      <c r="A20" s="2" t="s">
        <v>133</v>
      </c>
      <c r="B20" s="146"/>
      <c r="C20" s="148"/>
      <c r="D20" s="148"/>
      <c r="E20" s="148"/>
      <c r="F20" s="148"/>
    </row>
    <row r="21" spans="1:6" ht="10.5">
      <c r="A21" s="2" t="s">
        <v>138</v>
      </c>
      <c r="B21" s="146"/>
      <c r="C21" s="148"/>
      <c r="D21" s="148"/>
      <c r="E21" s="148"/>
      <c r="F21" s="148"/>
    </row>
    <row r="22" spans="1:6" ht="10.5">
      <c r="A22" s="2" t="s">
        <v>281</v>
      </c>
      <c r="B22" s="146"/>
      <c r="C22" s="148"/>
      <c r="D22" s="148"/>
      <c r="E22" s="148"/>
      <c r="F22" s="148"/>
    </row>
    <row r="23" spans="1:6" ht="10.5">
      <c r="A23" s="2" t="s">
        <v>96</v>
      </c>
      <c r="B23" s="146">
        <v>37.5</v>
      </c>
      <c r="C23" s="148">
        <v>70.3</v>
      </c>
      <c r="D23" s="148">
        <v>57.7</v>
      </c>
      <c r="E23" s="148">
        <v>29.1</v>
      </c>
      <c r="F23" s="148">
        <v>52.2</v>
      </c>
    </row>
    <row r="24" spans="1:6" ht="10.5">
      <c r="A24" s="2" t="s">
        <v>299</v>
      </c>
      <c r="B24" s="146"/>
      <c r="C24" s="148"/>
      <c r="D24" s="148"/>
      <c r="E24" s="148"/>
      <c r="F24" s="148"/>
    </row>
    <row r="25" spans="1:6" ht="10.5">
      <c r="A25" s="2" t="s">
        <v>386</v>
      </c>
      <c r="B25" s="146"/>
      <c r="C25" s="148"/>
      <c r="D25" s="148"/>
      <c r="E25" s="148"/>
      <c r="F25" s="148"/>
    </row>
    <row r="26" spans="1:6" ht="10.5">
      <c r="A26" s="2" t="s">
        <v>204</v>
      </c>
      <c r="B26" s="146"/>
      <c r="C26" s="148"/>
      <c r="D26" s="148"/>
      <c r="E26" s="148"/>
      <c r="F26" s="148"/>
    </row>
    <row r="27" spans="1:6" ht="10.5">
      <c r="A27" s="2" t="s">
        <v>100</v>
      </c>
      <c r="B27" s="146">
        <v>63</v>
      </c>
      <c r="C27" s="148">
        <v>75</v>
      </c>
      <c r="D27" s="148">
        <v>72</v>
      </c>
      <c r="E27" s="148">
        <v>59</v>
      </c>
      <c r="F27" s="148">
        <v>65</v>
      </c>
    </row>
    <row r="28" spans="1:6" ht="10.5">
      <c r="A28" s="2" t="s">
        <v>282</v>
      </c>
      <c r="B28" s="146"/>
      <c r="C28" s="148"/>
      <c r="D28" s="148"/>
      <c r="E28" s="148"/>
      <c r="F28" s="148"/>
    </row>
    <row r="29" spans="1:6" ht="10.5">
      <c r="A29" s="2" t="s">
        <v>134</v>
      </c>
      <c r="B29" s="146"/>
      <c r="C29" s="148"/>
      <c r="D29" s="148"/>
      <c r="E29" s="148"/>
      <c r="F29" s="148"/>
    </row>
    <row r="30" spans="1:6" ht="10.5">
      <c r="A30" s="2" t="s">
        <v>300</v>
      </c>
      <c r="B30" s="146"/>
      <c r="C30" s="148"/>
      <c r="D30" s="148"/>
      <c r="E30" s="148"/>
      <c r="F30" s="148"/>
    </row>
    <row r="31" spans="1:6" ht="10.5">
      <c r="A31" s="2" t="s">
        <v>444</v>
      </c>
      <c r="B31" s="146"/>
      <c r="C31" s="146"/>
      <c r="D31" s="146"/>
      <c r="E31" s="146"/>
      <c r="F31" s="146"/>
    </row>
    <row r="32" spans="1:6" ht="10.5">
      <c r="A32" s="2" t="s">
        <v>436</v>
      </c>
      <c r="B32" s="146"/>
      <c r="C32" s="146"/>
      <c r="D32" s="146"/>
      <c r="E32" s="146"/>
      <c r="F32" s="146"/>
    </row>
    <row r="33" spans="1:6" ht="10.5">
      <c r="A33" s="2" t="s">
        <v>447</v>
      </c>
      <c r="B33" s="146"/>
      <c r="C33" s="148"/>
      <c r="D33" s="148"/>
      <c r="E33" s="148"/>
      <c r="F33" s="148"/>
    </row>
    <row r="34" spans="1:6" ht="10.5">
      <c r="A34" s="2" t="s">
        <v>367</v>
      </c>
      <c r="B34" s="146">
        <v>24.8</v>
      </c>
      <c r="C34" s="148">
        <v>40.9</v>
      </c>
      <c r="D34" s="148">
        <v>34</v>
      </c>
      <c r="E34" s="148">
        <v>20.7</v>
      </c>
      <c r="F34" s="148">
        <v>30.9</v>
      </c>
    </row>
    <row r="35" spans="1:6" ht="10.5">
      <c r="A35" s="2" t="s">
        <v>283</v>
      </c>
      <c r="B35" s="146"/>
      <c r="C35" s="148"/>
      <c r="D35" s="148"/>
      <c r="E35" s="148"/>
      <c r="F35" s="148"/>
    </row>
    <row r="36" spans="1:6" ht="10.5">
      <c r="A36" s="2" t="s">
        <v>369</v>
      </c>
      <c r="B36" s="146">
        <v>53.5</v>
      </c>
      <c r="C36" s="148">
        <v>81.1</v>
      </c>
      <c r="D36" s="148">
        <v>68.7</v>
      </c>
      <c r="E36" s="148">
        <v>45.2</v>
      </c>
      <c r="F36" s="148">
        <v>70.1</v>
      </c>
    </row>
    <row r="37" spans="1:6" ht="10.5">
      <c r="A37" s="2" t="s">
        <v>370</v>
      </c>
      <c r="B37" s="146">
        <v>69.2</v>
      </c>
      <c r="C37" s="148">
        <v>74.5</v>
      </c>
      <c r="D37" s="148">
        <v>60.5</v>
      </c>
      <c r="E37" s="148">
        <v>37.9</v>
      </c>
      <c r="F37" s="148">
        <v>62.9</v>
      </c>
    </row>
    <row r="38" spans="1:6" ht="10.5">
      <c r="A38" s="2" t="s">
        <v>371</v>
      </c>
      <c r="B38" s="146">
        <v>54.5</v>
      </c>
      <c r="C38" s="148">
        <v>69.8</v>
      </c>
      <c r="D38" s="148">
        <v>56</v>
      </c>
      <c r="E38" s="148">
        <v>43</v>
      </c>
      <c r="F38" s="148">
        <v>53.6</v>
      </c>
    </row>
    <row r="39" spans="1:6" ht="10.5">
      <c r="A39" s="2" t="s">
        <v>285</v>
      </c>
      <c r="B39" s="146"/>
      <c r="C39" s="148"/>
      <c r="D39" s="148"/>
      <c r="E39" s="148"/>
      <c r="F39" s="148"/>
    </row>
    <row r="40" spans="1:6" ht="10.5">
      <c r="A40" s="2" t="s">
        <v>228</v>
      </c>
      <c r="B40" s="146"/>
      <c r="C40" s="148"/>
      <c r="D40" s="148"/>
      <c r="E40" s="148"/>
      <c r="F40" s="148"/>
    </row>
    <row r="41" spans="1:6" ht="10.5">
      <c r="A41" s="2" t="s">
        <v>319</v>
      </c>
      <c r="B41" s="146"/>
      <c r="C41" s="148"/>
      <c r="D41" s="148"/>
      <c r="E41" s="148"/>
      <c r="F41" s="148"/>
    </row>
    <row r="42" spans="1:8" ht="10.5">
      <c r="A42" s="2" t="s">
        <v>119</v>
      </c>
      <c r="B42" s="158" t="s">
        <v>171</v>
      </c>
      <c r="C42" s="158" t="s">
        <v>171</v>
      </c>
      <c r="D42" s="158" t="s">
        <v>171</v>
      </c>
      <c r="E42" s="158" t="s">
        <v>171</v>
      </c>
      <c r="F42" s="158" t="s">
        <v>171</v>
      </c>
      <c r="G42" s="162"/>
      <c r="H42" s="162"/>
    </row>
    <row r="43" spans="1:8" ht="10.5">
      <c r="A43" s="2" t="s">
        <v>120</v>
      </c>
      <c r="B43" s="158" t="s">
        <v>171</v>
      </c>
      <c r="C43" s="158" t="s">
        <v>171</v>
      </c>
      <c r="D43" s="158" t="s">
        <v>171</v>
      </c>
      <c r="E43" s="158" t="s">
        <v>171</v>
      </c>
      <c r="F43" s="158" t="s">
        <v>171</v>
      </c>
      <c r="G43" s="162"/>
      <c r="H43" s="162"/>
    </row>
    <row r="44" spans="1:6" ht="10.5">
      <c r="A44" s="2" t="s">
        <v>375</v>
      </c>
      <c r="B44" s="146">
        <v>13.3</v>
      </c>
      <c r="C44" s="148">
        <v>26.3</v>
      </c>
      <c r="D44" s="148">
        <v>17.4</v>
      </c>
      <c r="E44" s="148">
        <v>7.1</v>
      </c>
      <c r="F44" s="148">
        <v>13.7</v>
      </c>
    </row>
    <row r="45" spans="1:6" ht="10.5">
      <c r="A45" s="2" t="s">
        <v>376</v>
      </c>
      <c r="B45" s="146">
        <v>66.7</v>
      </c>
      <c r="C45" s="148">
        <v>82.4</v>
      </c>
      <c r="D45" s="148">
        <v>62.6</v>
      </c>
      <c r="E45" s="148">
        <v>27.6</v>
      </c>
      <c r="F45" s="148">
        <v>70.2</v>
      </c>
    </row>
    <row r="46" spans="1:6" ht="10.5">
      <c r="A46" s="2" t="s">
        <v>377</v>
      </c>
      <c r="B46" s="146">
        <v>57</v>
      </c>
      <c r="C46" s="148">
        <v>87.5</v>
      </c>
      <c r="D46" s="148">
        <v>76</v>
      </c>
      <c r="E46" s="148">
        <v>54.7</v>
      </c>
      <c r="F46" s="148">
        <v>80.7</v>
      </c>
    </row>
    <row r="47" spans="1:6" ht="10.5">
      <c r="A47" s="2" t="s">
        <v>378</v>
      </c>
      <c r="B47" s="146">
        <v>70</v>
      </c>
      <c r="C47" s="148">
        <v>84</v>
      </c>
      <c r="D47" s="148">
        <v>78</v>
      </c>
      <c r="E47" s="148">
        <v>66</v>
      </c>
      <c r="F47" s="148">
        <v>77</v>
      </c>
    </row>
    <row r="48" spans="1:6" ht="10.5">
      <c r="A48" s="2" t="s">
        <v>379</v>
      </c>
      <c r="B48" s="146">
        <v>42</v>
      </c>
      <c r="C48" s="148">
        <v>77</v>
      </c>
      <c r="D48" s="148">
        <v>53</v>
      </c>
      <c r="E48" s="148">
        <v>44</v>
      </c>
      <c r="F48" s="148">
        <v>65</v>
      </c>
    </row>
    <row r="49" spans="1:6" ht="10.5">
      <c r="A49" s="2" t="s">
        <v>295</v>
      </c>
      <c r="B49" s="146"/>
      <c r="C49" s="148"/>
      <c r="D49" s="148"/>
      <c r="E49" s="148"/>
      <c r="F49" s="148"/>
    </row>
    <row r="50" spans="1:6" ht="10.5">
      <c r="A50" s="2" t="s">
        <v>286</v>
      </c>
      <c r="B50" s="146"/>
      <c r="C50" s="146"/>
      <c r="D50" s="148"/>
      <c r="E50" s="148"/>
      <c r="F50" s="148"/>
    </row>
    <row r="51" spans="1:6" ht="10.5">
      <c r="A51" s="2" t="s">
        <v>142</v>
      </c>
      <c r="B51" s="146"/>
      <c r="C51" s="146"/>
      <c r="D51" s="146"/>
      <c r="E51" s="146"/>
      <c r="F51" s="146"/>
    </row>
    <row r="52" spans="1:6" ht="10.5">
      <c r="A52" s="2" t="s">
        <v>383</v>
      </c>
      <c r="B52" s="146">
        <v>80</v>
      </c>
      <c r="C52" s="148">
        <v>79.9</v>
      </c>
      <c r="D52" s="148">
        <v>74.5</v>
      </c>
      <c r="E52" s="148">
        <v>83.3</v>
      </c>
      <c r="F52" s="148">
        <v>72.2</v>
      </c>
    </row>
    <row r="53" spans="1:6" ht="10.5">
      <c r="A53" s="2" t="s">
        <v>113</v>
      </c>
      <c r="B53" s="146"/>
      <c r="C53" s="148"/>
      <c r="D53" s="148"/>
      <c r="E53" s="148"/>
      <c r="F53" s="148"/>
    </row>
    <row r="54" spans="1:6" ht="10.5">
      <c r="A54" s="2" t="s">
        <v>139</v>
      </c>
      <c r="B54" s="146"/>
      <c r="C54" s="148"/>
      <c r="D54" s="148"/>
      <c r="E54" s="148"/>
      <c r="F54" s="148"/>
    </row>
    <row r="55" ht="10.5">
      <c r="A55" s="4" t="s">
        <v>404</v>
      </c>
    </row>
    <row r="56" ht="10.5">
      <c r="A56" s="4" t="s">
        <v>405</v>
      </c>
    </row>
    <row r="57" spans="1:14" ht="10.5">
      <c r="A57" s="4" t="s">
        <v>124</v>
      </c>
      <c r="F57" s="25"/>
      <c r="I57" s="25"/>
      <c r="J57" s="37"/>
      <c r="K57" s="37"/>
      <c r="L57" s="37"/>
      <c r="M57" s="37"/>
      <c r="N57" s="37"/>
    </row>
  </sheetData>
  <printOptions/>
  <pageMargins left="0.4" right="0.4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Migrant Education Program Student Data Report (2004-05) (MS EXCEL)</dc:title>
  <dc:subject/>
  <dc:creator/>
  <cp:keywords/>
  <dc:description/>
  <cp:lastModifiedBy>Alan Smigielski User</cp:lastModifiedBy>
  <cp:lastPrinted>2007-10-02T11:57:02Z</cp:lastPrinted>
  <dcterms:created xsi:type="dcterms:W3CDTF">2006-03-07T21:11:04Z</dcterms:created>
  <dcterms:modified xsi:type="dcterms:W3CDTF">2008-04-07T18:12:35Z</dcterms:modified>
  <cp:category/>
  <cp:version/>
  <cp:contentType/>
  <cp:contentStatus/>
</cp:coreProperties>
</file>