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885" windowHeight="8835" activeTab="0"/>
  </bookViews>
  <sheets>
    <sheet name="Calculator" sheetId="1" r:id="rId1"/>
    <sheet name="Assumptions" sheetId="2" r:id="rId2"/>
  </sheets>
  <definedNames>
    <definedName name="_xlnm.Print_Area" localSheetId="1">'Assumptions'!$A$1:$D$36</definedName>
  </definedNames>
  <calcPr fullCalcOnLoad="1"/>
</workbook>
</file>

<file path=xl/sharedStrings.xml><?xml version="1.0" encoding="utf-8"?>
<sst xmlns="http://schemas.openxmlformats.org/spreadsheetml/2006/main" count="97" uniqueCount="74">
  <si>
    <t>Category</t>
  </si>
  <si>
    <t>Value</t>
  </si>
  <si>
    <t>Data Source</t>
  </si>
  <si>
    <t>Power</t>
  </si>
  <si>
    <t>Assumptions for Residential Lighting Fixtures</t>
  </si>
  <si>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</si>
  <si>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</si>
  <si>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</si>
  <si>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Electricity Rate ($/kWh)</t>
  </si>
  <si>
    <t xml:space="preserve"> Savings with ENERGY STAR</t>
  </si>
  <si>
    <r>
      <t>Annual Operating Costs</t>
    </r>
    <r>
      <rPr>
        <b/>
        <vertAlign val="superscript"/>
        <sz val="11"/>
        <rFont val="Univers"/>
        <family val="2"/>
      </rPr>
      <t>*</t>
    </r>
  </si>
  <si>
    <t>Energy cost</t>
  </si>
  <si>
    <t>Maintenance cost</t>
  </si>
  <si>
    <t>Total</t>
  </si>
  <si>
    <r>
      <t>Life Cycle Costs</t>
    </r>
    <r>
      <rPr>
        <b/>
        <vertAlign val="superscript"/>
        <sz val="11"/>
        <rFont val="Univers"/>
        <family val="2"/>
      </rPr>
      <t>*</t>
    </r>
  </si>
  <si>
    <t>Maintenance costs (lifetime)</t>
  </si>
  <si>
    <r>
      <t>Simple payback of initial additional cost (years)</t>
    </r>
    <r>
      <rPr>
        <vertAlign val="superscript"/>
        <sz val="10"/>
        <rFont val="Univers"/>
        <family val="2"/>
      </rPr>
      <t>†</t>
    </r>
    <r>
      <rPr>
        <sz val="10"/>
        <rFont val="Univers"/>
        <family val="2"/>
      </rPr>
      <t xml:space="preserve">  </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</si>
  <si>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</si>
  <si>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</si>
  <si>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</si>
  <si>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</si>
  <si>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</si>
  <si>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</si>
  <si>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</si>
  <si>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</si>
  <si>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</si>
  <si>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</si>
  <si>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</si>
  <si>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</si>
  <si>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Life cycle operating cost (energy + maintenance)</t>
  </si>
  <si>
    <t>Discount Rate</t>
  </si>
  <si>
    <t>Usage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</si>
  <si>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</si>
  <si>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</si>
  <si>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</si>
  <si>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</si>
  <si>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</si>
  <si>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</si>
  <si>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</si>
  <si>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</si>
  <si>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t>years</t>
  </si>
  <si>
    <t>Fixture Lifetime</t>
  </si>
  <si>
    <t>ENERGY STAR Qualified Unit</t>
  </si>
  <si>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</si>
  <si>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/year</t>
    </r>
  </si>
  <si>
    <t>Initial Cost</t>
  </si>
  <si>
    <t>ENERGY STAR Unit</t>
  </si>
  <si>
    <t>Conventional Unit</t>
  </si>
  <si>
    <t>Commercial Electricity Price</t>
  </si>
  <si>
    <t>Residential Electricity Price</t>
  </si>
  <si>
    <t>Electricity Carbon Emission Factor</t>
  </si>
  <si>
    <t>Indoor Lighting Fixtures</t>
  </si>
  <si>
    <t>Outdoor Lighting Fixtures</t>
  </si>
  <si>
    <t>High use (3+ hr/day)</t>
  </si>
  <si>
    <t>kWh/yr</t>
  </si>
  <si>
    <t>Indoor Lighting Fixtures unit energy consumption</t>
  </si>
  <si>
    <t>Outdoor Lighting Fixtures unit energy consumption</t>
  </si>
  <si>
    <t>Annual Energy consumption (kWh) Indoor High use</t>
  </si>
  <si>
    <t>Annual Energy consumption (kWh) Outdoor</t>
  </si>
  <si>
    <t>Total Annual Energy consumption (kWh)</t>
  </si>
  <si>
    <t>Life cycle energy consumption (kWh) Indoor High use</t>
  </si>
  <si>
    <t>Life cycle energy consumption (kWh) Outdoor</t>
  </si>
  <si>
    <t>Total Life cycle energy consumption (kWh)</t>
  </si>
  <si>
    <t>Energy costs (lifetime) Indoor High use</t>
  </si>
  <si>
    <t>Energy costs (lifetime) Outdoor</t>
  </si>
  <si>
    <t>Energy costs (lifetime) Total</t>
  </si>
  <si>
    <t>EPA 2007</t>
  </si>
  <si>
    <t>If you have any questions, please contact: ESCalcs@cadmusgroup.com.</t>
  </si>
  <si>
    <t>Industry Data 2007</t>
  </si>
  <si>
    <t>LBNL 2007</t>
  </si>
  <si>
    <t>EIA 2007</t>
  </si>
  <si>
    <t>EIA 2008</t>
  </si>
  <si>
    <t>EPA 2008</t>
  </si>
  <si>
    <t>Last updated: 08/08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</si>
</sst>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Red]#,##0.0"/>
    <numFmt numFmtId="167" formatCode="#,##0;[Red]#,##0"/>
    <numFmt numFmtId="168" formatCode="&quot;$&quot;#,##0.000"/>
    <numFmt numFmtId="169" formatCode="&quot;$&quot;#,##0.000_);[Red]\(&quot;$&quot;#,##0.000\)"/>
    <numFmt numFmtId="170" formatCode="&quot;$&quot;#,##0;[Red]&quot;$&quot;#,##0"/>
    <numFmt numFmtId="171" formatCode="#,##0.0"/>
    <numFmt numFmtId="172" formatCode="_(* #,##0_);_(* \(#,##0\);_(* &quot;-&quot;??_);_(@_)"/>
    <numFmt numFmtId="173" formatCode="_(&quot;$&quot;* #,##0.0_);_(&quot;$&quot;* \(#,##0.0\);_(&quot;$&quot;* &quot;-&quot;??_);_(@_)"/>
    <numFmt numFmtId="174" formatCode="_(&quot;$&quot;* #,##0_);_(&quot;$&quot;* \(#,##0\);_(&quot;$&quot;* &quot;-&quot;??_);_(@_)"/>
    <numFmt numFmtId="175" formatCode="&quot;$&quot;#,##0.0"/>
    <numFmt numFmtId="176" formatCode="&quot;$&quot;#,##0.00"/>
  </numFmts>
  <fonts count="43">
    <font>
      <sz val="10"/>
      <name val="Arial"/>
      <family val="0"/>
    </font>
    <font>
      <u val="single"/>
      <sz val="10"/>
      <color indexed="12"/>
      <name val="Arial"/>
      <family val="0"/>
    </font>
    <font>
      <b/>
      <sz val="11"/>
      <name val="univers"/>
      <family val="0"/>
    </font>
    <font>
      <b/>
      <sz val="10"/>
      <name val="Univers"/>
      <family val="0"/>
    </font>
    <font>
      <sz val="10"/>
      <name val="Univers"/>
      <family val="0"/>
    </font>
    <font>
      <b/>
      <sz val="14"/>
      <color indexed="48"/>
      <name val="Univers"/>
      <family val="2"/>
    </font>
    <font>
      <i/>
      <sz val="10"/>
      <name val="Univers"/>
      <family val="2"/>
    </font>
    <font>
      <b/>
      <sz val="12"/>
      <name val="Univers"/>
      <family val="2"/>
    </font>
    <font>
      <b/>
      <sz val="12"/>
      <color indexed="48"/>
      <name val="Univers"/>
      <family val="2"/>
    </font>
    <font>
      <i/>
      <sz val="9"/>
      <name val="Univers"/>
      <family val="2"/>
    </font>
    <font>
      <b/>
      <sz val="11"/>
      <name val="Univers"/>
      <family val="2"/>
    </font>
    <font>
      <vertAlign val="superscript"/>
      <sz val="10"/>
      <name val="Univers"/>
      <family val="2"/>
    </font>
    <font>
      <i/>
      <vertAlign val="superscript"/>
      <sz val="9"/>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vertAlign val="subscript"/>
      <sz val="10"/>
      <name val="Univers"/>
      <family val="2"/>
    </font>
    <font>
      <b/>
      <vertAlign val="subscript"/>
      <sz val="11"/>
      <name val="Univers"/>
      <family val="2"/>
    </font>
    <font>
      <b/>
      <sz val="11"/>
      <name val="Arial"/>
      <family val="2"/>
    </font>
    <font>
      <b/>
      <sz val="11"/>
      <color indexed="9"/>
      <name val="Univers"/>
      <family val="2"/>
    </font>
    <font>
      <sz val="10"/>
      <color indexed="9"/>
      <name val="univers"/>
      <family val="0"/>
    </font>
    <font>
      <sz val="10"/>
      <color indexed="9"/>
      <name val="Univers"/>
      <family val="2"/>
    </font>
    <font>
      <sz val="10"/>
      <color indexed="8"/>
      <name val="Univers"/>
      <family val="2"/>
    </font>
    <font>
      <sz val="10"/>
      <color indexed="10"/>
      <name val="Univers"/>
      <family val="0"/>
    </font>
    <font>
      <b/>
      <i/>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227">
    <xf numFmtId="0" fontId="0" fillId="0" borderId="0" xfId="0" applyAlignment="1">
      <alignment/>
    </xf>
    <xf numFmtId="0" fontId="4" fillId="0" borderId="0" xfId="0" applyFont="1" applyAlignment="1" applyProtection="1">
      <alignment/>
      <protection/>
    </xf>
    <xf numFmtId="0" fontId="5" fillId="0" borderId="0" xfId="0" applyFont="1" applyAlignment="1">
      <alignment horizontal="center" wrapText="1"/>
    </xf>
    <xf numFmtId="0" fontId="6" fillId="0" borderId="0" xfId="0" applyFont="1" applyAlignment="1">
      <alignment horizontal="left" wrapText="1"/>
    </xf>
    <xf numFmtId="0" fontId="6" fillId="0" borderId="0" xfId="0" applyFont="1" applyAlignment="1" applyProtection="1">
      <alignment/>
      <protection/>
    </xf>
    <xf numFmtId="0" fontId="7" fillId="0" borderId="0" xfId="0" applyFont="1" applyAlignment="1" applyProtection="1">
      <alignment/>
      <protection/>
    </xf>
    <xf numFmtId="0" fontId="9" fillId="7" borderId="10" xfId="0" applyFont="1" applyFill="1" applyBorder="1" applyAlignment="1" applyProtection="1">
      <alignment/>
      <protection/>
    </xf>
    <xf numFmtId="0" fontId="10" fillId="7" borderId="11" xfId="0" applyFont="1" applyFill="1" applyBorder="1" applyAlignment="1" applyProtection="1">
      <alignment horizontal="center" wrapText="1"/>
      <protection/>
    </xf>
    <xf numFmtId="0" fontId="4" fillId="7" borderId="12" xfId="0" applyFont="1" applyFill="1" applyBorder="1" applyAlignment="1" applyProtection="1">
      <alignment horizontal="left"/>
      <protection/>
    </xf>
    <xf numFmtId="0" fontId="4" fillId="7" borderId="0" xfId="0" applyFont="1" applyFill="1" applyBorder="1" applyAlignment="1" applyProtection="1">
      <alignment/>
      <protection/>
    </xf>
    <xf numFmtId="0" fontId="4" fillId="7" borderId="13" xfId="0" applyFont="1" applyFill="1" applyBorder="1" applyAlignment="1" applyProtection="1">
      <alignment/>
      <protection/>
    </xf>
    <xf numFmtId="0" fontId="4" fillId="0" borderId="0" xfId="0" applyFont="1" applyAlignment="1" applyProtection="1">
      <alignment horizontal="right"/>
      <protection/>
    </xf>
    <xf numFmtId="1" fontId="4" fillId="20" borderId="14" xfId="0" applyNumberFormat="1" applyFont="1" applyFill="1" applyBorder="1" applyAlignment="1" applyProtection="1">
      <alignment horizontal="center"/>
      <protection locked="0"/>
    </xf>
    <xf numFmtId="0" fontId="4" fillId="7" borderId="15" xfId="0" applyFont="1" applyFill="1" applyBorder="1" applyAlignment="1" applyProtection="1">
      <alignment/>
      <protection/>
    </xf>
    <xf numFmtId="0" fontId="4" fillId="0" borderId="16" xfId="0" applyFont="1" applyFill="1" applyBorder="1" applyAlignment="1" applyProtection="1">
      <alignment horizontal="left" indent="1"/>
      <protection/>
    </xf>
    <xf numFmtId="0" fontId="12" fillId="0" borderId="0" xfId="0" applyFont="1" applyAlignment="1" applyProtection="1">
      <alignment/>
      <protection/>
    </xf>
    <xf numFmtId="0" fontId="9" fillId="0" borderId="0" xfId="0" applyFont="1" applyAlignment="1" applyProtection="1">
      <alignment/>
      <protection/>
    </xf>
    <xf numFmtId="0" fontId="4" fillId="4" borderId="12" xfId="0" applyFont="1" applyFill="1" applyBorder="1" applyAlignment="1" applyProtection="1">
      <alignment/>
      <protection/>
    </xf>
    <xf numFmtId="0" fontId="4" fillId="4" borderId="13" xfId="0" applyFont="1" applyFill="1" applyBorder="1" applyAlignment="1" applyProtection="1">
      <alignment/>
      <protection/>
    </xf>
    <xf numFmtId="0" fontId="13" fillId="4" borderId="12" xfId="0" applyFont="1" applyFill="1" applyBorder="1" applyAlignment="1" applyProtection="1">
      <alignment/>
      <protection/>
    </xf>
    <xf numFmtId="0" fontId="4" fillId="4" borderId="0" xfId="0" applyFont="1" applyFill="1" applyBorder="1" applyAlignment="1" applyProtection="1">
      <alignment/>
      <protection/>
    </xf>
    <xf numFmtId="0" fontId="4" fillId="4" borderId="12" xfId="0" applyFont="1" applyFill="1" applyBorder="1" applyAlignment="1" applyProtection="1">
      <alignment horizontal="left" indent="1"/>
      <protection/>
    </xf>
    <xf numFmtId="0" fontId="4" fillId="4" borderId="12" xfId="0" applyFont="1" applyFill="1" applyBorder="1" applyAlignment="1" applyProtection="1">
      <alignment horizontal="left"/>
      <protection/>
    </xf>
    <xf numFmtId="0" fontId="10" fillId="4" borderId="12" xfId="0" applyFont="1" applyFill="1" applyBorder="1" applyAlignment="1" applyProtection="1">
      <alignment/>
      <protection/>
    </xf>
    <xf numFmtId="0" fontId="3" fillId="4" borderId="0" xfId="0" applyFont="1" applyFill="1" applyBorder="1" applyAlignment="1" applyProtection="1">
      <alignment/>
      <protection/>
    </xf>
    <xf numFmtId="0" fontId="10" fillId="4" borderId="0" xfId="0" applyFont="1" applyFill="1" applyBorder="1" applyAlignment="1" applyProtection="1">
      <alignment/>
      <protection/>
    </xf>
    <xf numFmtId="0" fontId="3" fillId="0" borderId="0" xfId="0" applyFont="1" applyAlignment="1" applyProtection="1">
      <alignment/>
      <protection/>
    </xf>
    <xf numFmtId="164" fontId="10" fillId="4" borderId="0" xfId="0" applyNumberFormat="1" applyFont="1" applyFill="1" applyBorder="1" applyAlignment="1" applyProtection="1">
      <alignment/>
      <protection/>
    </xf>
    <xf numFmtId="0" fontId="4" fillId="4" borderId="12" xfId="0" applyFont="1" applyFill="1" applyBorder="1" applyAlignment="1" applyProtection="1">
      <alignment horizontal="right"/>
      <protection/>
    </xf>
    <xf numFmtId="0" fontId="4" fillId="4" borderId="17" xfId="0" applyFont="1" applyFill="1" applyBorder="1" applyAlignment="1" applyProtection="1">
      <alignment/>
      <protection/>
    </xf>
    <xf numFmtId="0" fontId="4" fillId="4" borderId="15" xfId="0" applyFont="1" applyFill="1" applyBorder="1" applyAlignment="1" applyProtection="1">
      <alignment/>
      <protection/>
    </xf>
    <xf numFmtId="0" fontId="4" fillId="4" borderId="18" xfId="0" applyFont="1" applyFill="1" applyBorder="1" applyAlignment="1" applyProtection="1">
      <alignment/>
      <protection/>
    </xf>
    <xf numFmtId="0" fontId="16" fillId="0" borderId="0" xfId="0" applyFont="1" applyAlignment="1" applyProtection="1">
      <alignment horizontal="left"/>
      <protection/>
    </xf>
    <xf numFmtId="0" fontId="4" fillId="22" borderId="10" xfId="0" applyFont="1" applyFill="1" applyBorder="1" applyAlignment="1" applyProtection="1">
      <alignment/>
      <protection/>
    </xf>
    <xf numFmtId="0" fontId="4" fillId="22" borderId="11" xfId="0" applyFont="1" applyFill="1" applyBorder="1" applyAlignment="1" applyProtection="1">
      <alignment/>
      <protection/>
    </xf>
    <xf numFmtId="0" fontId="4" fillId="22" borderId="19" xfId="0" applyFont="1" applyFill="1" applyBorder="1" applyAlignment="1" applyProtection="1">
      <alignment/>
      <protection/>
    </xf>
    <xf numFmtId="0" fontId="4" fillId="22" borderId="12" xfId="0" applyFont="1" applyFill="1" applyBorder="1" applyAlignment="1" applyProtection="1">
      <alignment horizontal="left"/>
      <protection/>
    </xf>
    <xf numFmtId="0" fontId="4" fillId="22" borderId="13" xfId="0" applyFont="1" applyFill="1" applyBorder="1" applyAlignment="1" applyProtection="1">
      <alignment/>
      <protection/>
    </xf>
    <xf numFmtId="0" fontId="4" fillId="22" borderId="17" xfId="0" applyFont="1" applyFill="1" applyBorder="1" applyAlignment="1" applyProtection="1">
      <alignment/>
      <protection/>
    </xf>
    <xf numFmtId="0" fontId="4" fillId="22" borderId="15" xfId="0" applyFont="1" applyFill="1" applyBorder="1" applyAlignment="1" applyProtection="1">
      <alignment/>
      <protection/>
    </xf>
    <xf numFmtId="0" fontId="4" fillId="22" borderId="18" xfId="0" applyFont="1" applyFill="1" applyBorder="1" applyAlignment="1" applyProtection="1">
      <alignment/>
      <protection/>
    </xf>
    <xf numFmtId="0" fontId="9" fillId="0" borderId="0" xfId="0" applyFont="1" applyFill="1" applyAlignment="1" applyProtection="1">
      <alignment/>
      <protection/>
    </xf>
    <xf numFmtId="0" fontId="4" fillId="0" borderId="0" xfId="0" applyFont="1" applyFill="1" applyAlignment="1" applyProtection="1">
      <alignment/>
      <protection/>
    </xf>
    <xf numFmtId="0" fontId="3" fillId="7" borderId="11" xfId="0" applyFont="1" applyFill="1" applyBorder="1" applyAlignment="1" applyProtection="1">
      <alignment horizontal="center" wrapText="1"/>
      <protection/>
    </xf>
    <xf numFmtId="0" fontId="6" fillId="0" borderId="16" xfId="0" applyFont="1" applyFill="1" applyBorder="1" applyAlignment="1" applyProtection="1">
      <alignment/>
      <protection/>
    </xf>
    <xf numFmtId="0" fontId="6" fillId="4" borderId="12" xfId="0" applyFont="1" applyFill="1" applyBorder="1" applyAlignment="1" applyProtection="1">
      <alignment horizontal="left" indent="1"/>
      <protection/>
    </xf>
    <xf numFmtId="0" fontId="6" fillId="4" borderId="0" xfId="0"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12" xfId="0" applyFont="1" applyFill="1" applyBorder="1" applyAlignment="1" applyProtection="1">
      <alignment horizontal="left" indent="2"/>
      <protection/>
    </xf>
    <xf numFmtId="0" fontId="4" fillId="0" borderId="13" xfId="0" applyFont="1" applyFill="1" applyBorder="1" applyAlignment="1" applyProtection="1">
      <alignment horizontal="left"/>
      <protection/>
    </xf>
    <xf numFmtId="0" fontId="4" fillId="0" borderId="16" xfId="0" applyFont="1" applyFill="1" applyBorder="1" applyAlignment="1" applyProtection="1">
      <alignment/>
      <protection/>
    </xf>
    <xf numFmtId="0" fontId="4" fillId="0" borderId="0" xfId="0"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0" fontId="4" fillId="0" borderId="18" xfId="0" applyFont="1" applyFill="1" applyBorder="1" applyAlignment="1" applyProtection="1">
      <alignment horizontal="left"/>
      <protection/>
    </xf>
    <xf numFmtId="0" fontId="4" fillId="0" borderId="0" xfId="0" applyFont="1" applyAlignment="1">
      <alignment/>
    </xf>
    <xf numFmtId="0" fontId="7" fillId="0" borderId="12" xfId="0" applyFont="1" applyBorder="1" applyAlignment="1" applyProtection="1">
      <alignment horizontal="center"/>
      <protection/>
    </xf>
    <xf numFmtId="0" fontId="7" fillId="0" borderId="13" xfId="0" applyFont="1" applyFill="1" applyBorder="1" applyAlignment="1" applyProtection="1">
      <alignment horizontal="center"/>
      <protection/>
    </xf>
    <xf numFmtId="0" fontId="10" fillId="0" borderId="12" xfId="0" applyFont="1" applyBorder="1" applyAlignment="1" applyProtection="1">
      <alignment/>
      <protection/>
    </xf>
    <xf numFmtId="0" fontId="3" fillId="0" borderId="18" xfId="0" applyFont="1" applyFill="1" applyBorder="1" applyAlignment="1" applyProtection="1">
      <alignment/>
      <protection/>
    </xf>
    <xf numFmtId="0" fontId="10" fillId="0" borderId="20" xfId="0" applyFont="1" applyBorder="1" applyAlignment="1" applyProtection="1">
      <alignment/>
      <protection/>
    </xf>
    <xf numFmtId="0" fontId="4" fillId="0" borderId="10" xfId="0" applyNumberFormat="1" applyFont="1" applyFill="1" applyBorder="1" applyAlignment="1" applyProtection="1">
      <alignment horizontal="right"/>
      <protection/>
    </xf>
    <xf numFmtId="0" fontId="4" fillId="0" borderId="19" xfId="0" applyNumberFormat="1" applyFont="1" applyFill="1" applyBorder="1" applyAlignment="1" applyProtection="1">
      <alignment horizontal="left"/>
      <protection/>
    </xf>
    <xf numFmtId="0" fontId="6" fillId="0" borderId="20" xfId="0" applyFont="1" applyFill="1" applyBorder="1" applyAlignment="1" applyProtection="1">
      <alignment/>
      <protection/>
    </xf>
    <xf numFmtId="0" fontId="4" fillId="0" borderId="12"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left"/>
      <protection/>
    </xf>
    <xf numFmtId="0" fontId="10" fillId="0" borderId="16" xfId="0" applyFont="1" applyBorder="1" applyAlignment="1" applyProtection="1">
      <alignment horizontal="left"/>
      <protection/>
    </xf>
    <xf numFmtId="0" fontId="4" fillId="0" borderId="12" xfId="0" applyFont="1" applyFill="1" applyBorder="1" applyAlignment="1" applyProtection="1">
      <alignment horizontal="right"/>
      <protection/>
    </xf>
    <xf numFmtId="0" fontId="4" fillId="0" borderId="13" xfId="0" applyFont="1" applyFill="1" applyBorder="1" applyAlignment="1" applyProtection="1">
      <alignment horizontal="left"/>
      <protection/>
    </xf>
    <xf numFmtId="0" fontId="4" fillId="0" borderId="16" xfId="0" applyFont="1" applyFill="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horizontal="left"/>
      <protection/>
    </xf>
    <xf numFmtId="0" fontId="4" fillId="0" borderId="12" xfId="0" applyFont="1" applyBorder="1" applyAlignment="1" applyProtection="1">
      <alignment horizontal="left" vertical="top" indent="1"/>
      <protection/>
    </xf>
    <xf numFmtId="0" fontId="4" fillId="0" borderId="0" xfId="0" applyFont="1" applyFill="1" applyBorder="1" applyAlignment="1" applyProtection="1">
      <alignment horizontal="right"/>
      <protection/>
    </xf>
    <xf numFmtId="0" fontId="10" fillId="0" borderId="16" xfId="0" applyFont="1" applyFill="1" applyBorder="1" applyAlignment="1" applyProtection="1">
      <alignment/>
      <protection/>
    </xf>
    <xf numFmtId="0" fontId="4" fillId="0" borderId="0" xfId="0" applyFont="1" applyFill="1" applyBorder="1" applyAlignment="1" applyProtection="1">
      <alignment/>
      <protection/>
    </xf>
    <xf numFmtId="0" fontId="4" fillId="0" borderId="21" xfId="0" applyFont="1" applyFill="1" applyBorder="1" applyAlignment="1" applyProtection="1">
      <alignment horizontal="left" indent="1"/>
      <protection/>
    </xf>
    <xf numFmtId="0" fontId="4" fillId="0" borderId="0" xfId="0" applyFont="1" applyFill="1" applyBorder="1" applyAlignment="1">
      <alignment/>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4" fillId="0" borderId="12" xfId="0" applyFont="1" applyBorder="1" applyAlignment="1">
      <alignment horizontal="right"/>
    </xf>
    <xf numFmtId="0" fontId="4" fillId="0" borderId="13" xfId="0" applyFont="1" applyBorder="1" applyAlignment="1">
      <alignment horizontal="left"/>
    </xf>
    <xf numFmtId="0" fontId="3" fillId="0" borderId="16" xfId="0" applyFont="1" applyFill="1" applyBorder="1" applyAlignment="1" applyProtection="1">
      <alignment horizontal="left" indent="1"/>
      <protection/>
    </xf>
    <xf numFmtId="0" fontId="4" fillId="0" borderId="16" xfId="0" applyFont="1" applyBorder="1" applyAlignment="1">
      <alignment horizontal="left" indent="2"/>
    </xf>
    <xf numFmtId="0" fontId="3" fillId="0" borderId="16" xfId="0" applyFont="1" applyFill="1" applyBorder="1" applyAlignment="1" applyProtection="1">
      <alignment horizontal="left" indent="2"/>
      <protection/>
    </xf>
    <xf numFmtId="0" fontId="4" fillId="0" borderId="16" xfId="0" applyFont="1" applyFill="1" applyBorder="1" applyAlignment="1" applyProtection="1">
      <alignment horizontal="left" indent="3"/>
      <protection/>
    </xf>
    <xf numFmtId="0" fontId="7" fillId="0" borderId="0" xfId="0" applyFont="1" applyFill="1" applyBorder="1" applyAlignment="1" applyProtection="1">
      <alignment horizontal="left"/>
      <protection/>
    </xf>
    <xf numFmtId="0" fontId="4" fillId="0" borderId="13" xfId="0" applyNumberFormat="1" applyFont="1" applyFill="1" applyBorder="1" applyAlignment="1" applyProtection="1">
      <alignment horizontal="left"/>
      <protection locked="0"/>
    </xf>
    <xf numFmtId="0" fontId="4" fillId="0" borderId="13" xfId="0" applyNumberFormat="1" applyFont="1" applyFill="1" applyBorder="1" applyAlignment="1">
      <alignment horizontal="left"/>
    </xf>
    <xf numFmtId="0"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7" fillId="0" borderId="0" xfId="0" applyFont="1" applyFill="1" applyBorder="1" applyAlignment="1" applyProtection="1">
      <alignment horizontal="right"/>
      <protection/>
    </xf>
    <xf numFmtId="0" fontId="4" fillId="0" borderId="12" xfId="0" applyNumberFormat="1" applyFont="1" applyFill="1" applyBorder="1" applyAlignment="1" applyProtection="1">
      <alignment horizontal="right"/>
      <protection locked="0"/>
    </xf>
    <xf numFmtId="0" fontId="4" fillId="0" borderId="12" xfId="0" applyNumberFormat="1" applyFont="1" applyFill="1" applyBorder="1" applyAlignment="1">
      <alignment horizontal="right"/>
    </xf>
    <xf numFmtId="9" fontId="4" fillId="0" borderId="12" xfId="0" applyNumberFormat="1" applyFont="1" applyFill="1" applyBorder="1" applyAlignment="1">
      <alignment horizontal="right" vertical="top"/>
    </xf>
    <xf numFmtId="0" fontId="4" fillId="0" borderId="0" xfId="0" applyFont="1" applyFill="1" applyAlignment="1">
      <alignment horizontal="right"/>
    </xf>
    <xf numFmtId="0" fontId="4" fillId="0" borderId="0" xfId="0" applyFont="1" applyAlignment="1">
      <alignment horizontal="right"/>
    </xf>
    <xf numFmtId="0" fontId="10" fillId="7" borderId="0" xfId="0" applyFont="1" applyFill="1" applyBorder="1" applyAlignment="1" applyProtection="1">
      <alignment horizontal="center" wrapText="1"/>
      <protection/>
    </xf>
    <xf numFmtId="43" fontId="4" fillId="0" borderId="12" xfId="0" applyNumberFormat="1" applyFont="1" applyFill="1" applyBorder="1" applyAlignment="1" applyProtection="1">
      <alignment horizontal="right"/>
      <protection/>
    </xf>
    <xf numFmtId="169" fontId="4" fillId="20" borderId="22" xfId="0" applyNumberFormat="1" applyFont="1" applyFill="1" applyBorder="1" applyAlignment="1" applyProtection="1">
      <alignment/>
      <protection locked="0"/>
    </xf>
    <xf numFmtId="0" fontId="4" fillId="7" borderId="12" xfId="0" applyFont="1" applyFill="1" applyBorder="1" applyAlignment="1" applyProtection="1">
      <alignment/>
      <protection/>
    </xf>
    <xf numFmtId="0" fontId="10" fillId="7" borderId="19" xfId="0" applyFont="1" applyFill="1" applyBorder="1" applyAlignment="1" applyProtection="1">
      <alignment horizontal="center" wrapText="1"/>
      <protection/>
    </xf>
    <xf numFmtId="0" fontId="10" fillId="7" borderId="13" xfId="0" applyFont="1" applyFill="1" applyBorder="1" applyAlignment="1" applyProtection="1">
      <alignment horizontal="center" wrapText="1"/>
      <protection/>
    </xf>
    <xf numFmtId="0" fontId="4" fillId="4" borderId="10" xfId="0" applyFont="1" applyFill="1" applyBorder="1" applyAlignment="1" applyProtection="1">
      <alignment/>
      <protection/>
    </xf>
    <xf numFmtId="0" fontId="4" fillId="4" borderId="11" xfId="0" applyFont="1" applyFill="1" applyBorder="1" applyAlignment="1" applyProtection="1">
      <alignment/>
      <protection/>
    </xf>
    <xf numFmtId="164" fontId="4" fillId="4" borderId="13" xfId="0" applyNumberFormat="1" applyFont="1" applyFill="1" applyBorder="1" applyAlignment="1" applyProtection="1">
      <alignment horizontal="center"/>
      <protection/>
    </xf>
    <xf numFmtId="164" fontId="10" fillId="4" borderId="13" xfId="0" applyNumberFormat="1" applyFont="1" applyFill="1" applyBorder="1" applyAlignment="1" applyProtection="1">
      <alignment horizontal="center"/>
      <protection/>
    </xf>
    <xf numFmtId="0" fontId="10" fillId="4" borderId="13" xfId="0" applyFont="1" applyFill="1" applyBorder="1" applyAlignment="1" applyProtection="1">
      <alignment/>
      <protection/>
    </xf>
    <xf numFmtId="0" fontId="4" fillId="22" borderId="0" xfId="0" applyFont="1" applyFill="1" applyBorder="1" applyAlignment="1" applyProtection="1">
      <alignment/>
      <protection/>
    </xf>
    <xf numFmtId="0" fontId="4" fillId="0" borderId="12" xfId="0" applyFont="1" applyBorder="1" applyAlignment="1">
      <alignment horizontal="left" indent="1"/>
    </xf>
    <xf numFmtId="169" fontId="4" fillId="7" borderId="0" xfId="0" applyNumberFormat="1" applyFont="1" applyFill="1" applyBorder="1" applyAlignment="1" applyProtection="1">
      <alignment/>
      <protection locked="0"/>
    </xf>
    <xf numFmtId="0" fontId="20" fillId="7" borderId="0" xfId="0" applyFont="1" applyFill="1" applyBorder="1" applyAlignment="1" applyProtection="1">
      <alignment horizontal="center" wrapText="1"/>
      <protection/>
    </xf>
    <xf numFmtId="0" fontId="22" fillId="7" borderId="0" xfId="0" applyFont="1" applyFill="1" applyBorder="1" applyAlignment="1" applyProtection="1">
      <alignment/>
      <protection/>
    </xf>
    <xf numFmtId="0" fontId="21" fillId="7" borderId="23" xfId="0" applyFont="1" applyFill="1" applyBorder="1" applyAlignment="1" applyProtection="1">
      <alignment horizontal="center" wrapText="1"/>
      <protection/>
    </xf>
    <xf numFmtId="0" fontId="19" fillId="7" borderId="0" xfId="0" applyFont="1" applyFill="1" applyBorder="1" applyAlignment="1">
      <alignment horizontal="center" wrapText="1"/>
    </xf>
    <xf numFmtId="0" fontId="4" fillId="7" borderId="0" xfId="0" applyFont="1" applyFill="1" applyAlignment="1" applyProtection="1">
      <alignment/>
      <protection/>
    </xf>
    <xf numFmtId="0" fontId="0" fillId="7" borderId="13" xfId="0" applyFill="1" applyBorder="1" applyAlignment="1">
      <alignment/>
    </xf>
    <xf numFmtId="0" fontId="0" fillId="7" borderId="13" xfId="0" applyFill="1" applyBorder="1" applyAlignment="1">
      <alignment wrapText="1"/>
    </xf>
    <xf numFmtId="0" fontId="4" fillId="7" borderId="17" xfId="0" applyFont="1" applyFill="1" applyBorder="1" applyAlignment="1" applyProtection="1">
      <alignment horizontal="left" indent="2"/>
      <protection/>
    </xf>
    <xf numFmtId="0" fontId="3" fillId="7" borderId="15" xfId="0" applyFont="1" applyFill="1" applyBorder="1" applyAlignment="1" applyProtection="1">
      <alignment horizontal="right"/>
      <protection/>
    </xf>
    <xf numFmtId="9" fontId="4" fillId="7" borderId="15" xfId="0" applyNumberFormat="1" applyFont="1" applyFill="1" applyBorder="1" applyAlignment="1" applyProtection="1">
      <alignment/>
      <protection locked="0"/>
    </xf>
    <xf numFmtId="0" fontId="2" fillId="7" borderId="15"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2" fillId="7" borderId="0" xfId="0" applyFont="1" applyFill="1" applyBorder="1" applyAlignment="1" applyProtection="1">
      <alignment horizontal="center" wrapText="1"/>
      <protection/>
    </xf>
    <xf numFmtId="0" fontId="4" fillId="0" borderId="0" xfId="0" applyFont="1" applyFill="1" applyAlignment="1">
      <alignment/>
    </xf>
    <xf numFmtId="0" fontId="4" fillId="0" borderId="16" xfId="0" applyFont="1" applyFill="1" applyBorder="1" applyAlignment="1">
      <alignment/>
    </xf>
    <xf numFmtId="0" fontId="6" fillId="0" borderId="16" xfId="0" applyFont="1" applyFill="1" applyBorder="1" applyAlignment="1">
      <alignment/>
    </xf>
    <xf numFmtId="0" fontId="4" fillId="0" borderId="16" xfId="0" applyFont="1" applyFill="1" applyBorder="1" applyAlignment="1">
      <alignment/>
    </xf>
    <xf numFmtId="0" fontId="4" fillId="0" borderId="16" xfId="0" applyFont="1" applyFill="1" applyBorder="1" applyAlignment="1" applyProtection="1">
      <alignment vertical="top" wrapText="1"/>
      <protection/>
    </xf>
    <xf numFmtId="0" fontId="3" fillId="7" borderId="12" xfId="0" applyFont="1" applyFill="1" applyBorder="1" applyAlignment="1" applyProtection="1">
      <alignment horizontal="left"/>
      <protection/>
    </xf>
    <xf numFmtId="164" fontId="4" fillId="4" borderId="15" xfId="0" applyNumberFormat="1" applyFont="1" applyFill="1" applyBorder="1" applyAlignment="1" applyProtection="1">
      <alignment horizontal="right"/>
      <protection/>
    </xf>
    <xf numFmtId="164" fontId="10" fillId="22" borderId="0" xfId="0" applyNumberFormat="1" applyFont="1" applyFill="1" applyBorder="1" applyAlignment="1" applyProtection="1">
      <alignment horizontal="right"/>
      <protection/>
    </xf>
    <xf numFmtId="9" fontId="10" fillId="22" borderId="0" xfId="58" applyFont="1" applyFill="1" applyBorder="1" applyAlignment="1" applyProtection="1">
      <alignment horizontal="right"/>
      <protection/>
    </xf>
    <xf numFmtId="165" fontId="10" fillId="22" borderId="0" xfId="0" applyNumberFormat="1" applyFont="1" applyFill="1" applyBorder="1" applyAlignment="1" applyProtection="1">
      <alignment horizontal="right"/>
      <protection/>
    </xf>
    <xf numFmtId="3" fontId="10" fillId="22" borderId="0" xfId="0" applyNumberFormat="1" applyFont="1" applyFill="1" applyBorder="1" applyAlignment="1" applyProtection="1">
      <alignment horizontal="right"/>
      <protection/>
    </xf>
    <xf numFmtId="4" fontId="10" fillId="22" borderId="0" xfId="0" applyNumberFormat="1" applyFont="1" applyFill="1" applyBorder="1" applyAlignment="1" applyProtection="1">
      <alignment horizontal="right"/>
      <protection/>
    </xf>
    <xf numFmtId="0" fontId="4" fillId="7" borderId="0" xfId="0" applyFont="1" applyFill="1" applyBorder="1" applyAlignment="1" applyProtection="1">
      <alignment horizontal="center"/>
      <protection/>
    </xf>
    <xf numFmtId="3" fontId="6" fillId="4" borderId="0" xfId="0" applyNumberFormat="1" applyFont="1" applyFill="1" applyBorder="1" applyAlignment="1" applyProtection="1">
      <alignment horizontal="center"/>
      <protection/>
    </xf>
    <xf numFmtId="164" fontId="10" fillId="22" borderId="0" xfId="0" applyNumberFormat="1" applyFont="1" applyFill="1" applyBorder="1" applyAlignment="1" applyProtection="1">
      <alignment/>
      <protection/>
    </xf>
    <xf numFmtId="165"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4"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4" fillId="22" borderId="0" xfId="0" applyFont="1" applyFill="1" applyAlignment="1" applyProtection="1">
      <alignment/>
      <protection/>
    </xf>
    <xf numFmtId="164" fontId="4" fillId="4" borderId="13" xfId="0" applyNumberFormat="1" applyFont="1" applyFill="1" applyBorder="1" applyAlignment="1" applyProtection="1">
      <alignment/>
      <protection/>
    </xf>
    <xf numFmtId="164" fontId="4"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left"/>
      <protection/>
    </xf>
    <xf numFmtId="0" fontId="2" fillId="7" borderId="0" xfId="0" applyFont="1" applyFill="1" applyBorder="1" applyAlignment="1">
      <alignment horizontal="center" wrapText="1"/>
    </xf>
    <xf numFmtId="164" fontId="10" fillId="4" borderId="0" xfId="0" applyNumberFormat="1" applyFont="1" applyFill="1" applyBorder="1" applyAlignment="1" applyProtection="1">
      <alignment horizontal="right"/>
      <protection/>
    </xf>
    <xf numFmtId="164" fontId="10" fillId="4" borderId="13" xfId="0" applyNumberFormat="1" applyFont="1" applyFill="1" applyBorder="1" applyAlignment="1" applyProtection="1">
      <alignment/>
      <protection/>
    </xf>
    <xf numFmtId="167" fontId="4" fillId="7" borderId="0" xfId="0" applyNumberFormat="1" applyFont="1" applyFill="1" applyBorder="1" applyAlignment="1" applyProtection="1">
      <alignment horizontal="center"/>
      <protection locked="0"/>
    </xf>
    <xf numFmtId="167" fontId="4" fillId="7" borderId="0" xfId="0" applyNumberFormat="1" applyFont="1" applyFill="1" applyBorder="1" applyAlignment="1" applyProtection="1">
      <alignment horizontal="center" wrapText="1"/>
      <protection locked="0"/>
    </xf>
    <xf numFmtId="0" fontId="3" fillId="7" borderId="11" xfId="0" applyFont="1" applyFill="1" applyBorder="1" applyAlignment="1" applyProtection="1">
      <alignment wrapText="1"/>
      <protection/>
    </xf>
    <xf numFmtId="0" fontId="10" fillId="4" borderId="11" xfId="0" applyFont="1" applyFill="1" applyBorder="1" applyAlignment="1" applyProtection="1">
      <alignment wrapText="1"/>
      <protection/>
    </xf>
    <xf numFmtId="0" fontId="10" fillId="4" borderId="19" xfId="0" applyFont="1" applyFill="1" applyBorder="1" applyAlignment="1" applyProtection="1">
      <alignment wrapText="1"/>
      <protection/>
    </xf>
    <xf numFmtId="164"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71" fontId="10" fillId="4" borderId="0" xfId="0" applyNumberFormat="1" applyFont="1" applyFill="1" applyBorder="1" applyAlignment="1" applyProtection="1">
      <alignment/>
      <protection/>
    </xf>
    <xf numFmtId="171" fontId="10" fillId="4" borderId="0" xfId="0" applyNumberFormat="1" applyFont="1" applyFill="1" applyBorder="1" applyAlignment="1" applyProtection="1">
      <alignment horizontal="right"/>
      <protection/>
    </xf>
    <xf numFmtId="171" fontId="10" fillId="4" borderId="13" xfId="0" applyNumberFormat="1" applyFont="1" applyFill="1" applyBorder="1" applyAlignment="1" applyProtection="1">
      <alignment horizontal="right"/>
      <protection/>
    </xf>
    <xf numFmtId="164" fontId="10"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0" fontId="2" fillId="7" borderId="0" xfId="0" applyFont="1" applyFill="1" applyBorder="1" applyAlignment="1">
      <alignment wrapText="1"/>
    </xf>
    <xf numFmtId="0" fontId="3" fillId="7" borderId="0" xfId="0" applyFont="1" applyFill="1" applyBorder="1" applyAlignment="1" applyProtection="1">
      <alignment wrapText="1"/>
      <protection/>
    </xf>
    <xf numFmtId="0" fontId="4" fillId="0" borderId="0" xfId="0" applyFont="1" applyFill="1" applyBorder="1" applyAlignment="1" applyProtection="1">
      <alignment vertical="top"/>
      <protection/>
    </xf>
    <xf numFmtId="0" fontId="23" fillId="0" borderId="0" xfId="0" applyFont="1" applyFill="1" applyAlignment="1" applyProtection="1">
      <alignment horizontal="right" vertical="top"/>
      <protection/>
    </xf>
    <xf numFmtId="0" fontId="24" fillId="0" borderId="0" xfId="0" applyFont="1" applyFill="1" applyAlignment="1">
      <alignment/>
    </xf>
    <xf numFmtId="0" fontId="24" fillId="0" borderId="0" xfId="0" applyNumberFormat="1" applyFont="1" applyFill="1" applyAlignment="1">
      <alignment horizontal="right"/>
    </xf>
    <xf numFmtId="0" fontId="24" fillId="0" borderId="0" xfId="0" applyNumberFormat="1" applyFont="1" applyFill="1" applyAlignment="1">
      <alignment horizontal="left"/>
    </xf>
    <xf numFmtId="0" fontId="3" fillId="7" borderId="12" xfId="0" applyFont="1" applyFill="1" applyBorder="1" applyAlignment="1" applyProtection="1">
      <alignment horizontal="left"/>
      <protection/>
    </xf>
    <xf numFmtId="0" fontId="4" fillId="7" borderId="0" xfId="0" applyFont="1" applyFill="1" applyBorder="1" applyAlignment="1" applyProtection="1">
      <alignment horizontal="left"/>
      <protection/>
    </xf>
    <xf numFmtId="1" fontId="4" fillId="7" borderId="24" xfId="0" applyNumberFormat="1" applyFont="1" applyFill="1" applyBorder="1" applyAlignment="1" applyProtection="1">
      <alignment horizontal="center"/>
      <protection locked="0"/>
    </xf>
    <xf numFmtId="7" fontId="4" fillId="7" borderId="25" xfId="0" applyNumberFormat="1" applyFont="1" applyFill="1" applyBorder="1" applyAlignment="1" applyProtection="1">
      <alignment horizontal="center"/>
      <protection locked="0"/>
    </xf>
    <xf numFmtId="0" fontId="21" fillId="7" borderId="0" xfId="0" applyFont="1" applyFill="1" applyBorder="1" applyAlignment="1" applyProtection="1">
      <alignment horizontal="center" wrapText="1"/>
      <protection/>
    </xf>
    <xf numFmtId="7" fontId="4" fillId="20" borderId="22" xfId="0" applyNumberFormat="1" applyFont="1" applyFill="1" applyBorder="1" applyAlignment="1" applyProtection="1">
      <alignment horizontal="center"/>
      <protection locked="0"/>
    </xf>
    <xf numFmtId="0" fontId="25" fillId="4" borderId="12" xfId="0" applyFont="1" applyFill="1" applyBorder="1" applyAlignment="1" applyProtection="1">
      <alignment horizontal="left" indent="1"/>
      <protection/>
    </xf>
    <xf numFmtId="0" fontId="25" fillId="4" borderId="12" xfId="0" applyFont="1" applyFill="1" applyBorder="1" applyAlignment="1" applyProtection="1">
      <alignment horizontal="left" indent="2"/>
      <protection/>
    </xf>
    <xf numFmtId="0" fontId="3" fillId="4" borderId="12" xfId="0" applyFont="1" applyFill="1" applyBorder="1" applyAlignment="1" applyProtection="1">
      <alignment horizontal="left" indent="1"/>
      <protection/>
    </xf>
    <xf numFmtId="164" fontId="3" fillId="4" borderId="0" xfId="0" applyNumberFormat="1" applyFont="1" applyFill="1" applyBorder="1" applyAlignment="1" applyProtection="1">
      <alignment/>
      <protection/>
    </xf>
    <xf numFmtId="164" fontId="4" fillId="4" borderId="0" xfId="0" applyNumberFormat="1" applyFont="1" applyFill="1" applyBorder="1" applyAlignment="1" applyProtection="1">
      <alignment/>
      <protection/>
    </xf>
    <xf numFmtId="7" fontId="4" fillId="7" borderId="0" xfId="44" applyNumberFormat="1" applyFont="1" applyFill="1" applyBorder="1" applyAlignment="1" applyProtection="1">
      <alignment horizontal="center"/>
      <protection locked="0"/>
    </xf>
    <xf numFmtId="7" fontId="4" fillId="7" borderId="0" xfId="44" applyNumberFormat="1" applyFont="1" applyFill="1" applyBorder="1" applyAlignment="1" applyProtection="1">
      <alignment/>
      <protection locked="0"/>
    </xf>
    <xf numFmtId="176" fontId="4" fillId="0" borderId="12" xfId="0" applyNumberFormat="1" applyFont="1" applyFill="1" applyBorder="1" applyAlignment="1" applyProtection="1">
      <alignment horizontal="right"/>
      <protection/>
    </xf>
    <xf numFmtId="176" fontId="4" fillId="0" borderId="12" xfId="0" applyNumberFormat="1" applyFont="1" applyFill="1" applyBorder="1" applyAlignment="1" applyProtection="1">
      <alignment horizontal="right"/>
      <protection/>
    </xf>
    <xf numFmtId="3" fontId="4" fillId="0" borderId="15" xfId="0" applyNumberFormat="1" applyFont="1" applyFill="1" applyBorder="1" applyAlignment="1" applyProtection="1">
      <alignment horizontal="right"/>
      <protection/>
    </xf>
    <xf numFmtId="0" fontId="4" fillId="0" borderId="21" xfId="0" applyFont="1" applyFill="1" applyBorder="1" applyAlignment="1" applyProtection="1">
      <alignment/>
      <protection/>
    </xf>
    <xf numFmtId="4" fontId="10" fillId="22" borderId="0" xfId="0" applyNumberFormat="1" applyFont="1" applyFill="1" applyBorder="1" applyAlignment="1" applyProtection="1">
      <alignment horizontal="right"/>
      <protection/>
    </xf>
    <xf numFmtId="9" fontId="10" fillId="22" borderId="0" xfId="58" applyFont="1" applyFill="1" applyBorder="1" applyAlignment="1" applyProtection="1">
      <alignment horizontal="right"/>
      <protection/>
    </xf>
    <xf numFmtId="164" fontId="10" fillId="22" borderId="0" xfId="0" applyNumberFormat="1" applyFont="1" applyFill="1" applyBorder="1" applyAlignment="1" applyProtection="1">
      <alignment horizontal="right"/>
      <protection/>
    </xf>
    <xf numFmtId="3" fontId="10" fillId="22" borderId="0" xfId="0" applyNumberFormat="1" applyFont="1" applyFill="1" applyBorder="1" applyAlignment="1" applyProtection="1">
      <alignment horizontal="right"/>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9" xfId="0" applyFont="1" applyBorder="1" applyAlignment="1" applyProtection="1">
      <alignment horizontal="center"/>
      <protection/>
    </xf>
    <xf numFmtId="0" fontId="3" fillId="0" borderId="15" xfId="0" applyFont="1" applyFill="1" applyBorder="1" applyAlignment="1" applyProtection="1">
      <alignment horizontal="center"/>
      <protection/>
    </xf>
    <xf numFmtId="3" fontId="25" fillId="4" borderId="0" xfId="0" applyNumberFormat="1" applyFont="1" applyFill="1" applyBorder="1" applyAlignment="1" applyProtection="1">
      <alignment horizontal="left"/>
      <protection/>
    </xf>
    <xf numFmtId="164" fontId="4" fillId="4" borderId="15" xfId="0" applyNumberFormat="1" applyFont="1" applyFill="1" applyBorder="1" applyAlignment="1" applyProtection="1">
      <alignment horizontal="right" indent="2"/>
      <protection/>
    </xf>
    <xf numFmtId="164" fontId="4" fillId="4" borderId="0" xfId="0" applyNumberFormat="1" applyFont="1" applyFill="1" applyBorder="1" applyAlignment="1" applyProtection="1">
      <alignment horizontal="right" indent="2"/>
      <protection/>
    </xf>
    <xf numFmtId="164" fontId="4"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left"/>
      <protection/>
    </xf>
    <xf numFmtId="164" fontId="4" fillId="4" borderId="15"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right" indent="2"/>
      <protection/>
    </xf>
    <xf numFmtId="164" fontId="10" fillId="4" borderId="0"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right"/>
      <protection/>
    </xf>
    <xf numFmtId="164" fontId="3" fillId="4" borderId="0" xfId="0" applyNumberFormat="1" applyFont="1" applyFill="1" applyBorder="1" applyAlignment="1" applyProtection="1">
      <alignment horizontal="right"/>
      <protection/>
    </xf>
    <xf numFmtId="0" fontId="6" fillId="4" borderId="0" xfId="0" applyNumberFormat="1" applyFont="1" applyFill="1" applyBorder="1" applyAlignment="1" applyProtection="1">
      <alignment horizontal="left"/>
      <protection/>
    </xf>
    <xf numFmtId="164" fontId="3" fillId="4" borderId="0" xfId="0" applyNumberFormat="1" applyFont="1" applyFill="1" applyBorder="1" applyAlignment="1" applyProtection="1">
      <alignment horizontal="right" indent="2"/>
      <protection/>
    </xf>
    <xf numFmtId="0" fontId="8" fillId="0" borderId="15" xfId="0" applyFont="1" applyBorder="1" applyAlignment="1">
      <alignment horizontal="center" wrapText="1"/>
    </xf>
    <xf numFmtId="0" fontId="8" fillId="0" borderId="0" xfId="0" applyFont="1" applyBorder="1" applyAlignment="1">
      <alignment horizontal="center" wrapText="1"/>
    </xf>
    <xf numFmtId="0" fontId="10" fillId="4" borderId="26" xfId="0" applyFont="1" applyFill="1" applyBorder="1" applyAlignment="1" applyProtection="1">
      <alignment horizontal="center" wrapText="1"/>
      <protection/>
    </xf>
    <xf numFmtId="0" fontId="2" fillId="7" borderId="0" xfId="0" applyFont="1" applyFill="1" applyBorder="1" applyAlignment="1" applyProtection="1">
      <alignment horizontal="center"/>
      <protection/>
    </xf>
    <xf numFmtId="7" fontId="4" fillId="20" borderId="27" xfId="44" applyNumberFormat="1" applyFont="1" applyFill="1" applyBorder="1" applyAlignment="1" applyProtection="1">
      <alignment horizontal="center"/>
      <protection locked="0"/>
    </xf>
    <xf numFmtId="7" fontId="4" fillId="20" borderId="28" xfId="44"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2" fillId="7" borderId="18" xfId="0" applyFont="1" applyFill="1" applyBorder="1" applyAlignment="1" applyProtection="1">
      <alignment horizontal="center"/>
      <protection/>
    </xf>
    <xf numFmtId="167" fontId="4" fillId="7" borderId="0" xfId="0" applyNumberFormat="1" applyFont="1" applyFill="1" applyBorder="1" applyAlignment="1" applyProtection="1">
      <alignment horizontal="center"/>
      <protection locked="0"/>
    </xf>
    <xf numFmtId="0" fontId="5" fillId="0" borderId="0" xfId="0" applyFont="1" applyAlignment="1">
      <alignment horizontal="center" wrapText="1"/>
    </xf>
    <xf numFmtId="0" fontId="4" fillId="0" borderId="0" xfId="0" applyFont="1" applyAlignment="1">
      <alignment horizontal="left" wrapText="1"/>
    </xf>
    <xf numFmtId="0" fontId="8" fillId="0" borderId="0" xfId="0" applyFont="1" applyAlignment="1">
      <alignment horizontal="center" wrapText="1"/>
    </xf>
    <xf numFmtId="0" fontId="3" fillId="7" borderId="11" xfId="0" applyFont="1" applyFill="1" applyBorder="1" applyAlignment="1" applyProtection="1">
      <alignment horizontal="center" wrapText="1"/>
      <protection/>
    </xf>
    <xf numFmtId="0" fontId="2" fillId="7" borderId="15" xfId="0" applyFont="1" applyFill="1" applyBorder="1" applyAlignment="1">
      <alignment horizontal="center" wrapText="1"/>
    </xf>
    <xf numFmtId="0" fontId="16" fillId="0" borderId="0" xfId="0" applyFont="1" applyAlignment="1" applyProtection="1">
      <alignment horizontal="left"/>
      <protection/>
    </xf>
    <xf numFmtId="0" fontId="15" fillId="0" borderId="11" xfId="0" applyFont="1" applyBorder="1" applyAlignment="1" applyProtection="1">
      <alignment horizontal="left" wrapText="1"/>
      <protection/>
    </xf>
    <xf numFmtId="0" fontId="16" fillId="0" borderId="11" xfId="0" applyFont="1" applyBorder="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9629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P67"/>
  <sheetViews>
    <sheetView tabSelected="1" zoomScale="85" zoomScaleNormal="85" zoomScalePageLayoutView="0" workbookViewId="0" topLeftCell="A1">
      <selection activeCell="Q6" sqref="Q6"/>
    </sheetView>
  </sheetViews>
  <sheetFormatPr defaultColWidth="9.140625" defaultRowHeight="12.75" outlineLevelRow="1"/>
  <cols>
    <col min="1" max="1" width="30.00390625" style="1" customWidth="1"/>
    <col min="2" max="2" width="11.00390625" style="1" customWidth="1"/>
    <col min="3" max="3" width="10.421875" style="1" customWidth="1"/>
    <col min="4" max="4" width="7.28125" style="1" customWidth="1"/>
    <col min="5" max="5" width="10.00390625" style="1" customWidth="1"/>
    <col min="6" max="6" width="5.421875" style="1" customWidth="1"/>
    <col min="7" max="7" width="3.8515625" style="1" customWidth="1"/>
    <col min="8" max="8" width="5.7109375" style="1" customWidth="1"/>
    <col min="9" max="9" width="7.57421875" style="1" customWidth="1"/>
    <col min="10" max="10" width="4.7109375" style="1" customWidth="1"/>
    <col min="11" max="11" width="4.28125" style="1" customWidth="1"/>
    <col min="12" max="12" width="6.00390625" style="1" customWidth="1"/>
    <col min="13" max="13" width="6.140625" style="1" customWidth="1"/>
    <col min="14" max="14" width="4.28125" style="1" customWidth="1"/>
    <col min="15" max="15" width="2.7109375" style="1" customWidth="1"/>
    <col min="16" max="16384" width="9.140625" style="1" customWidth="1"/>
  </cols>
  <sheetData>
    <row r="1" ht="15.75" customHeight="1"/>
    <row r="2" ht="15.75" customHeight="1"/>
    <row r="3" ht="15.75" customHeight="1"/>
    <row r="4" ht="15.75" customHeight="1"/>
    <row r="5" ht="15.75" customHeight="1"/>
    <row r="6" ht="15.75" customHeight="1"/>
    <row r="7" spans="1:15" ht="18">
      <c r="A7" s="219" t="s">
        <v>5</v>
      </c>
      <c r="B7" s="219"/>
      <c r="C7" s="219"/>
      <c r="D7" s="219"/>
      <c r="E7" s="219"/>
      <c r="F7" s="219"/>
      <c r="G7" s="219"/>
      <c r="H7" s="219"/>
      <c r="I7" s="219"/>
      <c r="J7" s="219"/>
      <c r="K7" s="219"/>
      <c r="L7" s="219"/>
      <c r="M7" s="219"/>
      <c r="N7" s="219"/>
      <c r="O7" s="219"/>
    </row>
    <row r="8" spans="1:15" ht="15.75" customHeight="1">
      <c r="A8" s="219" t="str">
        <f>""&amp;B19+B20+B21&amp;" ENERGY STAR Qualified Lighting Fixture(s)"</f>
        <v>2 ENERGY STAR Qualified Lighting Fixture(s)</v>
      </c>
      <c r="B8" s="219"/>
      <c r="C8" s="219"/>
      <c r="D8" s="219"/>
      <c r="E8" s="219"/>
      <c r="F8" s="219"/>
      <c r="G8" s="219"/>
      <c r="H8" s="219"/>
      <c r="I8" s="219"/>
      <c r="J8" s="219"/>
      <c r="K8" s="219"/>
      <c r="L8" s="219"/>
      <c r="M8" s="219"/>
      <c r="N8" s="219"/>
      <c r="O8" s="219"/>
    </row>
    <row r="9" spans="1:15" s="4" customFormat="1" ht="12.75">
      <c r="A9" s="3"/>
      <c r="B9" s="3"/>
      <c r="C9" s="3"/>
      <c r="D9" s="3"/>
      <c r="E9" s="3"/>
      <c r="F9" s="3"/>
      <c r="G9" s="3"/>
      <c r="H9" s="3"/>
      <c r="I9" s="3"/>
      <c r="J9" s="3"/>
      <c r="K9" s="3"/>
      <c r="L9" s="3"/>
      <c r="M9" s="3"/>
      <c r="N9" s="3"/>
      <c r="O9" s="3"/>
    </row>
    <row r="10" spans="1:15" ht="15.75" customHeight="1">
      <c r="A10" s="2"/>
      <c r="B10" s="2"/>
      <c r="C10" s="2"/>
      <c r="D10" s="2"/>
      <c r="E10" s="2"/>
      <c r="F10" s="2"/>
      <c r="G10" s="2"/>
      <c r="H10" s="2"/>
      <c r="I10" s="2"/>
      <c r="J10" s="2"/>
      <c r="K10" s="2"/>
      <c r="L10" s="2"/>
      <c r="M10" s="2"/>
      <c r="N10" s="2"/>
      <c r="O10" s="2"/>
    </row>
    <row r="11" spans="1:15" s="4" customFormat="1" ht="24" customHeight="1">
      <c r="A11" s="220" t="s">
        <v>6</v>
      </c>
      <c r="B11" s="220"/>
      <c r="C11" s="220"/>
      <c r="D11" s="220"/>
      <c r="E11" s="220"/>
      <c r="F11" s="220"/>
      <c r="G11" s="220"/>
      <c r="H11" s="220"/>
      <c r="I11" s="220"/>
      <c r="J11" s="220"/>
      <c r="K11" s="220"/>
      <c r="L11" s="220"/>
      <c r="M11" s="220"/>
      <c r="N11" s="220"/>
      <c r="O11" s="220"/>
    </row>
    <row r="12" spans="1:15" s="4" customFormat="1" ht="12.75">
      <c r="A12" s="3"/>
      <c r="B12" s="3"/>
      <c r="C12" s="3"/>
      <c r="D12" s="3"/>
      <c r="E12" s="3"/>
      <c r="F12" s="3"/>
      <c r="G12" s="3"/>
      <c r="H12" s="3"/>
      <c r="I12" s="3"/>
      <c r="J12" s="3"/>
      <c r="K12" s="3"/>
      <c r="L12" s="3"/>
      <c r="M12" s="3"/>
      <c r="N12" s="3"/>
      <c r="O12" s="3"/>
    </row>
    <row r="13" ht="15.75" customHeight="1">
      <c r="A13" s="5"/>
    </row>
    <row r="14" spans="1:15" ht="15.75">
      <c r="A14" s="221" t="s">
        <v>7</v>
      </c>
      <c r="B14" s="221"/>
      <c r="C14" s="221"/>
      <c r="D14" s="221"/>
      <c r="E14" s="221"/>
      <c r="F14" s="221"/>
      <c r="G14" s="221"/>
      <c r="H14" s="221"/>
      <c r="I14" s="221"/>
      <c r="J14" s="221"/>
      <c r="K14" s="221"/>
      <c r="L14" s="221"/>
      <c r="M14" s="221"/>
      <c r="N14" s="221"/>
      <c r="O14" s="221"/>
    </row>
    <row r="15" spans="1:15" ht="4.5" customHeight="1" thickBot="1">
      <c r="A15" s="6"/>
      <c r="B15" s="43"/>
      <c r="C15" s="7"/>
      <c r="D15" s="7"/>
      <c r="E15" s="7"/>
      <c r="F15" s="7"/>
      <c r="G15" s="7"/>
      <c r="H15" s="7"/>
      <c r="I15" s="7"/>
      <c r="J15" s="7"/>
      <c r="K15" s="7"/>
      <c r="L15" s="7"/>
      <c r="M15" s="7"/>
      <c r="N15" s="7"/>
      <c r="O15" s="101"/>
    </row>
    <row r="16" spans="1:15" ht="15.75" customHeight="1" thickBot="1">
      <c r="A16" s="8" t="s">
        <v>8</v>
      </c>
      <c r="B16" s="99">
        <f>Assumptions!B29</f>
        <v>0.1059</v>
      </c>
      <c r="C16" s="97"/>
      <c r="D16" s="114"/>
      <c r="E16" s="114"/>
      <c r="F16" s="114"/>
      <c r="G16" s="97"/>
      <c r="H16" s="97"/>
      <c r="I16" s="97"/>
      <c r="J16" s="97"/>
      <c r="K16" s="97"/>
      <c r="L16" s="97"/>
      <c r="M16" s="97"/>
      <c r="N16" s="97"/>
      <c r="O16" s="102"/>
    </row>
    <row r="17" spans="1:15" ht="15.75" customHeight="1">
      <c r="A17" s="8"/>
      <c r="B17" s="110"/>
      <c r="C17" s="111"/>
      <c r="D17" s="223" t="s">
        <v>46</v>
      </c>
      <c r="E17" s="223"/>
      <c r="F17" s="223"/>
      <c r="G17" s="163"/>
      <c r="H17" s="123"/>
      <c r="I17" s="223" t="s">
        <v>47</v>
      </c>
      <c r="J17" s="223"/>
      <c r="K17" s="223"/>
      <c r="L17" s="223"/>
      <c r="M17" s="115"/>
      <c r="N17" s="147"/>
      <c r="O17" s="102"/>
    </row>
    <row r="18" spans="1:15" ht="15.75" customHeight="1" thickBot="1">
      <c r="A18" s="115"/>
      <c r="B18" s="110"/>
      <c r="C18" s="111"/>
      <c r="D18" s="115"/>
      <c r="E18" s="43" t="s">
        <v>45</v>
      </c>
      <c r="F18" s="43"/>
      <c r="G18" s="164"/>
      <c r="H18" s="122"/>
      <c r="I18" s="115"/>
      <c r="J18" s="222" t="s">
        <v>45</v>
      </c>
      <c r="K18" s="222"/>
      <c r="L18" s="152"/>
      <c r="M18" s="115"/>
      <c r="N18" s="122"/>
      <c r="O18" s="102"/>
    </row>
    <row r="19" spans="1:15" ht="15.75" customHeight="1" thickBot="1">
      <c r="A19" s="129" t="s">
        <v>51</v>
      </c>
      <c r="B19" s="12">
        <v>1</v>
      </c>
      <c r="C19" s="113"/>
      <c r="D19" s="115"/>
      <c r="E19" s="175">
        <f>Assumptions!B8</f>
        <v>65</v>
      </c>
      <c r="F19" s="151"/>
      <c r="G19" s="115"/>
      <c r="H19" s="97"/>
      <c r="I19" s="115"/>
      <c r="J19" s="213">
        <f>Assumptions!B16</f>
        <v>40</v>
      </c>
      <c r="K19" s="214"/>
      <c r="L19" s="182"/>
      <c r="M19" s="115"/>
      <c r="N19" s="150"/>
      <c r="O19" s="116"/>
    </row>
    <row r="20" spans="1:15" ht="15.75" customHeight="1" thickBot="1">
      <c r="A20" s="171"/>
      <c r="B20" s="172"/>
      <c r="C20" s="174"/>
      <c r="D20" s="115"/>
      <c r="E20" s="173"/>
      <c r="F20" s="151"/>
      <c r="G20" s="9"/>
      <c r="H20" s="97"/>
      <c r="I20" s="115"/>
      <c r="J20" s="181"/>
      <c r="K20" s="218"/>
      <c r="L20" s="218"/>
      <c r="M20" s="9"/>
      <c r="N20" s="151"/>
      <c r="O20" s="117"/>
    </row>
    <row r="21" spans="1:15" ht="15.75" customHeight="1" thickBot="1">
      <c r="A21" s="170" t="s">
        <v>52</v>
      </c>
      <c r="B21" s="12">
        <v>1</v>
      </c>
      <c r="C21" s="113"/>
      <c r="D21" s="115"/>
      <c r="E21" s="175">
        <f>Assumptions!B11</f>
        <v>40</v>
      </c>
      <c r="F21" s="151"/>
      <c r="G21" s="115"/>
      <c r="H21" s="97"/>
      <c r="I21" s="115"/>
      <c r="J21" s="213">
        <f>Assumptions!B19</f>
        <v>40</v>
      </c>
      <c r="K21" s="214"/>
      <c r="L21" s="182"/>
      <c r="M21" s="115"/>
      <c r="N21" s="151"/>
      <c r="O21" s="117"/>
    </row>
    <row r="22" spans="1:15" ht="15.75" customHeight="1">
      <c r="A22" s="100"/>
      <c r="B22" s="9"/>
      <c r="C22" s="112"/>
      <c r="D22" s="112"/>
      <c r="E22" s="212"/>
      <c r="F22" s="212"/>
      <c r="G22" s="212"/>
      <c r="H22" s="9"/>
      <c r="I22" s="9"/>
      <c r="J22" s="212"/>
      <c r="K22" s="215"/>
      <c r="L22" s="215"/>
      <c r="M22" s="215"/>
      <c r="N22" s="136"/>
      <c r="O22" s="10"/>
    </row>
    <row r="23" spans="1:16" ht="6.75" customHeight="1">
      <c r="A23" s="118"/>
      <c r="B23" s="119"/>
      <c r="C23" s="120"/>
      <c r="D23" s="120"/>
      <c r="E23" s="13"/>
      <c r="F23" s="13"/>
      <c r="G23" s="121"/>
      <c r="H23" s="13"/>
      <c r="I23" s="13"/>
      <c r="J23" s="13"/>
      <c r="K23" s="13"/>
      <c r="L23" s="216"/>
      <c r="M23" s="216"/>
      <c r="N23" s="216"/>
      <c r="O23" s="217"/>
      <c r="P23" s="11"/>
    </row>
    <row r="24" ht="15.75" customHeight="1">
      <c r="A24" s="15"/>
    </row>
    <row r="25" ht="15.75" customHeight="1">
      <c r="A25" s="16"/>
    </row>
    <row r="26" spans="1:15" ht="15.75">
      <c r="A26" s="209" t="str">
        <f>"Annual and Life Cycle Costs and Savings for "&amp;B19+B20+B21&amp;" Light Fixture(s)"</f>
        <v>Annual and Life Cycle Costs and Savings for 2 Light Fixture(s)</v>
      </c>
      <c r="B26" s="209"/>
      <c r="C26" s="209"/>
      <c r="D26" s="209"/>
      <c r="E26" s="209"/>
      <c r="F26" s="209"/>
      <c r="G26" s="210"/>
      <c r="H26" s="210"/>
      <c r="I26" s="210"/>
      <c r="J26" s="210"/>
      <c r="K26" s="209"/>
      <c r="L26" s="209"/>
      <c r="M26" s="209"/>
      <c r="N26" s="209"/>
      <c r="O26" s="209"/>
    </row>
    <row r="27" spans="1:15" ht="31.5" customHeight="1">
      <c r="A27" s="103"/>
      <c r="B27" s="104"/>
      <c r="C27" s="104"/>
      <c r="D27" s="211" t="str">
        <f>""&amp;B19+B21&amp;" ENERGY STAR Qualified Unit(s)"</f>
        <v>2 ENERGY STAR Qualified Unit(s)</v>
      </c>
      <c r="E27" s="211"/>
      <c r="F27" s="211"/>
      <c r="G27" s="153"/>
      <c r="H27" s="211" t="str">
        <f>""&amp;B19+B21&amp;" Conventional Unit(s)"</f>
        <v>2 Conventional Unit(s)</v>
      </c>
      <c r="I27" s="211"/>
      <c r="J27" s="211"/>
      <c r="K27" s="153"/>
      <c r="L27" s="211" t="s">
        <v>9</v>
      </c>
      <c r="M27" s="211"/>
      <c r="N27" s="211"/>
      <c r="O27" s="154"/>
    </row>
    <row r="28" spans="1:15" ht="15.75" customHeight="1">
      <c r="A28" s="19" t="s">
        <v>10</v>
      </c>
      <c r="B28" s="20"/>
      <c r="C28" s="20"/>
      <c r="D28" s="20"/>
      <c r="E28" s="20"/>
      <c r="F28" s="20"/>
      <c r="G28" s="20"/>
      <c r="H28" s="20"/>
      <c r="I28" s="20"/>
      <c r="J28" s="20"/>
      <c r="K28" s="20"/>
      <c r="L28" s="20"/>
      <c r="M28" s="20"/>
      <c r="N28" s="20"/>
      <c r="O28" s="18"/>
    </row>
    <row r="29" spans="1:15" ht="15.75" customHeight="1">
      <c r="A29" s="17" t="s">
        <v>11</v>
      </c>
      <c r="B29" s="20"/>
      <c r="C29" s="20"/>
      <c r="D29" s="197">
        <f>D32*$B$16</f>
        <v>10.1664</v>
      </c>
      <c r="E29" s="197"/>
      <c r="F29" s="155"/>
      <c r="G29" s="20"/>
      <c r="H29" s="198">
        <f>H32*$B$16</f>
        <v>33.4644</v>
      </c>
      <c r="I29" s="198"/>
      <c r="J29" s="155"/>
      <c r="K29" s="20"/>
      <c r="L29" s="198">
        <f>H29-D29</f>
        <v>23.298</v>
      </c>
      <c r="M29" s="198"/>
      <c r="N29" s="145"/>
      <c r="O29" s="144"/>
    </row>
    <row r="30" spans="1:15" ht="15.75" customHeight="1" hidden="1">
      <c r="A30" s="45" t="s">
        <v>57</v>
      </c>
      <c r="B30" s="20"/>
      <c r="C30" s="20"/>
      <c r="D30" s="199">
        <f>B19*Assumptions!B7</f>
        <v>30</v>
      </c>
      <c r="E30" s="199"/>
      <c r="F30" s="155"/>
      <c r="G30" s="20"/>
      <c r="H30" s="207">
        <f>B19*Assumptions!B15</f>
        <v>117</v>
      </c>
      <c r="I30" s="207"/>
      <c r="J30" s="155"/>
      <c r="K30" s="20"/>
      <c r="L30" s="199">
        <f>H30-D30</f>
        <v>87</v>
      </c>
      <c r="M30" s="199"/>
      <c r="N30" s="145"/>
      <c r="O30" s="144"/>
    </row>
    <row r="31" spans="1:15" s="4" customFormat="1" ht="15.75" customHeight="1" hidden="1" outlineLevel="1">
      <c r="A31" s="45" t="s">
        <v>58</v>
      </c>
      <c r="B31" s="46"/>
      <c r="C31" s="46"/>
      <c r="D31" s="199">
        <f>B21*Assumptions!B10</f>
        <v>66</v>
      </c>
      <c r="E31" s="199"/>
      <c r="F31" s="161"/>
      <c r="G31" s="47"/>
      <c r="H31" s="207">
        <f>B21*Assumptions!B18</f>
        <v>199</v>
      </c>
      <c r="I31" s="207"/>
      <c r="J31" s="137"/>
      <c r="K31" s="47"/>
      <c r="L31" s="199">
        <f>H31-D31</f>
        <v>133</v>
      </c>
      <c r="M31" s="199"/>
      <c r="N31" s="161"/>
      <c r="O31" s="162"/>
    </row>
    <row r="32" spans="1:15" s="4" customFormat="1" ht="15.75" customHeight="1" hidden="1" outlineLevel="1">
      <c r="A32" s="176" t="s">
        <v>59</v>
      </c>
      <c r="B32" s="46"/>
      <c r="C32" s="46"/>
      <c r="D32" s="195">
        <f>SUM(D30:E31)</f>
        <v>96</v>
      </c>
      <c r="E32" s="195"/>
      <c r="F32" s="201"/>
      <c r="G32" s="201"/>
      <c r="H32" s="195">
        <f>SUM(H30:I31)</f>
        <v>316</v>
      </c>
      <c r="I32" s="195"/>
      <c r="J32" s="137"/>
      <c r="K32" s="47"/>
      <c r="L32" s="195">
        <f>H32-D32</f>
        <v>220</v>
      </c>
      <c r="M32" s="195"/>
      <c r="N32" s="161"/>
      <c r="O32" s="162"/>
    </row>
    <row r="33" spans="1:15" ht="15.75" customHeight="1" collapsed="1">
      <c r="A33" s="22" t="s">
        <v>12</v>
      </c>
      <c r="B33" s="20"/>
      <c r="C33" s="20"/>
      <c r="D33" s="196">
        <v>0</v>
      </c>
      <c r="E33" s="196"/>
      <c r="F33" s="156"/>
      <c r="G33" s="20"/>
      <c r="H33" s="200">
        <v>0</v>
      </c>
      <c r="I33" s="200"/>
      <c r="J33" s="156"/>
      <c r="K33" s="20"/>
      <c r="L33" s="200">
        <f>H33-D33</f>
        <v>0</v>
      </c>
      <c r="M33" s="200"/>
      <c r="N33" s="130"/>
      <c r="O33" s="105"/>
    </row>
    <row r="34" spans="1:15" s="26" customFormat="1" ht="15.75" customHeight="1">
      <c r="A34" s="23" t="s">
        <v>13</v>
      </c>
      <c r="B34" s="24"/>
      <c r="C34" s="24"/>
      <c r="D34" s="202">
        <f>D29+D33</f>
        <v>10.1664</v>
      </c>
      <c r="E34" s="202"/>
      <c r="F34" s="160"/>
      <c r="G34" s="25"/>
      <c r="H34" s="203">
        <f>H29+H33</f>
        <v>33.4644</v>
      </c>
      <c r="I34" s="204"/>
      <c r="J34" s="204"/>
      <c r="K34" s="25"/>
      <c r="L34" s="205">
        <f>L29+L33</f>
        <v>23.298</v>
      </c>
      <c r="M34" s="205"/>
      <c r="N34" s="148"/>
      <c r="O34" s="106"/>
    </row>
    <row r="35" spans="1:15" ht="15.75" customHeight="1">
      <c r="A35" s="17"/>
      <c r="B35" s="20"/>
      <c r="C35" s="20"/>
      <c r="D35" s="20"/>
      <c r="E35" s="20"/>
      <c r="F35" s="20"/>
      <c r="G35" s="20"/>
      <c r="H35" s="20"/>
      <c r="I35" s="20"/>
      <c r="J35" s="20"/>
      <c r="K35" s="20"/>
      <c r="L35" s="20"/>
      <c r="M35" s="20"/>
      <c r="N35" s="20"/>
      <c r="O35" s="18"/>
    </row>
    <row r="36" spans="1:15" ht="15.75" customHeight="1">
      <c r="A36" s="19" t="s">
        <v>14</v>
      </c>
      <c r="B36" s="20"/>
      <c r="C36" s="20"/>
      <c r="D36" s="20"/>
      <c r="E36" s="180"/>
      <c r="F36" s="20"/>
      <c r="G36" s="20"/>
      <c r="H36" s="20"/>
      <c r="I36" s="20"/>
      <c r="J36" s="20"/>
      <c r="K36" s="20"/>
      <c r="L36" s="20"/>
      <c r="M36" s="20"/>
      <c r="N36" s="20"/>
      <c r="O36" s="18"/>
    </row>
    <row r="37" spans="1:15" ht="15.75" customHeight="1">
      <c r="A37" s="17" t="s">
        <v>29</v>
      </c>
      <c r="B37" s="20"/>
      <c r="C37" s="20"/>
      <c r="D37" s="197">
        <f>D40+D44</f>
        <v>138.16469375347958</v>
      </c>
      <c r="E37" s="197"/>
      <c r="F37" s="155"/>
      <c r="G37" s="20"/>
      <c r="H37" s="198">
        <f>H40+H44</f>
        <v>454.792116938537</v>
      </c>
      <c r="I37" s="198"/>
      <c r="J37" s="155"/>
      <c r="K37" s="20"/>
      <c r="L37" s="198">
        <f aca="true" t="shared" si="0" ref="L37:L45">H37-D37</f>
        <v>316.6274231850574</v>
      </c>
      <c r="M37" s="198"/>
      <c r="N37" s="155"/>
      <c r="O37" s="144"/>
    </row>
    <row r="38" spans="1:15" ht="15.75" customHeight="1" hidden="1">
      <c r="A38" s="21" t="s">
        <v>63</v>
      </c>
      <c r="B38" s="20"/>
      <c r="C38" s="20"/>
      <c r="D38" s="197">
        <f>PV(Assumptions!$B$25,Assumptions!$B$22,-Calculator!D30*$B$16,,0)</f>
        <v>43.17646679796237</v>
      </c>
      <c r="E38" s="197"/>
      <c r="F38" s="155"/>
      <c r="G38" s="20"/>
      <c r="H38" s="198">
        <f>PV(Assumptions!$B$25,Assumptions!$B$22,-H30*$B$16,,0)</f>
        <v>168.38822051205327</v>
      </c>
      <c r="I38" s="198"/>
      <c r="J38" s="155"/>
      <c r="K38" s="20"/>
      <c r="L38" s="198">
        <f t="shared" si="0"/>
        <v>125.21175371409089</v>
      </c>
      <c r="M38" s="198"/>
      <c r="N38" s="155"/>
      <c r="O38" s="144"/>
    </row>
    <row r="39" spans="1:15" ht="15.75" customHeight="1" hidden="1">
      <c r="A39" s="21" t="s">
        <v>64</v>
      </c>
      <c r="B39" s="20"/>
      <c r="C39" s="20"/>
      <c r="D39" s="197">
        <f>PV(Assumptions!$B$25,Assumptions!$B$22,-D31*$B$16,,0)</f>
        <v>94.98822695551722</v>
      </c>
      <c r="E39" s="197"/>
      <c r="F39" s="155"/>
      <c r="G39" s="20"/>
      <c r="H39" s="198">
        <f>PV(Assumptions!$B$25,Assumptions!$B$22,-H31*$B$16,,0)</f>
        <v>286.40389642648375</v>
      </c>
      <c r="I39" s="198"/>
      <c r="J39" s="155"/>
      <c r="K39" s="20"/>
      <c r="L39" s="198">
        <f t="shared" si="0"/>
        <v>191.41566947096652</v>
      </c>
      <c r="M39" s="198"/>
      <c r="N39" s="155"/>
      <c r="O39" s="144"/>
    </row>
    <row r="40" spans="1:15" ht="15.75" customHeight="1" hidden="1" outlineLevel="1">
      <c r="A40" s="178" t="s">
        <v>65</v>
      </c>
      <c r="B40" s="24"/>
      <c r="C40" s="24"/>
      <c r="D40" s="208">
        <f>PV(Assumptions!$B$25,Assumptions!$B$22,-D29,,0)</f>
        <v>138.16469375347958</v>
      </c>
      <c r="E40" s="208"/>
      <c r="F40" s="179"/>
      <c r="G40" s="24"/>
      <c r="H40" s="206">
        <f>PV(Assumptions!$B$25,Assumptions!$B$22,-H29,,0)</f>
        <v>454.792116938537</v>
      </c>
      <c r="I40" s="206"/>
      <c r="J40" s="179"/>
      <c r="K40" s="24"/>
      <c r="L40" s="206">
        <f t="shared" si="0"/>
        <v>316.6274231850574</v>
      </c>
      <c r="M40" s="206"/>
      <c r="N40" s="179"/>
      <c r="O40" s="144"/>
    </row>
    <row r="41" spans="1:15" ht="15.75" customHeight="1" hidden="1" outlineLevel="1">
      <c r="A41" s="48" t="s">
        <v>60</v>
      </c>
      <c r="B41" s="46"/>
      <c r="C41" s="46"/>
      <c r="D41" s="199">
        <f>D30*Assumptions!$B$22</f>
        <v>600</v>
      </c>
      <c r="E41" s="199"/>
      <c r="F41" s="161"/>
      <c r="G41" s="146"/>
      <c r="H41" s="199">
        <f>H30*Assumptions!$B$22</f>
        <v>2340</v>
      </c>
      <c r="I41" s="199"/>
      <c r="J41" s="161"/>
      <c r="K41" s="146"/>
      <c r="L41" s="199">
        <f t="shared" si="0"/>
        <v>1740</v>
      </c>
      <c r="M41" s="199"/>
      <c r="N41" s="155"/>
      <c r="O41" s="144"/>
    </row>
    <row r="42" spans="1:15" ht="15.75" customHeight="1" hidden="1" outlineLevel="1">
      <c r="A42" s="48" t="s">
        <v>61</v>
      </c>
      <c r="B42" s="46"/>
      <c r="C42" s="46"/>
      <c r="D42" s="199">
        <f>D31*Assumptions!$B$22</f>
        <v>1320</v>
      </c>
      <c r="E42" s="199"/>
      <c r="F42" s="161"/>
      <c r="G42" s="146"/>
      <c r="H42" s="199">
        <f>H31*Assumptions!$B$22</f>
        <v>3980</v>
      </c>
      <c r="I42" s="199"/>
      <c r="J42" s="161"/>
      <c r="K42" s="146"/>
      <c r="L42" s="199">
        <f t="shared" si="0"/>
        <v>2660</v>
      </c>
      <c r="M42" s="199"/>
      <c r="N42" s="155"/>
      <c r="O42" s="144"/>
    </row>
    <row r="43" spans="1:15" s="4" customFormat="1" ht="15.75" customHeight="1" hidden="1" outlineLevel="1">
      <c r="A43" s="177" t="s">
        <v>62</v>
      </c>
      <c r="B43" s="46"/>
      <c r="C43" s="46"/>
      <c r="D43" s="195">
        <f>D32*Assumptions!$B$22</f>
        <v>1920</v>
      </c>
      <c r="E43" s="195"/>
      <c r="F43" s="161"/>
      <c r="G43" s="146"/>
      <c r="H43" s="195">
        <f>H32*Assumptions!$B$22</f>
        <v>6320</v>
      </c>
      <c r="I43" s="195"/>
      <c r="J43" s="161"/>
      <c r="K43" s="146"/>
      <c r="L43" s="195">
        <f t="shared" si="0"/>
        <v>4400</v>
      </c>
      <c r="M43" s="195"/>
      <c r="N43" s="161"/>
      <c r="O43" s="162"/>
    </row>
    <row r="44" spans="1:15" ht="15.75" customHeight="1" hidden="1" outlineLevel="1">
      <c r="A44" s="21" t="s">
        <v>15</v>
      </c>
      <c r="B44" s="20"/>
      <c r="C44" s="20"/>
      <c r="D44" s="197">
        <v>0</v>
      </c>
      <c r="E44" s="197"/>
      <c r="F44" s="155"/>
      <c r="G44" s="20"/>
      <c r="H44" s="198">
        <v>0</v>
      </c>
      <c r="I44" s="198"/>
      <c r="J44" s="155"/>
      <c r="K44" s="20"/>
      <c r="L44" s="198">
        <f t="shared" si="0"/>
        <v>0</v>
      </c>
      <c r="M44" s="198"/>
      <c r="N44" s="155"/>
      <c r="O44" s="144"/>
    </row>
    <row r="45" spans="1:15" ht="15.75" customHeight="1" collapsed="1">
      <c r="A45" s="17" t="str">
        <f>"Purchase price for "&amp;B19+B21&amp;" unit(s)"</f>
        <v>Purchase price for 2 unit(s)</v>
      </c>
      <c r="B45" s="20"/>
      <c r="C45" s="20"/>
      <c r="D45" s="196">
        <f>(B19*E19+B21*E21)</f>
        <v>105</v>
      </c>
      <c r="E45" s="196"/>
      <c r="F45" s="156"/>
      <c r="G45" s="20"/>
      <c r="H45" s="200">
        <f>(B19*J19+B21*J21)</f>
        <v>80</v>
      </c>
      <c r="I45" s="200"/>
      <c r="J45" s="156"/>
      <c r="K45" s="20"/>
      <c r="L45" s="200">
        <f t="shared" si="0"/>
        <v>-25</v>
      </c>
      <c r="M45" s="200"/>
      <c r="N45" s="156"/>
      <c r="O45" s="144"/>
    </row>
    <row r="46" spans="1:15" s="26" customFormat="1" ht="15.75" customHeight="1">
      <c r="A46" s="23" t="s">
        <v>13</v>
      </c>
      <c r="B46" s="24"/>
      <c r="C46" s="24"/>
      <c r="D46" s="202">
        <f>D37+D45</f>
        <v>243.16469375347958</v>
      </c>
      <c r="E46" s="202"/>
      <c r="F46" s="160"/>
      <c r="G46" s="25"/>
      <c r="H46" s="205">
        <f>H37+H45</f>
        <v>534.792116938537</v>
      </c>
      <c r="I46" s="205"/>
      <c r="J46" s="160"/>
      <c r="K46" s="25"/>
      <c r="L46" s="205">
        <f>L37+L45</f>
        <v>291.6274231850574</v>
      </c>
      <c r="M46" s="205"/>
      <c r="N46" s="160"/>
      <c r="O46" s="149"/>
    </row>
    <row r="47" spans="1:15" s="26" customFormat="1" ht="15.75" customHeight="1">
      <c r="A47" s="23"/>
      <c r="B47" s="24"/>
      <c r="C47" s="24"/>
      <c r="D47" s="24"/>
      <c r="E47" s="27"/>
      <c r="F47" s="25"/>
      <c r="G47" s="25"/>
      <c r="H47" s="25"/>
      <c r="I47" s="27"/>
      <c r="J47" s="25"/>
      <c r="K47" s="25"/>
      <c r="L47" s="25"/>
      <c r="M47" s="27"/>
      <c r="N47" s="27"/>
      <c r="O47" s="107"/>
    </row>
    <row r="48" spans="1:15" ht="15.75" customHeight="1">
      <c r="A48" s="19"/>
      <c r="B48" s="20"/>
      <c r="C48" s="20"/>
      <c r="D48" s="20"/>
      <c r="E48" s="20"/>
      <c r="F48" s="20"/>
      <c r="G48" s="20"/>
      <c r="H48" s="20"/>
      <c r="I48" s="20"/>
      <c r="J48" s="20"/>
      <c r="K48" s="20"/>
      <c r="L48" s="28" t="s">
        <v>16</v>
      </c>
      <c r="M48" s="157">
        <f>IF(L56&lt;=0,0,IF(L34&lt;0,"N/A",IF(L34=0,"&gt;"&amp;Assumptions!B22&amp;"",IF(L56/L34&gt;Assumptions!B22,"&gt;"&amp;Assumptions!B22&amp;"",L56/L34))))</f>
        <v>1.0730534809854924</v>
      </c>
      <c r="N48" s="158"/>
      <c r="O48" s="159"/>
    </row>
    <row r="49" spans="1:15" ht="4.5" customHeight="1">
      <c r="A49" s="29"/>
      <c r="B49" s="30"/>
      <c r="C49" s="30"/>
      <c r="D49" s="30"/>
      <c r="E49" s="30"/>
      <c r="F49" s="30"/>
      <c r="G49" s="30"/>
      <c r="H49" s="30"/>
      <c r="I49" s="30"/>
      <c r="J49" s="30"/>
      <c r="K49" s="30"/>
      <c r="L49" s="30"/>
      <c r="M49" s="30"/>
      <c r="N49" s="30"/>
      <c r="O49" s="31"/>
    </row>
    <row r="50" spans="1:15" ht="24" customHeight="1">
      <c r="A50" s="225" t="s">
        <v>17</v>
      </c>
      <c r="B50" s="226"/>
      <c r="C50" s="226"/>
      <c r="D50" s="226"/>
      <c r="E50" s="226"/>
      <c r="F50" s="226"/>
      <c r="G50" s="226"/>
      <c r="H50" s="226"/>
      <c r="I50" s="226"/>
      <c r="J50" s="226"/>
      <c r="K50" s="226"/>
      <c r="L50" s="226"/>
      <c r="M50" s="226"/>
      <c r="N50" s="226"/>
      <c r="O50" s="226"/>
    </row>
    <row r="51" spans="1:15" ht="13.5">
      <c r="A51" s="224" t="s">
        <v>18</v>
      </c>
      <c r="B51" s="224"/>
      <c r="C51" s="224"/>
      <c r="D51" s="224"/>
      <c r="E51" s="224"/>
      <c r="F51" s="224"/>
      <c r="G51" s="224"/>
      <c r="H51" s="224"/>
      <c r="I51" s="224"/>
      <c r="J51" s="224"/>
      <c r="K51" s="224"/>
      <c r="L51" s="224"/>
      <c r="M51" s="224"/>
      <c r="N51" s="224"/>
      <c r="O51" s="224"/>
    </row>
    <row r="52" spans="1:15" ht="13.5">
      <c r="A52" s="32"/>
      <c r="B52" s="32"/>
      <c r="C52" s="32"/>
      <c r="D52" s="32"/>
      <c r="E52" s="32"/>
      <c r="F52" s="32"/>
      <c r="G52" s="32"/>
      <c r="H52" s="32"/>
      <c r="I52" s="32"/>
      <c r="J52" s="32"/>
      <c r="K52" s="32"/>
      <c r="L52" s="32"/>
      <c r="M52" s="32"/>
      <c r="N52" s="32"/>
      <c r="O52" s="32"/>
    </row>
    <row r="53" ht="15" customHeight="1"/>
    <row r="54" spans="1:15" ht="15.75" customHeight="1">
      <c r="A54" s="221" t="str">
        <f>"Summary of Benefits for "&amp;B19+B21&amp;" Light Fixture(s)"</f>
        <v>Summary of Benefits for 2 Light Fixture(s)</v>
      </c>
      <c r="B54" s="221"/>
      <c r="C54" s="221"/>
      <c r="D54" s="221"/>
      <c r="E54" s="221"/>
      <c r="F54" s="221"/>
      <c r="G54" s="221"/>
      <c r="H54" s="221"/>
      <c r="I54" s="221"/>
      <c r="J54" s="221"/>
      <c r="K54" s="221"/>
      <c r="L54" s="221"/>
      <c r="M54" s="221"/>
      <c r="N54" s="221"/>
      <c r="O54" s="221"/>
    </row>
    <row r="55" spans="1:15" ht="4.5" customHeight="1">
      <c r="A55" s="33" t="s">
        <v>19</v>
      </c>
      <c r="B55" s="34"/>
      <c r="C55" s="34"/>
      <c r="D55" s="34"/>
      <c r="E55" s="34"/>
      <c r="F55" s="34"/>
      <c r="G55" s="34"/>
      <c r="H55" s="34"/>
      <c r="I55" s="34"/>
      <c r="J55" s="34"/>
      <c r="K55" s="34"/>
      <c r="L55" s="34"/>
      <c r="M55" s="34"/>
      <c r="N55" s="34"/>
      <c r="O55" s="35"/>
    </row>
    <row r="56" spans="1:15" ht="15.75" customHeight="1">
      <c r="A56" s="36" t="s">
        <v>20</v>
      </c>
      <c r="B56" s="108"/>
      <c r="C56" s="108"/>
      <c r="D56" s="108"/>
      <c r="E56" s="108"/>
      <c r="F56" s="108"/>
      <c r="G56" s="108"/>
      <c r="H56" s="108"/>
      <c r="I56" s="108"/>
      <c r="J56" s="143"/>
      <c r="K56" s="138"/>
      <c r="L56" s="189">
        <f>D45-H45</f>
        <v>25</v>
      </c>
      <c r="M56" s="189"/>
      <c r="N56" s="131"/>
      <c r="O56" s="37"/>
    </row>
    <row r="57" spans="1:15" ht="15.75" customHeight="1">
      <c r="A57" s="36" t="s">
        <v>21</v>
      </c>
      <c r="B57" s="108"/>
      <c r="C57" s="108"/>
      <c r="D57" s="108"/>
      <c r="E57" s="108"/>
      <c r="F57" s="108"/>
      <c r="G57" s="108"/>
      <c r="H57" s="108"/>
      <c r="I57" s="108"/>
      <c r="J57" s="143"/>
      <c r="K57" s="138"/>
      <c r="L57" s="189">
        <f>L37</f>
        <v>316.6274231850574</v>
      </c>
      <c r="M57" s="189"/>
      <c r="N57" s="131"/>
      <c r="O57" s="37"/>
    </row>
    <row r="58" spans="1:15" ht="15.75" customHeight="1">
      <c r="A58" s="36" t="s">
        <v>22</v>
      </c>
      <c r="B58" s="108"/>
      <c r="C58" s="108"/>
      <c r="D58" s="108"/>
      <c r="E58" s="108"/>
      <c r="F58" s="108"/>
      <c r="G58" s="108"/>
      <c r="H58" s="108"/>
      <c r="I58" s="108"/>
      <c r="J58" s="143"/>
      <c r="K58" s="138"/>
      <c r="L58" s="189">
        <f>L46</f>
        <v>291.6274231850574</v>
      </c>
      <c r="M58" s="189"/>
      <c r="N58" s="131"/>
      <c r="O58" s="37"/>
    </row>
    <row r="59" spans="1:15" ht="15.75" customHeight="1">
      <c r="A59" s="36" t="s">
        <v>23</v>
      </c>
      <c r="B59" s="108"/>
      <c r="C59" s="108"/>
      <c r="D59" s="108"/>
      <c r="E59" s="108"/>
      <c r="F59" s="108"/>
      <c r="G59" s="108"/>
      <c r="H59" s="108"/>
      <c r="I59" s="108"/>
      <c r="J59" s="143"/>
      <c r="K59" s="139"/>
      <c r="L59" s="133"/>
      <c r="M59" s="133">
        <f>M48</f>
        <v>1.0730534809854924</v>
      </c>
      <c r="N59" s="133"/>
      <c r="O59" s="37"/>
    </row>
    <row r="60" spans="1:15" ht="15.75" customHeight="1">
      <c r="A60" s="36" t="s">
        <v>24</v>
      </c>
      <c r="B60" s="108"/>
      <c r="C60" s="108"/>
      <c r="D60" s="108"/>
      <c r="E60" s="108"/>
      <c r="F60" s="108"/>
      <c r="G60" s="108"/>
      <c r="H60" s="108"/>
      <c r="I60" s="108"/>
      <c r="J60" s="143"/>
      <c r="K60" s="140"/>
      <c r="L60" s="190">
        <f>L43</f>
        <v>4400</v>
      </c>
      <c r="M60" s="190"/>
      <c r="N60" s="134"/>
      <c r="O60" s="37"/>
    </row>
    <row r="61" spans="1:15" ht="15.75" customHeight="1">
      <c r="A61" s="36" t="s">
        <v>25</v>
      </c>
      <c r="B61" s="108"/>
      <c r="C61" s="108"/>
      <c r="D61" s="108"/>
      <c r="E61" s="108"/>
      <c r="F61" s="108"/>
      <c r="G61" s="108"/>
      <c r="H61" s="108"/>
      <c r="I61" s="108"/>
      <c r="J61" s="143"/>
      <c r="K61" s="140"/>
      <c r="L61" s="190">
        <f>L43*Assumptions!B32</f>
        <v>6776</v>
      </c>
      <c r="M61" s="190"/>
      <c r="N61" s="134"/>
      <c r="O61" s="37"/>
    </row>
    <row r="62" spans="1:15" ht="15.75" customHeight="1">
      <c r="A62" s="36" t="s">
        <v>26</v>
      </c>
      <c r="B62" s="108"/>
      <c r="C62" s="108"/>
      <c r="D62" s="108"/>
      <c r="E62" s="108"/>
      <c r="F62" s="108"/>
      <c r="G62" s="108"/>
      <c r="H62" s="108"/>
      <c r="I62" s="108"/>
      <c r="J62" s="143"/>
      <c r="K62" s="141"/>
      <c r="L62" s="187">
        <f>L43*Assumptions!B32/Assumptions!B36</f>
        <v>0.5629309628645012</v>
      </c>
      <c r="M62" s="187"/>
      <c r="N62" s="135"/>
      <c r="O62" s="37"/>
    </row>
    <row r="63" spans="1:15" ht="15.75" customHeight="1">
      <c r="A63" s="36" t="s">
        <v>27</v>
      </c>
      <c r="B63" s="108"/>
      <c r="C63" s="108"/>
      <c r="D63" s="108"/>
      <c r="E63" s="108"/>
      <c r="F63" s="108"/>
      <c r="G63" s="108"/>
      <c r="H63" s="108"/>
      <c r="I63" s="108"/>
      <c r="J63" s="143"/>
      <c r="K63" s="141"/>
      <c r="L63" s="187">
        <f>L43*Assumptions!B32/Assumptions!B35</f>
        <v>0.6985567010309278</v>
      </c>
      <c r="M63" s="187"/>
      <c r="N63" s="135"/>
      <c r="O63" s="37"/>
    </row>
    <row r="64" spans="1:15" ht="15.75" customHeight="1">
      <c r="A64" s="36" t="s">
        <v>28</v>
      </c>
      <c r="B64" s="108"/>
      <c r="C64" s="108"/>
      <c r="D64" s="108"/>
      <c r="E64" s="108"/>
      <c r="F64" s="108"/>
      <c r="G64" s="108"/>
      <c r="H64" s="108"/>
      <c r="I64" s="108"/>
      <c r="J64" s="143"/>
      <c r="K64" s="142"/>
      <c r="L64" s="188">
        <f>L46/((J19*B19)+(J21*B21))</f>
        <v>3.645342789813218</v>
      </c>
      <c r="M64" s="188"/>
      <c r="N64" s="132"/>
      <c r="O64" s="37"/>
    </row>
    <row r="65" spans="1:15" ht="4.5" customHeight="1">
      <c r="A65" s="38"/>
      <c r="B65" s="39"/>
      <c r="C65" s="39"/>
      <c r="D65" s="39"/>
      <c r="E65" s="39"/>
      <c r="F65" s="39"/>
      <c r="G65" s="39"/>
      <c r="H65" s="39"/>
      <c r="I65" s="39"/>
      <c r="J65" s="39"/>
      <c r="K65" s="39"/>
      <c r="L65" s="39"/>
      <c r="M65" s="39"/>
      <c r="N65" s="39"/>
      <c r="O65" s="40"/>
    </row>
    <row r="66" s="42" customFormat="1" ht="15.75" customHeight="1">
      <c r="A66" s="41"/>
    </row>
    <row r="67" s="42" customFormat="1" ht="15.75" customHeight="1">
      <c r="A67" s="41"/>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77">
    <mergeCell ref="L62:M62"/>
    <mergeCell ref="L63:M63"/>
    <mergeCell ref="L64:M64"/>
    <mergeCell ref="L29:M29"/>
    <mergeCell ref="L57:M57"/>
    <mergeCell ref="L58:M58"/>
    <mergeCell ref="L60:M60"/>
    <mergeCell ref="L61:M61"/>
    <mergeCell ref="L34:M34"/>
    <mergeCell ref="L56:M56"/>
    <mergeCell ref="I17:L17"/>
    <mergeCell ref="D17:F17"/>
    <mergeCell ref="A51:O51"/>
    <mergeCell ref="A54:O54"/>
    <mergeCell ref="A50:O50"/>
    <mergeCell ref="D46:E46"/>
    <mergeCell ref="L46:M46"/>
    <mergeCell ref="K20:L20"/>
    <mergeCell ref="J19:K19"/>
    <mergeCell ref="L30:M30"/>
    <mergeCell ref="A7:O7"/>
    <mergeCell ref="A8:O8"/>
    <mergeCell ref="A11:O11"/>
    <mergeCell ref="A14:O14"/>
    <mergeCell ref="J18:K18"/>
    <mergeCell ref="D30:E30"/>
    <mergeCell ref="H30:I30"/>
    <mergeCell ref="A26:O26"/>
    <mergeCell ref="H27:J27"/>
    <mergeCell ref="E22:G22"/>
    <mergeCell ref="J21:K21"/>
    <mergeCell ref="D27:F27"/>
    <mergeCell ref="L27:N27"/>
    <mergeCell ref="J22:M22"/>
    <mergeCell ref="L23:O23"/>
    <mergeCell ref="H29:I29"/>
    <mergeCell ref="D29:E29"/>
    <mergeCell ref="L44:M44"/>
    <mergeCell ref="L43:M43"/>
    <mergeCell ref="H43:I43"/>
    <mergeCell ref="D31:E31"/>
    <mergeCell ref="L31:M31"/>
    <mergeCell ref="H31:I31"/>
    <mergeCell ref="D40:E40"/>
    <mergeCell ref="D33:E33"/>
    <mergeCell ref="H46:I46"/>
    <mergeCell ref="H45:I45"/>
    <mergeCell ref="H37:I37"/>
    <mergeCell ref="H44:I44"/>
    <mergeCell ref="H40:I40"/>
    <mergeCell ref="D34:E34"/>
    <mergeCell ref="H34:J34"/>
    <mergeCell ref="H33:I33"/>
    <mergeCell ref="L45:M45"/>
    <mergeCell ref="L40:M40"/>
    <mergeCell ref="L38:M38"/>
    <mergeCell ref="L42:M42"/>
    <mergeCell ref="L39:M39"/>
    <mergeCell ref="L33:M33"/>
    <mergeCell ref="D32:E32"/>
    <mergeCell ref="F32:G32"/>
    <mergeCell ref="H32:I32"/>
    <mergeCell ref="L32:M32"/>
    <mergeCell ref="L41:M41"/>
    <mergeCell ref="D39:E39"/>
    <mergeCell ref="H39:I39"/>
    <mergeCell ref="D37:E37"/>
    <mergeCell ref="L37:M37"/>
    <mergeCell ref="D43:E43"/>
    <mergeCell ref="D45:E45"/>
    <mergeCell ref="D38:E38"/>
    <mergeCell ref="H38:I38"/>
    <mergeCell ref="D42:E42"/>
    <mergeCell ref="H42:I42"/>
    <mergeCell ref="D44:E44"/>
    <mergeCell ref="D41:E41"/>
    <mergeCell ref="H41:I41"/>
  </mergeCells>
  <printOptions horizontalCentered="1"/>
  <pageMargins left="1" right="1" top="0.5" bottom="0.5" header="0.25" footer="0.25"/>
  <pageSetup fitToHeight="1" fitToWidth="1" horizontalDpi="300" verticalDpi="3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32"/>
  <sheetViews>
    <sheetView zoomScale="85" zoomScaleNormal="85" zoomScalePageLayoutView="0" workbookViewId="0" topLeftCell="A13">
      <selection activeCell="A26" sqref="A26:D41"/>
    </sheetView>
  </sheetViews>
  <sheetFormatPr defaultColWidth="9.140625" defaultRowHeight="12.75"/>
  <cols>
    <col min="1" max="1" width="51.421875" style="54" customWidth="1"/>
    <col min="2" max="2" width="8.421875" style="96" bestFit="1" customWidth="1"/>
    <col min="3" max="3" width="11.8515625" style="90" bestFit="1" customWidth="1"/>
    <col min="4" max="4" width="49.57421875" style="124" customWidth="1"/>
    <col min="5" max="16384" width="9.140625" style="54" customWidth="1"/>
  </cols>
  <sheetData>
    <row r="1" spans="1:4" ht="15.75">
      <c r="A1" s="191" t="s">
        <v>4</v>
      </c>
      <c r="B1" s="192"/>
      <c r="C1" s="192"/>
      <c r="D1" s="193"/>
    </row>
    <row r="2" spans="1:4" ht="15.75">
      <c r="A2" s="55"/>
      <c r="B2" s="91"/>
      <c r="C2" s="85"/>
      <c r="D2" s="56"/>
    </row>
    <row r="3" spans="1:4" ht="15">
      <c r="A3" s="57" t="s">
        <v>0</v>
      </c>
      <c r="B3" s="194" t="s">
        <v>1</v>
      </c>
      <c r="C3" s="194"/>
      <c r="D3" s="58" t="s">
        <v>2</v>
      </c>
    </row>
    <row r="4" spans="1:4" ht="15">
      <c r="A4" s="59" t="s">
        <v>3</v>
      </c>
      <c r="B4" s="60"/>
      <c r="C4" s="61"/>
      <c r="D4" s="62"/>
    </row>
    <row r="5" spans="1:4" ht="12.75">
      <c r="A5" s="81" t="s">
        <v>42</v>
      </c>
      <c r="B5" s="92"/>
      <c r="C5" s="86"/>
      <c r="D5" s="44"/>
    </row>
    <row r="6" spans="1:4" ht="12.75">
      <c r="A6" s="83" t="s">
        <v>55</v>
      </c>
      <c r="B6" s="63"/>
      <c r="C6" s="64"/>
      <c r="D6" s="125"/>
    </row>
    <row r="7" spans="1:4" ht="12.75">
      <c r="A7" s="84" t="s">
        <v>53</v>
      </c>
      <c r="B7" s="63">
        <v>30</v>
      </c>
      <c r="C7" s="86" t="s">
        <v>54</v>
      </c>
      <c r="D7" s="50" t="s">
        <v>69</v>
      </c>
    </row>
    <row r="8" spans="1:4" ht="12.75">
      <c r="A8" s="84" t="s">
        <v>45</v>
      </c>
      <c r="B8" s="183">
        <v>65</v>
      </c>
      <c r="C8" s="86"/>
      <c r="D8" s="50" t="s">
        <v>68</v>
      </c>
    </row>
    <row r="9" spans="1:4" ht="12.75">
      <c r="A9" s="84"/>
      <c r="B9" s="63"/>
      <c r="C9" s="64"/>
      <c r="D9" s="50"/>
    </row>
    <row r="10" spans="1:4" ht="12.75">
      <c r="A10" s="83" t="s">
        <v>56</v>
      </c>
      <c r="B10" s="63">
        <v>66</v>
      </c>
      <c r="C10" s="86" t="s">
        <v>54</v>
      </c>
      <c r="D10" s="50" t="s">
        <v>69</v>
      </c>
    </row>
    <row r="11" spans="1:4" ht="12.75">
      <c r="A11" s="84" t="s">
        <v>45</v>
      </c>
      <c r="B11" s="184">
        <v>40</v>
      </c>
      <c r="C11" s="86"/>
      <c r="D11" s="50" t="s">
        <v>68</v>
      </c>
    </row>
    <row r="12" spans="1:4" ht="12.75">
      <c r="A12" s="83"/>
      <c r="B12" s="63"/>
      <c r="C12" s="64"/>
      <c r="D12" s="44"/>
    </row>
    <row r="13" spans="1:4" ht="12.75">
      <c r="A13" s="81" t="s">
        <v>47</v>
      </c>
      <c r="B13" s="92"/>
      <c r="C13" s="86"/>
      <c r="D13" s="44"/>
    </row>
    <row r="14" spans="1:4" ht="12.75">
      <c r="A14" s="83" t="s">
        <v>55</v>
      </c>
      <c r="B14" s="63"/>
      <c r="C14" s="64"/>
      <c r="D14" s="125"/>
    </row>
    <row r="15" spans="1:4" ht="12.75">
      <c r="A15" s="84" t="s">
        <v>53</v>
      </c>
      <c r="B15" s="63">
        <v>117</v>
      </c>
      <c r="C15" s="86" t="s">
        <v>54</v>
      </c>
      <c r="D15" s="50" t="s">
        <v>69</v>
      </c>
    </row>
    <row r="16" spans="1:4" ht="12.75">
      <c r="A16" s="84" t="s">
        <v>45</v>
      </c>
      <c r="B16" s="183">
        <v>40</v>
      </c>
      <c r="C16" s="86"/>
      <c r="D16" s="50" t="s">
        <v>68</v>
      </c>
    </row>
    <row r="17" spans="1:4" ht="12.75">
      <c r="A17" s="84"/>
      <c r="B17" s="98"/>
      <c r="C17" s="64"/>
      <c r="D17" s="50"/>
    </row>
    <row r="18" spans="1:4" ht="12.75">
      <c r="A18" s="83" t="s">
        <v>56</v>
      </c>
      <c r="B18" s="63">
        <v>199</v>
      </c>
      <c r="C18" s="86" t="s">
        <v>54</v>
      </c>
      <c r="D18" s="50" t="s">
        <v>69</v>
      </c>
    </row>
    <row r="19" spans="1:4" ht="12.75">
      <c r="A19" s="84" t="s">
        <v>45</v>
      </c>
      <c r="B19" s="184">
        <v>40</v>
      </c>
      <c r="C19" s="86"/>
      <c r="D19" s="50" t="s">
        <v>68</v>
      </c>
    </row>
    <row r="20" spans="1:21" s="42" customFormat="1" ht="12.75">
      <c r="A20" s="82"/>
      <c r="B20" s="93"/>
      <c r="C20" s="87"/>
      <c r="D20" s="126"/>
      <c r="E20" s="74"/>
      <c r="F20" s="74"/>
      <c r="G20" s="74"/>
      <c r="H20" s="74"/>
      <c r="I20" s="74"/>
      <c r="J20" s="74"/>
      <c r="K20" s="74"/>
      <c r="L20" s="74"/>
      <c r="M20" s="74"/>
      <c r="N20" s="74"/>
      <c r="O20" s="74"/>
      <c r="P20" s="74"/>
      <c r="Q20" s="74"/>
      <c r="R20" s="74"/>
      <c r="S20" s="74"/>
      <c r="T20" s="74"/>
      <c r="U20" s="74"/>
    </row>
    <row r="21" spans="1:4" ht="15">
      <c r="A21" s="65" t="s">
        <v>31</v>
      </c>
      <c r="B21" s="66"/>
      <c r="C21" s="67"/>
      <c r="D21" s="68"/>
    </row>
    <row r="22" spans="1:4" ht="12.75">
      <c r="A22" s="109" t="s">
        <v>41</v>
      </c>
      <c r="B22" s="79">
        <v>20</v>
      </c>
      <c r="C22" s="80" t="s">
        <v>40</v>
      </c>
      <c r="D22" s="127" t="s">
        <v>66</v>
      </c>
    </row>
    <row r="23" spans="1:4" ht="12.75">
      <c r="A23" s="70"/>
      <c r="B23" s="66"/>
      <c r="C23" s="67"/>
      <c r="D23" s="68"/>
    </row>
    <row r="24" spans="1:4" ht="15">
      <c r="A24" s="57" t="s">
        <v>30</v>
      </c>
      <c r="B24" s="66"/>
      <c r="C24" s="67"/>
      <c r="D24" s="68"/>
    </row>
    <row r="25" spans="1:4" ht="39.75" customHeight="1">
      <c r="A25" s="71" t="s">
        <v>32</v>
      </c>
      <c r="B25" s="94">
        <v>0.04</v>
      </c>
      <c r="C25" s="67"/>
      <c r="D25" s="128" t="s">
        <v>33</v>
      </c>
    </row>
    <row r="26" spans="1:4" ht="12.75">
      <c r="A26" s="68"/>
      <c r="B26" s="72"/>
      <c r="C26" s="67"/>
      <c r="D26" s="68"/>
    </row>
    <row r="27" spans="1:4" ht="15">
      <c r="A27" s="73" t="s">
        <v>34</v>
      </c>
      <c r="B27" s="72"/>
      <c r="C27" s="67"/>
      <c r="D27" s="68"/>
    </row>
    <row r="28" spans="1:4" ht="12.75">
      <c r="A28" s="14" t="s">
        <v>48</v>
      </c>
      <c r="B28" s="72">
        <v>0.0952</v>
      </c>
      <c r="C28" s="67" t="s">
        <v>35</v>
      </c>
      <c r="D28" s="68" t="s">
        <v>71</v>
      </c>
    </row>
    <row r="29" spans="1:4" ht="12.75">
      <c r="A29" s="14" t="s">
        <v>49</v>
      </c>
      <c r="B29" s="72">
        <v>0.1059</v>
      </c>
      <c r="C29" s="67" t="s">
        <v>35</v>
      </c>
      <c r="D29" s="68" t="s">
        <v>71</v>
      </c>
    </row>
    <row r="30" spans="1:4" ht="12.75">
      <c r="A30" s="68"/>
      <c r="B30" s="72"/>
      <c r="C30" s="67"/>
      <c r="D30" s="68"/>
    </row>
    <row r="31" spans="1:4" ht="15">
      <c r="A31" s="73" t="s">
        <v>36</v>
      </c>
      <c r="B31" s="72"/>
      <c r="C31" s="67"/>
      <c r="D31" s="68"/>
    </row>
    <row r="32" spans="1:4" ht="15.75">
      <c r="A32" s="14" t="s">
        <v>50</v>
      </c>
      <c r="B32" s="51">
        <v>1.54</v>
      </c>
      <c r="C32" s="49" t="s">
        <v>43</v>
      </c>
      <c r="D32" s="50" t="s">
        <v>72</v>
      </c>
    </row>
    <row r="33" spans="1:4" ht="12.75">
      <c r="A33" s="68"/>
      <c r="B33" s="51"/>
      <c r="C33" s="49"/>
      <c r="D33" s="50"/>
    </row>
    <row r="34" spans="1:4" ht="16.5">
      <c r="A34" s="73" t="s">
        <v>37</v>
      </c>
      <c r="B34" s="52"/>
      <c r="C34" s="49"/>
      <c r="D34" s="50"/>
    </row>
    <row r="35" spans="1:4" ht="15.75">
      <c r="A35" s="14" t="s">
        <v>38</v>
      </c>
      <c r="B35" s="52">
        <v>9700</v>
      </c>
      <c r="C35" s="49" t="s">
        <v>44</v>
      </c>
      <c r="D35" s="50" t="s">
        <v>70</v>
      </c>
    </row>
    <row r="36" spans="1:4" ht="15.75">
      <c r="A36" s="75" t="s">
        <v>39</v>
      </c>
      <c r="B36" s="185">
        <v>12037</v>
      </c>
      <c r="C36" s="53" t="s">
        <v>44</v>
      </c>
      <c r="D36" s="186" t="s">
        <v>70</v>
      </c>
    </row>
    <row r="37" spans="1:3" ht="12.75">
      <c r="A37" s="165" t="s">
        <v>67</v>
      </c>
      <c r="B37" s="95"/>
      <c r="C37" s="89"/>
    </row>
    <row r="38" spans="1:4" ht="12.75">
      <c r="A38" s="167"/>
      <c r="B38" s="168"/>
      <c r="C38" s="169"/>
      <c r="D38" s="167"/>
    </row>
    <row r="39" spans="1:3" ht="12.75">
      <c r="A39" s="165" t="s">
        <v>73</v>
      </c>
      <c r="B39" s="166"/>
      <c r="C39" s="88"/>
    </row>
    <row r="40" spans="1:3" ht="12.75">
      <c r="A40" s="165"/>
      <c r="B40" s="166"/>
      <c r="C40" s="88"/>
    </row>
    <row r="41" spans="1:3" ht="12.75">
      <c r="A41" s="124"/>
      <c r="B41" s="166"/>
      <c r="C41" s="88"/>
    </row>
    <row r="42" spans="1:3" ht="12.75">
      <c r="A42" s="76"/>
      <c r="B42" s="95"/>
      <c r="C42" s="89"/>
    </row>
    <row r="43" spans="1:3" ht="12.75">
      <c r="A43" s="76"/>
      <c r="B43" s="95"/>
      <c r="C43" s="89"/>
    </row>
    <row r="44" spans="1:3" ht="12.75">
      <c r="A44" s="76"/>
      <c r="B44" s="95"/>
      <c r="C44" s="89"/>
    </row>
    <row r="45" spans="1:3" ht="12.75">
      <c r="A45" s="76"/>
      <c r="B45" s="95"/>
      <c r="C45" s="89"/>
    </row>
    <row r="46" spans="2:3" ht="12.75">
      <c r="B46" s="95"/>
      <c r="C46" s="89"/>
    </row>
    <row r="47" spans="2:3" ht="12.75">
      <c r="B47" s="95"/>
      <c r="C47" s="89"/>
    </row>
    <row r="48" spans="2:3" ht="12.75">
      <c r="B48" s="95"/>
      <c r="C48" s="89"/>
    </row>
    <row r="49" spans="2:3" ht="12.75">
      <c r="B49" s="95"/>
      <c r="C49" s="89"/>
    </row>
    <row r="50" spans="2:3" ht="12.75">
      <c r="B50" s="95"/>
      <c r="C50" s="89"/>
    </row>
    <row r="51" spans="2:3" ht="12.75">
      <c r="B51" s="95"/>
      <c r="C51" s="89"/>
    </row>
    <row r="52" spans="2:3" ht="12.75">
      <c r="B52" s="95"/>
      <c r="C52" s="89"/>
    </row>
    <row r="53" spans="2:3" ht="12.75">
      <c r="B53" s="95"/>
      <c r="C53" s="89"/>
    </row>
    <row r="54" spans="2:3" ht="12.75">
      <c r="B54" s="95"/>
      <c r="C54" s="89"/>
    </row>
    <row r="55" spans="2:3" ht="12.75">
      <c r="B55" s="95"/>
      <c r="C55" s="89"/>
    </row>
    <row r="56" spans="2:3" ht="12.75">
      <c r="B56" s="95"/>
      <c r="C56" s="89"/>
    </row>
    <row r="57" spans="2:3" ht="12.75">
      <c r="B57" s="95"/>
      <c r="C57" s="89"/>
    </row>
    <row r="58" spans="2:3" ht="12.75">
      <c r="B58" s="95"/>
      <c r="C58" s="89"/>
    </row>
    <row r="59" spans="2:3" ht="12.75">
      <c r="B59" s="95"/>
      <c r="C59" s="89"/>
    </row>
    <row r="60" spans="2:3" ht="12.75">
      <c r="B60" s="95"/>
      <c r="C60" s="89"/>
    </row>
    <row r="61" spans="2:3" ht="12.75">
      <c r="B61" s="95"/>
      <c r="C61" s="89"/>
    </row>
    <row r="62" spans="2:3" ht="12.75">
      <c r="B62" s="95"/>
      <c r="C62" s="89"/>
    </row>
    <row r="63" spans="2:3" ht="12.75">
      <c r="B63" s="95"/>
      <c r="C63" s="89"/>
    </row>
    <row r="64" spans="2:3" ht="12.75">
      <c r="B64" s="95"/>
      <c r="C64" s="89"/>
    </row>
    <row r="65" spans="2:3" ht="12.75">
      <c r="B65" s="95"/>
      <c r="C65" s="89"/>
    </row>
    <row r="66" spans="2:3" ht="12.75">
      <c r="B66" s="95"/>
      <c r="C66" s="89"/>
    </row>
    <row r="67" spans="2:3" ht="12.75">
      <c r="B67" s="95"/>
      <c r="C67" s="89"/>
    </row>
    <row r="68" spans="2:3" ht="12.75">
      <c r="B68" s="95"/>
      <c r="C68" s="89"/>
    </row>
    <row r="69" spans="2:3" ht="12.75">
      <c r="B69" s="95"/>
      <c r="C69" s="89"/>
    </row>
    <row r="70" spans="2:3" ht="12.75">
      <c r="B70" s="95"/>
      <c r="C70" s="89"/>
    </row>
    <row r="71" spans="2:3" ht="12.75">
      <c r="B71" s="95"/>
      <c r="C71" s="89"/>
    </row>
    <row r="72" spans="2:3" ht="12.75">
      <c r="B72" s="95"/>
      <c r="C72" s="89"/>
    </row>
    <row r="73" spans="2:3" ht="12.75">
      <c r="B73" s="95"/>
      <c r="C73" s="89"/>
    </row>
    <row r="74" spans="2:3" ht="12.75">
      <c r="B74" s="95"/>
      <c r="C74" s="89"/>
    </row>
    <row r="75" spans="2:3" ht="12.75">
      <c r="B75" s="95"/>
      <c r="C75" s="89"/>
    </row>
    <row r="76" spans="2:3" ht="12.75">
      <c r="B76" s="95"/>
      <c r="C76" s="89"/>
    </row>
    <row r="77" spans="2:3" ht="12.75">
      <c r="B77" s="95"/>
      <c r="C77" s="89"/>
    </row>
    <row r="78" spans="2:3" ht="12.75">
      <c r="B78" s="95"/>
      <c r="C78" s="89"/>
    </row>
    <row r="79" spans="2:3" ht="12.75">
      <c r="B79" s="95"/>
      <c r="C79" s="89"/>
    </row>
    <row r="80" spans="2:3" ht="12.75">
      <c r="B80" s="95"/>
      <c r="C80" s="89"/>
    </row>
    <row r="81" spans="2:3" ht="12.75">
      <c r="B81" s="95"/>
      <c r="C81" s="89"/>
    </row>
    <row r="82" spans="2:3" ht="12.75">
      <c r="B82" s="95"/>
      <c r="C82" s="89"/>
    </row>
    <row r="83" spans="2:3" ht="12.75">
      <c r="B83" s="95"/>
      <c r="C83" s="89"/>
    </row>
    <row r="84" spans="2:3" ht="12.75">
      <c r="B84" s="95"/>
      <c r="C84" s="89"/>
    </row>
    <row r="85" spans="2:3" ht="12.75">
      <c r="B85" s="95"/>
      <c r="C85" s="89"/>
    </row>
    <row r="86" spans="2:3" ht="12.75">
      <c r="B86" s="95"/>
      <c r="C86" s="89"/>
    </row>
    <row r="87" spans="2:3" ht="12.75">
      <c r="B87" s="95"/>
      <c r="C87" s="89"/>
    </row>
    <row r="88" spans="2:3" ht="12.75">
      <c r="B88" s="95"/>
      <c r="C88" s="89"/>
    </row>
    <row r="89" spans="2:3" ht="12.75">
      <c r="B89" s="95"/>
      <c r="C89" s="89"/>
    </row>
    <row r="90" spans="2:3" ht="12.75">
      <c r="B90" s="95"/>
      <c r="C90" s="89"/>
    </row>
    <row r="91" spans="2:3" ht="12.75">
      <c r="B91" s="95"/>
      <c r="C91" s="89"/>
    </row>
    <row r="92" spans="2:3" ht="12.75">
      <c r="B92" s="95"/>
      <c r="C92" s="89"/>
    </row>
    <row r="93" spans="2:3" ht="12.75">
      <c r="B93" s="95"/>
      <c r="C93" s="89"/>
    </row>
    <row r="94" spans="2:3" ht="12.75">
      <c r="B94" s="95"/>
      <c r="C94" s="89"/>
    </row>
    <row r="95" spans="2:3" ht="12.75">
      <c r="B95" s="95"/>
      <c r="C95" s="89"/>
    </row>
    <row r="96" spans="2:3" ht="12.75">
      <c r="B96" s="95"/>
      <c r="C96" s="89"/>
    </row>
    <row r="97" spans="1:4" ht="12.75">
      <c r="A97" s="69"/>
      <c r="B97" s="77"/>
      <c r="C97" s="78"/>
      <c r="D97" s="42"/>
    </row>
    <row r="98" spans="2:3" ht="12.75">
      <c r="B98" s="95"/>
      <c r="C98" s="89"/>
    </row>
    <row r="99" spans="2:3" ht="12.75">
      <c r="B99" s="95"/>
      <c r="C99" s="89"/>
    </row>
    <row r="100" spans="2:3" ht="12.75">
      <c r="B100" s="95"/>
      <c r="C100" s="89"/>
    </row>
    <row r="101" spans="1:4" ht="12.75">
      <c r="A101" s="69"/>
      <c r="B101" s="77"/>
      <c r="C101" s="78"/>
      <c r="D101" s="42"/>
    </row>
    <row r="102" spans="2:3" ht="12.75">
      <c r="B102" s="95"/>
      <c r="C102" s="89"/>
    </row>
    <row r="103" spans="2:3" ht="12.75">
      <c r="B103" s="95"/>
      <c r="C103" s="89"/>
    </row>
    <row r="104" spans="2:3" ht="12.75">
      <c r="B104" s="95"/>
      <c r="C104" s="89"/>
    </row>
    <row r="105" spans="1:4" ht="12.75">
      <c r="A105" s="69"/>
      <c r="B105" s="77"/>
      <c r="C105" s="78"/>
      <c r="D105" s="42"/>
    </row>
    <row r="106" spans="2:3" ht="12.75">
      <c r="B106" s="95"/>
      <c r="C106" s="89"/>
    </row>
    <row r="107" spans="1:4" ht="12.75">
      <c r="A107" s="69"/>
      <c r="B107" s="77"/>
      <c r="C107" s="78"/>
      <c r="D107" s="42"/>
    </row>
    <row r="108" spans="2:3" ht="12.75">
      <c r="B108" s="95"/>
      <c r="C108" s="89"/>
    </row>
    <row r="109" spans="1:4" ht="12.75">
      <c r="A109" s="69"/>
      <c r="B109" s="77"/>
      <c r="C109" s="78"/>
      <c r="D109" s="42"/>
    </row>
    <row r="110" spans="1:4" ht="12.75">
      <c r="A110" s="69"/>
      <c r="B110" s="77"/>
      <c r="C110" s="78"/>
      <c r="D110" s="42"/>
    </row>
    <row r="111" spans="1:4" ht="12.75">
      <c r="A111" s="69"/>
      <c r="B111" s="77"/>
      <c r="C111" s="78"/>
      <c r="D111" s="42"/>
    </row>
    <row r="112" spans="1:4" ht="12.75">
      <c r="A112" s="69"/>
      <c r="B112" s="77"/>
      <c r="C112" s="78"/>
      <c r="D112" s="42"/>
    </row>
    <row r="113" spans="1:4" ht="12.75">
      <c r="A113" s="69"/>
      <c r="B113" s="77"/>
      <c r="C113" s="78"/>
      <c r="D113" s="42"/>
    </row>
    <row r="114" spans="1:4" ht="12.75">
      <c r="A114" s="69"/>
      <c r="B114" s="77"/>
      <c r="C114" s="78"/>
      <c r="D114" s="42"/>
    </row>
    <row r="115" spans="1:4" ht="12.75">
      <c r="A115" s="69"/>
      <c r="B115" s="77"/>
      <c r="C115" s="78"/>
      <c r="D115" s="42"/>
    </row>
    <row r="116" spans="1:4" ht="12.75">
      <c r="A116" s="69"/>
      <c r="B116" s="77"/>
      <c r="C116" s="78"/>
      <c r="D116" s="42"/>
    </row>
    <row r="117" spans="1:4" ht="12.75">
      <c r="A117" s="69"/>
      <c r="B117" s="77"/>
      <c r="C117" s="78"/>
      <c r="D117" s="42"/>
    </row>
    <row r="118" spans="1:4" ht="12.75">
      <c r="A118" s="69"/>
      <c r="B118" s="77"/>
      <c r="C118" s="78"/>
      <c r="D118" s="42"/>
    </row>
    <row r="119" spans="2:3" ht="12.75">
      <c r="B119" s="95"/>
      <c r="C119" s="89"/>
    </row>
    <row r="120" spans="2:3" ht="12.75">
      <c r="B120" s="95"/>
      <c r="C120" s="89"/>
    </row>
    <row r="121" spans="2:3" ht="12.75">
      <c r="B121" s="95"/>
      <c r="C121" s="89"/>
    </row>
    <row r="122" spans="2:3" ht="12.75">
      <c r="B122" s="95"/>
      <c r="C122" s="89"/>
    </row>
    <row r="123" spans="2:3" ht="12.75">
      <c r="B123" s="95"/>
      <c r="C123" s="89"/>
    </row>
    <row r="124" spans="2:3" ht="12.75">
      <c r="B124" s="95"/>
      <c r="C124" s="89"/>
    </row>
    <row r="125" spans="2:3" ht="12.75">
      <c r="B125" s="95"/>
      <c r="C125" s="89"/>
    </row>
    <row r="126" spans="2:3" ht="12.75">
      <c r="B126" s="95"/>
      <c r="C126" s="89"/>
    </row>
    <row r="127" spans="2:3" ht="12.75">
      <c r="B127" s="95"/>
      <c r="C127" s="89"/>
    </row>
    <row r="128" spans="2:3" ht="12.75">
      <c r="B128" s="95"/>
      <c r="C128" s="89"/>
    </row>
    <row r="129" spans="2:3" ht="12.75">
      <c r="B129" s="95"/>
      <c r="C129" s="89"/>
    </row>
    <row r="130" spans="2:3" ht="12.75">
      <c r="B130" s="95"/>
      <c r="C130" s="89"/>
    </row>
    <row r="131" spans="2:3" ht="12.75">
      <c r="B131" s="95"/>
      <c r="C131" s="89"/>
    </row>
    <row r="132" spans="2:3" ht="12.75">
      <c r="B132" s="95"/>
      <c r="C132" s="89"/>
    </row>
    <row r="133" spans="2:3" ht="12.75">
      <c r="B133" s="95"/>
      <c r="C133" s="89"/>
    </row>
    <row r="134" spans="2:3" ht="12.75">
      <c r="B134" s="95"/>
      <c r="C134" s="89"/>
    </row>
    <row r="135" spans="2:3" ht="12.75">
      <c r="B135" s="95"/>
      <c r="C135" s="89"/>
    </row>
    <row r="136" spans="2:3" ht="12.75">
      <c r="B136" s="95"/>
      <c r="C136" s="89"/>
    </row>
    <row r="137" spans="2:3" ht="12.75">
      <c r="B137" s="95"/>
      <c r="C137" s="89"/>
    </row>
    <row r="138" spans="2:3" ht="12.75">
      <c r="B138" s="95"/>
      <c r="C138" s="89"/>
    </row>
    <row r="139" spans="2:3" ht="12.75">
      <c r="B139" s="95"/>
      <c r="C139" s="89"/>
    </row>
    <row r="140" spans="2:3" ht="12.75">
      <c r="B140" s="95"/>
      <c r="C140" s="89"/>
    </row>
    <row r="141" spans="2:3" ht="12.75">
      <c r="B141" s="95"/>
      <c r="C141" s="89"/>
    </row>
    <row r="142" spans="2:3" ht="12.75">
      <c r="B142" s="95"/>
      <c r="C142" s="89"/>
    </row>
    <row r="143" spans="2:3" ht="12.75">
      <c r="B143" s="95"/>
      <c r="C143" s="89"/>
    </row>
    <row r="144" spans="2:3" ht="12.75">
      <c r="B144" s="95"/>
      <c r="C144" s="89"/>
    </row>
    <row r="145" spans="2:3" ht="12.75">
      <c r="B145" s="95"/>
      <c r="C145" s="89"/>
    </row>
    <row r="146" spans="2:3" ht="12.75">
      <c r="B146" s="95"/>
      <c r="C146" s="89"/>
    </row>
    <row r="147" spans="2:3" ht="12.75">
      <c r="B147" s="95"/>
      <c r="C147" s="89"/>
    </row>
    <row r="148" spans="2:3" ht="12.75">
      <c r="B148" s="95"/>
      <c r="C148" s="89"/>
    </row>
    <row r="149" spans="2:3" ht="12.75">
      <c r="B149" s="95"/>
      <c r="C149" s="89"/>
    </row>
    <row r="150" spans="2:3" ht="12.75">
      <c r="B150" s="95"/>
      <c r="C150" s="89"/>
    </row>
    <row r="151" spans="2:3" ht="12.75">
      <c r="B151" s="95"/>
      <c r="C151" s="89"/>
    </row>
    <row r="152" spans="2:3" ht="12.75">
      <c r="B152" s="95"/>
      <c r="C152" s="89"/>
    </row>
    <row r="153" spans="2:3" ht="12.75">
      <c r="B153" s="95"/>
      <c r="C153" s="89"/>
    </row>
    <row r="154" spans="2:3" ht="12.75">
      <c r="B154" s="95"/>
      <c r="C154" s="89"/>
    </row>
    <row r="155" spans="2:3" ht="12.75">
      <c r="B155" s="95"/>
      <c r="C155" s="89"/>
    </row>
    <row r="156" spans="2:3" ht="12.75">
      <c r="B156" s="95"/>
      <c r="C156" s="89"/>
    </row>
    <row r="157" spans="2:3" ht="12.75">
      <c r="B157" s="95"/>
      <c r="C157" s="89"/>
    </row>
    <row r="158" spans="2:3" ht="12.75">
      <c r="B158" s="95"/>
      <c r="C158" s="89"/>
    </row>
    <row r="159" spans="2:3" ht="12.75">
      <c r="B159" s="95"/>
      <c r="C159" s="89"/>
    </row>
    <row r="160" spans="2:3" ht="12.75">
      <c r="B160" s="95"/>
      <c r="C160" s="89"/>
    </row>
    <row r="161" spans="2:3" ht="12.75">
      <c r="B161" s="95"/>
      <c r="C161" s="89"/>
    </row>
    <row r="162" spans="2:3" ht="12.75">
      <c r="B162" s="95"/>
      <c r="C162" s="89"/>
    </row>
    <row r="163" spans="2:3" ht="12.75">
      <c r="B163" s="95"/>
      <c r="C163" s="89"/>
    </row>
    <row r="164" spans="2:3" ht="12.75">
      <c r="B164" s="95"/>
      <c r="C164" s="89"/>
    </row>
    <row r="165" spans="2:3" ht="12.75">
      <c r="B165" s="95"/>
      <c r="C165" s="89"/>
    </row>
    <row r="166" spans="2:3" ht="12.75">
      <c r="B166" s="95"/>
      <c r="C166" s="89"/>
    </row>
    <row r="167" spans="2:3" ht="12.75">
      <c r="B167" s="95"/>
      <c r="C167" s="89"/>
    </row>
    <row r="168" spans="2:3" ht="12.75">
      <c r="B168" s="95"/>
      <c r="C168" s="89"/>
    </row>
    <row r="169" spans="2:3" ht="12.75">
      <c r="B169" s="95"/>
      <c r="C169" s="89"/>
    </row>
    <row r="170" spans="2:3" ht="12.75">
      <c r="B170" s="95"/>
      <c r="C170" s="89"/>
    </row>
    <row r="171" spans="2:3" ht="12.75">
      <c r="B171" s="95"/>
      <c r="C171" s="89"/>
    </row>
    <row r="172" spans="2:3" ht="12.75">
      <c r="B172" s="95"/>
      <c r="C172" s="89"/>
    </row>
    <row r="173" spans="2:3" ht="12.75">
      <c r="B173" s="95"/>
      <c r="C173" s="89"/>
    </row>
    <row r="174" spans="2:3" ht="12.75">
      <c r="B174" s="95"/>
      <c r="C174" s="89"/>
    </row>
    <row r="175" spans="2:3" ht="12.75">
      <c r="B175" s="95"/>
      <c r="C175" s="89"/>
    </row>
    <row r="176" spans="2:3" ht="12.75">
      <c r="B176" s="95"/>
      <c r="C176" s="89"/>
    </row>
    <row r="177" spans="2:3" ht="12.75">
      <c r="B177" s="95"/>
      <c r="C177" s="89"/>
    </row>
    <row r="178" spans="2:3" ht="12.75">
      <c r="B178" s="95"/>
      <c r="C178" s="89"/>
    </row>
    <row r="179" spans="2:3" ht="12.75">
      <c r="B179" s="95"/>
      <c r="C179" s="89"/>
    </row>
    <row r="180" spans="2:3" ht="12.75">
      <c r="B180" s="95"/>
      <c r="C180" s="89"/>
    </row>
    <row r="181" spans="2:3" ht="12.75">
      <c r="B181" s="95"/>
      <c r="C181" s="89"/>
    </row>
    <row r="182" spans="2:3" ht="12.75">
      <c r="B182" s="95"/>
      <c r="C182" s="89"/>
    </row>
    <row r="183" spans="2:3" ht="12.75">
      <c r="B183" s="95"/>
      <c r="C183" s="89"/>
    </row>
    <row r="184" spans="2:3" ht="12.75">
      <c r="B184" s="95"/>
      <c r="C184" s="89"/>
    </row>
    <row r="185" spans="2:3" ht="12.75">
      <c r="B185" s="95"/>
      <c r="C185" s="89"/>
    </row>
    <row r="186" spans="2:3" ht="12.75">
      <c r="B186" s="95"/>
      <c r="C186" s="89"/>
    </row>
    <row r="187" spans="2:3" ht="12.75">
      <c r="B187" s="95"/>
      <c r="C187" s="89"/>
    </row>
    <row r="188" spans="2:3" ht="12.75">
      <c r="B188" s="95"/>
      <c r="C188" s="89"/>
    </row>
    <row r="189" spans="2:3" ht="12.75">
      <c r="B189" s="95"/>
      <c r="C189" s="89"/>
    </row>
    <row r="190" spans="2:3" ht="12.75">
      <c r="B190" s="95"/>
      <c r="C190" s="89"/>
    </row>
    <row r="191" spans="2:3" ht="12.75">
      <c r="B191" s="95"/>
      <c r="C191" s="89"/>
    </row>
    <row r="192" spans="2:3" ht="12.75">
      <c r="B192" s="95"/>
      <c r="C192" s="89"/>
    </row>
    <row r="193" spans="2:3" ht="12.75">
      <c r="B193" s="95"/>
      <c r="C193" s="89"/>
    </row>
    <row r="194" spans="2:3" ht="12.75">
      <c r="B194" s="95"/>
      <c r="C194" s="89"/>
    </row>
    <row r="195" spans="2:3" ht="12.75">
      <c r="B195" s="95"/>
      <c r="C195" s="89"/>
    </row>
    <row r="196" spans="2:3" ht="12.75">
      <c r="B196" s="95"/>
      <c r="C196" s="89"/>
    </row>
    <row r="197" spans="2:3" ht="12.75">
      <c r="B197" s="95"/>
      <c r="C197" s="89"/>
    </row>
    <row r="198" spans="2:3" ht="12.75">
      <c r="B198" s="95"/>
      <c r="C198" s="89"/>
    </row>
    <row r="199" spans="2:3" ht="12.75">
      <c r="B199" s="95"/>
      <c r="C199" s="89"/>
    </row>
    <row r="200" spans="2:3" ht="12.75">
      <c r="B200" s="95"/>
      <c r="C200" s="89"/>
    </row>
    <row r="201" spans="2:3" ht="12.75">
      <c r="B201" s="95"/>
      <c r="C201" s="89"/>
    </row>
    <row r="202" spans="2:3" ht="12.75">
      <c r="B202" s="95"/>
      <c r="C202" s="89"/>
    </row>
    <row r="203" spans="2:3" ht="12.75">
      <c r="B203" s="95"/>
      <c r="C203" s="89"/>
    </row>
    <row r="204" spans="2:3" ht="12.75">
      <c r="B204" s="95"/>
      <c r="C204" s="89"/>
    </row>
    <row r="205" spans="2:3" ht="12.75">
      <c r="B205" s="95"/>
      <c r="C205" s="89"/>
    </row>
    <row r="206" spans="2:3" ht="12.75">
      <c r="B206" s="95"/>
      <c r="C206" s="89"/>
    </row>
    <row r="207" spans="2:3" ht="12.75">
      <c r="B207" s="95"/>
      <c r="C207" s="89"/>
    </row>
    <row r="208" spans="2:3" ht="12.75">
      <c r="B208" s="95"/>
      <c r="C208" s="89"/>
    </row>
    <row r="209" spans="2:3" ht="12.75">
      <c r="B209" s="95"/>
      <c r="C209" s="89"/>
    </row>
    <row r="210" spans="2:3" ht="12.75">
      <c r="B210" s="95"/>
      <c r="C210" s="89"/>
    </row>
    <row r="211" spans="2:3" ht="12.75">
      <c r="B211" s="95"/>
      <c r="C211" s="89"/>
    </row>
    <row r="212" spans="2:3" ht="12.75">
      <c r="B212" s="95"/>
      <c r="C212" s="89"/>
    </row>
    <row r="213" spans="2:3" ht="12.75">
      <c r="B213" s="95"/>
      <c r="C213" s="89"/>
    </row>
    <row r="214" spans="2:3" ht="12.75">
      <c r="B214" s="95"/>
      <c r="C214" s="89"/>
    </row>
    <row r="215" spans="2:3" ht="12.75">
      <c r="B215" s="95"/>
      <c r="C215" s="89"/>
    </row>
    <row r="216" spans="2:3" ht="12.75">
      <c r="B216" s="95"/>
      <c r="C216" s="89"/>
    </row>
    <row r="217" spans="2:3" ht="12.75">
      <c r="B217" s="95"/>
      <c r="C217" s="89"/>
    </row>
    <row r="218" spans="2:3" ht="12.75">
      <c r="B218" s="95"/>
      <c r="C218" s="89"/>
    </row>
    <row r="219" spans="2:3" ht="12.75">
      <c r="B219" s="95"/>
      <c r="C219" s="89"/>
    </row>
    <row r="220" spans="2:3" ht="12.75">
      <c r="B220" s="95"/>
      <c r="C220" s="89"/>
    </row>
    <row r="221" spans="2:3" ht="12.75">
      <c r="B221" s="95"/>
      <c r="C221" s="89"/>
    </row>
    <row r="222" spans="2:3" ht="12.75">
      <c r="B222" s="95"/>
      <c r="C222" s="89"/>
    </row>
    <row r="223" spans="2:3" ht="12.75">
      <c r="B223" s="95"/>
      <c r="C223" s="89"/>
    </row>
    <row r="224" spans="2:3" ht="12.75">
      <c r="B224" s="95"/>
      <c r="C224" s="89"/>
    </row>
    <row r="225" spans="2:3" ht="12.75">
      <c r="B225" s="95"/>
      <c r="C225" s="89"/>
    </row>
    <row r="226" spans="2:3" ht="12.75">
      <c r="B226" s="95"/>
      <c r="C226" s="89"/>
    </row>
    <row r="227" spans="2:3" ht="12.75">
      <c r="B227" s="95"/>
      <c r="C227" s="89"/>
    </row>
    <row r="228" spans="2:3" ht="12.75">
      <c r="B228" s="95"/>
      <c r="C228" s="89"/>
    </row>
    <row r="229" spans="2:3" ht="12.75">
      <c r="B229" s="95"/>
      <c r="C229" s="89"/>
    </row>
    <row r="230" spans="2:3" ht="12.75">
      <c r="B230" s="95"/>
      <c r="C230" s="89"/>
    </row>
    <row r="231" spans="2:3" ht="12.75">
      <c r="B231" s="95"/>
      <c r="C231" s="89"/>
    </row>
    <row r="232" spans="2:3" ht="12.75">
      <c r="B232" s="95"/>
      <c r="C232" s="89"/>
    </row>
    <row r="233" spans="2:3" ht="12.75">
      <c r="B233" s="95"/>
      <c r="C233" s="89"/>
    </row>
    <row r="234" spans="2:3" ht="12.75">
      <c r="B234" s="95"/>
      <c r="C234" s="89"/>
    </row>
    <row r="235" spans="2:3" ht="12.75">
      <c r="B235" s="95"/>
      <c r="C235" s="89"/>
    </row>
    <row r="236" spans="2:3" ht="12.75">
      <c r="B236" s="95"/>
      <c r="C236" s="89"/>
    </row>
    <row r="237" spans="2:3" ht="12.75">
      <c r="B237" s="95"/>
      <c r="C237" s="89"/>
    </row>
    <row r="238" spans="2:3" ht="12.75">
      <c r="B238" s="95"/>
      <c r="C238" s="89"/>
    </row>
    <row r="239" spans="2:3" ht="12.75">
      <c r="B239" s="95"/>
      <c r="C239" s="89"/>
    </row>
    <row r="240" spans="2:3" ht="12.75">
      <c r="B240" s="95"/>
      <c r="C240" s="89"/>
    </row>
    <row r="241" spans="2:3" ht="12.75">
      <c r="B241" s="95"/>
      <c r="C241" s="89"/>
    </row>
    <row r="242" spans="2:3" ht="12.75">
      <c r="B242" s="95"/>
      <c r="C242" s="89"/>
    </row>
    <row r="243" spans="2:3" ht="12.75">
      <c r="B243" s="95"/>
      <c r="C243" s="89"/>
    </row>
    <row r="244" spans="2:3" ht="12.75">
      <c r="B244" s="95"/>
      <c r="C244" s="89"/>
    </row>
    <row r="245" spans="2:3" ht="12.75">
      <c r="B245" s="95"/>
      <c r="C245" s="89"/>
    </row>
    <row r="246" spans="2:3" ht="12.75">
      <c r="B246" s="95"/>
      <c r="C246" s="89"/>
    </row>
    <row r="247" spans="2:3" ht="12.75">
      <c r="B247" s="95"/>
      <c r="C247" s="89"/>
    </row>
    <row r="248" spans="2:3" ht="12.75">
      <c r="B248" s="95"/>
      <c r="C248" s="89"/>
    </row>
    <row r="249" spans="2:3" ht="12.75">
      <c r="B249" s="95"/>
      <c r="C249" s="89"/>
    </row>
    <row r="250" spans="2:3" ht="12.75">
      <c r="B250" s="95"/>
      <c r="C250" s="89"/>
    </row>
    <row r="251" spans="2:3" ht="12.75">
      <c r="B251" s="95"/>
      <c r="C251" s="89"/>
    </row>
    <row r="252" spans="2:3" ht="12.75">
      <c r="B252" s="95"/>
      <c r="C252" s="89"/>
    </row>
    <row r="253" spans="2:3" ht="12.75">
      <c r="B253" s="95"/>
      <c r="C253" s="89"/>
    </row>
    <row r="254" spans="2:3" ht="12.75">
      <c r="B254" s="95"/>
      <c r="C254" s="89"/>
    </row>
    <row r="255" spans="2:3" ht="12.75">
      <c r="B255" s="95"/>
      <c r="C255" s="89"/>
    </row>
    <row r="256" spans="2:3" ht="12.75">
      <c r="B256" s="95"/>
      <c r="C256" s="89"/>
    </row>
    <row r="257" spans="2:3" ht="12.75">
      <c r="B257" s="95"/>
      <c r="C257" s="89"/>
    </row>
    <row r="258" spans="2:3" ht="12.75">
      <c r="B258" s="95"/>
      <c r="C258" s="89"/>
    </row>
    <row r="259" spans="2:3" ht="12.75">
      <c r="B259" s="95"/>
      <c r="C259" s="89"/>
    </row>
    <row r="260" spans="2:3" ht="12.75">
      <c r="B260" s="95"/>
      <c r="C260" s="89"/>
    </row>
    <row r="261" spans="2:3" ht="12.75">
      <c r="B261" s="95"/>
      <c r="C261" s="89"/>
    </row>
    <row r="262" spans="2:3" ht="12.75">
      <c r="B262" s="95"/>
      <c r="C262" s="89"/>
    </row>
    <row r="263" spans="2:3" ht="12.75">
      <c r="B263" s="95"/>
      <c r="C263" s="89"/>
    </row>
    <row r="264" spans="2:3" ht="12.75">
      <c r="B264" s="95"/>
      <c r="C264" s="89"/>
    </row>
    <row r="265" spans="2:3" ht="12.75">
      <c r="B265" s="95"/>
      <c r="C265" s="89"/>
    </row>
    <row r="266" spans="2:3" ht="12.75">
      <c r="B266" s="95"/>
      <c r="C266" s="89"/>
    </row>
    <row r="267" spans="2:3" ht="12.75">
      <c r="B267" s="95"/>
      <c r="C267" s="89"/>
    </row>
    <row r="268" spans="2:3" ht="12.75">
      <c r="B268" s="95"/>
      <c r="C268" s="89"/>
    </row>
    <row r="269" spans="2:3" ht="12.75">
      <c r="B269" s="95"/>
      <c r="C269" s="89"/>
    </row>
    <row r="270" spans="2:3" ht="12.75">
      <c r="B270" s="95"/>
      <c r="C270" s="89"/>
    </row>
    <row r="271" spans="2:3" ht="12.75">
      <c r="B271" s="95"/>
      <c r="C271" s="89"/>
    </row>
    <row r="272" spans="2:3" ht="12.75">
      <c r="B272" s="95"/>
      <c r="C272" s="89"/>
    </row>
    <row r="273" spans="2:3" ht="12.75">
      <c r="B273" s="95"/>
      <c r="C273" s="89"/>
    </row>
    <row r="274" spans="2:3" ht="12.75">
      <c r="B274" s="95"/>
      <c r="C274" s="89"/>
    </row>
    <row r="275" spans="2:3" ht="12.75">
      <c r="B275" s="95"/>
      <c r="C275" s="89"/>
    </row>
    <row r="276" spans="2:3" ht="12.75">
      <c r="B276" s="95"/>
      <c r="C276" s="89"/>
    </row>
    <row r="277" spans="2:3" ht="12.75">
      <c r="B277" s="95"/>
      <c r="C277" s="89"/>
    </row>
    <row r="278" spans="2:3" ht="12.75">
      <c r="B278" s="95"/>
      <c r="C278" s="89"/>
    </row>
    <row r="279" spans="2:3" ht="12.75">
      <c r="B279" s="95"/>
      <c r="C279" s="89"/>
    </row>
    <row r="280" spans="2:3" ht="12.75">
      <c r="B280" s="95"/>
      <c r="C280" s="89"/>
    </row>
    <row r="281" spans="2:3" ht="12.75">
      <c r="B281" s="95"/>
      <c r="C281" s="89"/>
    </row>
    <row r="282" spans="2:3" ht="12.75">
      <c r="B282" s="95"/>
      <c r="C282" s="89"/>
    </row>
    <row r="283" spans="2:3" ht="12.75">
      <c r="B283" s="95"/>
      <c r="C283" s="89"/>
    </row>
    <row r="284" spans="2:3" ht="12.75">
      <c r="B284" s="95"/>
      <c r="C284" s="89"/>
    </row>
    <row r="285" spans="2:3" ht="12.75">
      <c r="B285" s="95"/>
      <c r="C285" s="89"/>
    </row>
    <row r="286" spans="2:3" ht="12.75">
      <c r="B286" s="95"/>
      <c r="C286" s="89"/>
    </row>
    <row r="287" spans="2:3" ht="12.75">
      <c r="B287" s="95"/>
      <c r="C287" s="89"/>
    </row>
    <row r="288" spans="2:3" ht="12.75">
      <c r="B288" s="95"/>
      <c r="C288" s="89"/>
    </row>
    <row r="289" spans="2:3" ht="12.75">
      <c r="B289" s="95"/>
      <c r="C289" s="89"/>
    </row>
    <row r="290" spans="2:3" ht="12.75">
      <c r="B290" s="95"/>
      <c r="C290" s="89"/>
    </row>
    <row r="291" spans="2:3" ht="12.75">
      <c r="B291" s="95"/>
      <c r="C291" s="89"/>
    </row>
    <row r="292" spans="2:3" ht="12.75">
      <c r="B292" s="95"/>
      <c r="C292" s="89"/>
    </row>
    <row r="293" spans="2:3" ht="12.75">
      <c r="B293" s="95"/>
      <c r="C293" s="89"/>
    </row>
    <row r="294" spans="2:3" ht="12.75">
      <c r="B294" s="95"/>
      <c r="C294" s="89"/>
    </row>
    <row r="295" spans="2:3" ht="12.75">
      <c r="B295" s="95"/>
      <c r="C295" s="89"/>
    </row>
    <row r="296" spans="2:3" ht="12.75">
      <c r="B296" s="95"/>
      <c r="C296" s="89"/>
    </row>
    <row r="297" spans="2:3" ht="12.75">
      <c r="B297" s="95"/>
      <c r="C297" s="89"/>
    </row>
    <row r="298" spans="2:3" ht="12.75">
      <c r="B298" s="95"/>
      <c r="C298" s="89"/>
    </row>
    <row r="299" spans="2:3" ht="12.75">
      <c r="B299" s="95"/>
      <c r="C299" s="89"/>
    </row>
    <row r="300" spans="2:3" ht="12.75">
      <c r="B300" s="95"/>
      <c r="C300" s="89"/>
    </row>
    <row r="301" spans="2:3" ht="12.75">
      <c r="B301" s="95"/>
      <c r="C301" s="89"/>
    </row>
    <row r="302" spans="2:3" ht="12.75">
      <c r="B302" s="95"/>
      <c r="C302" s="89"/>
    </row>
    <row r="303" spans="2:3" ht="12.75">
      <c r="B303" s="95"/>
      <c r="C303" s="89"/>
    </row>
    <row r="304" spans="2:3" ht="12.75">
      <c r="B304" s="95"/>
      <c r="C304" s="89"/>
    </row>
    <row r="305" spans="2:3" ht="12.75">
      <c r="B305" s="95"/>
      <c r="C305" s="89"/>
    </row>
    <row r="306" spans="2:3" ht="12.75">
      <c r="B306" s="95"/>
      <c r="C306" s="89"/>
    </row>
    <row r="307" spans="2:3" ht="12.75">
      <c r="B307" s="95"/>
      <c r="C307" s="89"/>
    </row>
    <row r="308" spans="2:3" ht="12.75">
      <c r="B308" s="95"/>
      <c r="C308" s="89"/>
    </row>
    <row r="309" spans="2:3" ht="12.75">
      <c r="B309" s="95"/>
      <c r="C309" s="89"/>
    </row>
    <row r="310" spans="2:3" ht="12.75">
      <c r="B310" s="95"/>
      <c r="C310" s="89"/>
    </row>
    <row r="311" spans="2:3" ht="12.75">
      <c r="B311" s="95"/>
      <c r="C311" s="89"/>
    </row>
    <row r="312" spans="2:3" ht="12.75">
      <c r="B312" s="95"/>
      <c r="C312" s="89"/>
    </row>
    <row r="313" spans="2:3" ht="12.75">
      <c r="B313" s="95"/>
      <c r="C313" s="89"/>
    </row>
    <row r="314" spans="2:3" ht="12.75">
      <c r="B314" s="95"/>
      <c r="C314" s="89"/>
    </row>
    <row r="315" spans="2:3" ht="12.75">
      <c r="B315" s="95"/>
      <c r="C315" s="89"/>
    </row>
    <row r="316" spans="2:3" ht="12.75">
      <c r="B316" s="95"/>
      <c r="C316" s="89"/>
    </row>
    <row r="317" spans="2:3" ht="12.75">
      <c r="B317" s="95"/>
      <c r="C317" s="89"/>
    </row>
    <row r="318" spans="2:3" ht="12.75">
      <c r="B318" s="95"/>
      <c r="C318" s="89"/>
    </row>
    <row r="319" spans="2:3" ht="12.75">
      <c r="B319" s="95"/>
      <c r="C319" s="89"/>
    </row>
    <row r="320" spans="2:3" ht="12.75">
      <c r="B320" s="95"/>
      <c r="C320" s="89"/>
    </row>
    <row r="321" spans="2:3" ht="12.75">
      <c r="B321" s="95"/>
      <c r="C321" s="89"/>
    </row>
    <row r="322" spans="2:3" ht="12.75">
      <c r="B322" s="95"/>
      <c r="C322" s="89"/>
    </row>
    <row r="323" spans="2:3" ht="12.75">
      <c r="B323" s="95"/>
      <c r="C323" s="89"/>
    </row>
    <row r="324" spans="2:3" ht="12.75">
      <c r="B324" s="95"/>
      <c r="C324" s="89"/>
    </row>
    <row r="325" spans="2:3" ht="12.75">
      <c r="B325" s="95"/>
      <c r="C325" s="89"/>
    </row>
    <row r="326" spans="2:3" ht="12.75">
      <c r="B326" s="95"/>
      <c r="C326" s="89"/>
    </row>
    <row r="327" spans="2:3" ht="12.75">
      <c r="B327" s="95"/>
      <c r="C327" s="89"/>
    </row>
    <row r="328" spans="2:3" ht="12.75">
      <c r="B328" s="95"/>
      <c r="C328" s="89"/>
    </row>
    <row r="329" spans="2:3" ht="12.75">
      <c r="B329" s="95"/>
      <c r="C329" s="89"/>
    </row>
    <row r="330" spans="2:3" ht="12.75">
      <c r="B330" s="95"/>
      <c r="C330" s="89"/>
    </row>
    <row r="331" spans="2:3" ht="12.75">
      <c r="B331" s="95"/>
      <c r="C331" s="89"/>
    </row>
    <row r="332" spans="2:3" ht="12.75">
      <c r="B332" s="95"/>
      <c r="C332" s="89"/>
    </row>
    <row r="333" spans="2:3" ht="12.75">
      <c r="B333" s="95"/>
      <c r="C333" s="89"/>
    </row>
    <row r="334" spans="2:3" ht="12.75">
      <c r="B334" s="95"/>
      <c r="C334" s="89"/>
    </row>
    <row r="335" spans="2:3" ht="12.75">
      <c r="B335" s="95"/>
      <c r="C335" s="89"/>
    </row>
    <row r="336" spans="2:3" ht="12.75">
      <c r="B336" s="95"/>
      <c r="C336" s="89"/>
    </row>
    <row r="337" spans="2:3" ht="12.75">
      <c r="B337" s="95"/>
      <c r="C337" s="89"/>
    </row>
    <row r="338" spans="2:3" ht="12.75">
      <c r="B338" s="95"/>
      <c r="C338" s="89"/>
    </row>
    <row r="339" spans="2:3" ht="12.75">
      <c r="B339" s="95"/>
      <c r="C339" s="89"/>
    </row>
    <row r="340" spans="2:3" ht="12.75">
      <c r="B340" s="95"/>
      <c r="C340" s="89"/>
    </row>
    <row r="341" spans="2:3" ht="12.75">
      <c r="B341" s="95"/>
      <c r="C341" s="89"/>
    </row>
    <row r="342" spans="2:3" ht="12.75">
      <c r="B342" s="95"/>
      <c r="C342" s="89"/>
    </row>
    <row r="343" spans="2:3" ht="12.75">
      <c r="B343" s="95"/>
      <c r="C343" s="89"/>
    </row>
    <row r="344" spans="2:3" ht="12.75">
      <c r="B344" s="95"/>
      <c r="C344" s="89"/>
    </row>
    <row r="345" spans="2:3" ht="12.75">
      <c r="B345" s="95"/>
      <c r="C345" s="89"/>
    </row>
    <row r="346" spans="2:3" ht="12.75">
      <c r="B346" s="95"/>
      <c r="C346" s="89"/>
    </row>
    <row r="347" spans="2:3" ht="12.75">
      <c r="B347" s="95"/>
      <c r="C347" s="89"/>
    </row>
    <row r="348" spans="2:3" ht="12.75">
      <c r="B348" s="95"/>
      <c r="C348" s="89"/>
    </row>
    <row r="349" spans="2:3" ht="12.75">
      <c r="B349" s="95"/>
      <c r="C349" s="89"/>
    </row>
    <row r="350" spans="2:3" ht="12.75">
      <c r="B350" s="95"/>
      <c r="C350" s="89"/>
    </row>
    <row r="351" spans="2:3" ht="12.75">
      <c r="B351" s="95"/>
      <c r="C351" s="89"/>
    </row>
    <row r="352" spans="2:3" ht="12.75">
      <c r="B352" s="95"/>
      <c r="C352" s="89"/>
    </row>
    <row r="353" spans="2:3" ht="12.75">
      <c r="B353" s="95"/>
      <c r="C353" s="89"/>
    </row>
    <row r="354" spans="2:3" ht="12.75">
      <c r="B354" s="95"/>
      <c r="C354" s="89"/>
    </row>
    <row r="355" spans="2:3" ht="12.75">
      <c r="B355" s="95"/>
      <c r="C355" s="89"/>
    </row>
    <row r="356" spans="2:3" ht="12.75">
      <c r="B356" s="95"/>
      <c r="C356" s="89"/>
    </row>
    <row r="357" spans="2:3" ht="12.75">
      <c r="B357" s="95"/>
      <c r="C357" s="89"/>
    </row>
    <row r="358" spans="2:3" ht="12.75">
      <c r="B358" s="95"/>
      <c r="C358" s="89"/>
    </row>
    <row r="359" spans="2:3" ht="12.75">
      <c r="B359" s="95"/>
      <c r="C359" s="89"/>
    </row>
    <row r="360" spans="2:3" ht="12.75">
      <c r="B360" s="95"/>
      <c r="C360" s="89"/>
    </row>
    <row r="361" spans="2:3" ht="12.75">
      <c r="B361" s="95"/>
      <c r="C361" s="89"/>
    </row>
    <row r="362" spans="2:3" ht="12.75">
      <c r="B362" s="95"/>
      <c r="C362" s="89"/>
    </row>
    <row r="363" spans="2:3" ht="12.75">
      <c r="B363" s="95"/>
      <c r="C363" s="89"/>
    </row>
    <row r="364" spans="2:3" ht="12.75">
      <c r="B364" s="95"/>
      <c r="C364" s="89"/>
    </row>
    <row r="365" spans="2:3" ht="12.75">
      <c r="B365" s="95"/>
      <c r="C365" s="89"/>
    </row>
    <row r="366" spans="2:3" ht="12.75">
      <c r="B366" s="95"/>
      <c r="C366" s="89"/>
    </row>
    <row r="367" spans="2:3" ht="12.75">
      <c r="B367" s="95"/>
      <c r="C367" s="89"/>
    </row>
    <row r="368" spans="2:3" ht="12.75">
      <c r="B368" s="95"/>
      <c r="C368" s="89"/>
    </row>
    <row r="369" spans="2:3" ht="12.75">
      <c r="B369" s="95"/>
      <c r="C369" s="89"/>
    </row>
    <row r="370" spans="2:3" ht="12.75">
      <c r="B370" s="95"/>
      <c r="C370" s="89"/>
    </row>
    <row r="371" spans="2:3" ht="12.75">
      <c r="B371" s="95"/>
      <c r="C371" s="89"/>
    </row>
    <row r="372" spans="2:3" ht="12.75">
      <c r="B372" s="95"/>
      <c r="C372" s="89"/>
    </row>
    <row r="373" spans="2:3" ht="12.75">
      <c r="B373" s="95"/>
      <c r="C373" s="89"/>
    </row>
    <row r="374" spans="2:3" ht="12.75">
      <c r="B374" s="95"/>
      <c r="C374" s="89"/>
    </row>
    <row r="375" spans="2:3" ht="12.75">
      <c r="B375" s="95"/>
      <c r="C375" s="89"/>
    </row>
    <row r="376" spans="2:3" ht="12.75">
      <c r="B376" s="95"/>
      <c r="C376" s="89"/>
    </row>
    <row r="377" spans="2:3" ht="12.75">
      <c r="B377" s="95"/>
      <c r="C377" s="89"/>
    </row>
    <row r="378" spans="2:3" ht="12.75">
      <c r="B378" s="95"/>
      <c r="C378" s="89"/>
    </row>
    <row r="379" spans="2:3" ht="12.75">
      <c r="B379" s="95"/>
      <c r="C379" s="89"/>
    </row>
    <row r="380" spans="2:3" ht="12.75">
      <c r="B380" s="95"/>
      <c r="C380" s="89"/>
    </row>
    <row r="381" spans="2:3" ht="12.75">
      <c r="B381" s="95"/>
      <c r="C381" s="89"/>
    </row>
    <row r="382" spans="2:3" ht="12.75">
      <c r="B382" s="95"/>
      <c r="C382" s="89"/>
    </row>
    <row r="383" spans="2:3" ht="12.75">
      <c r="B383" s="95"/>
      <c r="C383" s="89"/>
    </row>
    <row r="384" spans="2:3" ht="12.75">
      <c r="B384" s="95"/>
      <c r="C384" s="89"/>
    </row>
    <row r="385" spans="2:3" ht="12.75">
      <c r="B385" s="95"/>
      <c r="C385" s="89"/>
    </row>
    <row r="386" spans="2:3" ht="12.75">
      <c r="B386" s="95"/>
      <c r="C386" s="89"/>
    </row>
    <row r="387" spans="2:3" ht="12.75">
      <c r="B387" s="95"/>
      <c r="C387" s="89"/>
    </row>
    <row r="388" spans="2:3" ht="12.75">
      <c r="B388" s="95"/>
      <c r="C388" s="89"/>
    </row>
    <row r="389" spans="2:3" ht="12.75">
      <c r="B389" s="95"/>
      <c r="C389" s="89"/>
    </row>
    <row r="390" spans="2:3" ht="12.75">
      <c r="B390" s="95"/>
      <c r="C390" s="89"/>
    </row>
    <row r="391" spans="2:3" ht="12.75">
      <c r="B391" s="95"/>
      <c r="C391" s="89"/>
    </row>
    <row r="392" spans="2:3" ht="12.75">
      <c r="B392" s="95"/>
      <c r="C392" s="89"/>
    </row>
    <row r="393" spans="2:3" ht="12.75">
      <c r="B393" s="95"/>
      <c r="C393" s="89"/>
    </row>
    <row r="394" spans="2:3" ht="12.75">
      <c r="B394" s="95"/>
      <c r="C394" s="89"/>
    </row>
    <row r="395" spans="2:3" ht="12.75">
      <c r="B395" s="95"/>
      <c r="C395" s="89"/>
    </row>
    <row r="396" spans="2:3" ht="12.75">
      <c r="B396" s="95"/>
      <c r="C396" s="89"/>
    </row>
    <row r="397" spans="2:3" ht="12.75">
      <c r="B397" s="95"/>
      <c r="C397" s="89"/>
    </row>
    <row r="398" spans="2:3" ht="12.75">
      <c r="B398" s="95"/>
      <c r="C398" s="89"/>
    </row>
    <row r="399" spans="2:3" ht="12.75">
      <c r="B399" s="95"/>
      <c r="C399" s="89"/>
    </row>
    <row r="400" spans="2:3" ht="12.75">
      <c r="B400" s="95"/>
      <c r="C400" s="89"/>
    </row>
    <row r="401" spans="2:3" ht="12.75">
      <c r="B401" s="95"/>
      <c r="C401" s="89"/>
    </row>
    <row r="402" spans="2:3" ht="12.75">
      <c r="B402" s="95"/>
      <c r="C402" s="89"/>
    </row>
    <row r="403" spans="2:3" ht="12.75">
      <c r="B403" s="95"/>
      <c r="C403" s="89"/>
    </row>
    <row r="404" spans="2:3" ht="12.75">
      <c r="B404" s="95"/>
      <c r="C404" s="89"/>
    </row>
    <row r="405" spans="2:3" ht="12.75">
      <c r="B405" s="95"/>
      <c r="C405" s="89"/>
    </row>
    <row r="406" spans="2:3" ht="12.75">
      <c r="B406" s="95"/>
      <c r="C406" s="89"/>
    </row>
    <row r="407" spans="2:3" ht="12.75">
      <c r="B407" s="95"/>
      <c r="C407" s="89"/>
    </row>
    <row r="408" spans="2:3" ht="12.75">
      <c r="B408" s="95"/>
      <c r="C408" s="89"/>
    </row>
    <row r="409" spans="2:3" ht="12.75">
      <c r="B409" s="95"/>
      <c r="C409" s="89"/>
    </row>
    <row r="410" spans="2:3" ht="12.75">
      <c r="B410" s="95"/>
      <c r="C410" s="89"/>
    </row>
    <row r="411" spans="2:3" ht="12.75">
      <c r="B411" s="95"/>
      <c r="C411" s="89"/>
    </row>
    <row r="412" spans="2:3" ht="12.75">
      <c r="B412" s="95"/>
      <c r="C412" s="89"/>
    </row>
    <row r="413" spans="2:3" ht="12.75">
      <c r="B413" s="95"/>
      <c r="C413" s="89"/>
    </row>
    <row r="414" spans="2:3" ht="12.75">
      <c r="B414" s="95"/>
      <c r="C414" s="89"/>
    </row>
    <row r="415" spans="2:3" ht="12.75">
      <c r="B415" s="95"/>
      <c r="C415" s="89"/>
    </row>
    <row r="416" spans="2:3" ht="12.75">
      <c r="B416" s="95"/>
      <c r="C416" s="89"/>
    </row>
    <row r="417" spans="2:3" ht="12.75">
      <c r="B417" s="95"/>
      <c r="C417" s="89"/>
    </row>
    <row r="418" spans="2:3" ht="12.75">
      <c r="B418" s="95"/>
      <c r="C418" s="89"/>
    </row>
    <row r="419" spans="2:3" ht="12.75">
      <c r="B419" s="95"/>
      <c r="C419" s="89"/>
    </row>
    <row r="420" spans="2:3" ht="12.75">
      <c r="B420" s="95"/>
      <c r="C420" s="89"/>
    </row>
    <row r="421" spans="2:3" ht="12.75">
      <c r="B421" s="95"/>
      <c r="C421" s="89"/>
    </row>
    <row r="422" spans="2:3" ht="12.75">
      <c r="B422" s="95"/>
      <c r="C422" s="89"/>
    </row>
    <row r="423" spans="2:3" ht="12.75">
      <c r="B423" s="95"/>
      <c r="C423" s="89"/>
    </row>
    <row r="424" spans="2:3" ht="12.75">
      <c r="B424" s="95"/>
      <c r="C424" s="89"/>
    </row>
    <row r="425" spans="2:3" ht="12.75">
      <c r="B425" s="95"/>
      <c r="C425" s="89"/>
    </row>
    <row r="426" spans="2:3" ht="12.75">
      <c r="B426" s="95"/>
      <c r="C426" s="89"/>
    </row>
    <row r="427" spans="2:3" ht="12.75">
      <c r="B427" s="95"/>
      <c r="C427" s="89"/>
    </row>
    <row r="428" spans="2:3" ht="12.75">
      <c r="B428" s="95"/>
      <c r="C428" s="89"/>
    </row>
    <row r="429" spans="2:3" ht="12.75">
      <c r="B429" s="95"/>
      <c r="C429" s="89"/>
    </row>
    <row r="430" spans="2:3" ht="12.75">
      <c r="B430" s="95"/>
      <c r="C430" s="89"/>
    </row>
    <row r="431" spans="2:3" ht="12.75">
      <c r="B431" s="95"/>
      <c r="C431" s="89"/>
    </row>
    <row r="432" spans="2:3" ht="12.75">
      <c r="B432" s="95"/>
      <c r="C432" s="89"/>
    </row>
    <row r="433" spans="2:3" ht="12.75">
      <c r="B433" s="95"/>
      <c r="C433" s="89"/>
    </row>
    <row r="434" spans="2:3" ht="12.75">
      <c r="B434" s="95"/>
      <c r="C434" s="89"/>
    </row>
    <row r="435" spans="2:3" ht="12.75">
      <c r="B435" s="95"/>
      <c r="C435" s="89"/>
    </row>
    <row r="436" spans="2:3" ht="12.75">
      <c r="B436" s="95"/>
      <c r="C436" s="89"/>
    </row>
    <row r="437" spans="2:3" ht="12.75">
      <c r="B437" s="95"/>
      <c r="C437" s="89"/>
    </row>
    <row r="438" spans="2:3" ht="12.75">
      <c r="B438" s="95"/>
      <c r="C438" s="89"/>
    </row>
    <row r="439" spans="2:3" ht="12.75">
      <c r="B439" s="95"/>
      <c r="C439" s="89"/>
    </row>
    <row r="440" spans="2:3" ht="12.75">
      <c r="B440" s="95"/>
      <c r="C440" s="89"/>
    </row>
    <row r="441" spans="2:3" ht="12.75">
      <c r="B441" s="95"/>
      <c r="C441" s="89"/>
    </row>
    <row r="442" spans="2:3" ht="12.75">
      <c r="B442" s="95"/>
      <c r="C442" s="89"/>
    </row>
    <row r="443" spans="2:3" ht="12.75">
      <c r="B443" s="95"/>
      <c r="C443" s="89"/>
    </row>
    <row r="444" spans="2:3" ht="12.75">
      <c r="B444" s="95"/>
      <c r="C444" s="89"/>
    </row>
    <row r="445" spans="2:3" ht="12.75">
      <c r="B445" s="95"/>
      <c r="C445" s="89"/>
    </row>
    <row r="446" spans="2:3" ht="12.75">
      <c r="B446" s="95"/>
      <c r="C446" s="89"/>
    </row>
    <row r="447" spans="2:3" ht="12.75">
      <c r="B447" s="95"/>
      <c r="C447" s="89"/>
    </row>
    <row r="448" spans="2:3" ht="12.75">
      <c r="B448" s="95"/>
      <c r="C448" s="89"/>
    </row>
    <row r="449" spans="2:3" ht="12.75">
      <c r="B449" s="95"/>
      <c r="C449" s="89"/>
    </row>
    <row r="450" spans="2:3" ht="12.75">
      <c r="B450" s="95"/>
      <c r="C450" s="89"/>
    </row>
    <row r="451" spans="2:3" ht="12.75">
      <c r="B451" s="95"/>
      <c r="C451" s="89"/>
    </row>
    <row r="452" spans="2:3" ht="12.75">
      <c r="B452" s="95"/>
      <c r="C452" s="89"/>
    </row>
    <row r="453" spans="2:3" ht="12.75">
      <c r="B453" s="95"/>
      <c r="C453" s="89"/>
    </row>
    <row r="454" spans="2:3" ht="12.75">
      <c r="B454" s="95"/>
      <c r="C454" s="89"/>
    </row>
    <row r="455" spans="2:3" ht="12.75">
      <c r="B455" s="95"/>
      <c r="C455" s="89"/>
    </row>
    <row r="456" spans="2:3" ht="12.75">
      <c r="B456" s="95"/>
      <c r="C456" s="89"/>
    </row>
    <row r="457" spans="2:3" ht="12.75">
      <c r="B457" s="95"/>
      <c r="C457" s="89"/>
    </row>
    <row r="458" spans="2:3" ht="12.75">
      <c r="B458" s="95"/>
      <c r="C458" s="89"/>
    </row>
    <row r="459" spans="2:3" ht="12.75">
      <c r="B459" s="95"/>
      <c r="C459" s="89"/>
    </row>
    <row r="460" spans="2:3" ht="12.75">
      <c r="B460" s="95"/>
      <c r="C460" s="89"/>
    </row>
    <row r="461" spans="2:3" ht="12.75">
      <c r="B461" s="95"/>
      <c r="C461" s="89"/>
    </row>
    <row r="462" spans="2:3" ht="12.75">
      <c r="B462" s="95"/>
      <c r="C462" s="89"/>
    </row>
    <row r="463" spans="2:3" ht="12.75">
      <c r="B463" s="95"/>
      <c r="C463" s="89"/>
    </row>
    <row r="464" spans="2:3" ht="12.75">
      <c r="B464" s="95"/>
      <c r="C464" s="89"/>
    </row>
    <row r="465" spans="2:3" ht="12.75">
      <c r="B465" s="95"/>
      <c r="C465" s="89"/>
    </row>
    <row r="466" spans="2:3" ht="12.75">
      <c r="B466" s="95"/>
      <c r="C466" s="89"/>
    </row>
    <row r="467" spans="2:3" ht="12.75">
      <c r="B467" s="95"/>
      <c r="C467" s="89"/>
    </row>
    <row r="468" spans="2:3" ht="12.75">
      <c r="B468" s="95"/>
      <c r="C468" s="89"/>
    </row>
    <row r="469" spans="2:3" ht="12.75">
      <c r="B469" s="95"/>
      <c r="C469" s="89"/>
    </row>
    <row r="470" spans="2:3" ht="12.75">
      <c r="B470" s="95"/>
      <c r="C470" s="89"/>
    </row>
    <row r="471" spans="2:3" ht="12.75">
      <c r="B471" s="95"/>
      <c r="C471" s="89"/>
    </row>
    <row r="472" spans="2:3" ht="12.75">
      <c r="B472" s="95"/>
      <c r="C472" s="89"/>
    </row>
    <row r="473" spans="2:3" ht="12.75">
      <c r="B473" s="95"/>
      <c r="C473" s="89"/>
    </row>
    <row r="474" spans="2:3" ht="12.75">
      <c r="B474" s="95"/>
      <c r="C474" s="89"/>
    </row>
    <row r="475" spans="2:3" ht="12.75">
      <c r="B475" s="95"/>
      <c r="C475" s="89"/>
    </row>
    <row r="476" spans="2:3" ht="12.75">
      <c r="B476" s="95"/>
      <c r="C476" s="89"/>
    </row>
    <row r="477" spans="2:3" ht="12.75">
      <c r="B477" s="95"/>
      <c r="C477" s="89"/>
    </row>
    <row r="478" spans="2:3" ht="12.75">
      <c r="B478" s="95"/>
      <c r="C478" s="89"/>
    </row>
    <row r="479" spans="2:3" ht="12.75">
      <c r="B479" s="95"/>
      <c r="C479" s="89"/>
    </row>
    <row r="480" spans="2:3" ht="12.75">
      <c r="B480" s="95"/>
      <c r="C480" s="89"/>
    </row>
    <row r="481" spans="2:3" ht="12.75">
      <c r="B481" s="95"/>
      <c r="C481" s="89"/>
    </row>
    <row r="482" spans="2:3" ht="12.75">
      <c r="B482" s="95"/>
      <c r="C482" s="89"/>
    </row>
    <row r="483" spans="2:3" ht="12.75">
      <c r="B483" s="95"/>
      <c r="C483" s="89"/>
    </row>
    <row r="484" spans="2:3" ht="12.75">
      <c r="B484" s="95"/>
      <c r="C484" s="89"/>
    </row>
    <row r="485" spans="2:3" ht="12.75">
      <c r="B485" s="95"/>
      <c r="C485" s="89"/>
    </row>
    <row r="486" spans="2:3" ht="12.75">
      <c r="B486" s="95"/>
      <c r="C486" s="89"/>
    </row>
    <row r="487" spans="2:3" ht="12.75">
      <c r="B487" s="95"/>
      <c r="C487" s="89"/>
    </row>
    <row r="488" spans="2:3" ht="12.75">
      <c r="B488" s="95"/>
      <c r="C488" s="89"/>
    </row>
    <row r="489" spans="2:3" ht="12.75">
      <c r="B489" s="95"/>
      <c r="C489" s="89"/>
    </row>
    <row r="490" spans="2:3" ht="12.75">
      <c r="B490" s="95"/>
      <c r="C490" s="89"/>
    </row>
    <row r="491" spans="2:3" ht="12.75">
      <c r="B491" s="95"/>
      <c r="C491" s="89"/>
    </row>
    <row r="492" spans="2:3" ht="12.75">
      <c r="B492" s="95"/>
      <c r="C492" s="89"/>
    </row>
    <row r="493" spans="2:3" ht="12.75">
      <c r="B493" s="95"/>
      <c r="C493" s="89"/>
    </row>
    <row r="494" spans="2:3" ht="12.75">
      <c r="B494" s="95"/>
      <c r="C494" s="89"/>
    </row>
    <row r="495" spans="2:3" ht="12.75">
      <c r="B495" s="95"/>
      <c r="C495" s="89"/>
    </row>
    <row r="496" spans="2:3" ht="12.75">
      <c r="B496" s="95"/>
      <c r="C496" s="89"/>
    </row>
    <row r="497" spans="2:3" ht="12.75">
      <c r="B497" s="95"/>
      <c r="C497" s="89"/>
    </row>
    <row r="498" spans="2:3" ht="12.75">
      <c r="B498" s="95"/>
      <c r="C498" s="89"/>
    </row>
    <row r="499" spans="2:3" ht="12.75">
      <c r="B499" s="95"/>
      <c r="C499" s="89"/>
    </row>
    <row r="500" spans="2:3" ht="12.75">
      <c r="B500" s="95"/>
      <c r="C500" s="89"/>
    </row>
    <row r="501" spans="2:3" ht="12.75">
      <c r="B501" s="95"/>
      <c r="C501" s="89"/>
    </row>
    <row r="502" spans="2:3" ht="12.75">
      <c r="B502" s="95"/>
      <c r="C502" s="89"/>
    </row>
    <row r="503" spans="2:3" ht="12.75">
      <c r="B503" s="95"/>
      <c r="C503" s="89"/>
    </row>
    <row r="504" spans="2:3" ht="12.75">
      <c r="B504" s="95"/>
      <c r="C504" s="89"/>
    </row>
    <row r="505" spans="2:3" ht="12.75">
      <c r="B505" s="95"/>
      <c r="C505" s="89"/>
    </row>
    <row r="506" spans="2:3" ht="12.75">
      <c r="B506" s="95"/>
      <c r="C506" s="89"/>
    </row>
    <row r="507" spans="2:3" ht="12.75">
      <c r="B507" s="95"/>
      <c r="C507" s="89"/>
    </row>
    <row r="508" spans="2:3" ht="12.75">
      <c r="B508" s="95"/>
      <c r="C508" s="89"/>
    </row>
    <row r="509" spans="2:3" ht="12.75">
      <c r="B509" s="95"/>
      <c r="C509" s="89"/>
    </row>
    <row r="510" spans="2:3" ht="12.75">
      <c r="B510" s="95"/>
      <c r="C510" s="89"/>
    </row>
    <row r="511" spans="2:3" ht="12.75">
      <c r="B511" s="95"/>
      <c r="C511" s="89"/>
    </row>
    <row r="512" spans="2:3" ht="12.75">
      <c r="B512" s="95"/>
      <c r="C512" s="89"/>
    </row>
    <row r="513" spans="2:3" ht="12.75">
      <c r="B513" s="95"/>
      <c r="C513" s="89"/>
    </row>
    <row r="514" spans="2:3" ht="12.75">
      <c r="B514" s="95"/>
      <c r="C514" s="89"/>
    </row>
    <row r="515" spans="2:3" ht="12.75">
      <c r="B515" s="95"/>
      <c r="C515" s="89"/>
    </row>
    <row r="516" spans="2:3" ht="12.75">
      <c r="B516" s="95"/>
      <c r="C516" s="89"/>
    </row>
    <row r="517" spans="2:3" ht="12.75">
      <c r="B517" s="95"/>
      <c r="C517" s="89"/>
    </row>
    <row r="518" spans="2:3" ht="12.75">
      <c r="B518" s="95"/>
      <c r="C518" s="89"/>
    </row>
    <row r="519" spans="2:3" ht="12.75">
      <c r="B519" s="95"/>
      <c r="C519" s="89"/>
    </row>
    <row r="520" spans="2:3" ht="12.75">
      <c r="B520" s="95"/>
      <c r="C520" s="89"/>
    </row>
    <row r="521" spans="2:3" ht="12.75">
      <c r="B521" s="95"/>
      <c r="C521" s="89"/>
    </row>
    <row r="522" spans="2:3" ht="12.75">
      <c r="B522" s="95"/>
      <c r="C522" s="89"/>
    </row>
    <row r="523" spans="2:3" ht="12.75">
      <c r="B523" s="95"/>
      <c r="C523" s="89"/>
    </row>
    <row r="524" spans="2:3" ht="12.75">
      <c r="B524" s="95"/>
      <c r="C524" s="89"/>
    </row>
    <row r="525" spans="2:3" ht="12.75">
      <c r="B525" s="95"/>
      <c r="C525" s="89"/>
    </row>
    <row r="526" spans="2:3" ht="12.75">
      <c r="B526" s="95"/>
      <c r="C526" s="89"/>
    </row>
    <row r="527" spans="2:3" ht="12.75">
      <c r="B527" s="95"/>
      <c r="C527" s="89"/>
    </row>
    <row r="528" spans="2:3" ht="12.75">
      <c r="B528" s="95"/>
      <c r="C528" s="89"/>
    </row>
    <row r="529" spans="2:3" ht="12.75">
      <c r="B529" s="95"/>
      <c r="C529" s="89"/>
    </row>
    <row r="530" spans="2:3" ht="12.75">
      <c r="B530" s="95"/>
      <c r="C530" s="89"/>
    </row>
    <row r="531" spans="2:3" ht="12.75">
      <c r="B531" s="95"/>
      <c r="C531" s="89"/>
    </row>
    <row r="532" spans="2:3" ht="12.75">
      <c r="B532" s="95"/>
      <c r="C532" s="89"/>
    </row>
    <row r="533" spans="2:3" ht="12.75">
      <c r="B533" s="95"/>
      <c r="C533" s="89"/>
    </row>
    <row r="534" spans="2:3" ht="12.75">
      <c r="B534" s="95"/>
      <c r="C534" s="89"/>
    </row>
    <row r="535" spans="2:3" ht="12.75">
      <c r="B535" s="95"/>
      <c r="C535" s="89"/>
    </row>
    <row r="536" spans="2:3" ht="12.75">
      <c r="B536" s="95"/>
      <c r="C536" s="89"/>
    </row>
    <row r="537" spans="2:3" ht="12.75">
      <c r="B537" s="95"/>
      <c r="C537" s="89"/>
    </row>
    <row r="538" spans="2:3" ht="12.75">
      <c r="B538" s="95"/>
      <c r="C538" s="89"/>
    </row>
    <row r="539" spans="2:3" ht="12.75">
      <c r="B539" s="95"/>
      <c r="C539" s="89"/>
    </row>
    <row r="540" spans="2:3" ht="12.75">
      <c r="B540" s="95"/>
      <c r="C540" s="89"/>
    </row>
    <row r="541" spans="2:3" ht="12.75">
      <c r="B541" s="95"/>
      <c r="C541" s="89"/>
    </row>
    <row r="542" spans="2:3" ht="12.75">
      <c r="B542" s="95"/>
      <c r="C542" s="89"/>
    </row>
    <row r="543" spans="2:3" ht="12.75">
      <c r="B543" s="95"/>
      <c r="C543" s="89"/>
    </row>
    <row r="544" spans="2:3" ht="12.75">
      <c r="B544" s="95"/>
      <c r="C544" s="89"/>
    </row>
    <row r="545" spans="2:3" ht="12.75">
      <c r="B545" s="95"/>
      <c r="C545" s="89"/>
    </row>
    <row r="546" spans="2:3" ht="12.75">
      <c r="B546" s="95"/>
      <c r="C546" s="89"/>
    </row>
    <row r="547" spans="2:3" ht="12.75">
      <c r="B547" s="95"/>
      <c r="C547" s="89"/>
    </row>
    <row r="548" spans="2:3" ht="12.75">
      <c r="B548" s="95"/>
      <c r="C548" s="89"/>
    </row>
    <row r="549" spans="2:3" ht="12.75">
      <c r="B549" s="95"/>
      <c r="C549" s="89"/>
    </row>
    <row r="550" spans="2:3" ht="12.75">
      <c r="B550" s="95"/>
      <c r="C550" s="89"/>
    </row>
    <row r="551" spans="2:3" ht="12.75">
      <c r="B551" s="95"/>
      <c r="C551" s="89"/>
    </row>
    <row r="552" spans="2:3" ht="12.75">
      <c r="B552" s="95"/>
      <c r="C552" s="89"/>
    </row>
    <row r="553" spans="2:3" ht="12.75">
      <c r="B553" s="95"/>
      <c r="C553" s="89"/>
    </row>
    <row r="554" spans="2:3" ht="12.75">
      <c r="B554" s="95"/>
      <c r="C554" s="89"/>
    </row>
    <row r="555" spans="2:3" ht="12.75">
      <c r="B555" s="95"/>
      <c r="C555" s="89"/>
    </row>
    <row r="556" spans="2:3" ht="12.75">
      <c r="B556" s="95"/>
      <c r="C556" s="89"/>
    </row>
    <row r="557" spans="2:3" ht="12.75">
      <c r="B557" s="95"/>
      <c r="C557" s="89"/>
    </row>
    <row r="558" spans="2:3" ht="12.75">
      <c r="B558" s="95"/>
      <c r="C558" s="89"/>
    </row>
    <row r="559" spans="2:3" ht="12.75">
      <c r="B559" s="95"/>
      <c r="C559" s="89"/>
    </row>
    <row r="560" spans="2:3" ht="12.75">
      <c r="B560" s="95"/>
      <c r="C560" s="89"/>
    </row>
    <row r="561" spans="2:3" ht="12.75">
      <c r="B561" s="95"/>
      <c r="C561" s="89"/>
    </row>
    <row r="562" spans="2:3" ht="12.75">
      <c r="B562" s="95"/>
      <c r="C562" s="89"/>
    </row>
    <row r="563" spans="2:3" ht="12.75">
      <c r="B563" s="95"/>
      <c r="C563" s="89"/>
    </row>
    <row r="564" spans="2:3" ht="12.75">
      <c r="B564" s="95"/>
      <c r="C564" s="89"/>
    </row>
    <row r="565" spans="2:3" ht="12.75">
      <c r="B565" s="95"/>
      <c r="C565" s="89"/>
    </row>
    <row r="566" spans="2:3" ht="12.75">
      <c r="B566" s="95"/>
      <c r="C566" s="89"/>
    </row>
    <row r="567" spans="2:3" ht="12.75">
      <c r="B567" s="95"/>
      <c r="C567" s="89"/>
    </row>
    <row r="568" spans="2:3" ht="12.75">
      <c r="B568" s="95"/>
      <c r="C568" s="89"/>
    </row>
    <row r="569" spans="2:3" ht="12.75">
      <c r="B569" s="95"/>
      <c r="C569" s="89"/>
    </row>
    <row r="570" spans="2:3" ht="12.75">
      <c r="B570" s="95"/>
      <c r="C570" s="89"/>
    </row>
    <row r="571" spans="2:3" ht="12.75">
      <c r="B571" s="95"/>
      <c r="C571" s="89"/>
    </row>
    <row r="572" spans="2:3" ht="12.75">
      <c r="B572" s="95"/>
      <c r="C572" s="89"/>
    </row>
    <row r="573" spans="2:3" ht="12.75">
      <c r="B573" s="95"/>
      <c r="C573" s="89"/>
    </row>
    <row r="574" spans="2:3" ht="12.75">
      <c r="B574" s="95"/>
      <c r="C574" s="89"/>
    </row>
    <row r="575" spans="2:3" ht="12.75">
      <c r="B575" s="95"/>
      <c r="C575" s="89"/>
    </row>
    <row r="576" spans="2:3" ht="12.75">
      <c r="B576" s="95"/>
      <c r="C576" s="89"/>
    </row>
    <row r="577" spans="2:3" ht="12.75">
      <c r="B577" s="95"/>
      <c r="C577" s="89"/>
    </row>
    <row r="578" spans="2:3" ht="12.75">
      <c r="B578" s="95"/>
      <c r="C578" s="89"/>
    </row>
    <row r="579" spans="2:3" ht="12.75">
      <c r="B579" s="95"/>
      <c r="C579" s="89"/>
    </row>
    <row r="580" spans="2:3" ht="12.75">
      <c r="B580" s="95"/>
      <c r="C580" s="89"/>
    </row>
    <row r="581" spans="2:3" ht="12.75">
      <c r="B581" s="95"/>
      <c r="C581" s="89"/>
    </row>
    <row r="582" spans="2:3" ht="12.75">
      <c r="B582" s="95"/>
      <c r="C582" s="89"/>
    </row>
    <row r="583" spans="2:3" ht="12.75">
      <c r="B583" s="95"/>
      <c r="C583" s="89"/>
    </row>
    <row r="584" spans="2:3" ht="12.75">
      <c r="B584" s="95"/>
      <c r="C584" s="89"/>
    </row>
    <row r="585" spans="2:3" ht="12.75">
      <c r="B585" s="95"/>
      <c r="C585" s="89"/>
    </row>
    <row r="586" spans="2:3" ht="12.75">
      <c r="B586" s="95"/>
      <c r="C586" s="89"/>
    </row>
    <row r="587" spans="2:3" ht="12.75">
      <c r="B587" s="95"/>
      <c r="C587" s="89"/>
    </row>
    <row r="588" spans="2:3" ht="12.75">
      <c r="B588" s="95"/>
      <c r="C588" s="89"/>
    </row>
    <row r="589" spans="2:3" ht="12.75">
      <c r="B589" s="95"/>
      <c r="C589" s="89"/>
    </row>
    <row r="590" spans="2:3" ht="12.75">
      <c r="B590" s="95"/>
      <c r="C590" s="89"/>
    </row>
    <row r="591" spans="2:3" ht="12.75">
      <c r="B591" s="95"/>
      <c r="C591" s="89"/>
    </row>
    <row r="592" spans="2:3" ht="12.75">
      <c r="B592" s="95"/>
      <c r="C592" s="89"/>
    </row>
    <row r="593" spans="2:3" ht="12.75">
      <c r="B593" s="95"/>
      <c r="C593" s="89"/>
    </row>
    <row r="594" spans="2:3" ht="12.75">
      <c r="B594" s="95"/>
      <c r="C594" s="89"/>
    </row>
    <row r="595" spans="2:3" ht="12.75">
      <c r="B595" s="95"/>
      <c r="C595" s="89"/>
    </row>
    <row r="596" spans="2:3" ht="12.75">
      <c r="B596" s="95"/>
      <c r="C596" s="89"/>
    </row>
    <row r="597" spans="2:3" ht="12.75">
      <c r="B597" s="95"/>
      <c r="C597" s="89"/>
    </row>
    <row r="598" spans="2:3" ht="12.75">
      <c r="B598" s="95"/>
      <c r="C598" s="89"/>
    </row>
    <row r="599" spans="2:3" ht="12.75">
      <c r="B599" s="95"/>
      <c r="C599" s="89"/>
    </row>
    <row r="600" spans="2:3" ht="12.75">
      <c r="B600" s="95"/>
      <c r="C600" s="89"/>
    </row>
    <row r="601" spans="2:3" ht="12.75">
      <c r="B601" s="95"/>
      <c r="C601" s="89"/>
    </row>
    <row r="602" spans="2:3" ht="12.75">
      <c r="B602" s="95"/>
      <c r="C602" s="89"/>
    </row>
    <row r="603" spans="2:3" ht="12.75">
      <c r="B603" s="95"/>
      <c r="C603" s="89"/>
    </row>
    <row r="604" spans="2:3" ht="12.75">
      <c r="B604" s="95"/>
      <c r="C604" s="89"/>
    </row>
    <row r="605" spans="2:3" ht="12.75">
      <c r="B605" s="95"/>
      <c r="C605" s="89"/>
    </row>
    <row r="606" spans="2:3" ht="12.75">
      <c r="B606" s="95"/>
      <c r="C606" s="89"/>
    </row>
    <row r="607" spans="2:3" ht="12.75">
      <c r="B607" s="95"/>
      <c r="C607" s="89"/>
    </row>
    <row r="608" spans="2:3" ht="12.75">
      <c r="B608" s="95"/>
      <c r="C608" s="89"/>
    </row>
    <row r="609" spans="2:3" ht="12.75">
      <c r="B609" s="95"/>
      <c r="C609" s="89"/>
    </row>
    <row r="610" spans="2:3" ht="12.75">
      <c r="B610" s="95"/>
      <c r="C610" s="89"/>
    </row>
    <row r="611" spans="2:3" ht="12.75">
      <c r="B611" s="95"/>
      <c r="C611" s="89"/>
    </row>
    <row r="612" spans="2:3" ht="12.75">
      <c r="B612" s="95"/>
      <c r="C612" s="89"/>
    </row>
    <row r="613" spans="2:3" ht="12.75">
      <c r="B613" s="95"/>
      <c r="C613" s="89"/>
    </row>
    <row r="614" spans="2:3" ht="12.75">
      <c r="B614" s="95"/>
      <c r="C614" s="89"/>
    </row>
    <row r="615" spans="2:3" ht="12.75">
      <c r="B615" s="95"/>
      <c r="C615" s="89"/>
    </row>
    <row r="616" spans="2:3" ht="12.75">
      <c r="B616" s="95"/>
      <c r="C616" s="89"/>
    </row>
    <row r="617" spans="2:3" ht="12.75">
      <c r="B617" s="95"/>
      <c r="C617" s="89"/>
    </row>
    <row r="618" spans="2:3" ht="12.75">
      <c r="B618" s="95"/>
      <c r="C618" s="89"/>
    </row>
    <row r="619" spans="2:3" ht="12.75">
      <c r="B619" s="95"/>
      <c r="C619" s="89"/>
    </row>
    <row r="620" spans="2:3" ht="12.75">
      <c r="B620" s="95"/>
      <c r="C620" s="89"/>
    </row>
    <row r="621" spans="2:3" ht="12.75">
      <c r="B621" s="95"/>
      <c r="C621" s="89"/>
    </row>
    <row r="622" spans="2:3" ht="12.75">
      <c r="B622" s="95"/>
      <c r="C622" s="89"/>
    </row>
    <row r="623" spans="2:3" ht="12.75">
      <c r="B623" s="95"/>
      <c r="C623" s="89"/>
    </row>
    <row r="624" spans="2:3" ht="12.75">
      <c r="B624" s="95"/>
      <c r="C624" s="89"/>
    </row>
    <row r="625" spans="2:3" ht="12.75">
      <c r="B625" s="95"/>
      <c r="C625" s="89"/>
    </row>
    <row r="626" spans="2:3" ht="12.75">
      <c r="B626" s="95"/>
      <c r="C626" s="89"/>
    </row>
    <row r="627" spans="2:3" ht="12.75">
      <c r="B627" s="95"/>
      <c r="C627" s="89"/>
    </row>
    <row r="628" spans="2:3" ht="12.75">
      <c r="B628" s="95"/>
      <c r="C628" s="89"/>
    </row>
    <row r="629" spans="2:3" ht="12.75">
      <c r="B629" s="95"/>
      <c r="C629" s="89"/>
    </row>
    <row r="630" spans="2:3" ht="12.75">
      <c r="B630" s="95"/>
      <c r="C630" s="89"/>
    </row>
    <row r="631" spans="2:3" ht="12.75">
      <c r="B631" s="95"/>
      <c r="C631" s="89"/>
    </row>
    <row r="632" spans="2:3" ht="12.75">
      <c r="B632" s="95"/>
      <c r="C632" s="89"/>
    </row>
    <row r="633" spans="2:3" ht="12.75">
      <c r="B633" s="95"/>
      <c r="C633" s="89"/>
    </row>
    <row r="634" spans="2:3" ht="12.75">
      <c r="B634" s="95"/>
      <c r="C634" s="89"/>
    </row>
    <row r="635" spans="2:3" ht="12.75">
      <c r="B635" s="95"/>
      <c r="C635" s="89"/>
    </row>
    <row r="636" spans="2:3" ht="12.75">
      <c r="B636" s="95"/>
      <c r="C636" s="89"/>
    </row>
    <row r="637" spans="2:3" ht="12.75">
      <c r="B637" s="95"/>
      <c r="C637" s="89"/>
    </row>
    <row r="638" spans="2:3" ht="12.75">
      <c r="B638" s="95"/>
      <c r="C638" s="89"/>
    </row>
    <row r="639" spans="2:3" ht="12.75">
      <c r="B639" s="95"/>
      <c r="C639" s="89"/>
    </row>
    <row r="640" spans="2:3" ht="12.75">
      <c r="B640" s="95"/>
      <c r="C640" s="89"/>
    </row>
    <row r="641" spans="2:3" ht="12.75">
      <c r="B641" s="95"/>
      <c r="C641" s="89"/>
    </row>
    <row r="642" spans="2:3" ht="12.75">
      <c r="B642" s="95"/>
      <c r="C642" s="89"/>
    </row>
    <row r="643" spans="2:3" ht="12.75">
      <c r="B643" s="95"/>
      <c r="C643" s="89"/>
    </row>
    <row r="644" spans="2:3" ht="12.75">
      <c r="B644" s="95"/>
      <c r="C644" s="89"/>
    </row>
    <row r="645" spans="2:3" ht="12.75">
      <c r="B645" s="95"/>
      <c r="C645" s="89"/>
    </row>
    <row r="646" spans="2:3" ht="12.75">
      <c r="B646" s="95"/>
      <c r="C646" s="89"/>
    </row>
    <row r="647" spans="2:3" ht="12.75">
      <c r="B647" s="95"/>
      <c r="C647" s="89"/>
    </row>
    <row r="648" spans="2:3" ht="12.75">
      <c r="B648" s="95"/>
      <c r="C648" s="89"/>
    </row>
    <row r="649" spans="2:3" ht="12.75">
      <c r="B649" s="95"/>
      <c r="C649" s="89"/>
    </row>
    <row r="650" spans="2:3" ht="12.75">
      <c r="B650" s="95"/>
      <c r="C650" s="89"/>
    </row>
    <row r="651" spans="2:3" ht="12.75">
      <c r="B651" s="95"/>
      <c r="C651" s="89"/>
    </row>
    <row r="652" spans="2:3" ht="12.75">
      <c r="B652" s="95"/>
      <c r="C652" s="89"/>
    </row>
    <row r="653" spans="2:3" ht="12.75">
      <c r="B653" s="95"/>
      <c r="C653" s="89"/>
    </row>
    <row r="654" spans="2:3" ht="12.75">
      <c r="B654" s="95"/>
      <c r="C654" s="89"/>
    </row>
    <row r="655" spans="2:3" ht="12.75">
      <c r="B655" s="95"/>
      <c r="C655" s="89"/>
    </row>
    <row r="656" spans="2:3" ht="12.75">
      <c r="B656" s="95"/>
      <c r="C656" s="89"/>
    </row>
    <row r="657" spans="2:3" ht="12.75">
      <c r="B657" s="95"/>
      <c r="C657" s="89"/>
    </row>
    <row r="658" spans="2:3" ht="12.75">
      <c r="B658" s="95"/>
      <c r="C658" s="89"/>
    </row>
    <row r="659" spans="2:3" ht="12.75">
      <c r="B659" s="95"/>
      <c r="C659" s="89"/>
    </row>
    <row r="660" spans="2:3" ht="12.75">
      <c r="B660" s="95"/>
      <c r="C660" s="89"/>
    </row>
    <row r="661" spans="2:3" ht="12.75">
      <c r="B661" s="95"/>
      <c r="C661" s="89"/>
    </row>
    <row r="662" spans="2:3" ht="12.75">
      <c r="B662" s="95"/>
      <c r="C662" s="89"/>
    </row>
    <row r="663" spans="2:3" ht="12.75">
      <c r="B663" s="95"/>
      <c r="C663" s="89"/>
    </row>
    <row r="664" spans="2:3" ht="12.75">
      <c r="B664" s="95"/>
      <c r="C664" s="89"/>
    </row>
    <row r="665" spans="2:3" ht="12.75">
      <c r="B665" s="95"/>
      <c r="C665" s="89"/>
    </row>
    <row r="666" spans="2:3" ht="12.75">
      <c r="B666" s="95"/>
      <c r="C666" s="89"/>
    </row>
    <row r="667" spans="2:3" ht="12.75">
      <c r="B667" s="95"/>
      <c r="C667" s="89"/>
    </row>
    <row r="668" spans="2:3" ht="12.75">
      <c r="B668" s="95"/>
      <c r="C668" s="89"/>
    </row>
    <row r="669" spans="2:3" ht="12.75">
      <c r="B669" s="95"/>
      <c r="C669" s="89"/>
    </row>
    <row r="670" spans="2:3" ht="12.75">
      <c r="B670" s="95"/>
      <c r="C670" s="89"/>
    </row>
    <row r="671" spans="2:3" ht="12.75">
      <c r="B671" s="95"/>
      <c r="C671" s="89"/>
    </row>
    <row r="672" spans="2:3" ht="12.75">
      <c r="B672" s="95"/>
      <c r="C672" s="89"/>
    </row>
    <row r="673" spans="2:3" ht="12.75">
      <c r="B673" s="95"/>
      <c r="C673" s="89"/>
    </row>
    <row r="674" spans="2:3" ht="12.75">
      <c r="B674" s="95"/>
      <c r="C674" s="89"/>
    </row>
    <row r="675" spans="2:3" ht="12.75">
      <c r="B675" s="95"/>
      <c r="C675" s="89"/>
    </row>
    <row r="676" spans="2:3" ht="12.75">
      <c r="B676" s="95"/>
      <c r="C676" s="89"/>
    </row>
    <row r="677" spans="2:3" ht="12.75">
      <c r="B677" s="95"/>
      <c r="C677" s="89"/>
    </row>
    <row r="678" spans="2:3" ht="12.75">
      <c r="B678" s="95"/>
      <c r="C678" s="89"/>
    </row>
    <row r="679" spans="2:3" ht="12.75">
      <c r="B679" s="95"/>
      <c r="C679" s="89"/>
    </row>
    <row r="680" spans="2:3" ht="12.75">
      <c r="B680" s="95"/>
      <c r="C680" s="89"/>
    </row>
    <row r="681" spans="2:3" ht="12.75">
      <c r="B681" s="95"/>
      <c r="C681" s="89"/>
    </row>
    <row r="682" spans="2:3" ht="12.75">
      <c r="B682" s="95"/>
      <c r="C682" s="89"/>
    </row>
    <row r="683" spans="2:3" ht="12.75">
      <c r="B683" s="95"/>
      <c r="C683" s="89"/>
    </row>
    <row r="684" spans="2:3" ht="12.75">
      <c r="B684" s="95"/>
      <c r="C684" s="89"/>
    </row>
    <row r="685" spans="2:3" ht="12.75">
      <c r="B685" s="95"/>
      <c r="C685" s="89"/>
    </row>
    <row r="686" spans="2:3" ht="12.75">
      <c r="B686" s="95"/>
      <c r="C686" s="89"/>
    </row>
    <row r="687" spans="2:3" ht="12.75">
      <c r="B687" s="95"/>
      <c r="C687" s="89"/>
    </row>
    <row r="688" spans="2:3" ht="12.75">
      <c r="B688" s="95"/>
      <c r="C688" s="89"/>
    </row>
    <row r="689" spans="2:3" ht="12.75">
      <c r="B689" s="95"/>
      <c r="C689" s="89"/>
    </row>
    <row r="690" spans="2:3" ht="12.75">
      <c r="B690" s="95"/>
      <c r="C690" s="89"/>
    </row>
    <row r="691" spans="2:3" ht="12.75">
      <c r="B691" s="95"/>
      <c r="C691" s="89"/>
    </row>
    <row r="692" spans="2:3" ht="12.75">
      <c r="B692" s="95"/>
      <c r="C692" s="89"/>
    </row>
    <row r="693" spans="2:3" ht="12.75">
      <c r="B693" s="95"/>
      <c r="C693" s="89"/>
    </row>
    <row r="694" spans="2:3" ht="12.75">
      <c r="B694" s="95"/>
      <c r="C694" s="89"/>
    </row>
    <row r="695" spans="2:3" ht="12.75">
      <c r="B695" s="95"/>
      <c r="C695" s="89"/>
    </row>
    <row r="696" spans="2:3" ht="12.75">
      <c r="B696" s="95"/>
      <c r="C696" s="89"/>
    </row>
    <row r="697" spans="2:3" ht="12.75">
      <c r="B697" s="95"/>
      <c r="C697" s="89"/>
    </row>
    <row r="698" spans="2:3" ht="12.75">
      <c r="B698" s="95"/>
      <c r="C698" s="89"/>
    </row>
    <row r="699" spans="2:3" ht="12.75">
      <c r="B699" s="95"/>
      <c r="C699" s="89"/>
    </row>
    <row r="700" spans="2:3" ht="12.75">
      <c r="B700" s="95"/>
      <c r="C700" s="89"/>
    </row>
    <row r="701" spans="2:3" ht="12.75">
      <c r="B701" s="95"/>
      <c r="C701" s="89"/>
    </row>
    <row r="702" spans="2:3" ht="12.75">
      <c r="B702" s="95"/>
      <c r="C702" s="89"/>
    </row>
    <row r="703" spans="2:3" ht="12.75">
      <c r="B703" s="95"/>
      <c r="C703" s="89"/>
    </row>
    <row r="704" spans="2:3" ht="12.75">
      <c r="B704" s="95"/>
      <c r="C704" s="89"/>
    </row>
    <row r="705" spans="2:3" ht="12.75">
      <c r="B705" s="95"/>
      <c r="C705" s="89"/>
    </row>
    <row r="706" spans="2:3" ht="12.75">
      <c r="B706" s="95"/>
      <c r="C706" s="89"/>
    </row>
    <row r="707" spans="2:3" ht="12.75">
      <c r="B707" s="95"/>
      <c r="C707" s="89"/>
    </row>
    <row r="708" spans="2:3" ht="12.75">
      <c r="B708" s="95"/>
      <c r="C708" s="89"/>
    </row>
    <row r="709" spans="2:3" ht="12.75">
      <c r="B709" s="95"/>
      <c r="C709" s="89"/>
    </row>
    <row r="710" spans="2:3" ht="12.75">
      <c r="B710" s="95"/>
      <c r="C710" s="89"/>
    </row>
    <row r="711" spans="2:3" ht="12.75">
      <c r="B711" s="95"/>
      <c r="C711" s="89"/>
    </row>
    <row r="712" spans="2:3" ht="12.75">
      <c r="B712" s="95"/>
      <c r="C712" s="89"/>
    </row>
    <row r="713" spans="2:3" ht="12.75">
      <c r="B713" s="95"/>
      <c r="C713" s="89"/>
    </row>
    <row r="714" spans="2:3" ht="12.75">
      <c r="B714" s="95"/>
      <c r="C714" s="89"/>
    </row>
    <row r="715" spans="2:3" ht="12.75">
      <c r="B715" s="95"/>
      <c r="C715" s="89"/>
    </row>
    <row r="716" spans="2:3" ht="12.75">
      <c r="B716" s="95"/>
      <c r="C716" s="89"/>
    </row>
    <row r="717" spans="2:3" ht="12.75">
      <c r="B717" s="95"/>
      <c r="C717" s="89"/>
    </row>
    <row r="718" spans="2:3" ht="12.75">
      <c r="B718" s="95"/>
      <c r="C718" s="89"/>
    </row>
    <row r="719" spans="2:3" ht="12.75">
      <c r="B719" s="95"/>
      <c r="C719" s="89"/>
    </row>
    <row r="720" spans="2:3" ht="12.75">
      <c r="B720" s="95"/>
      <c r="C720" s="89"/>
    </row>
    <row r="721" spans="2:3" ht="12.75">
      <c r="B721" s="95"/>
      <c r="C721" s="89"/>
    </row>
    <row r="722" spans="2:3" ht="12.75">
      <c r="B722" s="95"/>
      <c r="C722" s="89"/>
    </row>
    <row r="723" spans="2:3" ht="12.75">
      <c r="B723" s="95"/>
      <c r="C723" s="89"/>
    </row>
    <row r="724" spans="2:3" ht="12.75">
      <c r="B724" s="95"/>
      <c r="C724" s="89"/>
    </row>
    <row r="725" spans="2:3" ht="12.75">
      <c r="B725" s="95"/>
      <c r="C725" s="89"/>
    </row>
    <row r="726" spans="2:3" ht="12.75">
      <c r="B726" s="95"/>
      <c r="C726" s="89"/>
    </row>
    <row r="727" spans="2:3" ht="12.75">
      <c r="B727" s="95"/>
      <c r="C727" s="89"/>
    </row>
    <row r="728" spans="2:3" ht="12.75">
      <c r="B728" s="95"/>
      <c r="C728" s="89"/>
    </row>
    <row r="729" spans="2:3" ht="12.75">
      <c r="B729" s="95"/>
      <c r="C729" s="89"/>
    </row>
    <row r="730" spans="2:3" ht="12.75">
      <c r="B730" s="95"/>
      <c r="C730" s="89"/>
    </row>
    <row r="731" spans="2:3" ht="12.75">
      <c r="B731" s="95"/>
      <c r="C731" s="89"/>
    </row>
    <row r="732" spans="2:3" ht="12.75">
      <c r="B732" s="95"/>
      <c r="C732" s="89"/>
    </row>
    <row r="733" spans="2:3" ht="12.75">
      <c r="B733" s="95"/>
      <c r="C733" s="89"/>
    </row>
    <row r="734" spans="2:3" ht="12.75">
      <c r="B734" s="95"/>
      <c r="C734" s="89"/>
    </row>
    <row r="735" spans="2:3" ht="12.75">
      <c r="B735" s="95"/>
      <c r="C735" s="89"/>
    </row>
    <row r="736" spans="2:3" ht="12.75">
      <c r="B736" s="95"/>
      <c r="C736" s="89"/>
    </row>
    <row r="737" spans="2:3" ht="12.75">
      <c r="B737" s="95"/>
      <c r="C737" s="89"/>
    </row>
    <row r="738" spans="2:3" ht="12.75">
      <c r="B738" s="95"/>
      <c r="C738" s="89"/>
    </row>
    <row r="739" spans="2:3" ht="12.75">
      <c r="B739" s="95"/>
      <c r="C739" s="89"/>
    </row>
    <row r="740" spans="2:3" ht="12.75">
      <c r="B740" s="95"/>
      <c r="C740" s="89"/>
    </row>
    <row r="741" spans="2:3" ht="12.75">
      <c r="B741" s="95"/>
      <c r="C741" s="89"/>
    </row>
    <row r="742" spans="2:3" ht="12.75">
      <c r="B742" s="95"/>
      <c r="C742" s="89"/>
    </row>
    <row r="743" spans="2:3" ht="12.75">
      <c r="B743" s="95"/>
      <c r="C743" s="89"/>
    </row>
    <row r="744" spans="2:3" ht="12.75">
      <c r="B744" s="95"/>
      <c r="C744" s="89"/>
    </row>
    <row r="745" spans="2:3" ht="12.75">
      <c r="B745" s="95"/>
      <c r="C745" s="89"/>
    </row>
    <row r="746" spans="2:3" ht="12.75">
      <c r="B746" s="95"/>
      <c r="C746" s="89"/>
    </row>
    <row r="747" spans="2:3" ht="12.75">
      <c r="B747" s="95"/>
      <c r="C747" s="89"/>
    </row>
    <row r="748" spans="2:3" ht="12.75">
      <c r="B748" s="95"/>
      <c r="C748" s="89"/>
    </row>
    <row r="749" spans="2:3" ht="12.75">
      <c r="B749" s="95"/>
      <c r="C749" s="89"/>
    </row>
    <row r="750" spans="2:3" ht="12.75">
      <c r="B750" s="95"/>
      <c r="C750" s="89"/>
    </row>
    <row r="751" spans="2:3" ht="12.75">
      <c r="B751" s="95"/>
      <c r="C751" s="89"/>
    </row>
    <row r="752" spans="2:3" ht="12.75">
      <c r="B752" s="95"/>
      <c r="C752" s="89"/>
    </row>
    <row r="753" spans="2:3" ht="12.75">
      <c r="B753" s="95"/>
      <c r="C753" s="89"/>
    </row>
    <row r="754" spans="2:3" ht="12.75">
      <c r="B754" s="95"/>
      <c r="C754" s="89"/>
    </row>
    <row r="755" spans="2:3" ht="12.75">
      <c r="B755" s="95"/>
      <c r="C755" s="89"/>
    </row>
    <row r="756" spans="2:3" ht="12.75">
      <c r="B756" s="95"/>
      <c r="C756" s="89"/>
    </row>
    <row r="757" spans="2:3" ht="12.75">
      <c r="B757" s="95"/>
      <c r="C757" s="89"/>
    </row>
    <row r="758" spans="2:3" ht="12.75">
      <c r="B758" s="95"/>
      <c r="C758" s="89"/>
    </row>
    <row r="759" spans="2:3" ht="12.75">
      <c r="B759" s="95"/>
      <c r="C759" s="89"/>
    </row>
    <row r="760" spans="2:3" ht="12.75">
      <c r="B760" s="95"/>
      <c r="C760" s="89"/>
    </row>
    <row r="761" spans="2:3" ht="12.75">
      <c r="B761" s="95"/>
      <c r="C761" s="89"/>
    </row>
    <row r="762" spans="2:3" ht="12.75">
      <c r="B762" s="95"/>
      <c r="C762" s="89"/>
    </row>
    <row r="763" spans="2:3" ht="12.75">
      <c r="B763" s="95"/>
      <c r="C763" s="89"/>
    </row>
    <row r="764" spans="2:3" ht="12.75">
      <c r="B764" s="95"/>
      <c r="C764" s="89"/>
    </row>
    <row r="765" spans="2:3" ht="12.75">
      <c r="B765" s="95"/>
      <c r="C765" s="89"/>
    </row>
    <row r="766" spans="2:3" ht="12.75">
      <c r="B766" s="95"/>
      <c r="C766" s="89"/>
    </row>
    <row r="767" spans="2:3" ht="12.75">
      <c r="B767" s="95"/>
      <c r="C767" s="89"/>
    </row>
    <row r="768" spans="2:3" ht="12.75">
      <c r="B768" s="95"/>
      <c r="C768" s="89"/>
    </row>
    <row r="769" spans="2:3" ht="12.75">
      <c r="B769" s="95"/>
      <c r="C769" s="89"/>
    </row>
    <row r="770" spans="2:3" ht="12.75">
      <c r="B770" s="95"/>
      <c r="C770" s="89"/>
    </row>
    <row r="771" spans="2:3" ht="12.75">
      <c r="B771" s="95"/>
      <c r="C771" s="89"/>
    </row>
    <row r="772" spans="2:3" ht="12.75">
      <c r="B772" s="95"/>
      <c r="C772" s="89"/>
    </row>
    <row r="773" spans="2:3" ht="12.75">
      <c r="B773" s="95"/>
      <c r="C773" s="89"/>
    </row>
    <row r="774" spans="2:3" ht="12.75">
      <c r="B774" s="95"/>
      <c r="C774" s="89"/>
    </row>
    <row r="775" spans="2:3" ht="12.75">
      <c r="B775" s="95"/>
      <c r="C775" s="89"/>
    </row>
    <row r="776" spans="2:3" ht="12.75">
      <c r="B776" s="95"/>
      <c r="C776" s="89"/>
    </row>
    <row r="777" spans="2:3" ht="12.75">
      <c r="B777" s="95"/>
      <c r="C777" s="89"/>
    </row>
    <row r="778" spans="2:3" ht="12.75">
      <c r="B778" s="95"/>
      <c r="C778" s="89"/>
    </row>
    <row r="779" spans="2:3" ht="12.75">
      <c r="B779" s="95"/>
      <c r="C779" s="89"/>
    </row>
    <row r="780" spans="2:3" ht="12.75">
      <c r="B780" s="95"/>
      <c r="C780" s="89"/>
    </row>
    <row r="781" spans="2:3" ht="12.75">
      <c r="B781" s="95"/>
      <c r="C781" s="89"/>
    </row>
    <row r="782" spans="2:3" ht="12.75">
      <c r="B782" s="95"/>
      <c r="C782" s="89"/>
    </row>
    <row r="783" spans="2:3" ht="12.75">
      <c r="B783" s="95"/>
      <c r="C783" s="89"/>
    </row>
    <row r="784" spans="2:3" ht="12.75">
      <c r="B784" s="95"/>
      <c r="C784" s="89"/>
    </row>
    <row r="785" spans="2:3" ht="12.75">
      <c r="B785" s="95"/>
      <c r="C785" s="89"/>
    </row>
    <row r="786" spans="2:3" ht="12.75">
      <c r="B786" s="95"/>
      <c r="C786" s="89"/>
    </row>
    <row r="787" spans="2:3" ht="12.75">
      <c r="B787" s="95"/>
      <c r="C787" s="89"/>
    </row>
    <row r="788" spans="2:3" ht="12.75">
      <c r="B788" s="95"/>
      <c r="C788" s="89"/>
    </row>
    <row r="789" spans="2:3" ht="12.75">
      <c r="B789" s="95"/>
      <c r="C789" s="89"/>
    </row>
    <row r="790" spans="2:3" ht="12.75">
      <c r="B790" s="95"/>
      <c r="C790" s="89"/>
    </row>
    <row r="791" spans="2:3" ht="12.75">
      <c r="B791" s="95"/>
      <c r="C791" s="89"/>
    </row>
    <row r="792" spans="2:3" ht="12.75">
      <c r="B792" s="95"/>
      <c r="C792" s="89"/>
    </row>
    <row r="793" spans="2:3" ht="12.75">
      <c r="B793" s="95"/>
      <c r="C793" s="89"/>
    </row>
    <row r="794" spans="2:3" ht="12.75">
      <c r="B794" s="95"/>
      <c r="C794" s="89"/>
    </row>
    <row r="795" spans="2:3" ht="12.75">
      <c r="B795" s="95"/>
      <c r="C795" s="89"/>
    </row>
    <row r="796" spans="2:3" ht="12.75">
      <c r="B796" s="95"/>
      <c r="C796" s="89"/>
    </row>
    <row r="797" spans="2:3" ht="12.75">
      <c r="B797" s="95"/>
      <c r="C797" s="89"/>
    </row>
    <row r="798" spans="2:3" ht="12.75">
      <c r="B798" s="95"/>
      <c r="C798" s="89"/>
    </row>
    <row r="799" spans="2:3" ht="12.75">
      <c r="B799" s="95"/>
      <c r="C799" s="89"/>
    </row>
    <row r="800" spans="2:3" ht="12.75">
      <c r="B800" s="95"/>
      <c r="C800" s="89"/>
    </row>
    <row r="801" spans="2:3" ht="12.75">
      <c r="B801" s="95"/>
      <c r="C801" s="89"/>
    </row>
    <row r="802" spans="2:3" ht="12.75">
      <c r="B802" s="95"/>
      <c r="C802" s="89"/>
    </row>
    <row r="803" spans="2:3" ht="12.75">
      <c r="B803" s="95"/>
      <c r="C803" s="89"/>
    </row>
    <row r="804" spans="2:3" ht="12.75">
      <c r="B804" s="95"/>
      <c r="C804" s="89"/>
    </row>
    <row r="805" spans="2:3" ht="12.75">
      <c r="B805" s="95"/>
      <c r="C805" s="89"/>
    </row>
    <row r="806" spans="2:3" ht="12.75">
      <c r="B806" s="95"/>
      <c r="C806" s="89"/>
    </row>
    <row r="807" spans="2:3" ht="12.75">
      <c r="B807" s="95"/>
      <c r="C807" s="89"/>
    </row>
    <row r="808" spans="2:3" ht="12.75">
      <c r="B808" s="95"/>
      <c r="C808" s="89"/>
    </row>
    <row r="809" spans="2:3" ht="12.75">
      <c r="B809" s="95"/>
      <c r="C809" s="89"/>
    </row>
    <row r="810" spans="2:3" ht="12.75">
      <c r="B810" s="95"/>
      <c r="C810" s="89"/>
    </row>
    <row r="811" spans="2:3" ht="12.75">
      <c r="B811" s="95"/>
      <c r="C811" s="89"/>
    </row>
    <row r="812" spans="2:3" ht="12.75">
      <c r="B812" s="95"/>
      <c r="C812" s="89"/>
    </row>
    <row r="813" spans="2:3" ht="12.75">
      <c r="B813" s="95"/>
      <c r="C813" s="89"/>
    </row>
    <row r="814" spans="2:3" ht="12.75">
      <c r="B814" s="95"/>
      <c r="C814" s="89"/>
    </row>
    <row r="815" spans="2:3" ht="12.75">
      <c r="B815" s="95"/>
      <c r="C815" s="89"/>
    </row>
    <row r="816" spans="2:3" ht="12.75">
      <c r="B816" s="95"/>
      <c r="C816" s="89"/>
    </row>
    <row r="817" spans="2:3" ht="12.75">
      <c r="B817" s="95"/>
      <c r="C817" s="89"/>
    </row>
    <row r="818" spans="2:3" ht="12.75">
      <c r="B818" s="95"/>
      <c r="C818" s="89"/>
    </row>
    <row r="819" spans="2:3" ht="12.75">
      <c r="B819" s="95"/>
      <c r="C819" s="89"/>
    </row>
    <row r="820" spans="2:3" ht="12.75">
      <c r="B820" s="95"/>
      <c r="C820" s="89"/>
    </row>
    <row r="821" spans="2:3" ht="12.75">
      <c r="B821" s="95"/>
      <c r="C821" s="89"/>
    </row>
    <row r="822" spans="2:3" ht="12.75">
      <c r="B822" s="95"/>
      <c r="C822" s="89"/>
    </row>
    <row r="823" spans="2:3" ht="12.75">
      <c r="B823" s="95"/>
      <c r="C823" s="89"/>
    </row>
    <row r="824" spans="2:3" ht="12.75">
      <c r="B824" s="95"/>
      <c r="C824" s="89"/>
    </row>
    <row r="825" spans="2:3" ht="12.75">
      <c r="B825" s="95"/>
      <c r="C825" s="89"/>
    </row>
    <row r="826" spans="2:3" ht="12.75">
      <c r="B826" s="95"/>
      <c r="C826" s="89"/>
    </row>
    <row r="827" spans="2:3" ht="12.75">
      <c r="B827" s="95"/>
      <c r="C827" s="89"/>
    </row>
    <row r="828" spans="2:3" ht="12.75">
      <c r="B828" s="95"/>
      <c r="C828" s="89"/>
    </row>
    <row r="829" spans="2:3" ht="12.75">
      <c r="B829" s="95"/>
      <c r="C829" s="89"/>
    </row>
    <row r="830" spans="2:3" ht="12.75">
      <c r="B830" s="95"/>
      <c r="C830" s="89"/>
    </row>
    <row r="831" spans="2:3" ht="12.75">
      <c r="B831" s="95"/>
      <c r="C831" s="89"/>
    </row>
    <row r="832" spans="2:3" ht="12.75">
      <c r="B832" s="95"/>
      <c r="C832" s="89"/>
    </row>
  </sheetData>
  <sheetProtection/>
  <mergeCells count="2">
    <mergeCell ref="A1:D1"/>
    <mergeCell ref="B3:C3"/>
  </mergeCells>
  <printOptions horizontalCentered="1"/>
  <pageMargins left="1" right="1" top="1" bottom="1" header="0.5" footer="0.5"/>
  <pageSetup fitToHeight="1" fitToWidth="1" horizontalDpi="600" verticalDpi="6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Cadmus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sshaw</dc:creator>
  <cp:keywords/>
  <dc:description/>
  <cp:lastModifiedBy>Jenny</cp:lastModifiedBy>
  <cp:lastPrinted>2004-09-03T19:58:04Z</cp:lastPrinted>
  <dcterms:created xsi:type="dcterms:W3CDTF">2004-08-19T22:19:39Z</dcterms:created>
  <dcterms:modified xsi:type="dcterms:W3CDTF">2009-01-27T18:58:55Z</dcterms:modified>
  <cp:category/>
  <cp:version/>
  <cp:contentType/>
  <cp:contentStatus/>
</cp:coreProperties>
</file>