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<sst xmlns="http://schemas.openxmlformats.org/spreadsheetml/2006/main" count="19" uniqueCount="15">
  <si>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X</t>
  </si>
  <si>
    <t>PC</t>
  </si>
  <si>
    <t>A</t>
  </si>
  <si>
    <t>B</t>
  </si>
  <si>
    <t>C</t>
  </si>
  <si>
    <t>D</t>
  </si>
  <si>
    <t>TC</t>
  </si>
  <si>
    <t>PDB</t>
  </si>
  <si>
    <t>PV</t>
  </si>
  <si>
    <t>Humidity ratio</t>
  </si>
  <si>
    <t>Relative humidity(%)</t>
  </si>
  <si>
    <t>barometric pressure(inches Hg)</t>
  </si>
  <si>
    <t>Temperature(degrees Fahrenehit)</t>
  </si>
  <si>
    <t>RESULT :</t>
  </si>
  <si>
    <t>INPUT 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</si>
</sst>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3" width="9.57421875" style="0" bestFit="1" customWidth="1"/>
    <col min="6" max="6" width="10.7109375" style="0" customWidth="1"/>
  </cols>
  <sheetData>
    <row r="1" spans="1:8" ht="14.25">
      <c r="A1" t="s">
        <v>12</v>
      </c>
      <c r="B1" s="7" t="s">
        <v>14</v>
      </c>
      <c r="C1" s="2">
        <v>50</v>
      </c>
      <c r="D1">
        <f>C1*5/9-5/9*32+273.15</f>
        <v>283.15</v>
      </c>
      <c r="F1" s="7" t="s">
        <v>14</v>
      </c>
      <c r="G1" s="2">
        <v>50</v>
      </c>
      <c r="H1">
        <f>G1*5/9-5/9*32+273.15</f>
        <v>283.15</v>
      </c>
    </row>
    <row r="2" spans="1:7" ht="12.75">
      <c r="A2" t="s">
        <v>0</v>
      </c>
      <c r="C2">
        <f>C8-D1</f>
        <v>364.12</v>
      </c>
      <c r="G2">
        <f>G8-H1</f>
        <v>364.12</v>
      </c>
    </row>
    <row r="3" spans="1:7" ht="12.75">
      <c r="A3" t="s">
        <v>1</v>
      </c>
      <c r="C3">
        <v>218.167</v>
      </c>
      <c r="G3">
        <v>218.167</v>
      </c>
    </row>
    <row r="4" spans="1:7" ht="12.75">
      <c r="A4" t="s">
        <v>2</v>
      </c>
      <c r="C4">
        <v>3.2437</v>
      </c>
      <c r="G4">
        <v>3.2437</v>
      </c>
    </row>
    <row r="5" spans="1:7" ht="12.75">
      <c r="A5" t="s">
        <v>3</v>
      </c>
      <c r="C5" s="1">
        <v>0.00587826</v>
      </c>
      <c r="G5" s="1">
        <v>0.00587826</v>
      </c>
    </row>
    <row r="6" spans="1:7" ht="12.75">
      <c r="A6" t="s">
        <v>4</v>
      </c>
      <c r="C6" s="1">
        <v>1.1702E-08</v>
      </c>
      <c r="G6" s="1">
        <v>1.1702E-08</v>
      </c>
    </row>
    <row r="7" spans="1:7" ht="12.75">
      <c r="A7" t="s">
        <v>5</v>
      </c>
      <c r="C7" s="1">
        <v>0.00218785</v>
      </c>
      <c r="G7" s="1">
        <v>0.00218785</v>
      </c>
    </row>
    <row r="8" spans="1:7" ht="12.75">
      <c r="A8" t="s">
        <v>6</v>
      </c>
      <c r="C8">
        <v>647.27</v>
      </c>
      <c r="G8">
        <v>647.27</v>
      </c>
    </row>
    <row r="9" spans="1:7" ht="12.75">
      <c r="A9" t="s">
        <v>11</v>
      </c>
      <c r="C9">
        <v>29.92</v>
      </c>
      <c r="G9">
        <v>29.92</v>
      </c>
    </row>
    <row r="10" spans="1:7" ht="12.75">
      <c r="A10" t="s">
        <v>7</v>
      </c>
      <c r="C10" s="1">
        <f>29.92*C3*10^((-C2/D1)*((C4+C5*C2+C6*C2^3)/(1+C7*C2)))</f>
        <v>0.36031677780732035</v>
      </c>
      <c r="G10" s="1">
        <f>29.92*G3*10^((-G2/H1)*((G4+G5*G2+G6*G2^3)/(1+G7*G2)))</f>
        <v>0.36031677780732035</v>
      </c>
    </row>
    <row r="12" spans="1:7" ht="14.25">
      <c r="A12" t="s">
        <v>10</v>
      </c>
      <c r="B12" s="7" t="s">
        <v>14</v>
      </c>
      <c r="C12" s="2">
        <v>50</v>
      </c>
      <c r="F12" s="6" t="s">
        <v>13</v>
      </c>
      <c r="G12" s="4">
        <f>(100*G9*G16/G10)/(4347.8+G16)</f>
        <v>94.40861652699044</v>
      </c>
    </row>
    <row r="14" spans="1:7" ht="12.75">
      <c r="A14" t="s">
        <v>8</v>
      </c>
      <c r="C14" s="1">
        <f>C12*C10/100</f>
        <v>0.18015838890366015</v>
      </c>
      <c r="G14" s="1">
        <f>G12*G10/100</f>
        <v>0.3401700850425213</v>
      </c>
    </row>
    <row r="16" spans="1:7" ht="14.25">
      <c r="A16" t="s">
        <v>9</v>
      </c>
      <c r="B16" s="6" t="s">
        <v>13</v>
      </c>
      <c r="C16" s="5">
        <f>4347.8*C14/(C9-C14)</f>
        <v>26.338157866418374</v>
      </c>
      <c r="F16" s="7" t="s">
        <v>14</v>
      </c>
      <c r="G16" s="3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NVFEL</dc:creator>
  <cp:keywords/>
  <dc:description/>
  <cp:lastModifiedBy>NVFEL</cp:lastModifiedBy>
  <dcterms:created xsi:type="dcterms:W3CDTF">2000-12-12T20:08:58Z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