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<sst xmlns="http://schemas.openxmlformats.org/spreadsheetml/2006/main" count="23" uniqueCount="21">
  <si>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DOE  </t>
  </si>
  <si>
    <t xml:space="preserve">DoD  </t>
  </si>
  <si>
    <t xml:space="preserve">NSF  </t>
  </si>
  <si>
    <t>USDA</t>
  </si>
  <si>
    <t>2003 preliminary</t>
  </si>
  <si>
    <t>2004 preliminary</t>
  </si>
  <si>
    <t>Fiscal year</t>
  </si>
  <si>
    <r>
      <t>HHS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0"/>
      </rPr>
      <t xml:space="preserve">  </t>
    </r>
  </si>
  <si>
    <r>
      <t>NASA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  </t>
    </r>
  </si>
  <si>
    <t>TABLE 2.  Federal obligations for research, by selected agency: FY 1990–2004</t>
  </si>
  <si>
    <t>Millions of current dollars</t>
  </si>
  <si>
    <t>DoD = Department of Defense; DOE = Department of Energy; HHS = Department of Health and Human Services; NASA = National Aeronautics and Space Administration; NSF = National Science Foundation; USDA = Department of Agriculture.</t>
  </si>
  <si>
    <t>agencies</t>
  </si>
  <si>
    <t>Millions of constant 2000 dollars</t>
  </si>
  <si>
    <t>NOTE:  Gross domestic product implicit price deflators were used to convert current dollars to constant FY 2000 dollars.</t>
  </si>
  <si>
    <r>
      <t xml:space="preserve">1 </t>
    </r>
    <r>
      <rPr>
        <sz val="8"/>
        <rFont val="Arial Narrow"/>
        <family val="0"/>
      </rPr>
      <t>Beginning in FY 2000, the National Institutes of Health classified all of its development activities as research.</t>
    </r>
  </si>
  <si>
    <r>
      <t xml:space="preserve">2 </t>
    </r>
    <r>
      <rPr>
        <sz val="8"/>
        <rFont val="Arial Narrow"/>
        <family val="0"/>
      </rPr>
      <t>Beginning in FY 2000, NASA reclassified and transferred funding for the space station and space station research from R&amp;D to R&amp;D plant.</t>
    </r>
  </si>
  <si>
    <t>Total</t>
  </si>
  <si>
    <t>All other</t>
  </si>
  <si>
    <t>SOURCE: National Science Foundation/Division of Science Resources Statistics, Survey of Federal Funds for Research and</t>
  </si>
  <si>
    <t>Development: FY 2002–2004.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</si>
</sst>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##,##0"/>
    <numFmt numFmtId="165" formatCode="General_#"/>
    <numFmt numFmtId="166" formatCode="_#_##,##0"/>
    <numFmt numFmtId="167" formatCode="_#_#_#_,#,##0"/>
    <numFmt numFmtId="168" formatCode="_#_,#,##0"/>
    <numFmt numFmtId="169" formatCode="_#_#_,#,##0"/>
    <numFmt numFmtId="170" formatCode="_#_#_#_#_,#,##0"/>
    <numFmt numFmtId="171" formatCode="_#_#_#_#_,###0"/>
    <numFmt numFmtId="172" formatCode="_#_#_#_##,##0"/>
    <numFmt numFmtId="173" formatCode="_#_#_#_#_##,##0"/>
    <numFmt numFmtId="174" formatCode="_#_#_#_#_#_#_##,##0"/>
    <numFmt numFmtId="175" formatCode="_#_&lt;_#_#_#_#_#_##,##0"/>
    <numFmt numFmtId="176" formatCode="_#_#_##,##0"/>
  </numFmts>
  <fonts count="3">
    <font>
      <sz val="8"/>
      <name val="Arial Narrow"/>
      <family val="0"/>
    </font>
    <font>
      <vertAlign val="superscript"/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"/>
    </sheetView>
  </sheetViews>
  <sheetFormatPr defaultColWidth="9.59765625" defaultRowHeight="12.75"/>
  <cols>
    <col min="1" max="1" width="20" style="1" customWidth="1"/>
    <col min="2" max="9" width="11.59765625" style="1" customWidth="1"/>
    <col min="10" max="16384" width="9.59765625" style="1" customWidth="1"/>
  </cols>
  <sheetData>
    <row r="1" spans="1:9" ht="13.5" customHeight="1">
      <c r="A1" s="4" t="s">
        <v>9</v>
      </c>
      <c r="B1" s="5"/>
      <c r="C1" s="5"/>
      <c r="D1" s="5"/>
      <c r="E1" s="5"/>
      <c r="F1" s="5"/>
      <c r="G1" s="5"/>
      <c r="H1" s="5"/>
      <c r="I1" s="8"/>
    </row>
    <row r="2" spans="1:9" ht="13.5" customHeight="1">
      <c r="A2" s="12"/>
      <c r="B2" s="13"/>
      <c r="C2" s="13"/>
      <c r="D2" s="13"/>
      <c r="E2" s="13"/>
      <c r="F2" s="13"/>
      <c r="G2" s="13"/>
      <c r="H2" s="13"/>
      <c r="I2" s="14" t="s">
        <v>18</v>
      </c>
    </row>
    <row r="3" spans="1:9" ht="13.5" customHeight="1">
      <c r="A3" s="9" t="s">
        <v>6</v>
      </c>
      <c r="B3" s="11" t="s">
        <v>17</v>
      </c>
      <c r="C3" s="11" t="s">
        <v>7</v>
      </c>
      <c r="D3" s="11" t="s">
        <v>1</v>
      </c>
      <c r="E3" s="11" t="s">
        <v>0</v>
      </c>
      <c r="F3" s="11" t="s">
        <v>8</v>
      </c>
      <c r="G3" s="11" t="s">
        <v>2</v>
      </c>
      <c r="H3" s="11" t="s">
        <v>3</v>
      </c>
      <c r="I3" s="11" t="s">
        <v>12</v>
      </c>
    </row>
    <row r="4" spans="1:9" ht="12" customHeight="1">
      <c r="A4" s="10"/>
      <c r="B4" s="16" t="s">
        <v>10</v>
      </c>
      <c r="C4" s="16"/>
      <c r="D4" s="16"/>
      <c r="E4" s="16"/>
      <c r="F4" s="16"/>
      <c r="G4" s="16"/>
      <c r="H4" s="16"/>
      <c r="I4" s="16"/>
    </row>
    <row r="5" spans="1:9" ht="11.25" customHeight="1">
      <c r="A5" s="10">
        <v>1990</v>
      </c>
      <c r="B5" s="2">
        <v>21622.4</v>
      </c>
      <c r="C5" s="2">
        <v>7467.1</v>
      </c>
      <c r="D5" s="2">
        <v>3529.2</v>
      </c>
      <c r="E5" s="2">
        <v>2570.5</v>
      </c>
      <c r="F5" s="2">
        <v>3060.7</v>
      </c>
      <c r="G5" s="2">
        <v>1689.5</v>
      </c>
      <c r="H5" s="2">
        <v>1061.3</v>
      </c>
      <c r="I5" s="2">
        <f aca="true" t="shared" si="0" ref="I5:I19">B5-SUM(C5:H5)</f>
        <v>2244.100000000002</v>
      </c>
    </row>
    <row r="6" spans="1:9" ht="11.25" customHeight="1">
      <c r="A6" s="10">
        <v>1991</v>
      </c>
      <c r="B6" s="2">
        <v>23968.4</v>
      </c>
      <c r="C6" s="2">
        <v>8162.5</v>
      </c>
      <c r="D6" s="2">
        <v>3717.9</v>
      </c>
      <c r="E6" s="2">
        <v>3273.6</v>
      </c>
      <c r="F6" s="2">
        <v>3371.2</v>
      </c>
      <c r="G6" s="2">
        <v>1785.2</v>
      </c>
      <c r="H6" s="2">
        <v>1175.5</v>
      </c>
      <c r="I6" s="2">
        <f t="shared" si="0"/>
        <v>2482.5</v>
      </c>
    </row>
    <row r="7" spans="1:9" ht="11.25" customHeight="1">
      <c r="A7" s="10">
        <v>1992</v>
      </c>
      <c r="B7" s="2">
        <v>24490.6</v>
      </c>
      <c r="C7" s="2">
        <v>7945.5</v>
      </c>
      <c r="D7" s="2">
        <v>4073.4</v>
      </c>
      <c r="E7" s="2">
        <v>3412.5</v>
      </c>
      <c r="F7" s="2">
        <v>3229.3</v>
      </c>
      <c r="G7" s="2">
        <v>1868.4</v>
      </c>
      <c r="H7" s="2">
        <v>1261</v>
      </c>
      <c r="I7" s="2">
        <f t="shared" si="0"/>
        <v>2700.4999999999964</v>
      </c>
    </row>
    <row r="8" spans="1:9" ht="11.25" customHeight="1">
      <c r="A8" s="10">
        <v>1993</v>
      </c>
      <c r="B8" s="2">
        <v>26890.5</v>
      </c>
      <c r="C8" s="2">
        <v>9192.6</v>
      </c>
      <c r="D8" s="2">
        <v>4783.5</v>
      </c>
      <c r="E8" s="2">
        <v>3440.2</v>
      </c>
      <c r="F8" s="2">
        <v>3548.7</v>
      </c>
      <c r="G8" s="2">
        <v>1881.9</v>
      </c>
      <c r="H8" s="2">
        <v>1251.7</v>
      </c>
      <c r="I8" s="2">
        <f t="shared" si="0"/>
        <v>2791.899999999998</v>
      </c>
    </row>
    <row r="9" spans="1:9" ht="11.25" customHeight="1">
      <c r="A9" s="10">
        <v>1994</v>
      </c>
      <c r="B9" s="2">
        <v>27411.2</v>
      </c>
      <c r="C9" s="2">
        <v>9736.4</v>
      </c>
      <c r="D9" s="2">
        <v>4240.6</v>
      </c>
      <c r="E9" s="2">
        <v>3282.5</v>
      </c>
      <c r="F9" s="2">
        <v>3840.6</v>
      </c>
      <c r="G9" s="2">
        <v>2040.4</v>
      </c>
      <c r="H9" s="2">
        <v>1322.5</v>
      </c>
      <c r="I9" s="2">
        <f t="shared" si="0"/>
        <v>2948.2000000000007</v>
      </c>
    </row>
    <row r="10" spans="1:9" ht="11.25" customHeight="1">
      <c r="A10" s="10">
        <v>1995</v>
      </c>
      <c r="B10" s="2">
        <v>28434.4</v>
      </c>
      <c r="C10" s="2">
        <v>10076</v>
      </c>
      <c r="D10" s="2">
        <v>4198.4</v>
      </c>
      <c r="E10" s="2">
        <v>3459.9</v>
      </c>
      <c r="F10" s="2">
        <v>4046.1</v>
      </c>
      <c r="G10" s="2">
        <v>2149.3</v>
      </c>
      <c r="H10" s="2">
        <v>1298.8</v>
      </c>
      <c r="I10" s="2">
        <f t="shared" si="0"/>
        <v>3205.900000000005</v>
      </c>
    </row>
    <row r="11" spans="1:9" ht="11.25" customHeight="1">
      <c r="A11" s="10">
        <v>1996</v>
      </c>
      <c r="B11" s="2">
        <v>28259.8</v>
      </c>
      <c r="C11" s="2">
        <v>10545.9</v>
      </c>
      <c r="D11" s="2">
        <v>3995.5</v>
      </c>
      <c r="E11" s="2">
        <v>3362.2</v>
      </c>
      <c r="F11" s="2">
        <v>3878</v>
      </c>
      <c r="G11" s="2">
        <v>2188.3</v>
      </c>
      <c r="H11" s="2">
        <v>1220</v>
      </c>
      <c r="I11" s="2">
        <f t="shared" si="0"/>
        <v>3069.9000000000015</v>
      </c>
    </row>
    <row r="12" spans="1:9" ht="11.25" customHeight="1">
      <c r="A12" s="10">
        <v>1997</v>
      </c>
      <c r="B12" s="2">
        <v>29365.3</v>
      </c>
      <c r="C12" s="2">
        <v>11228.1</v>
      </c>
      <c r="D12" s="2">
        <v>3809.8</v>
      </c>
      <c r="E12" s="2">
        <v>3567.7</v>
      </c>
      <c r="F12" s="2">
        <v>4184.9</v>
      </c>
      <c r="G12" s="2">
        <v>2248.5</v>
      </c>
      <c r="H12" s="2">
        <v>1290.1</v>
      </c>
      <c r="I12" s="2">
        <f t="shared" si="0"/>
        <v>3036.2000000000007</v>
      </c>
    </row>
    <row r="13" spans="1:9" ht="11.25" customHeight="1">
      <c r="A13" s="10">
        <v>1998</v>
      </c>
      <c r="B13" s="2">
        <v>30922.3</v>
      </c>
      <c r="C13" s="2">
        <v>12018.5</v>
      </c>
      <c r="D13" s="2">
        <v>3969.9</v>
      </c>
      <c r="E13" s="2">
        <v>3787.5</v>
      </c>
      <c r="F13" s="2">
        <v>4413.7</v>
      </c>
      <c r="G13" s="2">
        <v>2289.3</v>
      </c>
      <c r="H13" s="2">
        <v>1333.9</v>
      </c>
      <c r="I13" s="2">
        <f t="shared" si="0"/>
        <v>3109.4999999999964</v>
      </c>
    </row>
    <row r="14" spans="1:9" ht="11.25" customHeight="1">
      <c r="A14" s="10">
        <v>1999</v>
      </c>
      <c r="B14" s="2">
        <v>33527.5</v>
      </c>
      <c r="C14" s="2">
        <v>13714.6</v>
      </c>
      <c r="D14" s="2">
        <v>4142.3</v>
      </c>
      <c r="E14" s="2">
        <v>3919.8</v>
      </c>
      <c r="F14" s="2">
        <v>4357.9</v>
      </c>
      <c r="G14" s="2">
        <v>2506</v>
      </c>
      <c r="H14" s="2">
        <v>1488.1</v>
      </c>
      <c r="I14" s="2">
        <f t="shared" si="0"/>
        <v>3398.800000000003</v>
      </c>
    </row>
    <row r="15" spans="1:9" ht="11.25" customHeight="1">
      <c r="A15" s="10">
        <v>2000</v>
      </c>
      <c r="B15" s="2">
        <v>38470.6</v>
      </c>
      <c r="C15" s="2">
        <v>17913.1</v>
      </c>
      <c r="D15" s="2">
        <v>4920.4</v>
      </c>
      <c r="E15" s="2">
        <v>4100.9</v>
      </c>
      <c r="F15" s="2">
        <v>3964</v>
      </c>
      <c r="G15" s="2">
        <v>2725.5</v>
      </c>
      <c r="H15" s="2">
        <v>1611.5</v>
      </c>
      <c r="I15" s="2">
        <f t="shared" si="0"/>
        <v>3235.199999999997</v>
      </c>
    </row>
    <row r="16" spans="1:9" ht="11.25" customHeight="1">
      <c r="A16" s="10">
        <v>2001</v>
      </c>
      <c r="B16" s="2">
        <v>44713.7</v>
      </c>
      <c r="C16" s="2">
        <v>20648.7</v>
      </c>
      <c r="D16" s="2">
        <v>6806.2</v>
      </c>
      <c r="E16" s="2">
        <v>4593.2</v>
      </c>
      <c r="F16" s="2">
        <v>4471.8</v>
      </c>
      <c r="G16" s="2">
        <v>3043.5</v>
      </c>
      <c r="H16" s="2">
        <v>1803.7</v>
      </c>
      <c r="I16" s="2">
        <f t="shared" si="0"/>
        <v>3346.5999999999985</v>
      </c>
    </row>
    <row r="17" spans="1:9" ht="11.25" customHeight="1">
      <c r="A17" s="10">
        <v>2002</v>
      </c>
      <c r="B17" s="2">
        <v>48006.711</v>
      </c>
      <c r="C17" s="2">
        <v>23230.889</v>
      </c>
      <c r="D17" s="2">
        <v>6265.358</v>
      </c>
      <c r="E17" s="2">
        <v>5062.489</v>
      </c>
      <c r="F17" s="2">
        <v>4838.538</v>
      </c>
      <c r="G17" s="2">
        <v>3260.008</v>
      </c>
      <c r="H17" s="2">
        <v>1810.407</v>
      </c>
      <c r="I17" s="2">
        <f t="shared" si="0"/>
        <v>3539.0220000000045</v>
      </c>
    </row>
    <row r="18" spans="1:9" ht="11.25" customHeight="1">
      <c r="A18" s="10" t="s">
        <v>4</v>
      </c>
      <c r="B18" s="2">
        <v>52568.504</v>
      </c>
      <c r="C18" s="2">
        <v>26317.992</v>
      </c>
      <c r="D18" s="2">
        <v>6513.825</v>
      </c>
      <c r="E18" s="2">
        <v>5320.934</v>
      </c>
      <c r="F18" s="2">
        <v>5332.835</v>
      </c>
      <c r="G18" s="2">
        <v>3403.614</v>
      </c>
      <c r="H18" s="2">
        <v>1922.278</v>
      </c>
      <c r="I18" s="2">
        <f t="shared" si="0"/>
        <v>3757.0260000000053</v>
      </c>
    </row>
    <row r="19" spans="1:9" ht="11.25" customHeight="1">
      <c r="A19" s="10" t="s">
        <v>5</v>
      </c>
      <c r="B19" s="6">
        <v>54071.836</v>
      </c>
      <c r="C19" s="6">
        <v>27907.381</v>
      </c>
      <c r="D19" s="6">
        <v>5890.164</v>
      </c>
      <c r="E19" s="6">
        <v>5519.058</v>
      </c>
      <c r="F19" s="6">
        <v>5487.046</v>
      </c>
      <c r="G19" s="6">
        <v>3689.876</v>
      </c>
      <c r="H19" s="6">
        <v>1778.661</v>
      </c>
      <c r="I19" s="6">
        <f t="shared" si="0"/>
        <v>3799.6500000000087</v>
      </c>
    </row>
    <row r="20" spans="1:9" ht="6" customHeight="1">
      <c r="A20" s="10"/>
      <c r="B20" s="6"/>
      <c r="C20" s="6"/>
      <c r="D20" s="6"/>
      <c r="E20" s="6"/>
      <c r="F20" s="6"/>
      <c r="G20" s="6"/>
      <c r="H20" s="6"/>
      <c r="I20" s="6"/>
    </row>
    <row r="21" spans="1:9" ht="12" customHeight="1">
      <c r="A21" s="10"/>
      <c r="B21" s="17" t="s">
        <v>13</v>
      </c>
      <c r="C21" s="17"/>
      <c r="D21" s="17"/>
      <c r="E21" s="17"/>
      <c r="F21" s="17"/>
      <c r="G21" s="17"/>
      <c r="H21" s="17"/>
      <c r="I21" s="17"/>
    </row>
    <row r="22" spans="1:9" ht="11.25" customHeight="1">
      <c r="A22" s="10">
        <v>1990</v>
      </c>
      <c r="B22" s="2">
        <f>B5/0.8125</f>
        <v>26612.184615384616</v>
      </c>
      <c r="C22" s="2">
        <f aca="true" t="shared" si="1" ref="C22:I22">C5/0.8125</f>
        <v>9190.276923076923</v>
      </c>
      <c r="D22" s="2">
        <f t="shared" si="1"/>
        <v>4343.630769230769</v>
      </c>
      <c r="E22" s="2">
        <f>E5/0.8125</f>
        <v>3163.6923076923076</v>
      </c>
      <c r="F22" s="2">
        <f>F5/0.8125</f>
        <v>3767.0153846153844</v>
      </c>
      <c r="G22" s="2">
        <f t="shared" si="1"/>
        <v>2079.3846153846152</v>
      </c>
      <c r="H22" s="2">
        <f t="shared" si="1"/>
        <v>1306.2153846153847</v>
      </c>
      <c r="I22" s="2">
        <f t="shared" si="1"/>
        <v>2761.9692307692335</v>
      </c>
    </row>
    <row r="23" spans="1:9" ht="11.25" customHeight="1">
      <c r="A23" s="10">
        <v>1991</v>
      </c>
      <c r="B23" s="2">
        <f>B6/0.843</f>
        <v>28432.265717674974</v>
      </c>
      <c r="C23" s="2">
        <f aca="true" t="shared" si="2" ref="C23:I23">C6/0.843</f>
        <v>9682.680901542111</v>
      </c>
      <c r="D23" s="2">
        <f t="shared" si="2"/>
        <v>4410.320284697509</v>
      </c>
      <c r="E23" s="2">
        <f>E6/0.843</f>
        <v>3883.2740213523134</v>
      </c>
      <c r="F23" s="2">
        <f>F6/0.843</f>
        <v>3999.0510083036775</v>
      </c>
      <c r="G23" s="2">
        <f t="shared" si="2"/>
        <v>2117.6749703440096</v>
      </c>
      <c r="H23" s="2">
        <f t="shared" si="2"/>
        <v>1394.4246737841045</v>
      </c>
      <c r="I23" s="2">
        <f t="shared" si="2"/>
        <v>2944.8398576512454</v>
      </c>
    </row>
    <row r="24" spans="1:9" ht="11.25" customHeight="1">
      <c r="A24" s="10">
        <v>1992</v>
      </c>
      <c r="B24" s="2">
        <f>B7/0.8642</f>
        <v>28339.041888451746</v>
      </c>
      <c r="C24" s="2">
        <f aca="true" t="shared" si="3" ref="C24:I24">C7/0.8642</f>
        <v>9194.052302707707</v>
      </c>
      <c r="D24" s="2">
        <f t="shared" si="3"/>
        <v>4713.492247165008</v>
      </c>
      <c r="E24" s="2">
        <f>E7/0.8642</f>
        <v>3948.7387178893778</v>
      </c>
      <c r="F24" s="2">
        <f>F7/0.8642</f>
        <v>3736.7507521407083</v>
      </c>
      <c r="G24" s="2">
        <f t="shared" si="3"/>
        <v>2161.9995371441796</v>
      </c>
      <c r="H24" s="2">
        <f t="shared" si="3"/>
        <v>1459.1529738486463</v>
      </c>
      <c r="I24" s="2">
        <f t="shared" si="3"/>
        <v>3124.8553575561173</v>
      </c>
    </row>
    <row r="25" spans="1:9" ht="11.25" customHeight="1">
      <c r="A25" s="10">
        <v>1993</v>
      </c>
      <c r="B25" s="2">
        <f>B8/0.8838</f>
        <v>30426.00135777325</v>
      </c>
      <c r="C25" s="2">
        <f aca="true" t="shared" si="4" ref="C25:I25">C8/0.8838</f>
        <v>10401.22199592668</v>
      </c>
      <c r="D25" s="2">
        <f t="shared" si="4"/>
        <v>5412.4236252545825</v>
      </c>
      <c r="E25" s="2">
        <f>E8/0.8838</f>
        <v>3892.5096175605336</v>
      </c>
      <c r="F25" s="2">
        <f>F8/0.8838</f>
        <v>4015.2749490835026</v>
      </c>
      <c r="G25" s="2">
        <f t="shared" si="4"/>
        <v>2129.327902240326</v>
      </c>
      <c r="H25" s="2">
        <f t="shared" si="4"/>
        <v>1416.2706494682054</v>
      </c>
      <c r="I25" s="2">
        <f t="shared" si="4"/>
        <v>3158.972618239418</v>
      </c>
    </row>
    <row r="26" spans="1:9" ht="11.25" customHeight="1">
      <c r="A26" s="10">
        <v>1994</v>
      </c>
      <c r="B26" s="2">
        <f>B9/0.9028</f>
        <v>30362.428001772263</v>
      </c>
      <c r="C26" s="2">
        <f aca="true" t="shared" si="5" ref="C26:I26">C9/0.9028</f>
        <v>10784.669915817456</v>
      </c>
      <c r="D26" s="2">
        <f>D9/0.9028</f>
        <v>4697.164377492247</v>
      </c>
      <c r="E26" s="2">
        <f>E9/0.9028</f>
        <v>3635.9105006645987</v>
      </c>
      <c r="F26" s="2">
        <f>F9/0.9028</f>
        <v>4254.098360655737</v>
      </c>
      <c r="G26" s="2">
        <f t="shared" si="5"/>
        <v>2260.0797518830304</v>
      </c>
      <c r="H26" s="2">
        <f t="shared" si="5"/>
        <v>1464.8870181657066</v>
      </c>
      <c r="I26" s="2">
        <f t="shared" si="5"/>
        <v>3265.6180770934875</v>
      </c>
    </row>
    <row r="27" spans="1:9" ht="11.25" customHeight="1">
      <c r="A27" s="10">
        <v>1995</v>
      </c>
      <c r="B27" s="2">
        <f>B10/0.9218</f>
        <v>30846.604469516165</v>
      </c>
      <c r="C27" s="2">
        <f aca="true" t="shared" si="6" ref="C27:I27">C10/0.9218</f>
        <v>10930.787589498806</v>
      </c>
      <c r="D27" s="2">
        <f>D10/0.9218</f>
        <v>4554.567151225862</v>
      </c>
      <c r="E27" s="2">
        <f>E10/0.9218</f>
        <v>3753.417227164244</v>
      </c>
      <c r="F27" s="2">
        <f>F10/0.9218</f>
        <v>4389.346929919722</v>
      </c>
      <c r="G27" s="2">
        <f t="shared" si="6"/>
        <v>2331.633760034715</v>
      </c>
      <c r="H27" s="2">
        <f t="shared" si="6"/>
        <v>1408.9824256888696</v>
      </c>
      <c r="I27" s="2">
        <f t="shared" si="6"/>
        <v>3477.86938598395</v>
      </c>
    </row>
    <row r="28" spans="1:9" ht="11.25" customHeight="1">
      <c r="A28" s="10">
        <v>1996</v>
      </c>
      <c r="B28" s="2">
        <f>B11/0.9395</f>
        <v>30079.61681745609</v>
      </c>
      <c r="C28" s="2">
        <f aca="true" t="shared" si="7" ref="C28:I28">C11/0.9395</f>
        <v>11225.013304949442</v>
      </c>
      <c r="D28" s="2">
        <f>D11/0.9395</f>
        <v>4252.79403938265</v>
      </c>
      <c r="E28" s="2">
        <f>E11/0.9395</f>
        <v>3578.712080894092</v>
      </c>
      <c r="F28" s="2">
        <f>F11/0.9395</f>
        <v>4127.727514635444</v>
      </c>
      <c r="G28" s="2">
        <f t="shared" si="7"/>
        <v>2329.217668972858</v>
      </c>
      <c r="H28" s="2">
        <f t="shared" si="7"/>
        <v>1298.5630654603513</v>
      </c>
      <c r="I28" s="2">
        <f t="shared" si="7"/>
        <v>3267.5891431612577</v>
      </c>
    </row>
    <row r="29" spans="1:9" ht="11.25" customHeight="1">
      <c r="A29" s="10">
        <v>1997</v>
      </c>
      <c r="B29" s="2">
        <f>B12/0.9559</f>
        <v>30720.05439899571</v>
      </c>
      <c r="C29" s="2">
        <f aca="true" t="shared" si="8" ref="C29:I29">C12/0.9559</f>
        <v>11746.103148864944</v>
      </c>
      <c r="D29" s="2">
        <f>D12/0.9559</f>
        <v>3985.5633434459673</v>
      </c>
      <c r="E29" s="2">
        <f>E12/0.9559</f>
        <v>3732.2941730306516</v>
      </c>
      <c r="F29" s="2">
        <f>F12/0.9559</f>
        <v>4377.968406737106</v>
      </c>
      <c r="G29" s="2">
        <f t="shared" si="8"/>
        <v>2352.2334972277436</v>
      </c>
      <c r="H29" s="2">
        <f t="shared" si="8"/>
        <v>1349.6181608954912</v>
      </c>
      <c r="I29" s="2">
        <f t="shared" si="8"/>
        <v>3176.2736687938077</v>
      </c>
    </row>
    <row r="30" spans="1:9" ht="11.25" customHeight="1">
      <c r="A30" s="10">
        <v>1998</v>
      </c>
      <c r="B30" s="2">
        <f>B13/0.9675</f>
        <v>31961.033591731266</v>
      </c>
      <c r="C30" s="2">
        <f aca="true" t="shared" si="9" ref="C30:I30">C13/0.9675</f>
        <v>12422.222222222223</v>
      </c>
      <c r="D30" s="2">
        <f>D13/0.9675</f>
        <v>4103.2558139534885</v>
      </c>
      <c r="E30" s="2">
        <f>E13/0.9675</f>
        <v>3914.7286821705425</v>
      </c>
      <c r="F30" s="2">
        <f>F13/0.9675</f>
        <v>4561.963824289405</v>
      </c>
      <c r="G30" s="2">
        <f t="shared" si="9"/>
        <v>2366.201550387597</v>
      </c>
      <c r="H30" s="2">
        <f t="shared" si="9"/>
        <v>1378.7080103359174</v>
      </c>
      <c r="I30" s="2">
        <f t="shared" si="9"/>
        <v>3213.9534883720894</v>
      </c>
    </row>
    <row r="31" spans="1:9" ht="11.25" customHeight="1">
      <c r="A31" s="10">
        <v>1999</v>
      </c>
      <c r="B31" s="2">
        <f>B14/0.9802</f>
        <v>34204.75413180984</v>
      </c>
      <c r="C31" s="2">
        <f aca="true" t="shared" si="10" ref="C31:I31">C14/0.9802</f>
        <v>13991.634360334627</v>
      </c>
      <c r="D31" s="2">
        <f>D14/0.9802</f>
        <v>4225.974290961029</v>
      </c>
      <c r="E31" s="2">
        <f>E14/0.9802</f>
        <v>3998.979800040808</v>
      </c>
      <c r="F31" s="2">
        <f>F14/0.9802</f>
        <v>4445.929402162824</v>
      </c>
      <c r="G31" s="2">
        <f t="shared" si="10"/>
        <v>2556.621097735156</v>
      </c>
      <c r="H31" s="2">
        <f t="shared" si="10"/>
        <v>1518.1595592736176</v>
      </c>
      <c r="I31" s="2">
        <f t="shared" si="10"/>
        <v>3467.455621301778</v>
      </c>
    </row>
    <row r="32" spans="1:9" ht="11.25" customHeight="1">
      <c r="A32" s="10">
        <v>2000</v>
      </c>
      <c r="B32" s="2">
        <v>38470.6</v>
      </c>
      <c r="C32" s="2">
        <v>17913.1</v>
      </c>
      <c r="D32" s="2">
        <v>4920.4</v>
      </c>
      <c r="E32" s="2">
        <v>4100.9</v>
      </c>
      <c r="F32" s="2">
        <v>3964</v>
      </c>
      <c r="G32" s="2">
        <v>2725.5</v>
      </c>
      <c r="H32" s="2">
        <v>1611.5</v>
      </c>
      <c r="I32" s="2">
        <f>B32-SUM(C32:H32)</f>
        <v>3235.199999999997</v>
      </c>
    </row>
    <row r="33" spans="1:9" ht="11.25" customHeight="1">
      <c r="A33" s="10">
        <v>2001</v>
      </c>
      <c r="B33" s="2">
        <f>B16/1.0234</f>
        <v>43691.32304084424</v>
      </c>
      <c r="C33" s="2">
        <f aca="true" t="shared" si="11" ref="C33:I33">C16/1.0234</f>
        <v>20176.5683017393</v>
      </c>
      <c r="D33" s="2">
        <f>D16/1.0234</f>
        <v>6650.576509673636</v>
      </c>
      <c r="E33" s="2">
        <f>E16/1.0234</f>
        <v>4488.1766660152425</v>
      </c>
      <c r="F33" s="2">
        <f>F16/1.0234</f>
        <v>4369.552472151651</v>
      </c>
      <c r="G33" s="2">
        <f t="shared" si="11"/>
        <v>2973.91049443033</v>
      </c>
      <c r="H33" s="2">
        <f t="shared" si="11"/>
        <v>1762.4584717607972</v>
      </c>
      <c r="I33" s="2">
        <f t="shared" si="11"/>
        <v>3270.0801250732834</v>
      </c>
    </row>
    <row r="34" spans="1:9" ht="11.25" customHeight="1">
      <c r="A34" s="10">
        <v>2002</v>
      </c>
      <c r="B34" s="2">
        <f>B17/1.0415</f>
        <v>46093.81757081133</v>
      </c>
      <c r="C34" s="2">
        <f aca="true" t="shared" si="12" ref="C34:I34">C17/1.0415</f>
        <v>22305.222275564087</v>
      </c>
      <c r="D34" s="2">
        <f>D17/1.0415</f>
        <v>6015.706192990878</v>
      </c>
      <c r="E34" s="2">
        <f>E17/1.0415</f>
        <v>4860.767162746039</v>
      </c>
      <c r="F34" s="2">
        <f>F17/1.0415</f>
        <v>4645.739798367738</v>
      </c>
      <c r="G34" s="2">
        <f t="shared" si="12"/>
        <v>3130.108497359577</v>
      </c>
      <c r="H34" s="2">
        <f t="shared" si="12"/>
        <v>1738.2688430148821</v>
      </c>
      <c r="I34" s="2">
        <f t="shared" si="12"/>
        <v>3398.004800768127</v>
      </c>
    </row>
    <row r="35" spans="1:9" ht="11.25" customHeight="1">
      <c r="A35" s="10" t="s">
        <v>4</v>
      </c>
      <c r="B35" s="2">
        <f>B18/1.0585</f>
        <v>49663.20642418517</v>
      </c>
      <c r="C35" s="2">
        <f aca="true" t="shared" si="13" ref="C35:I35">C18/1.0585</f>
        <v>24863.47850732168</v>
      </c>
      <c r="D35" s="2">
        <f>D18/1.0585</f>
        <v>6153.826169107227</v>
      </c>
      <c r="E35" s="2">
        <f>E18/1.0585</f>
        <v>5026.862541332074</v>
      </c>
      <c r="F35" s="2">
        <f>F18/1.0585</f>
        <v>5038.105810108645</v>
      </c>
      <c r="G35" s="2">
        <f t="shared" si="13"/>
        <v>3215.5068493150684</v>
      </c>
      <c r="H35" s="2">
        <f t="shared" si="13"/>
        <v>1816.0396787907416</v>
      </c>
      <c r="I35" s="2">
        <f t="shared" si="13"/>
        <v>3549.386868209736</v>
      </c>
    </row>
    <row r="36" spans="1:9" ht="11.25" customHeight="1">
      <c r="A36" s="9" t="s">
        <v>5</v>
      </c>
      <c r="B36" s="7">
        <f>B19/1.0724</f>
        <v>50421.3315926893</v>
      </c>
      <c r="C36" s="7">
        <f aca="true" t="shared" si="14" ref="C36:I36">C19/1.0724</f>
        <v>26023.294479671764</v>
      </c>
      <c r="D36" s="7">
        <f>D19/1.0724</f>
        <v>5492.506527415143</v>
      </c>
      <c r="E36" s="7">
        <f>E19/1.0724</f>
        <v>5146.454681089146</v>
      </c>
      <c r="F36" s="7">
        <f>F19/1.0724</f>
        <v>5116.603879149571</v>
      </c>
      <c r="G36" s="7">
        <f t="shared" si="14"/>
        <v>3440.7646400596796</v>
      </c>
      <c r="H36" s="7">
        <f t="shared" si="14"/>
        <v>1658.5798209623274</v>
      </c>
      <c r="I36" s="7">
        <f t="shared" si="14"/>
        <v>3543.1275643416716</v>
      </c>
    </row>
    <row r="37" spans="1:9" ht="5.25" customHeight="1">
      <c r="A37" s="10"/>
      <c r="B37" s="6"/>
      <c r="C37" s="6"/>
      <c r="D37" s="6"/>
      <c r="E37" s="6"/>
      <c r="F37" s="6"/>
      <c r="G37" s="6"/>
      <c r="H37" s="6"/>
      <c r="I37" s="6"/>
    </row>
    <row r="38" spans="1:9" ht="11.25" customHeight="1">
      <c r="A38" s="18" t="s">
        <v>11</v>
      </c>
      <c r="B38" s="18"/>
      <c r="C38" s="18"/>
      <c r="D38" s="18"/>
      <c r="E38" s="18"/>
      <c r="F38" s="18"/>
      <c r="G38" s="18"/>
      <c r="H38" s="18"/>
      <c r="I38" s="18"/>
    </row>
    <row r="39" spans="1:9" ht="11.25" customHeight="1">
      <c r="A39" s="19"/>
      <c r="B39" s="19"/>
      <c r="C39" s="19"/>
      <c r="D39" s="19"/>
      <c r="E39" s="19"/>
      <c r="F39" s="19"/>
      <c r="G39" s="19"/>
      <c r="H39" s="19"/>
      <c r="I39" s="19"/>
    </row>
    <row r="40" ht="6" customHeight="1"/>
    <row r="41" ht="14.25" customHeight="1">
      <c r="A41" s="15" t="s">
        <v>15</v>
      </c>
    </row>
    <row r="42" ht="14.25" customHeight="1">
      <c r="A42" s="15" t="s">
        <v>16</v>
      </c>
    </row>
    <row r="43" ht="6" customHeight="1"/>
    <row r="44" spans="1:9" ht="11.25" customHeight="1">
      <c r="A44" s="20" t="s">
        <v>14</v>
      </c>
      <c r="B44" s="20"/>
      <c r="C44" s="20"/>
      <c r="D44" s="20"/>
      <c r="E44" s="20"/>
      <c r="F44" s="20"/>
      <c r="G44" s="20"/>
      <c r="H44" s="20"/>
      <c r="I44" s="20"/>
    </row>
    <row r="45" ht="6" customHeight="1"/>
    <row r="46" s="3" customFormat="1" ht="11.25" customHeight="1">
      <c r="A46" s="3" t="s">
        <v>19</v>
      </c>
    </row>
    <row r="47" ht="11.25" customHeight="1">
      <c r="A47" s="1" t="s">
        <v>20</v>
      </c>
    </row>
  </sheetData>
  <mergeCells count="4">
    <mergeCell ref="B4:I4"/>
    <mergeCell ref="B21:I21"/>
    <mergeCell ref="A38:I39"/>
    <mergeCell ref="A44:I44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2004-07-12T13:43:23Z</cp:lastPrinted>
  <dcterms:created xsi:type="dcterms:W3CDTF">2004-02-03T14:21:28Z</dcterms:created>
  <dcterms:modified xsi:type="dcterms:W3CDTF">2004-07-27T21:18:54Z</dcterms:modified>
  <cp:category/>
  <cp:version/>
  <cp:contentType/>
  <cp:contentStatus/>
</cp:coreProperties>
</file>