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" windowWidth="15260" windowHeight="7640" activeTab="0"/>
  </bookViews>
  <sheets>
    <sheet name="STATE-SCHOOL SUB Risk Ratio" sheetId="1" r:id="rId1"/>
  </sheets>
  <definedNames>
    <definedName name="_xlnm.Print_Titles" localSheetId="0">'STATE-SCHOOL SUB Risk Ratio'!$1:$13</definedName>
  </definedNames>
  <calcPr fullCalcOnLoad="1"/>
</workbook>
</file>

<file path=xl/sharedStrings.xml><?xml version="1.0" encoding="utf-8"?>
<sst xmlns="http://schemas.openxmlformats.org/spreadsheetml/2006/main" count="403" uniqueCount="50">
  <si>
    <t>Performance Level Distribution for Selected HS: SY 2006-2007</t>
  </si>
  <si>
    <t>(Cohen's h = State Sum of L1 through L4 minus School Sum of L1 through L4:  Small Effect = |.20 - .49|, Medium Effect = |.50 - .79|, Large Effect = &gt;= |.80|)</t>
  </si>
  <si>
    <t>Content</t>
  </si>
  <si>
    <t>Sub</t>
  </si>
  <si>
    <t>Below</t>
  </si>
  <si>
    <t>Proficient</t>
  </si>
  <si>
    <t>Advan</t>
  </si>
  <si>
    <t>Total</t>
  </si>
  <si>
    <t>Transformation: 2*ASIN(Sqrt(prportion))</t>
  </si>
  <si>
    <t>Sum</t>
  </si>
  <si>
    <t>Effect</t>
  </si>
  <si>
    <t>Risk Ratio</t>
  </si>
  <si>
    <t>A1=Math (Algebra I)   E2=Read/LA (English II)</t>
  </si>
  <si>
    <t>Group</t>
  </si>
  <si>
    <t>Lev1</t>
  </si>
  <si>
    <t>Lev2</t>
  </si>
  <si>
    <t>Lev3</t>
  </si>
  <si>
    <t>Lev4</t>
  </si>
  <si>
    <t>Lev5</t>
  </si>
  <si>
    <t>Lev6</t>
  </si>
  <si>
    <t>L1-L4</t>
  </si>
  <si>
    <t>Size</t>
  </si>
  <si>
    <t>L5+L6</t>
  </si>
  <si>
    <t xml:space="preserve">A1     </t>
  </si>
  <si>
    <t>State</t>
  </si>
  <si>
    <t>Black &amp; H</t>
  </si>
  <si>
    <t>Vs.</t>
  </si>
  <si>
    <t>Econ Dis</t>
  </si>
  <si>
    <t>L1+L2</t>
  </si>
  <si>
    <t>L3+L4</t>
  </si>
  <si>
    <t xml:space="preserve">ELL      </t>
  </si>
  <si>
    <t xml:space="preserve">Spec Ed  </t>
  </si>
  <si>
    <t xml:space="preserve">E2     </t>
  </si>
  <si>
    <t xml:space="preserve">OAK RIDGE HIGH      </t>
  </si>
  <si>
    <t xml:space="preserve">TULLAHOMA HS        </t>
  </si>
  <si>
    <t xml:space="preserve">MAPLEWOOD COMP HS   </t>
  </si>
  <si>
    <t xml:space="preserve">DEKALB CO HIGH      </t>
  </si>
  <si>
    <t xml:space="preserve">RUTLEDGE HS         </t>
  </si>
  <si>
    <t xml:space="preserve">OOLTEWAH HS         </t>
  </si>
  <si>
    <t>SCOTTS HILL HIGH SCH</t>
  </si>
  <si>
    <t>AUSTIN EAST HIGH MAG</t>
  </si>
  <si>
    <t xml:space="preserve">SOUTH DOYLE HS      </t>
  </si>
  <si>
    <t>JACKSON CENTRAL MERR</t>
  </si>
  <si>
    <t xml:space="preserve">MARION CO HS        </t>
  </si>
  <si>
    <t xml:space="preserve">SPRINGFIELD HIGH    </t>
  </si>
  <si>
    <t xml:space="preserve">OAKLAND HS          </t>
  </si>
  <si>
    <t xml:space="preserve">EAST HS             </t>
  </si>
  <si>
    <t xml:space="preserve">TREZEVANT HS        </t>
  </si>
  <si>
    <t xml:space="preserve">FAIRVIEW HIGH       </t>
  </si>
  <si>
    <t>na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</si>
</sst>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1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b/>
      <sz val="9"/>
      <color indexed="57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9"/>
      <color indexed="16"/>
      <name val="Arial"/>
      <family val="2"/>
    </font>
    <font>
      <sz val="8"/>
      <color indexed="10"/>
      <name val="Arial"/>
      <family val="2"/>
    </font>
    <font>
      <b/>
      <sz val="9"/>
      <color indexed="18"/>
      <name val="Arial"/>
      <family val="2"/>
    </font>
    <font>
      <b/>
      <sz val="9"/>
      <color indexed="20"/>
      <name val="Arial"/>
      <family val="2"/>
    </font>
    <font>
      <b/>
      <sz val="9"/>
      <color indexed="58"/>
      <name val="Arial"/>
      <family val="2"/>
    </font>
    <font>
      <b/>
      <sz val="9"/>
      <color indexed="21"/>
      <name val="Arial"/>
      <family val="2"/>
    </font>
    <font>
      <sz val="9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165" fontId="6" fillId="2" borderId="1" xfId="0" applyNumberFormat="1" applyFont="1" applyFill="1" applyBorder="1" applyAlignment="1">
      <alignment/>
    </xf>
    <xf numFmtId="165" fontId="5" fillId="3" borderId="1" xfId="0" applyNumberFormat="1" applyFont="1" applyFill="1" applyBorder="1" applyAlignment="1">
      <alignment/>
    </xf>
    <xf numFmtId="165" fontId="5" fillId="4" borderId="1" xfId="0" applyNumberFormat="1" applyFont="1" applyFill="1" applyBorder="1" applyAlignment="1">
      <alignment/>
    </xf>
    <xf numFmtId="165" fontId="7" fillId="2" borderId="1" xfId="0" applyNumberFormat="1" applyFont="1" applyFill="1" applyBorder="1" applyAlignment="1">
      <alignment/>
    </xf>
    <xf numFmtId="165" fontId="8" fillId="3" borderId="1" xfId="0" applyNumberFormat="1" applyFont="1" applyFill="1" applyBorder="1" applyAlignment="1">
      <alignment/>
    </xf>
    <xf numFmtId="165" fontId="8" fillId="4" borderId="1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8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5" fillId="0" borderId="2" xfId="0" applyFont="1" applyBorder="1" applyAlignment="1">
      <alignment horizontal="left"/>
    </xf>
    <xf numFmtId="165" fontId="6" fillId="2" borderId="2" xfId="0" applyNumberFormat="1" applyFont="1" applyFill="1" applyBorder="1" applyAlignment="1">
      <alignment horizontal="right"/>
    </xf>
    <xf numFmtId="165" fontId="6" fillId="3" borderId="2" xfId="0" applyNumberFormat="1" applyFont="1" applyFill="1" applyBorder="1" applyAlignment="1">
      <alignment horizontal="right"/>
    </xf>
    <xf numFmtId="165" fontId="5" fillId="3" borderId="2" xfId="0" applyNumberFormat="1" applyFont="1" applyFill="1" applyBorder="1" applyAlignment="1">
      <alignment horizontal="right"/>
    </xf>
    <xf numFmtId="165" fontId="5" fillId="4" borderId="2" xfId="0" applyNumberFormat="1" applyFont="1" applyFill="1" applyBorder="1" applyAlignment="1">
      <alignment horizontal="right"/>
    </xf>
    <xf numFmtId="165" fontId="7" fillId="2" borderId="2" xfId="0" applyNumberFormat="1" applyFont="1" applyFill="1" applyBorder="1" applyAlignment="1">
      <alignment horizontal="right"/>
    </xf>
    <xf numFmtId="165" fontId="7" fillId="3" borderId="2" xfId="0" applyNumberFormat="1" applyFont="1" applyFill="1" applyBorder="1" applyAlignment="1">
      <alignment horizontal="right"/>
    </xf>
    <xf numFmtId="165" fontId="8" fillId="3" borderId="2" xfId="0" applyNumberFormat="1" applyFont="1" applyFill="1" applyBorder="1" applyAlignment="1">
      <alignment horizontal="right"/>
    </xf>
    <xf numFmtId="165" fontId="8" fillId="4" borderId="2" xfId="0" applyNumberFormat="1" applyFont="1" applyFill="1" applyBorder="1" applyAlignment="1">
      <alignment horizontal="right"/>
    </xf>
    <xf numFmtId="0" fontId="3" fillId="0" borderId="2" xfId="0" applyFont="1" applyBorder="1" applyAlignment="1">
      <alignment/>
    </xf>
    <xf numFmtId="165" fontId="5" fillId="0" borderId="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9" fillId="0" borderId="0" xfId="0" applyFont="1" applyAlignment="1">
      <alignment/>
    </xf>
    <xf numFmtId="164" fontId="10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165" fontId="6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5" fillId="0" borderId="0" xfId="0" applyFont="1" applyAlignment="1">
      <alignment/>
    </xf>
    <xf numFmtId="164" fontId="15" fillId="0" borderId="0" xfId="0" applyNumberFormat="1" applyFont="1" applyAlignment="1">
      <alignment/>
    </xf>
    <xf numFmtId="164" fontId="15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15" fillId="0" borderId="0" xfId="0" applyFont="1" applyAlignment="1">
      <alignment/>
    </xf>
    <xf numFmtId="165" fontId="5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/>
    </xf>
    <xf numFmtId="164" fontId="15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/>
    </xf>
    <xf numFmtId="164" fontId="3" fillId="0" borderId="3" xfId="0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/>
    </xf>
    <xf numFmtId="164" fontId="15" fillId="0" borderId="4" xfId="0" applyNumberFormat="1" applyFont="1" applyBorder="1" applyAlignment="1">
      <alignment/>
    </xf>
    <xf numFmtId="164" fontId="15" fillId="0" borderId="4" xfId="0" applyNumberFormat="1" applyFont="1" applyBorder="1" applyAlignment="1">
      <alignment/>
    </xf>
    <xf numFmtId="164" fontId="3" fillId="0" borderId="4" xfId="0" applyNumberFormat="1" applyFont="1" applyBorder="1" applyAlignment="1">
      <alignment/>
    </xf>
    <xf numFmtId="0" fontId="15" fillId="0" borderId="4" xfId="0" applyFont="1" applyBorder="1" applyAlignment="1">
      <alignment/>
    </xf>
    <xf numFmtId="0" fontId="15" fillId="0" borderId="4" xfId="0" applyFont="1" applyBorder="1" applyAlignment="1">
      <alignment/>
    </xf>
    <xf numFmtId="0" fontId="1" fillId="0" borderId="4" xfId="0" applyFont="1" applyBorder="1" applyAlignment="1">
      <alignment/>
    </xf>
    <xf numFmtId="0" fontId="11" fillId="0" borderId="4" xfId="0" applyFont="1" applyBorder="1" applyAlignment="1">
      <alignment/>
    </xf>
    <xf numFmtId="165" fontId="6" fillId="0" borderId="4" xfId="0" applyNumberFormat="1" applyFont="1" applyBorder="1" applyAlignment="1">
      <alignment/>
    </xf>
    <xf numFmtId="165" fontId="5" fillId="0" borderId="4" xfId="0" applyNumberFormat="1" applyFont="1" applyBorder="1" applyAlignment="1">
      <alignment/>
    </xf>
    <xf numFmtId="165" fontId="5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21"/>
  <sheetViews>
    <sheetView tabSelected="1" workbookViewId="0" topLeftCell="A1">
      <selection activeCell="C72" sqref="C72"/>
    </sheetView>
  </sheetViews>
  <sheetFormatPr defaultColWidth="11.421875" defaultRowHeight="12.75"/>
  <cols>
    <col min="1" max="1" width="4.421875" style="43" customWidth="1"/>
    <col min="2" max="3" width="6.421875" style="1" customWidth="1"/>
    <col min="4" max="4" width="22.00390625" style="1" bestFit="1" customWidth="1"/>
    <col min="5" max="5" width="8.28125" style="1" bestFit="1" customWidth="1"/>
    <col min="6" max="11" width="5.421875" style="47" customWidth="1"/>
    <col min="12" max="17" width="5.421875" style="1" customWidth="1"/>
    <col min="18" max="18" width="6.421875" style="1" customWidth="1"/>
    <col min="19" max="19" width="1.7109375" style="1" customWidth="1"/>
    <col min="20" max="16384" width="6.421875" style="1" customWidth="1"/>
  </cols>
  <sheetData>
    <row r="1" spans="1:29" ht="1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</row>
    <row r="2" spans="1:29" ht="10.5">
      <c r="A2" s="77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</row>
    <row r="3" spans="1:29" ht="10.5">
      <c r="A3" s="2" t="s">
        <v>2</v>
      </c>
      <c r="B3" s="3"/>
      <c r="C3" s="3"/>
      <c r="D3" s="4"/>
      <c r="E3" s="2" t="s">
        <v>3</v>
      </c>
      <c r="F3" s="5" t="s">
        <v>4</v>
      </c>
      <c r="G3" s="5"/>
      <c r="H3" s="5"/>
      <c r="I3" s="6" t="s">
        <v>5</v>
      </c>
      <c r="J3" s="6"/>
      <c r="K3" s="7" t="s">
        <v>6</v>
      </c>
      <c r="L3" s="8" t="s">
        <v>4</v>
      </c>
      <c r="M3" s="8"/>
      <c r="N3" s="8"/>
      <c r="O3" s="9" t="s">
        <v>5</v>
      </c>
      <c r="P3" s="9"/>
      <c r="Q3" s="10" t="s">
        <v>6</v>
      </c>
      <c r="R3" s="11" t="s">
        <v>7</v>
      </c>
      <c r="T3" s="79" t="s">
        <v>8</v>
      </c>
      <c r="U3" s="79"/>
      <c r="V3" s="79"/>
      <c r="W3" s="79"/>
      <c r="X3" s="79"/>
      <c r="Y3" s="79"/>
      <c r="Z3" s="3" t="s">
        <v>9</v>
      </c>
      <c r="AA3" s="3" t="s">
        <v>10</v>
      </c>
      <c r="AB3" s="80" t="s">
        <v>11</v>
      </c>
      <c r="AC3" s="80"/>
    </row>
    <row r="4" spans="1:29" ht="10.5">
      <c r="A4" s="12" t="s">
        <v>12</v>
      </c>
      <c r="B4" s="13"/>
      <c r="C4" s="13"/>
      <c r="D4" s="14"/>
      <c r="E4" s="15" t="s">
        <v>13</v>
      </c>
      <c r="F4" s="16" t="s">
        <v>14</v>
      </c>
      <c r="G4" s="16" t="s">
        <v>15</v>
      </c>
      <c r="H4" s="16" t="s">
        <v>16</v>
      </c>
      <c r="I4" s="17" t="s">
        <v>17</v>
      </c>
      <c r="J4" s="18" t="s">
        <v>18</v>
      </c>
      <c r="K4" s="19" t="s">
        <v>19</v>
      </c>
      <c r="L4" s="20" t="s">
        <v>14</v>
      </c>
      <c r="M4" s="20" t="s">
        <v>15</v>
      </c>
      <c r="N4" s="20" t="s">
        <v>16</v>
      </c>
      <c r="O4" s="21" t="s">
        <v>17</v>
      </c>
      <c r="P4" s="22" t="s">
        <v>18</v>
      </c>
      <c r="Q4" s="23" t="s">
        <v>19</v>
      </c>
      <c r="R4" s="13"/>
      <c r="S4" s="24"/>
      <c r="T4" s="20" t="s">
        <v>14</v>
      </c>
      <c r="U4" s="20" t="s">
        <v>15</v>
      </c>
      <c r="V4" s="20" t="s">
        <v>16</v>
      </c>
      <c r="W4" s="21" t="s">
        <v>17</v>
      </c>
      <c r="X4" s="22" t="s">
        <v>18</v>
      </c>
      <c r="Y4" s="23" t="s">
        <v>19</v>
      </c>
      <c r="Z4" s="25" t="s">
        <v>20</v>
      </c>
      <c r="AA4" s="13" t="s">
        <v>21</v>
      </c>
      <c r="AB4" s="81" t="s">
        <v>22</v>
      </c>
      <c r="AC4" s="81"/>
    </row>
    <row r="5" spans="1:29" ht="10.5">
      <c r="A5" s="11" t="s">
        <v>23</v>
      </c>
      <c r="B5" s="26" t="s">
        <v>24</v>
      </c>
      <c r="C5" s="26" t="s">
        <v>24</v>
      </c>
      <c r="D5" s="27" t="s">
        <v>24</v>
      </c>
      <c r="E5" s="28" t="s">
        <v>25</v>
      </c>
      <c r="F5" s="29">
        <v>1.125</v>
      </c>
      <c r="G5" s="29">
        <v>6.31</v>
      </c>
      <c r="H5" s="29">
        <v>33.137</v>
      </c>
      <c r="I5" s="30">
        <v>10.811</v>
      </c>
      <c r="J5" s="31">
        <v>27.873</v>
      </c>
      <c r="K5" s="31">
        <v>20.743</v>
      </c>
      <c r="L5" s="32">
        <v>398</v>
      </c>
      <c r="M5" s="32">
        <v>2232</v>
      </c>
      <c r="N5" s="32">
        <v>11721</v>
      </c>
      <c r="O5" s="33">
        <v>3824</v>
      </c>
      <c r="P5" s="34">
        <v>9859</v>
      </c>
      <c r="Q5" s="34">
        <v>7337</v>
      </c>
      <c r="R5" s="34">
        <v>35371</v>
      </c>
      <c r="T5" s="35">
        <f aca="true" t="shared" si="0" ref="T5:Y12">2*ASIN(SQRT(F5/100))</f>
        <v>0.21253180910543426</v>
      </c>
      <c r="U5" s="35">
        <f t="shared" si="0"/>
        <v>0.5078336945655679</v>
      </c>
      <c r="V5" s="35">
        <f t="shared" si="0"/>
        <v>1.2267914754178753</v>
      </c>
      <c r="W5" s="35">
        <f t="shared" si="0"/>
        <v>0.6700670934893049</v>
      </c>
      <c r="X5" s="36">
        <f t="shared" si="0"/>
        <v>1.1123671720469872</v>
      </c>
      <c r="Y5" s="36">
        <f t="shared" si="0"/>
        <v>0.945743638983766</v>
      </c>
      <c r="Z5" s="37">
        <f aca="true" t="shared" si="1" ref="Z5:Z12">SUM(T5:W5)</f>
        <v>2.6172240725781823</v>
      </c>
      <c r="AA5" s="38"/>
      <c r="AB5" s="78" t="s">
        <v>26</v>
      </c>
      <c r="AC5" s="78"/>
    </row>
    <row r="6" spans="1:29" ht="10.5">
      <c r="A6" s="11" t="s">
        <v>23</v>
      </c>
      <c r="B6" s="26" t="s">
        <v>24</v>
      </c>
      <c r="C6" s="26" t="s">
        <v>24</v>
      </c>
      <c r="D6" s="27" t="s">
        <v>24</v>
      </c>
      <c r="E6" s="39" t="s">
        <v>27</v>
      </c>
      <c r="F6" s="29">
        <v>0.967</v>
      </c>
      <c r="G6" s="29">
        <v>5.064</v>
      </c>
      <c r="H6" s="29">
        <v>26.868</v>
      </c>
      <c r="I6" s="30">
        <v>9.979</v>
      </c>
      <c r="J6" s="31">
        <v>29.345</v>
      </c>
      <c r="K6" s="31">
        <v>27.777</v>
      </c>
      <c r="L6" s="32">
        <v>419</v>
      </c>
      <c r="M6" s="32">
        <v>2194</v>
      </c>
      <c r="N6" s="32">
        <v>11640</v>
      </c>
      <c r="O6" s="33">
        <v>4323</v>
      </c>
      <c r="P6" s="34">
        <v>12713</v>
      </c>
      <c r="Q6" s="34">
        <v>12034</v>
      </c>
      <c r="R6" s="34">
        <v>43323</v>
      </c>
      <c r="T6" s="35">
        <f t="shared" si="0"/>
        <v>0.19699067380715465</v>
      </c>
      <c r="U6" s="35">
        <f t="shared" si="0"/>
        <v>0.45395448862723853</v>
      </c>
      <c r="V6" s="35">
        <f t="shared" si="0"/>
        <v>1.0898255859850146</v>
      </c>
      <c r="W6" s="35">
        <f t="shared" si="0"/>
        <v>0.6428007817640857</v>
      </c>
      <c r="X6" s="36">
        <f t="shared" si="0"/>
        <v>1.144940853587552</v>
      </c>
      <c r="Y6" s="36">
        <f t="shared" si="0"/>
        <v>1.1102249701759277</v>
      </c>
      <c r="Z6" s="37">
        <f t="shared" si="1"/>
        <v>2.3835715301834934</v>
      </c>
      <c r="AB6" s="26" t="s">
        <v>28</v>
      </c>
      <c r="AC6" s="26" t="s">
        <v>29</v>
      </c>
    </row>
    <row r="7" spans="1:29" ht="10.5">
      <c r="A7" s="11" t="s">
        <v>23</v>
      </c>
      <c r="B7" s="26" t="s">
        <v>24</v>
      </c>
      <c r="C7" s="26" t="s">
        <v>24</v>
      </c>
      <c r="D7" s="27" t="s">
        <v>24</v>
      </c>
      <c r="E7" s="40" t="s">
        <v>30</v>
      </c>
      <c r="F7" s="29">
        <v>1.545</v>
      </c>
      <c r="G7" s="29">
        <v>7.947</v>
      </c>
      <c r="H7" s="29">
        <v>36.424</v>
      </c>
      <c r="I7" s="30">
        <v>10.449</v>
      </c>
      <c r="J7" s="31">
        <v>23.105</v>
      </c>
      <c r="K7" s="31">
        <v>20.53</v>
      </c>
      <c r="L7" s="32">
        <v>21</v>
      </c>
      <c r="M7" s="32">
        <v>108</v>
      </c>
      <c r="N7" s="32">
        <v>495</v>
      </c>
      <c r="O7" s="33">
        <v>142</v>
      </c>
      <c r="P7" s="34">
        <v>314</v>
      </c>
      <c r="Q7" s="34">
        <v>279</v>
      </c>
      <c r="R7" s="34">
        <v>1359</v>
      </c>
      <c r="T7" s="35">
        <f t="shared" si="0"/>
        <v>0.24924068464409196</v>
      </c>
      <c r="U7" s="35">
        <f t="shared" si="0"/>
        <v>0.5715565339857023</v>
      </c>
      <c r="V7" s="35">
        <f t="shared" si="0"/>
        <v>1.2958243153074833</v>
      </c>
      <c r="W7" s="35">
        <f t="shared" si="0"/>
        <v>0.6583218837971082</v>
      </c>
      <c r="X7" s="36">
        <f t="shared" si="0"/>
        <v>1.0028522805319078</v>
      </c>
      <c r="Y7" s="36">
        <f t="shared" si="0"/>
        <v>0.940480407523408</v>
      </c>
      <c r="Z7" s="37">
        <f t="shared" si="1"/>
        <v>2.774943417734386</v>
      </c>
      <c r="AB7" s="38"/>
      <c r="AC7" s="38"/>
    </row>
    <row r="8" spans="1:26" ht="10.5">
      <c r="A8" s="11" t="s">
        <v>23</v>
      </c>
      <c r="B8" s="26" t="s">
        <v>24</v>
      </c>
      <c r="C8" s="26" t="s">
        <v>24</v>
      </c>
      <c r="D8" s="27" t="s">
        <v>24</v>
      </c>
      <c r="E8" s="41" t="s">
        <v>31</v>
      </c>
      <c r="F8" s="29">
        <v>3.495</v>
      </c>
      <c r="G8" s="29">
        <v>12.594</v>
      </c>
      <c r="H8" s="29">
        <v>38.76</v>
      </c>
      <c r="I8" s="30">
        <v>10.365</v>
      </c>
      <c r="J8" s="31">
        <v>23.802</v>
      </c>
      <c r="K8" s="31">
        <v>10.986</v>
      </c>
      <c r="L8" s="32">
        <v>439</v>
      </c>
      <c r="M8" s="32">
        <v>1582</v>
      </c>
      <c r="N8" s="32">
        <v>4869</v>
      </c>
      <c r="O8" s="33">
        <v>1302</v>
      </c>
      <c r="P8" s="34">
        <v>2990</v>
      </c>
      <c r="Q8" s="34">
        <v>1380</v>
      </c>
      <c r="R8" s="34">
        <v>12562</v>
      </c>
      <c r="T8" s="35">
        <f t="shared" si="0"/>
        <v>0.37611132382711665</v>
      </c>
      <c r="U8" s="35">
        <f t="shared" si="0"/>
        <v>0.7255719789999467</v>
      </c>
      <c r="V8" s="35">
        <f t="shared" si="0"/>
        <v>1.3440585489556676</v>
      </c>
      <c r="W8" s="35">
        <f t="shared" si="0"/>
        <v>0.6555709489996111</v>
      </c>
      <c r="X8" s="36">
        <f t="shared" si="0"/>
        <v>1.0193026986965612</v>
      </c>
      <c r="Y8" s="36">
        <f t="shared" si="0"/>
        <v>0.6756829427637483</v>
      </c>
      <c r="Z8" s="37">
        <f t="shared" si="1"/>
        <v>3.101312800782342</v>
      </c>
    </row>
    <row r="9" spans="1:26" ht="10.5">
      <c r="A9" s="42" t="s">
        <v>32</v>
      </c>
      <c r="B9" s="26" t="s">
        <v>24</v>
      </c>
      <c r="C9" s="26" t="s">
        <v>24</v>
      </c>
      <c r="D9" s="27" t="s">
        <v>24</v>
      </c>
      <c r="E9" s="28" t="s">
        <v>25</v>
      </c>
      <c r="F9" s="29">
        <v>1.371</v>
      </c>
      <c r="G9" s="29">
        <v>2.217</v>
      </c>
      <c r="H9" s="29">
        <v>8.968</v>
      </c>
      <c r="I9" s="30">
        <v>4.893</v>
      </c>
      <c r="J9" s="31">
        <v>30.823</v>
      </c>
      <c r="K9" s="31">
        <v>51.728</v>
      </c>
      <c r="L9" s="32">
        <v>310</v>
      </c>
      <c r="M9" s="32">
        <v>501</v>
      </c>
      <c r="N9" s="32">
        <v>2027</v>
      </c>
      <c r="O9" s="33">
        <v>1106</v>
      </c>
      <c r="P9" s="34">
        <v>6967</v>
      </c>
      <c r="Q9" s="34">
        <v>11692</v>
      </c>
      <c r="R9" s="34">
        <v>22603</v>
      </c>
      <c r="T9" s="35">
        <f t="shared" si="0"/>
        <v>0.2347178468605836</v>
      </c>
      <c r="U9" s="35">
        <f t="shared" si="0"/>
        <v>0.29890333924115664</v>
      </c>
      <c r="V9" s="35">
        <f t="shared" si="0"/>
        <v>0.6082662402381808</v>
      </c>
      <c r="W9" s="35">
        <f t="shared" si="0"/>
        <v>0.4460921560319732</v>
      </c>
      <c r="X9" s="36">
        <f t="shared" si="0"/>
        <v>1.1771699247403382</v>
      </c>
      <c r="Y9" s="36">
        <f t="shared" si="0"/>
        <v>1.6053632102023487</v>
      </c>
      <c r="Z9" s="37">
        <f t="shared" si="1"/>
        <v>1.5879795823718943</v>
      </c>
    </row>
    <row r="10" spans="1:26" ht="10.5">
      <c r="A10" s="42" t="s">
        <v>32</v>
      </c>
      <c r="B10" s="26" t="s">
        <v>24</v>
      </c>
      <c r="C10" s="26" t="s">
        <v>24</v>
      </c>
      <c r="D10" s="27" t="s">
        <v>24</v>
      </c>
      <c r="E10" s="39" t="s">
        <v>27</v>
      </c>
      <c r="F10" s="29">
        <v>1.243</v>
      </c>
      <c r="G10" s="29">
        <v>1.939</v>
      </c>
      <c r="H10" s="29">
        <v>7.701</v>
      </c>
      <c r="I10" s="30">
        <v>4.29</v>
      </c>
      <c r="J10" s="31">
        <v>28.708</v>
      </c>
      <c r="K10" s="31">
        <v>56.12</v>
      </c>
      <c r="L10" s="32">
        <v>395</v>
      </c>
      <c r="M10" s="32">
        <v>616</v>
      </c>
      <c r="N10" s="32">
        <v>2447</v>
      </c>
      <c r="O10" s="33">
        <v>1363</v>
      </c>
      <c r="P10" s="34">
        <v>9122</v>
      </c>
      <c r="Q10" s="34">
        <v>17832</v>
      </c>
      <c r="R10" s="34">
        <v>31775</v>
      </c>
      <c r="T10" s="35">
        <f t="shared" si="0"/>
        <v>0.22344436271585588</v>
      </c>
      <c r="U10" s="35">
        <f t="shared" si="0"/>
        <v>0.2794039114391178</v>
      </c>
      <c r="V10" s="35">
        <f t="shared" si="0"/>
        <v>0.5623959214842594</v>
      </c>
      <c r="W10" s="35">
        <f t="shared" si="0"/>
        <v>0.4172668474640083</v>
      </c>
      <c r="X10" s="36">
        <f t="shared" si="0"/>
        <v>1.1309062602677218</v>
      </c>
      <c r="Y10" s="36">
        <f t="shared" si="0"/>
        <v>1.6935040337428633</v>
      </c>
      <c r="Z10" s="37">
        <f t="shared" si="1"/>
        <v>1.4825110431032413</v>
      </c>
    </row>
    <row r="11" spans="1:26" ht="10.5">
      <c r="A11" s="42" t="s">
        <v>32</v>
      </c>
      <c r="B11" s="26" t="s">
        <v>24</v>
      </c>
      <c r="C11" s="26" t="s">
        <v>24</v>
      </c>
      <c r="D11" s="27" t="s">
        <v>24</v>
      </c>
      <c r="E11" s="40" t="s">
        <v>30</v>
      </c>
      <c r="F11" s="29">
        <v>3.149</v>
      </c>
      <c r="G11" s="29">
        <v>4.03</v>
      </c>
      <c r="H11" s="29">
        <v>19.647</v>
      </c>
      <c r="I11" s="30">
        <v>8.564</v>
      </c>
      <c r="J11" s="31">
        <v>41.688</v>
      </c>
      <c r="K11" s="31">
        <v>22.922</v>
      </c>
      <c r="L11" s="32">
        <v>25</v>
      </c>
      <c r="M11" s="32">
        <v>32</v>
      </c>
      <c r="N11" s="32">
        <v>156</v>
      </c>
      <c r="O11" s="33">
        <v>68</v>
      </c>
      <c r="P11" s="34">
        <v>331</v>
      </c>
      <c r="Q11" s="34">
        <v>182</v>
      </c>
      <c r="R11" s="34">
        <v>794</v>
      </c>
      <c r="T11" s="35">
        <f t="shared" si="0"/>
        <v>0.3567980173677604</v>
      </c>
      <c r="U11" s="35">
        <f t="shared" si="0"/>
        <v>0.4042440322131495</v>
      </c>
      <c r="V11" s="35">
        <f t="shared" si="0"/>
        <v>0.9184407015685364</v>
      </c>
      <c r="W11" s="35">
        <f t="shared" si="0"/>
        <v>0.5939796191769996</v>
      </c>
      <c r="X11" s="36">
        <f t="shared" si="0"/>
        <v>1.4037809507431365</v>
      </c>
      <c r="Y11" s="36">
        <f t="shared" si="0"/>
        <v>0.9985046440036776</v>
      </c>
      <c r="Z11" s="37">
        <f t="shared" si="1"/>
        <v>2.273462370326446</v>
      </c>
    </row>
    <row r="12" spans="1:29" ht="12" thickBot="1">
      <c r="A12" s="62" t="s">
        <v>32</v>
      </c>
      <c r="B12" s="26" t="s">
        <v>24</v>
      </c>
      <c r="C12" s="26" t="s">
        <v>24</v>
      </c>
      <c r="D12" s="27" t="s">
        <v>24</v>
      </c>
      <c r="E12" s="63" t="s">
        <v>31</v>
      </c>
      <c r="F12" s="29">
        <v>3.595</v>
      </c>
      <c r="G12" s="29">
        <v>5.272</v>
      </c>
      <c r="H12" s="29">
        <v>20.532</v>
      </c>
      <c r="I12" s="30">
        <v>9.716</v>
      </c>
      <c r="J12" s="31">
        <v>37.784</v>
      </c>
      <c r="K12" s="31">
        <v>23.1</v>
      </c>
      <c r="L12" s="32">
        <v>343</v>
      </c>
      <c r="M12" s="32">
        <v>503</v>
      </c>
      <c r="N12" s="32">
        <v>1959</v>
      </c>
      <c r="O12" s="33">
        <v>927</v>
      </c>
      <c r="P12" s="34">
        <v>3605</v>
      </c>
      <c r="Q12" s="34">
        <v>2204</v>
      </c>
      <c r="R12" s="34">
        <v>9541</v>
      </c>
      <c r="S12" s="38"/>
      <c r="T12" s="35">
        <f t="shared" si="0"/>
        <v>0.3815193658522199</v>
      </c>
      <c r="U12" s="35">
        <f t="shared" si="0"/>
        <v>0.4633505508006517</v>
      </c>
      <c r="V12" s="35">
        <f t="shared" si="0"/>
        <v>0.9405299213019899</v>
      </c>
      <c r="W12" s="35">
        <f t="shared" si="0"/>
        <v>0.6339737851892713</v>
      </c>
      <c r="X12" s="36">
        <f t="shared" si="0"/>
        <v>1.3239779479484146</v>
      </c>
      <c r="Y12" s="36">
        <f t="shared" si="0"/>
        <v>1.00273365329767</v>
      </c>
      <c r="Z12" s="37">
        <f t="shared" si="1"/>
        <v>2.419373623144133</v>
      </c>
      <c r="AA12" s="38"/>
      <c r="AB12" s="38"/>
      <c r="AC12" s="38"/>
    </row>
    <row r="13" spans="1:29" ht="7.5" customHeight="1" thickBot="1" thickTop="1">
      <c r="A13" s="64"/>
      <c r="B13" s="65"/>
      <c r="C13" s="65"/>
      <c r="D13" s="65"/>
      <c r="E13" s="65"/>
      <c r="F13" s="66"/>
      <c r="G13" s="66"/>
      <c r="H13" s="66"/>
      <c r="I13" s="67"/>
      <c r="J13" s="68"/>
      <c r="K13" s="68"/>
      <c r="L13" s="69"/>
      <c r="M13" s="69"/>
      <c r="N13" s="69"/>
      <c r="O13" s="70"/>
      <c r="P13" s="65"/>
      <c r="Q13" s="65"/>
      <c r="R13" s="65"/>
      <c r="S13" s="65"/>
      <c r="T13" s="69"/>
      <c r="U13" s="69"/>
      <c r="V13" s="69"/>
      <c r="W13" s="69"/>
      <c r="X13" s="65"/>
      <c r="Y13" s="65"/>
      <c r="Z13" s="65"/>
      <c r="AA13" s="71"/>
      <c r="AB13" s="65"/>
      <c r="AC13" s="65"/>
    </row>
    <row r="14" spans="1:29" ht="12" thickTop="1">
      <c r="A14" s="43" t="s">
        <v>23</v>
      </c>
      <c r="B14" s="1">
        <v>12</v>
      </c>
      <c r="C14" s="1">
        <v>35</v>
      </c>
      <c r="D14" s="1" t="s">
        <v>33</v>
      </c>
      <c r="E14" s="28" t="s">
        <v>25</v>
      </c>
      <c r="F14" s="45">
        <v>0</v>
      </c>
      <c r="G14" s="45">
        <v>0</v>
      </c>
      <c r="H14" s="45">
        <v>8</v>
      </c>
      <c r="I14" s="46">
        <v>10.667</v>
      </c>
      <c r="J14" s="47">
        <v>41.333</v>
      </c>
      <c r="K14" s="47">
        <v>40</v>
      </c>
      <c r="L14" s="44">
        <v>0</v>
      </c>
      <c r="M14" s="44">
        <v>0</v>
      </c>
      <c r="N14" s="44">
        <v>6</v>
      </c>
      <c r="O14" s="48">
        <v>8</v>
      </c>
      <c r="P14" s="1">
        <v>31</v>
      </c>
      <c r="Q14" s="1">
        <v>30</v>
      </c>
      <c r="R14" s="1">
        <v>75</v>
      </c>
      <c r="T14" s="35">
        <f aca="true" t="shared" si="2" ref="T14:T45">2*ASIN(SQRT(F14/100))</f>
        <v>0</v>
      </c>
      <c r="U14" s="35">
        <f aca="true" t="shared" si="3" ref="U14:U45">2*ASIN(SQRT(G14/100))</f>
        <v>0</v>
      </c>
      <c r="V14" s="35">
        <f aca="true" t="shared" si="4" ref="V14:V45">2*ASIN(SQRT(H14/100))</f>
        <v>0.5735131044230968</v>
      </c>
      <c r="W14" s="35">
        <f aca="true" t="shared" si="5" ref="W14:W45">2*ASIN(SQRT(I14/100))</f>
        <v>0.6654160331174793</v>
      </c>
      <c r="X14" s="36">
        <f aca="true" t="shared" si="6" ref="X14:X45">2*ASIN(SQRT(J14/100))</f>
        <v>1.3965763247717111</v>
      </c>
      <c r="Y14" s="36">
        <f aca="true" t="shared" si="7" ref="Y14:Y45">2*ASIN(SQRT(K14/100))</f>
        <v>1.369438406004566</v>
      </c>
      <c r="Z14" s="37">
        <f aca="true" t="shared" si="8" ref="Z14:Z45">SUM(T14:W14)</f>
        <v>1.238929137540576</v>
      </c>
      <c r="AA14" s="49">
        <f aca="true" t="shared" si="9" ref="AA14:AA29">$Z$5-Z14</f>
        <v>1.3782949350376064</v>
      </c>
      <c r="AB14" s="50">
        <f aca="true" t="shared" si="10" ref="AB14:AB29">((F14+G14)/(F14+G14+J14+K14))/(($F$5+$G$5)/($F$5+$G$5+$J$5+$K$5))</f>
        <v>0</v>
      </c>
      <c r="AC14" s="50">
        <f aca="true" t="shared" si="11" ref="AC14:AC29">((H14+I14)/(H14+I14+J14+K14))/(($H$5+$I$5)/($H$5+$I$5+$J$5+$K$5))</f>
        <v>0.3931674224083007</v>
      </c>
    </row>
    <row r="15" spans="1:29" ht="10.5">
      <c r="A15" s="43" t="s">
        <v>23</v>
      </c>
      <c r="B15" s="1">
        <v>162</v>
      </c>
      <c r="C15" s="1">
        <v>35</v>
      </c>
      <c r="D15" s="1" t="s">
        <v>34</v>
      </c>
      <c r="E15" s="28" t="s">
        <v>25</v>
      </c>
      <c r="F15" s="45">
        <v>0</v>
      </c>
      <c r="G15" s="45">
        <v>1.818</v>
      </c>
      <c r="H15" s="45">
        <v>29.091</v>
      </c>
      <c r="I15" s="46">
        <v>10.909</v>
      </c>
      <c r="J15" s="47">
        <v>36.364</v>
      </c>
      <c r="K15" s="47">
        <v>21.818</v>
      </c>
      <c r="L15" s="44">
        <v>0</v>
      </c>
      <c r="M15" s="44">
        <v>1</v>
      </c>
      <c r="N15" s="44">
        <v>16</v>
      </c>
      <c r="O15" s="48">
        <v>6</v>
      </c>
      <c r="P15" s="1">
        <v>20</v>
      </c>
      <c r="Q15" s="1">
        <v>12</v>
      </c>
      <c r="R15" s="1">
        <v>55</v>
      </c>
      <c r="T15" s="35">
        <f t="shared" si="2"/>
        <v>0</v>
      </c>
      <c r="U15" s="35">
        <f t="shared" si="3"/>
        <v>0.2704903078790387</v>
      </c>
      <c r="V15" s="35">
        <f t="shared" si="4"/>
        <v>1.1393555346510924</v>
      </c>
      <c r="W15" s="35">
        <f t="shared" si="5"/>
        <v>0.6732168420054239</v>
      </c>
      <c r="X15" s="36">
        <f t="shared" si="6"/>
        <v>1.2945772553126658</v>
      </c>
      <c r="Y15" s="36">
        <f t="shared" si="7"/>
        <v>0.9720104480034963</v>
      </c>
      <c r="Z15" s="37">
        <f t="shared" si="8"/>
        <v>2.0830626845355553</v>
      </c>
      <c r="AA15" s="49">
        <f t="shared" si="9"/>
        <v>0.534161388042627</v>
      </c>
      <c r="AB15" s="50">
        <f t="shared" si="10"/>
        <v>0.2284257296570276</v>
      </c>
      <c r="AC15" s="50">
        <f t="shared" si="11"/>
        <v>0.8580865892355348</v>
      </c>
    </row>
    <row r="16" spans="1:29" ht="10.5">
      <c r="A16" s="43" t="s">
        <v>23</v>
      </c>
      <c r="B16" s="1">
        <v>190</v>
      </c>
      <c r="C16" s="1">
        <v>445</v>
      </c>
      <c r="D16" s="1" t="s">
        <v>35</v>
      </c>
      <c r="E16" s="28" t="s">
        <v>25</v>
      </c>
      <c r="F16" s="45">
        <v>1.405</v>
      </c>
      <c r="G16" s="45">
        <v>7.026</v>
      </c>
      <c r="H16" s="45">
        <v>44.965</v>
      </c>
      <c r="I16" s="46">
        <v>14.286</v>
      </c>
      <c r="J16" s="47">
        <v>26.23</v>
      </c>
      <c r="K16" s="47">
        <v>6.089</v>
      </c>
      <c r="L16" s="44">
        <v>6</v>
      </c>
      <c r="M16" s="44">
        <v>30</v>
      </c>
      <c r="N16" s="44">
        <v>192</v>
      </c>
      <c r="O16" s="48">
        <v>61</v>
      </c>
      <c r="P16" s="1">
        <v>112</v>
      </c>
      <c r="Q16" s="1">
        <v>26</v>
      </c>
      <c r="R16" s="1">
        <v>427</v>
      </c>
      <c r="T16" s="35">
        <f t="shared" si="2"/>
        <v>0.2376240593823935</v>
      </c>
      <c r="U16" s="35">
        <f t="shared" si="3"/>
        <v>0.5365448013204046</v>
      </c>
      <c r="V16" s="35">
        <f t="shared" si="4"/>
        <v>1.4699253542307045</v>
      </c>
      <c r="W16" s="35">
        <f t="shared" si="5"/>
        <v>0.7752015382421503</v>
      </c>
      <c r="X16" s="36">
        <f t="shared" si="6"/>
        <v>1.0753776864925262</v>
      </c>
      <c r="Y16" s="36">
        <f t="shared" si="7"/>
        <v>0.4986687903813865</v>
      </c>
      <c r="Z16" s="37">
        <f t="shared" si="8"/>
        <v>3.019295753175653</v>
      </c>
      <c r="AA16" s="51">
        <f t="shared" si="9"/>
        <v>-0.40207168059747067</v>
      </c>
      <c r="AB16" s="50">
        <f t="shared" si="10"/>
        <v>1.5597459569850771</v>
      </c>
      <c r="AC16" s="50">
        <f t="shared" si="11"/>
        <v>1.3628418711883419</v>
      </c>
    </row>
    <row r="17" spans="1:29" ht="10.5">
      <c r="A17" s="43" t="s">
        <v>23</v>
      </c>
      <c r="B17" s="1">
        <v>210</v>
      </c>
      <c r="C17" s="1">
        <v>25</v>
      </c>
      <c r="D17" s="1" t="s">
        <v>36</v>
      </c>
      <c r="E17" s="28" t="s">
        <v>25</v>
      </c>
      <c r="F17" s="45">
        <v>0</v>
      </c>
      <c r="G17" s="45">
        <v>0</v>
      </c>
      <c r="H17" s="45">
        <v>16.667</v>
      </c>
      <c r="I17" s="46">
        <v>0</v>
      </c>
      <c r="J17" s="47">
        <v>58.333</v>
      </c>
      <c r="K17" s="47">
        <v>25</v>
      </c>
      <c r="L17" s="44">
        <v>0</v>
      </c>
      <c r="M17" s="44">
        <v>0</v>
      </c>
      <c r="N17" s="44">
        <v>2</v>
      </c>
      <c r="O17" s="48">
        <v>0</v>
      </c>
      <c r="P17" s="1">
        <v>7</v>
      </c>
      <c r="Q17" s="1">
        <v>3</v>
      </c>
      <c r="R17" s="1">
        <v>12</v>
      </c>
      <c r="T17" s="35">
        <f t="shared" si="2"/>
        <v>0</v>
      </c>
      <c r="U17" s="35">
        <f t="shared" si="3"/>
        <v>0</v>
      </c>
      <c r="V17" s="35">
        <f t="shared" si="4"/>
        <v>0.8410776148040636</v>
      </c>
      <c r="W17" s="35">
        <f t="shared" si="5"/>
        <v>0</v>
      </c>
      <c r="X17" s="36">
        <f t="shared" si="6"/>
        <v>1.7382376447844117</v>
      </c>
      <c r="Y17" s="36">
        <f t="shared" si="7"/>
        <v>1.0471975511965979</v>
      </c>
      <c r="Z17" s="37">
        <f t="shared" si="8"/>
        <v>0.8410776148040636</v>
      </c>
      <c r="AA17" s="49">
        <f t="shared" si="9"/>
        <v>1.7761464577741188</v>
      </c>
      <c r="AB17" s="50">
        <f t="shared" si="10"/>
        <v>0</v>
      </c>
      <c r="AC17" s="50">
        <f t="shared" si="11"/>
        <v>0.35104309365613906</v>
      </c>
    </row>
    <row r="18" spans="1:29" ht="10.5">
      <c r="A18" s="43" t="s">
        <v>23</v>
      </c>
      <c r="B18" s="1">
        <v>290</v>
      </c>
      <c r="C18" s="1">
        <v>20</v>
      </c>
      <c r="D18" s="1" t="s">
        <v>37</v>
      </c>
      <c r="E18" s="28" t="s">
        <v>25</v>
      </c>
      <c r="F18" s="45">
        <v>0</v>
      </c>
      <c r="G18" s="45">
        <v>0</v>
      </c>
      <c r="H18" s="45">
        <v>57.143</v>
      </c>
      <c r="I18" s="46">
        <v>28.571</v>
      </c>
      <c r="J18" s="47">
        <v>0</v>
      </c>
      <c r="K18" s="47">
        <v>14.286</v>
      </c>
      <c r="L18" s="44">
        <v>0</v>
      </c>
      <c r="M18" s="44">
        <v>0</v>
      </c>
      <c r="N18" s="44">
        <v>4</v>
      </c>
      <c r="O18" s="48">
        <v>2</v>
      </c>
      <c r="P18" s="1">
        <v>0</v>
      </c>
      <c r="Q18" s="1">
        <v>1</v>
      </c>
      <c r="R18" s="1">
        <v>7</v>
      </c>
      <c r="T18" s="35">
        <f t="shared" si="2"/>
        <v>0</v>
      </c>
      <c r="U18" s="35">
        <f t="shared" si="3"/>
        <v>0</v>
      </c>
      <c r="V18" s="35">
        <f t="shared" si="4"/>
        <v>1.7141467824522094</v>
      </c>
      <c r="W18" s="35">
        <f t="shared" si="5"/>
        <v>1.1278757958669317</v>
      </c>
      <c r="X18" s="36">
        <f t="shared" si="6"/>
        <v>0</v>
      </c>
      <c r="Y18" s="36">
        <f t="shared" si="7"/>
        <v>0.7752015382421503</v>
      </c>
      <c r="Z18" s="37">
        <f t="shared" si="8"/>
        <v>2.842022578319141</v>
      </c>
      <c r="AA18" s="51">
        <f t="shared" si="9"/>
        <v>-0.22479850574095872</v>
      </c>
      <c r="AB18" s="50">
        <f t="shared" si="10"/>
        <v>0</v>
      </c>
      <c r="AC18" s="50">
        <f t="shared" si="11"/>
        <v>1.8053223573313915</v>
      </c>
    </row>
    <row r="19" spans="1:29" ht="10.5">
      <c r="A19" s="43" t="s">
        <v>23</v>
      </c>
      <c r="B19" s="1">
        <v>330</v>
      </c>
      <c r="C19" s="1">
        <v>160</v>
      </c>
      <c r="D19" s="1" t="s">
        <v>38</v>
      </c>
      <c r="E19" s="28" t="s">
        <v>25</v>
      </c>
      <c r="F19" s="45">
        <v>0.524</v>
      </c>
      <c r="G19" s="45">
        <v>9.948</v>
      </c>
      <c r="H19" s="45">
        <v>50.262</v>
      </c>
      <c r="I19" s="46">
        <v>12.565</v>
      </c>
      <c r="J19" s="47">
        <v>19.372</v>
      </c>
      <c r="K19" s="47">
        <v>7.33</v>
      </c>
      <c r="L19" s="44">
        <v>1</v>
      </c>
      <c r="M19" s="44">
        <v>19</v>
      </c>
      <c r="N19" s="44">
        <v>96</v>
      </c>
      <c r="O19" s="48">
        <v>24</v>
      </c>
      <c r="P19" s="1">
        <v>37</v>
      </c>
      <c r="Q19" s="1">
        <v>14</v>
      </c>
      <c r="R19" s="1">
        <v>191</v>
      </c>
      <c r="T19" s="35">
        <f t="shared" si="2"/>
        <v>0.14490242507422377</v>
      </c>
      <c r="U19" s="35">
        <f t="shared" si="3"/>
        <v>0.6417657669820157</v>
      </c>
      <c r="V19" s="35">
        <f t="shared" si="4"/>
        <v>1.57603635077483</v>
      </c>
      <c r="W19" s="35">
        <f t="shared" si="5"/>
        <v>0.7246974791650493</v>
      </c>
      <c r="X19" s="36">
        <f t="shared" si="6"/>
        <v>0.9115010169981632</v>
      </c>
      <c r="Y19" s="36">
        <f t="shared" si="7"/>
        <v>0.5483227493406415</v>
      </c>
      <c r="Z19" s="37">
        <f t="shared" si="8"/>
        <v>3.087402021996119</v>
      </c>
      <c r="AA19" s="51">
        <f t="shared" si="9"/>
        <v>-0.4701779494179368</v>
      </c>
      <c r="AB19" s="50">
        <f t="shared" si="10"/>
        <v>2.123697869113241</v>
      </c>
      <c r="AC19" s="50">
        <f t="shared" si="11"/>
        <v>1.4780379555853744</v>
      </c>
    </row>
    <row r="20" spans="1:29" ht="10.5">
      <c r="A20" s="43" t="s">
        <v>23</v>
      </c>
      <c r="B20" s="1">
        <v>390</v>
      </c>
      <c r="C20" s="1">
        <v>39</v>
      </c>
      <c r="D20" s="1" t="s">
        <v>39</v>
      </c>
      <c r="E20" s="28" t="s">
        <v>25</v>
      </c>
      <c r="F20" s="45">
        <v>0</v>
      </c>
      <c r="G20" s="45">
        <v>0</v>
      </c>
      <c r="H20" s="45">
        <v>0</v>
      </c>
      <c r="I20" s="46">
        <v>0</v>
      </c>
      <c r="J20" s="47">
        <v>20</v>
      </c>
      <c r="K20" s="47">
        <v>80</v>
      </c>
      <c r="L20" s="44">
        <v>0</v>
      </c>
      <c r="M20" s="44">
        <v>0</v>
      </c>
      <c r="N20" s="44">
        <v>0</v>
      </c>
      <c r="O20" s="48">
        <v>0</v>
      </c>
      <c r="P20" s="1">
        <v>1</v>
      </c>
      <c r="Q20" s="1">
        <v>4</v>
      </c>
      <c r="R20" s="1">
        <v>5</v>
      </c>
      <c r="T20" s="35">
        <f t="shared" si="2"/>
        <v>0</v>
      </c>
      <c r="U20" s="35">
        <f t="shared" si="3"/>
        <v>0</v>
      </c>
      <c r="V20" s="35">
        <f t="shared" si="4"/>
        <v>0</v>
      </c>
      <c r="W20" s="35">
        <f t="shared" si="5"/>
        <v>0</v>
      </c>
      <c r="X20" s="36">
        <f t="shared" si="6"/>
        <v>0.9272952180016122</v>
      </c>
      <c r="Y20" s="36">
        <f t="shared" si="7"/>
        <v>2.214297435588181</v>
      </c>
      <c r="Z20" s="37">
        <f t="shared" si="8"/>
        <v>0</v>
      </c>
      <c r="AA20" s="49">
        <f t="shared" si="9"/>
        <v>2.6172240725781823</v>
      </c>
      <c r="AB20" s="50">
        <f t="shared" si="10"/>
        <v>0</v>
      </c>
      <c r="AC20" s="50">
        <f t="shared" si="11"/>
        <v>0</v>
      </c>
    </row>
    <row r="21" spans="1:29" ht="10.5">
      <c r="A21" s="43" t="s">
        <v>23</v>
      </c>
      <c r="B21" s="1">
        <v>470</v>
      </c>
      <c r="C21" s="1">
        <v>9</v>
      </c>
      <c r="D21" s="1" t="s">
        <v>40</v>
      </c>
      <c r="E21" s="28" t="s">
        <v>25</v>
      </c>
      <c r="F21" s="45">
        <v>2.612</v>
      </c>
      <c r="G21" s="45">
        <v>4.104</v>
      </c>
      <c r="H21" s="45">
        <v>25.373</v>
      </c>
      <c r="I21" s="46">
        <v>6.716</v>
      </c>
      <c r="J21" s="47">
        <v>33.209</v>
      </c>
      <c r="K21" s="47">
        <v>27.985</v>
      </c>
      <c r="L21" s="44">
        <v>7</v>
      </c>
      <c r="M21" s="44">
        <v>11</v>
      </c>
      <c r="N21" s="44">
        <v>68</v>
      </c>
      <c r="O21" s="48">
        <v>18</v>
      </c>
      <c r="P21" s="1">
        <v>89</v>
      </c>
      <c r="Q21" s="1">
        <v>75</v>
      </c>
      <c r="R21" s="1">
        <v>268</v>
      </c>
      <c r="T21" s="35">
        <f t="shared" si="2"/>
        <v>0.3246576068678403</v>
      </c>
      <c r="U21" s="35">
        <f t="shared" si="3"/>
        <v>0.40799043954716463</v>
      </c>
      <c r="V21" s="35">
        <f t="shared" si="4"/>
        <v>1.0557904081282383</v>
      </c>
      <c r="W21" s="35">
        <f t="shared" si="5"/>
        <v>0.5242891704353327</v>
      </c>
      <c r="X21" s="36">
        <f t="shared" si="6"/>
        <v>1.228320675096251</v>
      </c>
      <c r="Y21" s="36">
        <f t="shared" si="7"/>
        <v>1.1148635494934147</v>
      </c>
      <c r="Z21" s="37">
        <f t="shared" si="8"/>
        <v>2.312727624978576</v>
      </c>
      <c r="AA21" s="49">
        <f t="shared" si="9"/>
        <v>0.30449644759960615</v>
      </c>
      <c r="AB21" s="50">
        <f t="shared" si="10"/>
        <v>0.7455544201515971</v>
      </c>
      <c r="AC21" s="50">
        <f t="shared" si="11"/>
        <v>0.724530506806232</v>
      </c>
    </row>
    <row r="22" spans="1:29" ht="10.5">
      <c r="A22" s="43" t="s">
        <v>23</v>
      </c>
      <c r="B22" s="1">
        <v>470</v>
      </c>
      <c r="C22" s="1">
        <v>65</v>
      </c>
      <c r="D22" s="1" t="s">
        <v>41</v>
      </c>
      <c r="E22" s="28" t="s">
        <v>25</v>
      </c>
      <c r="F22" s="45">
        <v>0</v>
      </c>
      <c r="G22" s="45">
        <v>15</v>
      </c>
      <c r="H22" s="45">
        <v>30</v>
      </c>
      <c r="I22" s="46">
        <v>6.667</v>
      </c>
      <c r="J22" s="47">
        <v>30</v>
      </c>
      <c r="K22" s="47">
        <v>18.333</v>
      </c>
      <c r="L22" s="44">
        <v>0</v>
      </c>
      <c r="M22" s="44">
        <v>9</v>
      </c>
      <c r="N22" s="44">
        <v>18</v>
      </c>
      <c r="O22" s="48">
        <v>4</v>
      </c>
      <c r="P22" s="1">
        <v>18</v>
      </c>
      <c r="Q22" s="1">
        <v>11</v>
      </c>
      <c r="R22" s="1">
        <v>60</v>
      </c>
      <c r="T22" s="35">
        <f t="shared" si="2"/>
        <v>0</v>
      </c>
      <c r="U22" s="35">
        <f t="shared" si="3"/>
        <v>0.7953988301841436</v>
      </c>
      <c r="V22" s="35">
        <f t="shared" si="4"/>
        <v>1.1592794807274085</v>
      </c>
      <c r="W22" s="35">
        <f t="shared" si="5"/>
        <v>0.5223281847130411</v>
      </c>
      <c r="X22" s="36">
        <f t="shared" si="6"/>
        <v>1.1592794807274085</v>
      </c>
      <c r="Y22" s="36">
        <f t="shared" si="7"/>
        <v>0.8849347475359736</v>
      </c>
      <c r="Z22" s="37">
        <f t="shared" si="8"/>
        <v>2.477006495624593</v>
      </c>
      <c r="AA22" s="49">
        <f t="shared" si="9"/>
        <v>0.14021757695358916</v>
      </c>
      <c r="AB22" s="50">
        <f t="shared" si="10"/>
        <v>1.7855153614176988</v>
      </c>
      <c r="AC22" s="50">
        <f t="shared" si="11"/>
        <v>0.9085722131503006</v>
      </c>
    </row>
    <row r="23" spans="1:29" ht="10.5">
      <c r="A23" s="43" t="s">
        <v>23</v>
      </c>
      <c r="B23" s="1">
        <v>570</v>
      </c>
      <c r="C23" s="1">
        <v>40</v>
      </c>
      <c r="D23" s="1" t="s">
        <v>42</v>
      </c>
      <c r="E23" s="28" t="s">
        <v>25</v>
      </c>
      <c r="F23" s="45">
        <v>0</v>
      </c>
      <c r="G23" s="45">
        <v>3.738</v>
      </c>
      <c r="H23" s="45">
        <v>24.299</v>
      </c>
      <c r="I23" s="46">
        <v>12.617</v>
      </c>
      <c r="J23" s="47">
        <v>34.579</v>
      </c>
      <c r="K23" s="47">
        <v>24.766</v>
      </c>
      <c r="L23" s="44">
        <v>0</v>
      </c>
      <c r="M23" s="44">
        <v>8</v>
      </c>
      <c r="N23" s="44">
        <v>52</v>
      </c>
      <c r="O23" s="48">
        <v>27</v>
      </c>
      <c r="P23" s="1">
        <v>74</v>
      </c>
      <c r="Q23" s="1">
        <v>53</v>
      </c>
      <c r="R23" s="1">
        <v>214</v>
      </c>
      <c r="T23" s="35">
        <f t="shared" si="2"/>
        <v>0</v>
      </c>
      <c r="U23" s="35">
        <f t="shared" si="3"/>
        <v>0.38912861276039096</v>
      </c>
      <c r="V23" s="35">
        <f t="shared" si="4"/>
        <v>1.0309315556377723</v>
      </c>
      <c r="W23" s="35">
        <f t="shared" si="5"/>
        <v>0.7262649352056589</v>
      </c>
      <c r="X23" s="36">
        <f t="shared" si="6"/>
        <v>1.2572647145096756</v>
      </c>
      <c r="Y23" s="36">
        <f t="shared" si="7"/>
        <v>1.0417850695454278</v>
      </c>
      <c r="Z23" s="37">
        <f t="shared" si="8"/>
        <v>2.1463251036038224</v>
      </c>
      <c r="AA23" s="49">
        <f t="shared" si="9"/>
        <v>0.4708989689743599</v>
      </c>
      <c r="AB23" s="50">
        <f t="shared" si="10"/>
        <v>0.4467137812193308</v>
      </c>
      <c r="AC23" s="50">
        <f t="shared" si="11"/>
        <v>0.8077319580176807</v>
      </c>
    </row>
    <row r="24" spans="1:29" ht="10.5">
      <c r="A24" s="43" t="s">
        <v>23</v>
      </c>
      <c r="B24" s="1">
        <v>580</v>
      </c>
      <c r="C24" s="1">
        <v>25</v>
      </c>
      <c r="D24" s="1" t="s">
        <v>43</v>
      </c>
      <c r="E24" s="28" t="s">
        <v>25</v>
      </c>
      <c r="F24" s="45">
        <v>0</v>
      </c>
      <c r="G24" s="45">
        <v>0</v>
      </c>
      <c r="H24" s="45">
        <v>16.667</v>
      </c>
      <c r="I24" s="46">
        <v>0</v>
      </c>
      <c r="J24" s="47">
        <v>16.667</v>
      </c>
      <c r="K24" s="47">
        <v>66.667</v>
      </c>
      <c r="L24" s="44">
        <v>0</v>
      </c>
      <c r="M24" s="44">
        <v>0</v>
      </c>
      <c r="N24" s="44">
        <v>1</v>
      </c>
      <c r="O24" s="48">
        <v>0</v>
      </c>
      <c r="P24" s="1">
        <v>1</v>
      </c>
      <c r="Q24" s="1">
        <v>4</v>
      </c>
      <c r="R24" s="1">
        <v>6</v>
      </c>
      <c r="T24" s="35">
        <f t="shared" si="2"/>
        <v>0</v>
      </c>
      <c r="U24" s="35">
        <f t="shared" si="3"/>
        <v>0</v>
      </c>
      <c r="V24" s="35">
        <f t="shared" si="4"/>
        <v>0.8410776148040636</v>
      </c>
      <c r="W24" s="35">
        <f t="shared" si="5"/>
        <v>0</v>
      </c>
      <c r="X24" s="36">
        <f t="shared" si="6"/>
        <v>0.8410776148040636</v>
      </c>
      <c r="Y24" s="36">
        <f t="shared" si="7"/>
        <v>1.9106403073256695</v>
      </c>
      <c r="Z24" s="37">
        <f t="shared" si="8"/>
        <v>0.8410776148040636</v>
      </c>
      <c r="AA24" s="49">
        <f t="shared" si="9"/>
        <v>1.7761464577741188</v>
      </c>
      <c r="AB24" s="50">
        <f t="shared" si="10"/>
        <v>0</v>
      </c>
      <c r="AC24" s="50">
        <f t="shared" si="11"/>
        <v>0.35103958326030643</v>
      </c>
    </row>
    <row r="25" spans="1:29" ht="10.5">
      <c r="A25" s="43" t="s">
        <v>23</v>
      </c>
      <c r="B25" s="1">
        <v>740</v>
      </c>
      <c r="C25" s="1">
        <v>70</v>
      </c>
      <c r="D25" s="1" t="s">
        <v>44</v>
      </c>
      <c r="E25" s="28" t="s">
        <v>25</v>
      </c>
      <c r="F25" s="45">
        <v>0</v>
      </c>
      <c r="G25" s="45">
        <v>4.839</v>
      </c>
      <c r="H25" s="45">
        <v>34.677</v>
      </c>
      <c r="I25" s="46">
        <v>9.677</v>
      </c>
      <c r="J25" s="47">
        <v>28.226</v>
      </c>
      <c r="K25" s="47">
        <v>22.581</v>
      </c>
      <c r="L25" s="44">
        <v>0</v>
      </c>
      <c r="M25" s="44">
        <v>6</v>
      </c>
      <c r="N25" s="44">
        <v>43</v>
      </c>
      <c r="O25" s="48">
        <v>12</v>
      </c>
      <c r="P25" s="1">
        <v>35</v>
      </c>
      <c r="Q25" s="1">
        <v>28</v>
      </c>
      <c r="R25" s="1">
        <v>124</v>
      </c>
      <c r="T25" s="35">
        <f t="shared" si="2"/>
        <v>0</v>
      </c>
      <c r="U25" s="35">
        <f t="shared" si="3"/>
        <v>0.4435823425516582</v>
      </c>
      <c r="V25" s="35">
        <f t="shared" si="4"/>
        <v>1.2593244743487106</v>
      </c>
      <c r="W25" s="35">
        <f t="shared" si="5"/>
        <v>0.6326558167184656</v>
      </c>
      <c r="X25" s="36">
        <f t="shared" si="6"/>
        <v>1.1202249029666371</v>
      </c>
      <c r="Y25" s="36">
        <f t="shared" si="7"/>
        <v>0.9903705900521085</v>
      </c>
      <c r="Z25" s="37">
        <f t="shared" si="8"/>
        <v>2.335562633618834</v>
      </c>
      <c r="AA25" s="49">
        <f t="shared" si="9"/>
        <v>0.28166143895934814</v>
      </c>
      <c r="AB25" s="50">
        <f t="shared" si="10"/>
        <v>0.6555775351057329</v>
      </c>
      <c r="AC25" s="50">
        <f t="shared" si="11"/>
        <v>0.9816954831671469</v>
      </c>
    </row>
    <row r="26" spans="1:29" ht="10.5">
      <c r="A26" s="43" t="s">
        <v>23</v>
      </c>
      <c r="B26" s="1">
        <v>750</v>
      </c>
      <c r="C26" s="1">
        <v>72</v>
      </c>
      <c r="D26" s="1" t="s">
        <v>45</v>
      </c>
      <c r="E26" s="28" t="s">
        <v>25</v>
      </c>
      <c r="F26" s="45">
        <v>0.538</v>
      </c>
      <c r="G26" s="45">
        <v>3.226</v>
      </c>
      <c r="H26" s="45">
        <v>36.022</v>
      </c>
      <c r="I26" s="46">
        <v>13.441</v>
      </c>
      <c r="J26" s="47">
        <v>32.258</v>
      </c>
      <c r="K26" s="47">
        <v>14.516</v>
      </c>
      <c r="L26" s="44">
        <v>1</v>
      </c>
      <c r="M26" s="44">
        <v>6</v>
      </c>
      <c r="N26" s="44">
        <v>67</v>
      </c>
      <c r="O26" s="48">
        <v>25</v>
      </c>
      <c r="P26" s="1">
        <v>60</v>
      </c>
      <c r="Q26" s="1">
        <v>27</v>
      </c>
      <c r="R26" s="1">
        <v>186</v>
      </c>
      <c r="T26" s="35">
        <f t="shared" si="2"/>
        <v>0.14682882432489616</v>
      </c>
      <c r="U26" s="35">
        <f t="shared" si="3"/>
        <v>0.36118138267371164</v>
      </c>
      <c r="V26" s="35">
        <f t="shared" si="4"/>
        <v>1.2874605203049116</v>
      </c>
      <c r="W26" s="35">
        <f t="shared" si="5"/>
        <v>0.7507462386564592</v>
      </c>
      <c r="X26" s="36">
        <f t="shared" si="6"/>
        <v>1.2080534014314472</v>
      </c>
      <c r="Y26" s="36">
        <f t="shared" si="7"/>
        <v>0.7817524286929669</v>
      </c>
      <c r="Z26" s="37">
        <f t="shared" si="8"/>
        <v>2.546216965959979</v>
      </c>
      <c r="AA26" s="49">
        <f t="shared" si="9"/>
        <v>0.07100710661820342</v>
      </c>
      <c r="AB26" s="50">
        <f t="shared" si="10"/>
        <v>0.5614795666150711</v>
      </c>
      <c r="AC26" s="50">
        <f t="shared" si="11"/>
        <v>1.0825335749598237</v>
      </c>
    </row>
    <row r="27" spans="1:29" ht="10.5">
      <c r="A27" s="43" t="s">
        <v>23</v>
      </c>
      <c r="B27" s="1">
        <v>791</v>
      </c>
      <c r="C27" s="1">
        <v>180</v>
      </c>
      <c r="D27" s="1" t="s">
        <v>46</v>
      </c>
      <c r="E27" s="28" t="s">
        <v>25</v>
      </c>
      <c r="F27" s="45">
        <v>2.306</v>
      </c>
      <c r="G27" s="45">
        <v>10.901</v>
      </c>
      <c r="H27" s="45">
        <v>38.784</v>
      </c>
      <c r="I27" s="46">
        <v>11.53</v>
      </c>
      <c r="J27" s="47">
        <v>21.803</v>
      </c>
      <c r="K27" s="47">
        <v>14.675</v>
      </c>
      <c r="L27" s="44">
        <v>11</v>
      </c>
      <c r="M27" s="44">
        <v>52</v>
      </c>
      <c r="N27" s="44">
        <v>185</v>
      </c>
      <c r="O27" s="48">
        <v>55</v>
      </c>
      <c r="P27" s="1">
        <v>104</v>
      </c>
      <c r="Q27" s="1">
        <v>70</v>
      </c>
      <c r="R27" s="1">
        <v>477</v>
      </c>
      <c r="T27" s="35">
        <f t="shared" si="2"/>
        <v>0.304889930197658</v>
      </c>
      <c r="U27" s="35">
        <f t="shared" si="3"/>
        <v>0.6729601865542644</v>
      </c>
      <c r="V27" s="35">
        <f t="shared" si="4"/>
        <v>1.3445511293340437</v>
      </c>
      <c r="W27" s="35">
        <f t="shared" si="5"/>
        <v>0.6928950164611143</v>
      </c>
      <c r="X27" s="36">
        <f t="shared" si="6"/>
        <v>0.9716472158914872</v>
      </c>
      <c r="Y27" s="36">
        <f t="shared" si="7"/>
        <v>0.7862559138181667</v>
      </c>
      <c r="Z27" s="37">
        <f t="shared" si="8"/>
        <v>3.0152962625470803</v>
      </c>
      <c r="AA27" s="51">
        <f t="shared" si="9"/>
        <v>-0.3980721899688979</v>
      </c>
      <c r="AB27" s="50">
        <f t="shared" si="10"/>
        <v>2.0039241356389232</v>
      </c>
      <c r="AC27" s="50">
        <f t="shared" si="11"/>
        <v>1.2209901124736502</v>
      </c>
    </row>
    <row r="28" spans="1:29" ht="10.5">
      <c r="A28" s="43" t="s">
        <v>23</v>
      </c>
      <c r="B28" s="1">
        <v>791</v>
      </c>
      <c r="C28" s="1">
        <v>725</v>
      </c>
      <c r="D28" s="1" t="s">
        <v>47</v>
      </c>
      <c r="E28" s="28" t="s">
        <v>25</v>
      </c>
      <c r="F28" s="45">
        <v>1.649</v>
      </c>
      <c r="G28" s="45">
        <v>9.278</v>
      </c>
      <c r="H28" s="45">
        <v>45.979</v>
      </c>
      <c r="I28" s="46">
        <v>15.258</v>
      </c>
      <c r="J28" s="47">
        <v>21.649</v>
      </c>
      <c r="K28" s="47">
        <v>6.186</v>
      </c>
      <c r="L28" s="44">
        <v>8</v>
      </c>
      <c r="M28" s="44">
        <v>45</v>
      </c>
      <c r="N28" s="44">
        <v>223</v>
      </c>
      <c r="O28" s="48">
        <v>74</v>
      </c>
      <c r="P28" s="1">
        <v>105</v>
      </c>
      <c r="Q28" s="1">
        <v>30</v>
      </c>
      <c r="R28" s="1">
        <v>485</v>
      </c>
      <c r="T28" s="35">
        <f t="shared" si="2"/>
        <v>0.25753792522970737</v>
      </c>
      <c r="U28" s="35">
        <f t="shared" si="3"/>
        <v>0.6190328915133236</v>
      </c>
      <c r="V28" s="35">
        <f t="shared" si="4"/>
        <v>1.4902893891384443</v>
      </c>
      <c r="W28" s="35">
        <f t="shared" si="5"/>
        <v>0.8025989303491705</v>
      </c>
      <c r="X28" s="36">
        <f t="shared" si="6"/>
        <v>0.9679128000425957</v>
      </c>
      <c r="Y28" s="36">
        <f t="shared" si="7"/>
        <v>0.5027102028757726</v>
      </c>
      <c r="Z28" s="37">
        <f t="shared" si="8"/>
        <v>3.169459136230646</v>
      </c>
      <c r="AA28" s="51">
        <f t="shared" si="9"/>
        <v>-0.5522350636524638</v>
      </c>
      <c r="AB28" s="50">
        <f t="shared" si="10"/>
        <v>2.1251870371175507</v>
      </c>
      <c r="AC28" s="50">
        <f t="shared" si="11"/>
        <v>1.4480238008555562</v>
      </c>
    </row>
    <row r="29" spans="1:29" ht="10.5">
      <c r="A29" s="43" t="s">
        <v>23</v>
      </c>
      <c r="B29" s="1">
        <v>940</v>
      </c>
      <c r="C29" s="1">
        <v>35</v>
      </c>
      <c r="D29" s="1" t="s">
        <v>48</v>
      </c>
      <c r="E29" s="28" t="s">
        <v>25</v>
      </c>
      <c r="F29" s="45">
        <v>0</v>
      </c>
      <c r="G29" s="45">
        <v>0</v>
      </c>
      <c r="H29" s="45">
        <v>14.286</v>
      </c>
      <c r="I29" s="46">
        <v>14.286</v>
      </c>
      <c r="J29" s="47">
        <v>14.286</v>
      </c>
      <c r="K29" s="47">
        <v>57.143</v>
      </c>
      <c r="L29" s="44">
        <v>0</v>
      </c>
      <c r="M29" s="44">
        <v>0</v>
      </c>
      <c r="N29" s="44">
        <v>1</v>
      </c>
      <c r="O29" s="48">
        <v>1</v>
      </c>
      <c r="P29" s="1">
        <v>1</v>
      </c>
      <c r="Q29" s="1">
        <v>4</v>
      </c>
      <c r="R29" s="1">
        <v>7</v>
      </c>
      <c r="T29" s="35">
        <f t="shared" si="2"/>
        <v>0</v>
      </c>
      <c r="U29" s="35">
        <f t="shared" si="3"/>
        <v>0</v>
      </c>
      <c r="V29" s="35">
        <f t="shared" si="4"/>
        <v>0.7752015382421503</v>
      </c>
      <c r="W29" s="35">
        <f t="shared" si="5"/>
        <v>0.7752015382421503</v>
      </c>
      <c r="X29" s="36">
        <f t="shared" si="6"/>
        <v>0.7752015382421503</v>
      </c>
      <c r="Y29" s="36">
        <f t="shared" si="7"/>
        <v>1.7141467824522094</v>
      </c>
      <c r="Z29" s="37">
        <f t="shared" si="8"/>
        <v>1.5504030764843006</v>
      </c>
      <c r="AA29" s="49">
        <f t="shared" si="9"/>
        <v>1.0668209960938817</v>
      </c>
      <c r="AB29" s="50">
        <f t="shared" si="10"/>
        <v>0</v>
      </c>
      <c r="AC29" s="50">
        <f t="shared" si="11"/>
        <v>0.6017821427319539</v>
      </c>
    </row>
    <row r="30" spans="1:29" ht="10.5">
      <c r="A30" s="43" t="s">
        <v>23</v>
      </c>
      <c r="B30" s="1">
        <v>12</v>
      </c>
      <c r="C30" s="1">
        <v>35</v>
      </c>
      <c r="D30" s="1" t="s">
        <v>33</v>
      </c>
      <c r="E30" s="39" t="s">
        <v>27</v>
      </c>
      <c r="F30" s="45">
        <v>0</v>
      </c>
      <c r="G30" s="45">
        <v>0</v>
      </c>
      <c r="H30" s="45">
        <v>12.121</v>
      </c>
      <c r="I30" s="46">
        <v>9.091</v>
      </c>
      <c r="J30" s="47">
        <v>38.384</v>
      </c>
      <c r="K30" s="47">
        <v>40.404</v>
      </c>
      <c r="L30" s="44">
        <v>0</v>
      </c>
      <c r="M30" s="44">
        <v>0</v>
      </c>
      <c r="N30" s="44">
        <v>12</v>
      </c>
      <c r="O30" s="48">
        <v>9</v>
      </c>
      <c r="P30" s="1">
        <v>38</v>
      </c>
      <c r="Q30" s="1">
        <v>40</v>
      </c>
      <c r="R30" s="1">
        <v>99</v>
      </c>
      <c r="T30" s="35">
        <f t="shared" si="2"/>
        <v>0</v>
      </c>
      <c r="U30" s="35">
        <f t="shared" si="3"/>
        <v>0</v>
      </c>
      <c r="V30" s="35">
        <f t="shared" si="4"/>
        <v>0.7111986665997175</v>
      </c>
      <c r="W30" s="35">
        <f t="shared" si="5"/>
        <v>0.6125579006098839</v>
      </c>
      <c r="X30" s="36">
        <f t="shared" si="6"/>
        <v>1.3363340585809305</v>
      </c>
      <c r="Y30" s="36">
        <f t="shared" si="7"/>
        <v>1.3776781853507207</v>
      </c>
      <c r="Z30" s="37">
        <f t="shared" si="8"/>
        <v>1.3237565672096014</v>
      </c>
      <c r="AA30" s="49">
        <f aca="true" t="shared" si="12" ref="AA30:AA45">$Z$6-Z30</f>
        <v>1.059814962973892</v>
      </c>
      <c r="AB30" s="50">
        <f aca="true" t="shared" si="13" ref="AB30:AB45">((F30+G30)/(F30+G30+J30+K30))/(($F$6+$G$6)/($F$6+$G$6+$J$6+$K$6))</f>
        <v>0</v>
      </c>
      <c r="AC30" s="50">
        <f aca="true" t="shared" si="14" ref="AC30:AC45">((H30+I30)/(H30+I30+J30+K30))/(($H$6+$I$6)/($H$6+$I$6+$J$6+$K$6))</f>
        <v>0.5409586745189569</v>
      </c>
    </row>
    <row r="31" spans="1:29" ht="10.5">
      <c r="A31" s="43" t="s">
        <v>23</v>
      </c>
      <c r="B31" s="1">
        <v>162</v>
      </c>
      <c r="C31" s="1">
        <v>35</v>
      </c>
      <c r="D31" s="1" t="s">
        <v>34</v>
      </c>
      <c r="E31" s="39" t="s">
        <v>27</v>
      </c>
      <c r="F31" s="45">
        <v>0</v>
      </c>
      <c r="G31" s="45">
        <v>0</v>
      </c>
      <c r="H31" s="45">
        <v>22.449</v>
      </c>
      <c r="I31" s="46">
        <v>9.184</v>
      </c>
      <c r="J31" s="47">
        <v>33.673</v>
      </c>
      <c r="K31" s="47">
        <v>34.694</v>
      </c>
      <c r="L31" s="44">
        <v>0</v>
      </c>
      <c r="M31" s="44">
        <v>0</v>
      </c>
      <c r="N31" s="44">
        <v>22</v>
      </c>
      <c r="O31" s="48">
        <v>9</v>
      </c>
      <c r="P31" s="1">
        <v>33</v>
      </c>
      <c r="Q31" s="1">
        <v>34</v>
      </c>
      <c r="R31" s="1">
        <v>98</v>
      </c>
      <c r="T31" s="35">
        <f t="shared" si="2"/>
        <v>0</v>
      </c>
      <c r="U31" s="35">
        <f t="shared" si="3"/>
        <v>0</v>
      </c>
      <c r="V31" s="35">
        <f t="shared" si="4"/>
        <v>0.9872102810198587</v>
      </c>
      <c r="W31" s="35">
        <f t="shared" si="5"/>
        <v>0.615785489697698</v>
      </c>
      <c r="X31" s="36">
        <f t="shared" si="6"/>
        <v>1.2381557428406977</v>
      </c>
      <c r="Y31" s="36">
        <f t="shared" si="7"/>
        <v>1.2596816403745552</v>
      </c>
      <c r="Z31" s="37">
        <f t="shared" si="8"/>
        <v>1.6029957707175568</v>
      </c>
      <c r="AA31" s="49">
        <f t="shared" si="12"/>
        <v>0.7805757594659366</v>
      </c>
      <c r="AB31" s="50">
        <f t="shared" si="13"/>
        <v>0</v>
      </c>
      <c r="AC31" s="50">
        <f t="shared" si="14"/>
        <v>0.8067200523787554</v>
      </c>
    </row>
    <row r="32" spans="1:29" ht="10.5">
      <c r="A32" s="43" t="s">
        <v>23</v>
      </c>
      <c r="B32" s="1">
        <v>190</v>
      </c>
      <c r="C32" s="1">
        <v>445</v>
      </c>
      <c r="D32" s="1" t="s">
        <v>35</v>
      </c>
      <c r="E32" s="39" t="s">
        <v>27</v>
      </c>
      <c r="F32" s="45">
        <v>1.802</v>
      </c>
      <c r="G32" s="45">
        <v>8.108</v>
      </c>
      <c r="H32" s="45">
        <v>35.135</v>
      </c>
      <c r="I32" s="46">
        <v>15.766</v>
      </c>
      <c r="J32" s="47">
        <v>29.279</v>
      </c>
      <c r="K32" s="47">
        <v>9.91</v>
      </c>
      <c r="L32" s="44">
        <v>4</v>
      </c>
      <c r="M32" s="44">
        <v>18</v>
      </c>
      <c r="N32" s="44">
        <v>78</v>
      </c>
      <c r="O32" s="48">
        <v>35</v>
      </c>
      <c r="P32" s="1">
        <v>65</v>
      </c>
      <c r="Q32" s="1">
        <v>22</v>
      </c>
      <c r="R32" s="1">
        <v>222</v>
      </c>
      <c r="T32" s="35">
        <f t="shared" si="2"/>
        <v>0.26929012310443523</v>
      </c>
      <c r="U32" s="35">
        <f t="shared" si="3"/>
        <v>0.5774818553057949</v>
      </c>
      <c r="V32" s="35">
        <f t="shared" si="4"/>
        <v>1.2689327870603688</v>
      </c>
      <c r="W32" s="35">
        <f t="shared" si="5"/>
        <v>0.8166317700852741</v>
      </c>
      <c r="X32" s="36">
        <f t="shared" si="6"/>
        <v>1.1434909189526483</v>
      </c>
      <c r="Y32" s="36">
        <f t="shared" si="7"/>
        <v>0.6404950801317633</v>
      </c>
      <c r="Z32" s="37">
        <f t="shared" si="8"/>
        <v>2.932336535555873</v>
      </c>
      <c r="AA32" s="51">
        <f t="shared" si="12"/>
        <v>-0.5487650053723794</v>
      </c>
      <c r="AB32" s="50">
        <f t="shared" si="13"/>
        <v>2.113516608921348</v>
      </c>
      <c r="AC32" s="50">
        <f t="shared" si="14"/>
        <v>1.4408945493131453</v>
      </c>
    </row>
    <row r="33" spans="1:29" ht="10.5">
      <c r="A33" s="43" t="s">
        <v>23</v>
      </c>
      <c r="B33" s="1">
        <v>210</v>
      </c>
      <c r="C33" s="1">
        <v>25</v>
      </c>
      <c r="D33" s="1" t="s">
        <v>36</v>
      </c>
      <c r="E33" s="39" t="s">
        <v>27</v>
      </c>
      <c r="F33" s="45">
        <v>0</v>
      </c>
      <c r="G33" s="45">
        <v>3.191</v>
      </c>
      <c r="H33" s="45">
        <v>21.277</v>
      </c>
      <c r="I33" s="46">
        <v>5.319</v>
      </c>
      <c r="J33" s="47">
        <v>41.489</v>
      </c>
      <c r="K33" s="47">
        <v>28.723</v>
      </c>
      <c r="L33" s="44">
        <v>0</v>
      </c>
      <c r="M33" s="44">
        <v>3</v>
      </c>
      <c r="N33" s="44">
        <v>20</v>
      </c>
      <c r="O33" s="48">
        <v>5</v>
      </c>
      <c r="P33" s="1">
        <v>39</v>
      </c>
      <c r="Q33" s="1">
        <v>27</v>
      </c>
      <c r="R33" s="1">
        <v>94</v>
      </c>
      <c r="T33" s="35">
        <f t="shared" si="2"/>
        <v>0</v>
      </c>
      <c r="U33" s="35">
        <f t="shared" si="3"/>
        <v>0.35919528778616744</v>
      </c>
      <c r="V33" s="35">
        <f t="shared" si="4"/>
        <v>0.9588520487020278</v>
      </c>
      <c r="W33" s="35">
        <f t="shared" si="5"/>
        <v>0.4654492978403858</v>
      </c>
      <c r="X33" s="36">
        <f t="shared" si="6"/>
        <v>1.3997434037573955</v>
      </c>
      <c r="Y33" s="36">
        <f t="shared" si="7"/>
        <v>1.131237799950151</v>
      </c>
      <c r="Z33" s="37">
        <f t="shared" si="8"/>
        <v>1.7834966343285812</v>
      </c>
      <c r="AA33" s="49">
        <f t="shared" si="12"/>
        <v>0.6000748958549122</v>
      </c>
      <c r="AB33" s="50">
        <f t="shared" si="13"/>
        <v>0.45521613980443126</v>
      </c>
      <c r="AC33" s="50">
        <f t="shared" si="14"/>
        <v>0.700628093020472</v>
      </c>
    </row>
    <row r="34" spans="1:29" ht="10.5">
      <c r="A34" s="43" t="s">
        <v>23</v>
      </c>
      <c r="B34" s="1">
        <v>290</v>
      </c>
      <c r="C34" s="1">
        <v>20</v>
      </c>
      <c r="D34" s="1" t="s">
        <v>37</v>
      </c>
      <c r="E34" s="39" t="s">
        <v>27</v>
      </c>
      <c r="F34" s="45">
        <v>0</v>
      </c>
      <c r="G34" s="45">
        <v>0.606</v>
      </c>
      <c r="H34" s="45">
        <v>15.758</v>
      </c>
      <c r="I34" s="46">
        <v>9.091</v>
      </c>
      <c r="J34" s="47">
        <v>30.909</v>
      </c>
      <c r="K34" s="47">
        <v>43.636</v>
      </c>
      <c r="L34" s="44">
        <v>0</v>
      </c>
      <c r="M34" s="44">
        <v>1</v>
      </c>
      <c r="N34" s="44">
        <v>26</v>
      </c>
      <c r="O34" s="48">
        <v>15</v>
      </c>
      <c r="P34" s="1">
        <v>51</v>
      </c>
      <c r="Q34" s="1">
        <v>72</v>
      </c>
      <c r="R34" s="1">
        <v>165</v>
      </c>
      <c r="T34" s="35">
        <f t="shared" si="2"/>
        <v>0</v>
      </c>
      <c r="U34" s="35">
        <f t="shared" si="3"/>
        <v>0.1558496829429431</v>
      </c>
      <c r="V34" s="35">
        <f t="shared" si="4"/>
        <v>0.8164122216708387</v>
      </c>
      <c r="W34" s="35">
        <f t="shared" si="5"/>
        <v>0.6125579006098839</v>
      </c>
      <c r="X34" s="36">
        <f t="shared" si="6"/>
        <v>1.1790316368671647</v>
      </c>
      <c r="Y34" s="36">
        <f t="shared" si="7"/>
        <v>1.4431701368443202</v>
      </c>
      <c r="Z34" s="37">
        <f t="shared" si="8"/>
        <v>1.5848198052236657</v>
      </c>
      <c r="AA34" s="49">
        <f t="shared" si="12"/>
        <v>0.7987517249598277</v>
      </c>
      <c r="AB34" s="50">
        <f t="shared" si="13"/>
        <v>0.08443889041472001</v>
      </c>
      <c r="AC34" s="50">
        <f t="shared" si="14"/>
        <v>0.6375749100230764</v>
      </c>
    </row>
    <row r="35" spans="1:29" ht="10.5">
      <c r="A35" s="43" t="s">
        <v>23</v>
      </c>
      <c r="B35" s="1">
        <v>330</v>
      </c>
      <c r="C35" s="1">
        <v>160</v>
      </c>
      <c r="D35" s="1" t="s">
        <v>38</v>
      </c>
      <c r="E35" s="39" t="s">
        <v>27</v>
      </c>
      <c r="F35" s="45">
        <v>0.49</v>
      </c>
      <c r="G35" s="45">
        <v>10.294</v>
      </c>
      <c r="H35" s="45">
        <v>46.078</v>
      </c>
      <c r="I35" s="46">
        <v>13.235</v>
      </c>
      <c r="J35" s="47">
        <v>21.078</v>
      </c>
      <c r="K35" s="47">
        <v>8.824</v>
      </c>
      <c r="L35" s="44">
        <v>1</v>
      </c>
      <c r="M35" s="44">
        <v>21</v>
      </c>
      <c r="N35" s="44">
        <v>94</v>
      </c>
      <c r="O35" s="48">
        <v>27</v>
      </c>
      <c r="P35" s="1">
        <v>43</v>
      </c>
      <c r="Q35" s="1">
        <v>18</v>
      </c>
      <c r="R35" s="1">
        <v>204</v>
      </c>
      <c r="T35" s="35">
        <f t="shared" si="2"/>
        <v>0.1401145861761005</v>
      </c>
      <c r="U35" s="35">
        <f t="shared" si="3"/>
        <v>0.6532380576996407</v>
      </c>
      <c r="V35" s="35">
        <f t="shared" si="4"/>
        <v>1.4922756652163405</v>
      </c>
      <c r="W35" s="35">
        <f t="shared" si="5"/>
        <v>0.7446871055662244</v>
      </c>
      <c r="X35" s="36">
        <f t="shared" si="6"/>
        <v>0.9539813451371969</v>
      </c>
      <c r="Y35" s="36">
        <f t="shared" si="7"/>
        <v>0.6032079966369827</v>
      </c>
      <c r="Z35" s="37">
        <f t="shared" si="8"/>
        <v>3.0303154146583062</v>
      </c>
      <c r="AA35" s="51">
        <f t="shared" si="12"/>
        <v>-0.6467438844748128</v>
      </c>
      <c r="AB35" s="50">
        <f t="shared" si="13"/>
        <v>2.775489201187856</v>
      </c>
      <c r="AC35" s="50">
        <f t="shared" si="14"/>
        <v>1.6954870688828259</v>
      </c>
    </row>
    <row r="36" spans="1:29" ht="10.5">
      <c r="A36" s="43" t="s">
        <v>23</v>
      </c>
      <c r="B36" s="1">
        <v>390</v>
      </c>
      <c r="C36" s="1">
        <v>39</v>
      </c>
      <c r="D36" s="1" t="s">
        <v>39</v>
      </c>
      <c r="E36" s="39" t="s">
        <v>27</v>
      </c>
      <c r="F36" s="45">
        <v>0</v>
      </c>
      <c r="G36" s="45">
        <v>1.563</v>
      </c>
      <c r="H36" s="45">
        <v>14.063</v>
      </c>
      <c r="I36" s="46">
        <v>7.813</v>
      </c>
      <c r="J36" s="47">
        <v>43.75</v>
      </c>
      <c r="K36" s="47">
        <v>32.813</v>
      </c>
      <c r="L36" s="44">
        <v>0</v>
      </c>
      <c r="M36" s="44">
        <v>1</v>
      </c>
      <c r="N36" s="44">
        <v>9</v>
      </c>
      <c r="O36" s="48">
        <v>5</v>
      </c>
      <c r="P36" s="1">
        <v>28</v>
      </c>
      <c r="Q36" s="1">
        <v>21</v>
      </c>
      <c r="R36" s="1">
        <v>64</v>
      </c>
      <c r="T36" s="35">
        <f t="shared" si="2"/>
        <v>0</v>
      </c>
      <c r="U36" s="35">
        <f t="shared" si="3"/>
        <v>0.25069597537299404</v>
      </c>
      <c r="V36" s="35">
        <f t="shared" si="4"/>
        <v>0.7688079318147518</v>
      </c>
      <c r="W36" s="35">
        <f t="shared" si="5"/>
        <v>0.5665829614685635</v>
      </c>
      <c r="X36" s="36">
        <f t="shared" si="6"/>
        <v>1.4454684956268313</v>
      </c>
      <c r="Y36" s="36">
        <f t="shared" si="7"/>
        <v>1.2198996321162707</v>
      </c>
      <c r="Z36" s="37">
        <f t="shared" si="8"/>
        <v>1.5860868686563094</v>
      </c>
      <c r="AA36" s="49">
        <f t="shared" si="12"/>
        <v>0.797484661527184</v>
      </c>
      <c r="AB36" s="50">
        <f t="shared" si="13"/>
        <v>0.2094922910073801</v>
      </c>
      <c r="AC36" s="50">
        <f t="shared" si="14"/>
        <v>0.566739121071243</v>
      </c>
    </row>
    <row r="37" spans="1:29" ht="10.5">
      <c r="A37" s="43" t="s">
        <v>23</v>
      </c>
      <c r="B37" s="1">
        <v>470</v>
      </c>
      <c r="C37" s="1">
        <v>9</v>
      </c>
      <c r="D37" s="1" t="s">
        <v>40</v>
      </c>
      <c r="E37" s="39" t="s">
        <v>27</v>
      </c>
      <c r="F37" s="45">
        <v>3.297</v>
      </c>
      <c r="G37" s="45">
        <v>4.945</v>
      </c>
      <c r="H37" s="45">
        <v>21.978</v>
      </c>
      <c r="I37" s="46">
        <v>8.242</v>
      </c>
      <c r="J37" s="47">
        <v>36.264</v>
      </c>
      <c r="K37" s="47">
        <v>25.275</v>
      </c>
      <c r="L37" s="44">
        <v>6</v>
      </c>
      <c r="M37" s="44">
        <v>9</v>
      </c>
      <c r="N37" s="44">
        <v>40</v>
      </c>
      <c r="O37" s="48">
        <v>15</v>
      </c>
      <c r="P37" s="1">
        <v>66</v>
      </c>
      <c r="Q37" s="1">
        <v>46</v>
      </c>
      <c r="R37" s="1">
        <v>182</v>
      </c>
      <c r="T37" s="35">
        <f t="shared" si="2"/>
        <v>0.36517858634252987</v>
      </c>
      <c r="U37" s="35">
        <f t="shared" si="3"/>
        <v>0.44849662695972226</v>
      </c>
      <c r="V37" s="35">
        <f t="shared" si="4"/>
        <v>0.9758793464071215</v>
      </c>
      <c r="W37" s="35">
        <f t="shared" si="5"/>
        <v>0.5823727004043768</v>
      </c>
      <c r="X37" s="36">
        <f t="shared" si="6"/>
        <v>1.2924978408205683</v>
      </c>
      <c r="Y37" s="36">
        <f t="shared" si="7"/>
        <v>1.0535368457673926</v>
      </c>
      <c r="Z37" s="37">
        <f t="shared" si="8"/>
        <v>2.3719272601137504</v>
      </c>
      <c r="AA37" s="49">
        <f t="shared" si="12"/>
        <v>0.011644270069743001</v>
      </c>
      <c r="AB37" s="50">
        <f t="shared" si="13"/>
        <v>1.2368017151872481</v>
      </c>
      <c r="AC37" s="50">
        <f t="shared" si="14"/>
        <v>0.8399013105619052</v>
      </c>
    </row>
    <row r="38" spans="1:29" ht="10.5">
      <c r="A38" s="43" t="s">
        <v>23</v>
      </c>
      <c r="B38" s="1">
        <v>470</v>
      </c>
      <c r="C38" s="1">
        <v>65</v>
      </c>
      <c r="D38" s="1" t="s">
        <v>41</v>
      </c>
      <c r="E38" s="39" t="s">
        <v>27</v>
      </c>
      <c r="F38" s="45">
        <v>1.667</v>
      </c>
      <c r="G38" s="45">
        <v>6.667</v>
      </c>
      <c r="H38" s="45">
        <v>28.333</v>
      </c>
      <c r="I38" s="46">
        <v>11.667</v>
      </c>
      <c r="J38" s="47">
        <v>27.778</v>
      </c>
      <c r="K38" s="47">
        <v>23.889</v>
      </c>
      <c r="L38" s="44">
        <v>3</v>
      </c>
      <c r="M38" s="44">
        <v>12</v>
      </c>
      <c r="N38" s="44">
        <v>51</v>
      </c>
      <c r="O38" s="48">
        <v>21</v>
      </c>
      <c r="P38" s="1">
        <v>50</v>
      </c>
      <c r="Q38" s="1">
        <v>43</v>
      </c>
      <c r="R38" s="1">
        <v>180</v>
      </c>
      <c r="T38" s="35">
        <f t="shared" si="2"/>
        <v>0.25894757850872296</v>
      </c>
      <c r="U38" s="35">
        <f t="shared" si="3"/>
        <v>0.5223281847130411</v>
      </c>
      <c r="V38" s="35">
        <f t="shared" si="4"/>
        <v>1.1226007935350952</v>
      </c>
      <c r="W38" s="35">
        <f t="shared" si="5"/>
        <v>0.6971735170604944</v>
      </c>
      <c r="X38" s="36">
        <f t="shared" si="6"/>
        <v>1.1102472964968515</v>
      </c>
      <c r="Y38" s="36">
        <f t="shared" si="7"/>
        <v>1.0213442881385184</v>
      </c>
      <c r="Z38" s="37">
        <f t="shared" si="8"/>
        <v>2.6010500738173534</v>
      </c>
      <c r="AA38" s="51">
        <f t="shared" si="12"/>
        <v>-0.21747854363386</v>
      </c>
      <c r="AB38" s="50">
        <f t="shared" si="13"/>
        <v>1.454452910502672</v>
      </c>
      <c r="AC38" s="50">
        <f t="shared" si="14"/>
        <v>1.1128315856965845</v>
      </c>
    </row>
    <row r="39" spans="1:29" ht="10.5">
      <c r="A39" s="43" t="s">
        <v>23</v>
      </c>
      <c r="B39" s="1">
        <v>570</v>
      </c>
      <c r="C39" s="1">
        <v>40</v>
      </c>
      <c r="D39" s="1" t="s">
        <v>42</v>
      </c>
      <c r="E39" s="39" t="s">
        <v>27</v>
      </c>
      <c r="F39" s="45">
        <v>0</v>
      </c>
      <c r="G39" s="45">
        <v>2.581</v>
      </c>
      <c r="H39" s="45">
        <v>29.677</v>
      </c>
      <c r="I39" s="46">
        <v>9.677</v>
      </c>
      <c r="J39" s="47">
        <v>34.194</v>
      </c>
      <c r="K39" s="47">
        <v>23.871</v>
      </c>
      <c r="L39" s="44">
        <v>0</v>
      </c>
      <c r="M39" s="44">
        <v>4</v>
      </c>
      <c r="N39" s="44">
        <v>46</v>
      </c>
      <c r="O39" s="48">
        <v>15</v>
      </c>
      <c r="P39" s="1">
        <v>53</v>
      </c>
      <c r="Q39" s="1">
        <v>37</v>
      </c>
      <c r="R39" s="1">
        <v>155</v>
      </c>
      <c r="T39" s="35">
        <f t="shared" si="2"/>
        <v>0</v>
      </c>
      <c r="U39" s="35">
        <f t="shared" si="3"/>
        <v>0.3227082913027035</v>
      </c>
      <c r="V39" s="35">
        <f t="shared" si="4"/>
        <v>1.1522201094564017</v>
      </c>
      <c r="W39" s="35">
        <f t="shared" si="5"/>
        <v>0.6326558167184656</v>
      </c>
      <c r="X39" s="36">
        <f t="shared" si="6"/>
        <v>1.2491593656037865</v>
      </c>
      <c r="Y39" s="36">
        <f t="shared" si="7"/>
        <v>1.0209221000647497</v>
      </c>
      <c r="Z39" s="37">
        <f t="shared" si="8"/>
        <v>2.1075842174775707</v>
      </c>
      <c r="AA39" s="49">
        <f t="shared" si="12"/>
        <v>0.2759873127059227</v>
      </c>
      <c r="AB39" s="50">
        <f t="shared" si="13"/>
        <v>0.44564650043523824</v>
      </c>
      <c r="AC39" s="50">
        <f t="shared" si="14"/>
        <v>1.0302145633669728</v>
      </c>
    </row>
    <row r="40" spans="1:29" ht="10.5">
      <c r="A40" s="43" t="s">
        <v>23</v>
      </c>
      <c r="B40" s="1">
        <v>580</v>
      </c>
      <c r="C40" s="1">
        <v>25</v>
      </c>
      <c r="D40" s="1" t="s">
        <v>43</v>
      </c>
      <c r="E40" s="39" t="s">
        <v>27</v>
      </c>
      <c r="F40" s="45">
        <v>0</v>
      </c>
      <c r="G40" s="45">
        <v>0</v>
      </c>
      <c r="H40" s="45">
        <v>8.772</v>
      </c>
      <c r="I40" s="46">
        <v>7.018</v>
      </c>
      <c r="J40" s="47">
        <v>40.351</v>
      </c>
      <c r="K40" s="47">
        <v>43.86</v>
      </c>
      <c r="L40" s="44">
        <v>0</v>
      </c>
      <c r="M40" s="44">
        <v>0</v>
      </c>
      <c r="N40" s="44">
        <v>5</v>
      </c>
      <c r="O40" s="48">
        <v>4</v>
      </c>
      <c r="P40" s="1">
        <v>23</v>
      </c>
      <c r="Q40" s="1">
        <v>25</v>
      </c>
      <c r="R40" s="1">
        <v>57</v>
      </c>
      <c r="T40" s="35">
        <f t="shared" si="2"/>
        <v>0</v>
      </c>
      <c r="U40" s="35">
        <f t="shared" si="3"/>
        <v>0</v>
      </c>
      <c r="V40" s="35">
        <f t="shared" si="4"/>
        <v>0.6013722631438699</v>
      </c>
      <c r="W40" s="35">
        <f t="shared" si="5"/>
        <v>0.5362317111080106</v>
      </c>
      <c r="X40" s="36">
        <f t="shared" si="6"/>
        <v>1.376597993020942</v>
      </c>
      <c r="Y40" s="36">
        <f t="shared" si="7"/>
        <v>1.4476855793733803</v>
      </c>
      <c r="Z40" s="37">
        <f t="shared" si="8"/>
        <v>1.1376039742518804</v>
      </c>
      <c r="AA40" s="49">
        <f t="shared" si="12"/>
        <v>1.245967555931613</v>
      </c>
      <c r="AB40" s="50">
        <f t="shared" si="13"/>
        <v>0</v>
      </c>
      <c r="AC40" s="50">
        <f t="shared" si="14"/>
        <v>0.4026801835816418</v>
      </c>
    </row>
    <row r="41" spans="1:29" ht="10.5">
      <c r="A41" s="43" t="s">
        <v>23</v>
      </c>
      <c r="B41" s="1">
        <v>740</v>
      </c>
      <c r="C41" s="1">
        <v>70</v>
      </c>
      <c r="D41" s="1" t="s">
        <v>44</v>
      </c>
      <c r="E41" s="39" t="s">
        <v>27</v>
      </c>
      <c r="F41" s="45">
        <v>0</v>
      </c>
      <c r="G41" s="45">
        <v>4.412</v>
      </c>
      <c r="H41" s="45">
        <v>26.471</v>
      </c>
      <c r="I41" s="46">
        <v>8.824</v>
      </c>
      <c r="J41" s="47">
        <v>37.5</v>
      </c>
      <c r="K41" s="47">
        <v>22.794</v>
      </c>
      <c r="L41" s="44">
        <v>0</v>
      </c>
      <c r="M41" s="44">
        <v>6</v>
      </c>
      <c r="N41" s="44">
        <v>36</v>
      </c>
      <c r="O41" s="48">
        <v>12</v>
      </c>
      <c r="P41" s="1">
        <v>51</v>
      </c>
      <c r="Q41" s="1">
        <v>31</v>
      </c>
      <c r="R41" s="1">
        <v>136</v>
      </c>
      <c r="T41" s="35">
        <f t="shared" si="2"/>
        <v>0</v>
      </c>
      <c r="U41" s="35">
        <f t="shared" si="3"/>
        <v>0.4232473191917752</v>
      </c>
      <c r="V41" s="35">
        <f t="shared" si="4"/>
        <v>1.0808483338512722</v>
      </c>
      <c r="W41" s="35">
        <f t="shared" si="5"/>
        <v>0.6032079966369827</v>
      </c>
      <c r="X41" s="36">
        <f t="shared" si="6"/>
        <v>1.318116071652818</v>
      </c>
      <c r="Y41" s="36">
        <f t="shared" si="7"/>
        <v>0.995456427660896</v>
      </c>
      <c r="Z41" s="37">
        <f t="shared" si="8"/>
        <v>2.10730364968003</v>
      </c>
      <c r="AA41" s="49">
        <f t="shared" si="12"/>
        <v>0.2762678805034633</v>
      </c>
      <c r="AB41" s="50">
        <f t="shared" si="13"/>
        <v>0.7139957190551297</v>
      </c>
      <c r="AC41" s="50">
        <f t="shared" si="14"/>
        <v>0.9416461580403321</v>
      </c>
    </row>
    <row r="42" spans="1:29" ht="10.5">
      <c r="A42" s="43" t="s">
        <v>23</v>
      </c>
      <c r="B42" s="1">
        <v>750</v>
      </c>
      <c r="C42" s="1">
        <v>72</v>
      </c>
      <c r="D42" s="1" t="s">
        <v>45</v>
      </c>
      <c r="E42" s="39" t="s">
        <v>27</v>
      </c>
      <c r="F42" s="45">
        <v>0.667</v>
      </c>
      <c r="G42" s="45">
        <v>2</v>
      </c>
      <c r="H42" s="45">
        <v>22.667</v>
      </c>
      <c r="I42" s="46">
        <v>12</v>
      </c>
      <c r="J42" s="47">
        <v>38</v>
      </c>
      <c r="K42" s="47">
        <v>24.667</v>
      </c>
      <c r="L42" s="44">
        <v>1</v>
      </c>
      <c r="M42" s="44">
        <v>3</v>
      </c>
      <c r="N42" s="44">
        <v>34</v>
      </c>
      <c r="O42" s="48">
        <v>18</v>
      </c>
      <c r="P42" s="1">
        <v>57</v>
      </c>
      <c r="Q42" s="1">
        <v>37</v>
      </c>
      <c r="R42" s="1">
        <v>150</v>
      </c>
      <c r="T42" s="35">
        <f t="shared" si="2"/>
        <v>0.16352226288260635</v>
      </c>
      <c r="U42" s="35">
        <f t="shared" si="3"/>
        <v>0.2837941092083278</v>
      </c>
      <c r="V42" s="35">
        <f t="shared" si="4"/>
        <v>0.992426058394943</v>
      </c>
      <c r="W42" s="35">
        <f t="shared" si="5"/>
        <v>0.707483211779343</v>
      </c>
      <c r="X42" s="36">
        <f t="shared" si="6"/>
        <v>1.3284304757559333</v>
      </c>
      <c r="Y42" s="36">
        <f t="shared" si="7"/>
        <v>1.0394900203395527</v>
      </c>
      <c r="Z42" s="37">
        <f t="shared" si="8"/>
        <v>2.1472256422652203</v>
      </c>
      <c r="AA42" s="49">
        <f t="shared" si="12"/>
        <v>0.23634588791827316</v>
      </c>
      <c r="AB42" s="50">
        <f t="shared" si="13"/>
        <v>0.4274530546777487</v>
      </c>
      <c r="AC42" s="50">
        <f t="shared" si="14"/>
        <v>0.9083101347252794</v>
      </c>
    </row>
    <row r="43" spans="1:29" ht="10.5">
      <c r="A43" s="43" t="s">
        <v>23</v>
      </c>
      <c r="B43" s="1">
        <v>791</v>
      </c>
      <c r="C43" s="1">
        <v>180</v>
      </c>
      <c r="D43" s="1" t="s">
        <v>46</v>
      </c>
      <c r="E43" s="39" t="s">
        <v>27</v>
      </c>
      <c r="F43" s="45">
        <v>1.913</v>
      </c>
      <c r="G43" s="45">
        <v>11.475</v>
      </c>
      <c r="H43" s="45">
        <v>40.71</v>
      </c>
      <c r="I43" s="46">
        <v>10.656</v>
      </c>
      <c r="J43" s="47">
        <v>19.945</v>
      </c>
      <c r="K43" s="47">
        <v>15.301</v>
      </c>
      <c r="L43" s="44">
        <v>7</v>
      </c>
      <c r="M43" s="44">
        <v>42</v>
      </c>
      <c r="N43" s="44">
        <v>149</v>
      </c>
      <c r="O43" s="48">
        <v>39</v>
      </c>
      <c r="P43" s="1">
        <v>73</v>
      </c>
      <c r="Q43" s="1">
        <v>56</v>
      </c>
      <c r="R43" s="1">
        <v>366</v>
      </c>
      <c r="T43" s="35">
        <f t="shared" si="2"/>
        <v>0.27751213111512985</v>
      </c>
      <c r="U43" s="35">
        <f t="shared" si="3"/>
        <v>0.691171158987618</v>
      </c>
      <c r="V43" s="35">
        <f t="shared" si="4"/>
        <v>1.383910350252634</v>
      </c>
      <c r="W43" s="35">
        <f t="shared" si="5"/>
        <v>0.6650596113538229</v>
      </c>
      <c r="X43" s="36">
        <f t="shared" si="6"/>
        <v>0.9259195078508773</v>
      </c>
      <c r="Y43" s="36">
        <f t="shared" si="7"/>
        <v>0.8037940729501204</v>
      </c>
      <c r="Z43" s="37">
        <f t="shared" si="8"/>
        <v>3.0176532517092047</v>
      </c>
      <c r="AA43" s="51">
        <f t="shared" si="12"/>
        <v>-0.6340817215257113</v>
      </c>
      <c r="AB43" s="50">
        <f t="shared" si="13"/>
        <v>2.8825733736444037</v>
      </c>
      <c r="AC43" s="50">
        <f t="shared" si="14"/>
        <v>1.5124469521354031</v>
      </c>
    </row>
    <row r="44" spans="1:29" ht="10.5">
      <c r="A44" s="43" t="s">
        <v>23</v>
      </c>
      <c r="B44" s="1">
        <v>791</v>
      </c>
      <c r="C44" s="1">
        <v>725</v>
      </c>
      <c r="D44" s="1" t="s">
        <v>47</v>
      </c>
      <c r="E44" s="39" t="s">
        <v>27</v>
      </c>
      <c r="F44" s="45">
        <v>1.687</v>
      </c>
      <c r="G44" s="45">
        <v>9.639</v>
      </c>
      <c r="H44" s="45">
        <v>46.024</v>
      </c>
      <c r="I44" s="46">
        <v>13.976</v>
      </c>
      <c r="J44" s="47">
        <v>22.169</v>
      </c>
      <c r="K44" s="47">
        <v>6.506</v>
      </c>
      <c r="L44" s="44">
        <v>7</v>
      </c>
      <c r="M44" s="44">
        <v>40</v>
      </c>
      <c r="N44" s="44">
        <v>191</v>
      </c>
      <c r="O44" s="48">
        <v>58</v>
      </c>
      <c r="P44" s="1">
        <v>92</v>
      </c>
      <c r="Q44" s="1">
        <v>27</v>
      </c>
      <c r="R44" s="1">
        <v>415</v>
      </c>
      <c r="T44" s="35">
        <f t="shared" si="2"/>
        <v>0.260505113501903</v>
      </c>
      <c r="U44" s="35">
        <f t="shared" si="3"/>
        <v>0.6313693595147176</v>
      </c>
      <c r="V44" s="35">
        <f t="shared" si="4"/>
        <v>1.491192280887362</v>
      </c>
      <c r="W44" s="35">
        <f t="shared" si="5"/>
        <v>0.7663020909537158</v>
      </c>
      <c r="X44" s="36">
        <f t="shared" si="6"/>
        <v>0.9804846269045688</v>
      </c>
      <c r="Y44" s="36">
        <f t="shared" si="7"/>
        <v>0.5158373361846266</v>
      </c>
      <c r="Z44" s="37">
        <f t="shared" si="8"/>
        <v>3.1493688448576984</v>
      </c>
      <c r="AA44" s="51">
        <f t="shared" si="12"/>
        <v>-0.765797314674205</v>
      </c>
      <c r="AB44" s="50">
        <f t="shared" si="13"/>
        <v>2.9649021583281505</v>
      </c>
      <c r="AC44" s="50">
        <f t="shared" si="14"/>
        <v>1.7255697710636957</v>
      </c>
    </row>
    <row r="45" spans="1:29" ht="10.5">
      <c r="A45" s="43" t="s">
        <v>23</v>
      </c>
      <c r="B45" s="1">
        <v>940</v>
      </c>
      <c r="C45" s="1">
        <v>35</v>
      </c>
      <c r="D45" s="1" t="s">
        <v>48</v>
      </c>
      <c r="E45" s="39" t="s">
        <v>27</v>
      </c>
      <c r="F45" s="45">
        <v>0</v>
      </c>
      <c r="G45" s="45">
        <v>0</v>
      </c>
      <c r="H45" s="45">
        <v>12.121</v>
      </c>
      <c r="I45" s="46">
        <v>12.121</v>
      </c>
      <c r="J45" s="47">
        <v>42.424</v>
      </c>
      <c r="K45" s="47">
        <v>33.333</v>
      </c>
      <c r="L45" s="44">
        <v>0</v>
      </c>
      <c r="M45" s="44">
        <v>0</v>
      </c>
      <c r="N45" s="44">
        <v>4</v>
      </c>
      <c r="O45" s="48">
        <v>4</v>
      </c>
      <c r="P45" s="1">
        <v>14</v>
      </c>
      <c r="Q45" s="1">
        <v>11</v>
      </c>
      <c r="R45" s="1">
        <v>33</v>
      </c>
      <c r="T45" s="35">
        <f t="shared" si="2"/>
        <v>0</v>
      </c>
      <c r="U45" s="35">
        <f t="shared" si="3"/>
        <v>0</v>
      </c>
      <c r="V45" s="35">
        <f t="shared" si="4"/>
        <v>0.7111986665997175</v>
      </c>
      <c r="W45" s="35">
        <f t="shared" si="5"/>
        <v>0.7111986665997175</v>
      </c>
      <c r="X45" s="36">
        <f t="shared" si="6"/>
        <v>1.4186904799915534</v>
      </c>
      <c r="Y45" s="36">
        <f t="shared" si="7"/>
        <v>1.2309523462641239</v>
      </c>
      <c r="Z45" s="37">
        <f t="shared" si="8"/>
        <v>1.422397333199435</v>
      </c>
      <c r="AA45" s="49">
        <f t="shared" si="12"/>
        <v>0.9611741969840584</v>
      </c>
      <c r="AB45" s="50">
        <f t="shared" si="13"/>
        <v>0</v>
      </c>
      <c r="AC45" s="50">
        <f t="shared" si="14"/>
        <v>0.61823738111455</v>
      </c>
    </row>
    <row r="46" spans="1:29" ht="10.5">
      <c r="A46" s="43" t="s">
        <v>23</v>
      </c>
      <c r="B46" s="1">
        <v>12</v>
      </c>
      <c r="C46" s="1">
        <v>35</v>
      </c>
      <c r="D46" s="1" t="s">
        <v>33</v>
      </c>
      <c r="E46" s="40" t="s">
        <v>30</v>
      </c>
      <c r="F46" s="45">
        <v>0</v>
      </c>
      <c r="G46" s="45">
        <v>0</v>
      </c>
      <c r="H46" s="45">
        <v>100</v>
      </c>
      <c r="I46" s="46">
        <v>0</v>
      </c>
      <c r="J46" s="47">
        <v>0</v>
      </c>
      <c r="K46" s="47">
        <v>0</v>
      </c>
      <c r="L46" s="44">
        <v>0</v>
      </c>
      <c r="M46" s="44">
        <v>0</v>
      </c>
      <c r="N46" s="44">
        <v>3</v>
      </c>
      <c r="O46" s="48">
        <v>0</v>
      </c>
      <c r="P46" s="1">
        <v>0</v>
      </c>
      <c r="Q46" s="1">
        <v>0</v>
      </c>
      <c r="R46" s="1">
        <v>3</v>
      </c>
      <c r="T46" s="35">
        <f aca="true" t="shared" si="15" ref="T46:T67">2*ASIN(SQRT(F46/100))</f>
        <v>0</v>
      </c>
      <c r="U46" s="35">
        <f aca="true" t="shared" si="16" ref="U46:U67">2*ASIN(SQRT(G46/100))</f>
        <v>0</v>
      </c>
      <c r="V46" s="35">
        <f aca="true" t="shared" si="17" ref="V46:V67">2*ASIN(SQRT(H46/100))</f>
        <v>3.141592653589793</v>
      </c>
      <c r="W46" s="35">
        <f aca="true" t="shared" si="18" ref="W46:W67">2*ASIN(SQRT(I46/100))</f>
        <v>0</v>
      </c>
      <c r="X46" s="36">
        <f aca="true" t="shared" si="19" ref="X46:X67">2*ASIN(SQRT(J46/100))</f>
        <v>0</v>
      </c>
      <c r="Y46" s="36">
        <f aca="true" t="shared" si="20" ref="Y46:Y67">2*ASIN(SQRT(K46/100))</f>
        <v>0</v>
      </c>
      <c r="Z46" s="37">
        <f aca="true" t="shared" si="21" ref="Z46:Z67">SUM(T46:W46)</f>
        <v>3.141592653589793</v>
      </c>
      <c r="AA46" s="51">
        <f aca="true" t="shared" si="22" ref="AA46:AA54">$Z$7-Z46</f>
        <v>-0.366649235855407</v>
      </c>
      <c r="AB46" s="52" t="s">
        <v>49</v>
      </c>
      <c r="AC46" s="50">
        <f aca="true" t="shared" si="23" ref="AC46:AC54">((H46+I46)/(H46+I46+J46+K46))/(($H$7+$I$7)/($H$7+$I$7+$J$7+$K$7))</f>
        <v>1.9309197192413545</v>
      </c>
    </row>
    <row r="47" spans="1:29" ht="10.5">
      <c r="A47" s="43" t="s">
        <v>23</v>
      </c>
      <c r="B47" s="1">
        <v>162</v>
      </c>
      <c r="C47" s="1">
        <v>35</v>
      </c>
      <c r="D47" s="1" t="s">
        <v>34</v>
      </c>
      <c r="E47" s="40" t="s">
        <v>30</v>
      </c>
      <c r="F47" s="45">
        <v>0</v>
      </c>
      <c r="G47" s="45">
        <v>0</v>
      </c>
      <c r="H47" s="45">
        <v>100</v>
      </c>
      <c r="I47" s="46">
        <v>0</v>
      </c>
      <c r="J47" s="47">
        <v>0</v>
      </c>
      <c r="K47" s="47">
        <v>0</v>
      </c>
      <c r="L47" s="44">
        <v>0</v>
      </c>
      <c r="M47" s="44">
        <v>0</v>
      </c>
      <c r="N47" s="44">
        <v>1</v>
      </c>
      <c r="O47" s="48">
        <v>0</v>
      </c>
      <c r="P47" s="1">
        <v>0</v>
      </c>
      <c r="Q47" s="1">
        <v>0</v>
      </c>
      <c r="R47" s="1">
        <v>1</v>
      </c>
      <c r="T47" s="35">
        <f t="shared" si="15"/>
        <v>0</v>
      </c>
      <c r="U47" s="35">
        <f t="shared" si="16"/>
        <v>0</v>
      </c>
      <c r="V47" s="35">
        <f t="shared" si="17"/>
        <v>3.141592653589793</v>
      </c>
      <c r="W47" s="35">
        <f t="shared" si="18"/>
        <v>0</v>
      </c>
      <c r="X47" s="36">
        <f t="shared" si="19"/>
        <v>0</v>
      </c>
      <c r="Y47" s="36">
        <f t="shared" si="20"/>
        <v>0</v>
      </c>
      <c r="Z47" s="37">
        <f t="shared" si="21"/>
        <v>3.141592653589793</v>
      </c>
      <c r="AA47" s="51">
        <f t="shared" si="22"/>
        <v>-0.366649235855407</v>
      </c>
      <c r="AB47" s="52" t="s">
        <v>49</v>
      </c>
      <c r="AC47" s="50">
        <f t="shared" si="23"/>
        <v>1.9309197192413545</v>
      </c>
    </row>
    <row r="48" spans="1:29" ht="10.5">
      <c r="A48" s="43" t="s">
        <v>23</v>
      </c>
      <c r="B48" s="1">
        <v>210</v>
      </c>
      <c r="C48" s="1">
        <v>25</v>
      </c>
      <c r="D48" s="1" t="s">
        <v>36</v>
      </c>
      <c r="E48" s="40" t="s">
        <v>30</v>
      </c>
      <c r="F48" s="45">
        <v>0</v>
      </c>
      <c r="G48" s="45">
        <v>0</v>
      </c>
      <c r="H48" s="45">
        <v>0</v>
      </c>
      <c r="I48" s="46">
        <v>0</v>
      </c>
      <c r="J48" s="47">
        <v>50</v>
      </c>
      <c r="K48" s="47">
        <v>50</v>
      </c>
      <c r="L48" s="44">
        <v>0</v>
      </c>
      <c r="M48" s="44">
        <v>0</v>
      </c>
      <c r="N48" s="44">
        <v>0</v>
      </c>
      <c r="O48" s="48">
        <v>0</v>
      </c>
      <c r="P48" s="1">
        <v>1</v>
      </c>
      <c r="Q48" s="1">
        <v>1</v>
      </c>
      <c r="R48" s="1">
        <v>2</v>
      </c>
      <c r="T48" s="35">
        <f t="shared" si="15"/>
        <v>0</v>
      </c>
      <c r="U48" s="35">
        <f t="shared" si="16"/>
        <v>0</v>
      </c>
      <c r="V48" s="35">
        <f t="shared" si="17"/>
        <v>0</v>
      </c>
      <c r="W48" s="35">
        <f t="shared" si="18"/>
        <v>0</v>
      </c>
      <c r="X48" s="36">
        <f t="shared" si="19"/>
        <v>1.5707963267948968</v>
      </c>
      <c r="Y48" s="36">
        <f t="shared" si="20"/>
        <v>1.5707963267948968</v>
      </c>
      <c r="Z48" s="37">
        <f t="shared" si="21"/>
        <v>0</v>
      </c>
      <c r="AA48" s="49">
        <f t="shared" si="22"/>
        <v>2.774943417734386</v>
      </c>
      <c r="AB48" s="50">
        <f aca="true" t="shared" si="24" ref="AB48:AB54">((F48+G48)/(F48+G48+J48+K48))/(($F$7+$G$7)/($F$7+$G$7+$J$7+$K$7))</f>
        <v>0</v>
      </c>
      <c r="AC48" s="50">
        <f t="shared" si="23"/>
        <v>0</v>
      </c>
    </row>
    <row r="49" spans="1:29" ht="10.5">
      <c r="A49" s="43" t="s">
        <v>23</v>
      </c>
      <c r="B49" s="1">
        <v>330</v>
      </c>
      <c r="C49" s="1">
        <v>160</v>
      </c>
      <c r="D49" s="1" t="s">
        <v>38</v>
      </c>
      <c r="E49" s="40" t="s">
        <v>30</v>
      </c>
      <c r="F49" s="45">
        <v>0</v>
      </c>
      <c r="G49" s="45">
        <v>8.333</v>
      </c>
      <c r="H49" s="45">
        <v>50</v>
      </c>
      <c r="I49" s="46">
        <v>16.667</v>
      </c>
      <c r="J49" s="47">
        <v>16.667</v>
      </c>
      <c r="K49" s="47">
        <v>8.333</v>
      </c>
      <c r="L49" s="44">
        <v>0</v>
      </c>
      <c r="M49" s="44">
        <v>1</v>
      </c>
      <c r="N49" s="44">
        <v>6</v>
      </c>
      <c r="O49" s="48">
        <v>2</v>
      </c>
      <c r="P49" s="1">
        <v>2</v>
      </c>
      <c r="Q49" s="1">
        <v>1</v>
      </c>
      <c r="R49" s="1">
        <v>12</v>
      </c>
      <c r="T49" s="35">
        <f t="shared" si="15"/>
        <v>0</v>
      </c>
      <c r="U49" s="35">
        <f t="shared" si="16"/>
        <v>0.585673482893725</v>
      </c>
      <c r="V49" s="35">
        <f t="shared" si="17"/>
        <v>1.5707963267948968</v>
      </c>
      <c r="W49" s="35">
        <f t="shared" si="18"/>
        <v>0.8410776148040636</v>
      </c>
      <c r="X49" s="36">
        <f t="shared" si="19"/>
        <v>0.8410776148040636</v>
      </c>
      <c r="Y49" s="36">
        <f t="shared" si="20"/>
        <v>0.585673482893725</v>
      </c>
      <c r="Z49" s="37">
        <f t="shared" si="21"/>
        <v>2.9975474244926854</v>
      </c>
      <c r="AA49" s="51">
        <f t="shared" si="22"/>
        <v>-0.22260400675829928</v>
      </c>
      <c r="AB49" s="50">
        <f t="shared" si="24"/>
        <v>1.3992152911415336</v>
      </c>
      <c r="AC49" s="50">
        <f t="shared" si="23"/>
        <v>1.4043071653120904</v>
      </c>
    </row>
    <row r="50" spans="1:29" ht="10.5">
      <c r="A50" s="43" t="s">
        <v>23</v>
      </c>
      <c r="B50" s="1">
        <v>470</v>
      </c>
      <c r="C50" s="1">
        <v>9</v>
      </c>
      <c r="D50" s="1" t="s">
        <v>40</v>
      </c>
      <c r="E50" s="40" t="s">
        <v>30</v>
      </c>
      <c r="F50" s="45">
        <v>0</v>
      </c>
      <c r="G50" s="45">
        <v>0</v>
      </c>
      <c r="H50" s="45">
        <v>0</v>
      </c>
      <c r="I50" s="46">
        <v>0</v>
      </c>
      <c r="J50" s="47">
        <v>100</v>
      </c>
      <c r="K50" s="47">
        <v>0</v>
      </c>
      <c r="L50" s="44">
        <v>0</v>
      </c>
      <c r="M50" s="44">
        <v>0</v>
      </c>
      <c r="N50" s="44">
        <v>0</v>
      </c>
      <c r="O50" s="48">
        <v>0</v>
      </c>
      <c r="P50" s="1">
        <v>1</v>
      </c>
      <c r="Q50" s="1">
        <v>0</v>
      </c>
      <c r="R50" s="1">
        <v>1</v>
      </c>
      <c r="T50" s="35">
        <f t="shared" si="15"/>
        <v>0</v>
      </c>
      <c r="U50" s="35">
        <f t="shared" si="16"/>
        <v>0</v>
      </c>
      <c r="V50" s="35">
        <f t="shared" si="17"/>
        <v>0</v>
      </c>
      <c r="W50" s="35">
        <f t="shared" si="18"/>
        <v>0</v>
      </c>
      <c r="X50" s="36">
        <f t="shared" si="19"/>
        <v>3.141592653589793</v>
      </c>
      <c r="Y50" s="36">
        <f t="shared" si="20"/>
        <v>0</v>
      </c>
      <c r="Z50" s="37">
        <f t="shared" si="21"/>
        <v>0</v>
      </c>
      <c r="AA50" s="49">
        <f t="shared" si="22"/>
        <v>2.774943417734386</v>
      </c>
      <c r="AB50" s="50">
        <f t="shared" si="24"/>
        <v>0</v>
      </c>
      <c r="AC50" s="50">
        <f t="shared" si="23"/>
        <v>0</v>
      </c>
    </row>
    <row r="51" spans="1:29" ht="10.5">
      <c r="A51" s="43" t="s">
        <v>23</v>
      </c>
      <c r="B51" s="1">
        <v>470</v>
      </c>
      <c r="C51" s="1">
        <v>65</v>
      </c>
      <c r="D51" s="1" t="s">
        <v>41</v>
      </c>
      <c r="E51" s="40" t="s">
        <v>30</v>
      </c>
      <c r="F51" s="45">
        <v>0</v>
      </c>
      <c r="G51" s="45">
        <v>0</v>
      </c>
      <c r="H51" s="45">
        <v>0</v>
      </c>
      <c r="I51" s="46">
        <v>50</v>
      </c>
      <c r="J51" s="47">
        <v>50</v>
      </c>
      <c r="K51" s="47">
        <v>0</v>
      </c>
      <c r="L51" s="44">
        <v>0</v>
      </c>
      <c r="M51" s="44">
        <v>0</v>
      </c>
      <c r="N51" s="44">
        <v>0</v>
      </c>
      <c r="O51" s="48">
        <v>1</v>
      </c>
      <c r="P51" s="1">
        <v>1</v>
      </c>
      <c r="Q51" s="1">
        <v>0</v>
      </c>
      <c r="R51" s="1">
        <v>2</v>
      </c>
      <c r="T51" s="35">
        <f t="shared" si="15"/>
        <v>0</v>
      </c>
      <c r="U51" s="35">
        <f t="shared" si="16"/>
        <v>0</v>
      </c>
      <c r="V51" s="35">
        <f t="shared" si="17"/>
        <v>0</v>
      </c>
      <c r="W51" s="35">
        <f t="shared" si="18"/>
        <v>1.5707963267948968</v>
      </c>
      <c r="X51" s="36">
        <f t="shared" si="19"/>
        <v>1.5707963267948968</v>
      </c>
      <c r="Y51" s="36">
        <f t="shared" si="20"/>
        <v>0</v>
      </c>
      <c r="Z51" s="37">
        <f t="shared" si="21"/>
        <v>1.5707963267948968</v>
      </c>
      <c r="AA51" s="49">
        <f t="shared" si="22"/>
        <v>1.2041470909394894</v>
      </c>
      <c r="AB51" s="50">
        <f t="shared" si="24"/>
        <v>0</v>
      </c>
      <c r="AC51" s="50">
        <f t="shared" si="23"/>
        <v>0.9654598596206773</v>
      </c>
    </row>
    <row r="52" spans="1:29" ht="10.5">
      <c r="A52" s="43" t="s">
        <v>23</v>
      </c>
      <c r="B52" s="1">
        <v>570</v>
      </c>
      <c r="C52" s="1">
        <v>40</v>
      </c>
      <c r="D52" s="1" t="s">
        <v>42</v>
      </c>
      <c r="E52" s="40" t="s">
        <v>30</v>
      </c>
      <c r="F52" s="45">
        <v>0</v>
      </c>
      <c r="G52" s="45">
        <v>0</v>
      </c>
      <c r="H52" s="45">
        <v>0</v>
      </c>
      <c r="I52" s="46">
        <v>0</v>
      </c>
      <c r="J52" s="47">
        <v>60</v>
      </c>
      <c r="K52" s="47">
        <v>40</v>
      </c>
      <c r="L52" s="44">
        <v>0</v>
      </c>
      <c r="M52" s="44">
        <v>0</v>
      </c>
      <c r="N52" s="44">
        <v>0</v>
      </c>
      <c r="O52" s="48">
        <v>0</v>
      </c>
      <c r="P52" s="1">
        <v>3</v>
      </c>
      <c r="Q52" s="1">
        <v>2</v>
      </c>
      <c r="R52" s="1">
        <v>5</v>
      </c>
      <c r="T52" s="35">
        <f t="shared" si="15"/>
        <v>0</v>
      </c>
      <c r="U52" s="35">
        <f t="shared" si="16"/>
        <v>0</v>
      </c>
      <c r="V52" s="35">
        <f t="shared" si="17"/>
        <v>0</v>
      </c>
      <c r="W52" s="35">
        <f t="shared" si="18"/>
        <v>0</v>
      </c>
      <c r="X52" s="36">
        <f t="shared" si="19"/>
        <v>1.7721542475852274</v>
      </c>
      <c r="Y52" s="36">
        <f t="shared" si="20"/>
        <v>1.369438406004566</v>
      </c>
      <c r="Z52" s="37">
        <f t="shared" si="21"/>
        <v>0</v>
      </c>
      <c r="AA52" s="49">
        <f t="shared" si="22"/>
        <v>2.774943417734386</v>
      </c>
      <c r="AB52" s="50">
        <f t="shared" si="24"/>
        <v>0</v>
      </c>
      <c r="AC52" s="50">
        <f t="shared" si="23"/>
        <v>0</v>
      </c>
    </row>
    <row r="53" spans="1:29" ht="10.5">
      <c r="A53" s="43" t="s">
        <v>23</v>
      </c>
      <c r="B53" s="1">
        <v>740</v>
      </c>
      <c r="C53" s="1">
        <v>70</v>
      </c>
      <c r="D53" s="1" t="s">
        <v>44</v>
      </c>
      <c r="E53" s="40" t="s">
        <v>30</v>
      </c>
      <c r="F53" s="45">
        <v>0</v>
      </c>
      <c r="G53" s="45">
        <v>0</v>
      </c>
      <c r="H53" s="45">
        <v>12.5</v>
      </c>
      <c r="I53" s="46">
        <v>12.5</v>
      </c>
      <c r="J53" s="47">
        <v>50</v>
      </c>
      <c r="K53" s="47">
        <v>25</v>
      </c>
      <c r="L53" s="44">
        <v>0</v>
      </c>
      <c r="M53" s="44">
        <v>0</v>
      </c>
      <c r="N53" s="44">
        <v>1</v>
      </c>
      <c r="O53" s="48">
        <v>1</v>
      </c>
      <c r="P53" s="1">
        <v>4</v>
      </c>
      <c r="Q53" s="1">
        <v>2</v>
      </c>
      <c r="R53" s="1">
        <v>8</v>
      </c>
      <c r="T53" s="35">
        <f t="shared" si="15"/>
        <v>0</v>
      </c>
      <c r="U53" s="35">
        <f t="shared" si="16"/>
        <v>0</v>
      </c>
      <c r="V53" s="35">
        <f t="shared" si="17"/>
        <v>0.7227342478134157</v>
      </c>
      <c r="W53" s="35">
        <f t="shared" si="18"/>
        <v>0.7227342478134157</v>
      </c>
      <c r="X53" s="36">
        <f t="shared" si="19"/>
        <v>1.5707963267948968</v>
      </c>
      <c r="Y53" s="36">
        <f t="shared" si="20"/>
        <v>1.0471975511965979</v>
      </c>
      <c r="Z53" s="37">
        <f t="shared" si="21"/>
        <v>1.4454684956268313</v>
      </c>
      <c r="AA53" s="49">
        <f t="shared" si="22"/>
        <v>1.3294749221075548</v>
      </c>
      <c r="AB53" s="50">
        <f t="shared" si="24"/>
        <v>0</v>
      </c>
      <c r="AC53" s="50">
        <f t="shared" si="23"/>
        <v>0.48272992981033863</v>
      </c>
    </row>
    <row r="54" spans="1:29" ht="10.5">
      <c r="A54" s="43" t="s">
        <v>23</v>
      </c>
      <c r="B54" s="1">
        <v>750</v>
      </c>
      <c r="C54" s="1">
        <v>72</v>
      </c>
      <c r="D54" s="1" t="s">
        <v>45</v>
      </c>
      <c r="E54" s="40" t="s">
        <v>30</v>
      </c>
      <c r="F54" s="45">
        <v>0</v>
      </c>
      <c r="G54" s="45">
        <v>0</v>
      </c>
      <c r="H54" s="45">
        <v>20</v>
      </c>
      <c r="I54" s="46">
        <v>0</v>
      </c>
      <c r="J54" s="47">
        <v>60</v>
      </c>
      <c r="K54" s="47">
        <v>20</v>
      </c>
      <c r="L54" s="44">
        <v>0</v>
      </c>
      <c r="M54" s="44">
        <v>0</v>
      </c>
      <c r="N54" s="44">
        <v>1</v>
      </c>
      <c r="O54" s="48">
        <v>0</v>
      </c>
      <c r="P54" s="1">
        <v>3</v>
      </c>
      <c r="Q54" s="1">
        <v>1</v>
      </c>
      <c r="R54" s="1">
        <v>5</v>
      </c>
      <c r="T54" s="35">
        <f t="shared" si="15"/>
        <v>0</v>
      </c>
      <c r="U54" s="35">
        <f t="shared" si="16"/>
        <v>0</v>
      </c>
      <c r="V54" s="35">
        <f t="shared" si="17"/>
        <v>0.9272952180016122</v>
      </c>
      <c r="W54" s="35">
        <f t="shared" si="18"/>
        <v>0</v>
      </c>
      <c r="X54" s="36">
        <f t="shared" si="19"/>
        <v>1.7721542475852274</v>
      </c>
      <c r="Y54" s="36">
        <f t="shared" si="20"/>
        <v>0.9272952180016122</v>
      </c>
      <c r="Z54" s="37">
        <f t="shared" si="21"/>
        <v>0.9272952180016122</v>
      </c>
      <c r="AA54" s="49">
        <f t="shared" si="22"/>
        <v>1.8476481997327738</v>
      </c>
      <c r="AB54" s="50">
        <f t="shared" si="24"/>
        <v>0</v>
      </c>
      <c r="AC54" s="50">
        <f t="shared" si="23"/>
        <v>0.3861839438482709</v>
      </c>
    </row>
    <row r="55" spans="1:29" ht="10.5">
      <c r="A55" s="43" t="s">
        <v>23</v>
      </c>
      <c r="B55" s="1">
        <v>12</v>
      </c>
      <c r="C55" s="1">
        <v>35</v>
      </c>
      <c r="D55" s="1" t="s">
        <v>33</v>
      </c>
      <c r="E55" s="41" t="s">
        <v>31</v>
      </c>
      <c r="F55" s="45">
        <v>0</v>
      </c>
      <c r="G55" s="45">
        <v>0</v>
      </c>
      <c r="H55" s="45">
        <v>8.333</v>
      </c>
      <c r="I55" s="46">
        <v>16.667</v>
      </c>
      <c r="J55" s="47">
        <v>50</v>
      </c>
      <c r="K55" s="47">
        <v>25</v>
      </c>
      <c r="L55" s="44">
        <v>0</v>
      </c>
      <c r="M55" s="44">
        <v>0</v>
      </c>
      <c r="N55" s="44">
        <v>1</v>
      </c>
      <c r="O55" s="48">
        <v>2</v>
      </c>
      <c r="P55" s="1">
        <v>6</v>
      </c>
      <c r="Q55" s="1">
        <v>3</v>
      </c>
      <c r="R55" s="1">
        <v>12</v>
      </c>
      <c r="T55" s="35">
        <f t="shared" si="15"/>
        <v>0</v>
      </c>
      <c r="U55" s="35">
        <f t="shared" si="16"/>
        <v>0</v>
      </c>
      <c r="V55" s="35">
        <f t="shared" si="17"/>
        <v>0.585673482893725</v>
      </c>
      <c r="W55" s="35">
        <f t="shared" si="18"/>
        <v>0.8410776148040636</v>
      </c>
      <c r="X55" s="36">
        <f t="shared" si="19"/>
        <v>1.5707963267948968</v>
      </c>
      <c r="Y55" s="36">
        <f t="shared" si="20"/>
        <v>1.0471975511965979</v>
      </c>
      <c r="Z55" s="37">
        <f t="shared" si="21"/>
        <v>1.4267510976977886</v>
      </c>
      <c r="AA55" s="49">
        <f aca="true" t="shared" si="25" ref="AA55:AA67">$Z$8-Z55</f>
        <v>1.6745617030845532</v>
      </c>
      <c r="AB55" s="50">
        <f aca="true" t="shared" si="26" ref="AB55:AB61">((F55+G55)/(F55+G55+J55+K55))/(($F$8+$G$8)/($F$8+$G$8+$J$8+$K$8))</f>
        <v>0</v>
      </c>
      <c r="AC55" s="50">
        <f aca="true" t="shared" si="27" ref="AC55:AC67">((H55+I55)/(H55+I55+J55+K55))/(($H$8+$I$8)/($H$8+$I$8+$J$8+$K$8))</f>
        <v>0.4270381679389313</v>
      </c>
    </row>
    <row r="56" spans="1:29" ht="10.5">
      <c r="A56" s="43" t="s">
        <v>23</v>
      </c>
      <c r="B56" s="1">
        <v>162</v>
      </c>
      <c r="C56" s="1">
        <v>35</v>
      </c>
      <c r="D56" s="1" t="s">
        <v>34</v>
      </c>
      <c r="E56" s="41" t="s">
        <v>31</v>
      </c>
      <c r="F56" s="45">
        <v>0</v>
      </c>
      <c r="G56" s="45">
        <v>5</v>
      </c>
      <c r="H56" s="45">
        <v>65</v>
      </c>
      <c r="I56" s="46">
        <v>15</v>
      </c>
      <c r="J56" s="47">
        <v>10</v>
      </c>
      <c r="K56" s="47">
        <v>5</v>
      </c>
      <c r="L56" s="44">
        <v>0</v>
      </c>
      <c r="M56" s="44">
        <v>1</v>
      </c>
      <c r="N56" s="44">
        <v>13</v>
      </c>
      <c r="O56" s="48">
        <v>3</v>
      </c>
      <c r="P56" s="1">
        <v>2</v>
      </c>
      <c r="Q56" s="1">
        <v>1</v>
      </c>
      <c r="R56" s="1">
        <v>20</v>
      </c>
      <c r="T56" s="35">
        <f t="shared" si="15"/>
        <v>0</v>
      </c>
      <c r="U56" s="35">
        <f t="shared" si="16"/>
        <v>0.4510268117962624</v>
      </c>
      <c r="V56" s="35">
        <f t="shared" si="17"/>
        <v>1.8754889808102944</v>
      </c>
      <c r="W56" s="35">
        <f t="shared" si="18"/>
        <v>0.7953988301841436</v>
      </c>
      <c r="X56" s="36">
        <f t="shared" si="19"/>
        <v>0.6435011087932845</v>
      </c>
      <c r="Y56" s="36">
        <f t="shared" si="20"/>
        <v>0.4510268117962624</v>
      </c>
      <c r="Z56" s="37">
        <f t="shared" si="21"/>
        <v>3.1219146227907006</v>
      </c>
      <c r="AA56" s="51">
        <f t="shared" si="25"/>
        <v>-0.020601822008358806</v>
      </c>
      <c r="AB56" s="50">
        <f t="shared" si="26"/>
        <v>0.7905556591460003</v>
      </c>
      <c r="AC56" s="50">
        <f t="shared" si="27"/>
        <v>1.438444355162716</v>
      </c>
    </row>
    <row r="57" spans="1:29" ht="10.5">
      <c r="A57" s="43" t="s">
        <v>23</v>
      </c>
      <c r="B57" s="1">
        <v>190</v>
      </c>
      <c r="C57" s="1">
        <v>445</v>
      </c>
      <c r="D57" s="1" t="s">
        <v>35</v>
      </c>
      <c r="E57" s="41" t="s">
        <v>31</v>
      </c>
      <c r="F57" s="45">
        <v>3.261</v>
      </c>
      <c r="G57" s="45">
        <v>18.478</v>
      </c>
      <c r="H57" s="45">
        <v>44.565</v>
      </c>
      <c r="I57" s="46">
        <v>10.87</v>
      </c>
      <c r="J57" s="47">
        <v>18.478</v>
      </c>
      <c r="K57" s="47">
        <v>4.348</v>
      </c>
      <c r="L57" s="44">
        <v>3</v>
      </c>
      <c r="M57" s="44">
        <v>17</v>
      </c>
      <c r="N57" s="44">
        <v>41</v>
      </c>
      <c r="O57" s="48">
        <v>10</v>
      </c>
      <c r="P57" s="1">
        <v>17</v>
      </c>
      <c r="Q57" s="1">
        <v>4</v>
      </c>
      <c r="R57" s="1">
        <v>92</v>
      </c>
      <c r="T57" s="35">
        <f t="shared" si="15"/>
        <v>0.36315708979368777</v>
      </c>
      <c r="U57" s="35">
        <f t="shared" si="16"/>
        <v>0.8886764091462732</v>
      </c>
      <c r="V57" s="35">
        <f t="shared" si="17"/>
        <v>1.4618811196329944</v>
      </c>
      <c r="W57" s="35">
        <f t="shared" si="18"/>
        <v>0.6719648649791804</v>
      </c>
      <c r="X57" s="36">
        <f t="shared" si="19"/>
        <v>0.8886764091462732</v>
      </c>
      <c r="Y57" s="36">
        <f t="shared" si="20"/>
        <v>0.42012000608972966</v>
      </c>
      <c r="Z57" s="37">
        <f t="shared" si="21"/>
        <v>3.3856794835521353</v>
      </c>
      <c r="AA57" s="51">
        <f t="shared" si="25"/>
        <v>-0.2843666827697935</v>
      </c>
      <c r="AB57" s="50">
        <f t="shared" si="26"/>
        <v>1.5425458969303179</v>
      </c>
      <c r="AC57" s="50">
        <f t="shared" si="27"/>
        <v>1.2099442041218311</v>
      </c>
    </row>
    <row r="58" spans="1:29" ht="10.5">
      <c r="A58" s="43" t="s">
        <v>23</v>
      </c>
      <c r="B58" s="1">
        <v>330</v>
      </c>
      <c r="C58" s="1">
        <v>160</v>
      </c>
      <c r="D58" s="1" t="s">
        <v>38</v>
      </c>
      <c r="E58" s="41" t="s">
        <v>31</v>
      </c>
      <c r="F58" s="45">
        <v>0</v>
      </c>
      <c r="G58" s="45">
        <v>25</v>
      </c>
      <c r="H58" s="45">
        <v>65</v>
      </c>
      <c r="I58" s="46">
        <v>7.5</v>
      </c>
      <c r="J58" s="47">
        <v>2.5</v>
      </c>
      <c r="K58" s="47">
        <v>0</v>
      </c>
      <c r="L58" s="44">
        <v>0</v>
      </c>
      <c r="M58" s="44">
        <v>10</v>
      </c>
      <c r="N58" s="44">
        <v>26</v>
      </c>
      <c r="O58" s="48">
        <v>3</v>
      </c>
      <c r="P58" s="1">
        <v>1</v>
      </c>
      <c r="Q58" s="1">
        <v>0</v>
      </c>
      <c r="R58" s="1">
        <v>40</v>
      </c>
      <c r="T58" s="35">
        <f t="shared" si="15"/>
        <v>0</v>
      </c>
      <c r="U58" s="35">
        <f t="shared" si="16"/>
        <v>1.0471975511965979</v>
      </c>
      <c r="V58" s="35">
        <f t="shared" si="17"/>
        <v>1.8754889808102944</v>
      </c>
      <c r="W58" s="35">
        <f t="shared" si="18"/>
        <v>0.5548110329800715</v>
      </c>
      <c r="X58" s="36">
        <f t="shared" si="19"/>
        <v>0.31756042929152134</v>
      </c>
      <c r="Y58" s="36">
        <f t="shared" si="20"/>
        <v>0</v>
      </c>
      <c r="Z58" s="37">
        <f t="shared" si="21"/>
        <v>3.477497564986964</v>
      </c>
      <c r="AA58" s="51">
        <f t="shared" si="25"/>
        <v>-0.3761847642046221</v>
      </c>
      <c r="AB58" s="50">
        <f t="shared" si="26"/>
        <v>2.8747478514400013</v>
      </c>
      <c r="AC58" s="50">
        <f t="shared" si="27"/>
        <v>1.6512142493638677</v>
      </c>
    </row>
    <row r="59" spans="1:29" ht="10.5">
      <c r="A59" s="43" t="s">
        <v>23</v>
      </c>
      <c r="B59" s="1">
        <v>470</v>
      </c>
      <c r="C59" s="1">
        <v>9</v>
      </c>
      <c r="D59" s="1" t="s">
        <v>40</v>
      </c>
      <c r="E59" s="41" t="s">
        <v>31</v>
      </c>
      <c r="F59" s="45">
        <v>14.706</v>
      </c>
      <c r="G59" s="45">
        <v>8.824</v>
      </c>
      <c r="H59" s="45">
        <v>29.412</v>
      </c>
      <c r="I59" s="46">
        <v>8.824</v>
      </c>
      <c r="J59" s="47">
        <v>32.353</v>
      </c>
      <c r="K59" s="47">
        <v>5.882</v>
      </c>
      <c r="L59" s="44">
        <v>5</v>
      </c>
      <c r="M59" s="44">
        <v>3</v>
      </c>
      <c r="N59" s="44">
        <v>10</v>
      </c>
      <c r="O59" s="48">
        <v>3</v>
      </c>
      <c r="P59" s="1">
        <v>11</v>
      </c>
      <c r="Q59" s="1">
        <v>2</v>
      </c>
      <c r="R59" s="1">
        <v>34</v>
      </c>
      <c r="T59" s="35">
        <f t="shared" si="15"/>
        <v>0.7871315924698241</v>
      </c>
      <c r="U59" s="35">
        <f t="shared" si="16"/>
        <v>0.6032079966369827</v>
      </c>
      <c r="V59" s="35">
        <f t="shared" si="17"/>
        <v>1.1464117821734805</v>
      </c>
      <c r="W59" s="35">
        <f t="shared" si="18"/>
        <v>0.6032079966369827</v>
      </c>
      <c r="X59" s="36">
        <f t="shared" si="19"/>
        <v>1.2100848638203006</v>
      </c>
      <c r="Y59" s="36">
        <f t="shared" si="20"/>
        <v>0.4899423260427843</v>
      </c>
      <c r="Z59" s="37">
        <f t="shared" si="21"/>
        <v>3.1399593679172697</v>
      </c>
      <c r="AA59" s="51">
        <f t="shared" si="25"/>
        <v>-0.03864656713492787</v>
      </c>
      <c r="AB59" s="50">
        <f t="shared" si="26"/>
        <v>1.2046806223398616</v>
      </c>
      <c r="AC59" s="50">
        <f t="shared" si="27"/>
        <v>0.8540875045082698</v>
      </c>
    </row>
    <row r="60" spans="1:29" ht="10.5">
      <c r="A60" s="43" t="s">
        <v>23</v>
      </c>
      <c r="B60" s="1">
        <v>470</v>
      </c>
      <c r="C60" s="1">
        <v>65</v>
      </c>
      <c r="D60" s="1" t="s">
        <v>41</v>
      </c>
      <c r="E60" s="41" t="s">
        <v>31</v>
      </c>
      <c r="F60" s="45">
        <v>0</v>
      </c>
      <c r="G60" s="45">
        <v>38.462</v>
      </c>
      <c r="H60" s="45">
        <v>46.154</v>
      </c>
      <c r="I60" s="46">
        <v>7.692</v>
      </c>
      <c r="J60" s="47">
        <v>0</v>
      </c>
      <c r="K60" s="47">
        <v>7.692</v>
      </c>
      <c r="L60" s="44">
        <v>0</v>
      </c>
      <c r="M60" s="44">
        <v>5</v>
      </c>
      <c r="N60" s="44">
        <v>6</v>
      </c>
      <c r="O60" s="48">
        <v>1</v>
      </c>
      <c r="P60" s="1">
        <v>0</v>
      </c>
      <c r="Q60" s="1">
        <v>1</v>
      </c>
      <c r="R60" s="1">
        <v>13</v>
      </c>
      <c r="T60" s="35">
        <f t="shared" si="15"/>
        <v>0</v>
      </c>
      <c r="U60" s="35">
        <f t="shared" si="16"/>
        <v>1.3379376353591224</v>
      </c>
      <c r="V60" s="35">
        <f t="shared" si="17"/>
        <v>1.493800272204705</v>
      </c>
      <c r="W60" s="35">
        <f t="shared" si="18"/>
        <v>0.5620582558943936</v>
      </c>
      <c r="X60" s="36">
        <f t="shared" si="19"/>
        <v>0</v>
      </c>
      <c r="Y60" s="36">
        <f t="shared" si="20"/>
        <v>0.5620582558943936</v>
      </c>
      <c r="Z60" s="37">
        <f t="shared" si="21"/>
        <v>3.3937961634582208</v>
      </c>
      <c r="AA60" s="51">
        <f t="shared" si="25"/>
        <v>-0.29248336267587893</v>
      </c>
      <c r="AB60" s="50">
        <f t="shared" si="26"/>
        <v>2.635208368685138</v>
      </c>
      <c r="AC60" s="50">
        <f t="shared" si="27"/>
        <v>1.4946405272085344</v>
      </c>
    </row>
    <row r="61" spans="1:29" ht="10.5">
      <c r="A61" s="43" t="s">
        <v>23</v>
      </c>
      <c r="B61" s="1">
        <v>570</v>
      </c>
      <c r="C61" s="1">
        <v>40</v>
      </c>
      <c r="D61" s="1" t="s">
        <v>42</v>
      </c>
      <c r="E61" s="41" t="s">
        <v>31</v>
      </c>
      <c r="F61" s="45">
        <v>0</v>
      </c>
      <c r="G61" s="45">
        <v>10.714</v>
      </c>
      <c r="H61" s="45">
        <v>48.214</v>
      </c>
      <c r="I61" s="46">
        <v>21.429</v>
      </c>
      <c r="J61" s="47">
        <v>17.857</v>
      </c>
      <c r="K61" s="47">
        <v>1.786</v>
      </c>
      <c r="L61" s="44">
        <v>0</v>
      </c>
      <c r="M61" s="44">
        <v>6</v>
      </c>
      <c r="N61" s="44">
        <v>27</v>
      </c>
      <c r="O61" s="48">
        <v>12</v>
      </c>
      <c r="P61" s="1">
        <v>10</v>
      </c>
      <c r="Q61" s="1">
        <v>1</v>
      </c>
      <c r="R61" s="1">
        <v>56</v>
      </c>
      <c r="T61" s="35">
        <f t="shared" si="15"/>
        <v>0</v>
      </c>
      <c r="U61" s="35">
        <f t="shared" si="16"/>
        <v>0.6669371068451624</v>
      </c>
      <c r="V61" s="35">
        <f t="shared" si="17"/>
        <v>1.5350687264627145</v>
      </c>
      <c r="W61" s="35">
        <f t="shared" si="18"/>
        <v>0.9625611925060642</v>
      </c>
      <c r="X61" s="36">
        <f t="shared" si="19"/>
        <v>0.8725701234072655</v>
      </c>
      <c r="Y61" s="36">
        <f t="shared" si="20"/>
        <v>0.26808469637081983</v>
      </c>
      <c r="Z61" s="37">
        <f t="shared" si="21"/>
        <v>3.164567025813941</v>
      </c>
      <c r="AA61" s="51">
        <f t="shared" si="25"/>
        <v>-0.06325422503159928</v>
      </c>
      <c r="AB61" s="50">
        <f t="shared" si="26"/>
        <v>1.1160540675416213</v>
      </c>
      <c r="AC61" s="50">
        <f t="shared" si="27"/>
        <v>1.3323575534695693</v>
      </c>
    </row>
    <row r="62" spans="1:29" ht="10.5">
      <c r="A62" s="43" t="s">
        <v>23</v>
      </c>
      <c r="B62" s="1">
        <v>580</v>
      </c>
      <c r="C62" s="1">
        <v>25</v>
      </c>
      <c r="D62" s="1" t="s">
        <v>43</v>
      </c>
      <c r="E62" s="41" t="s">
        <v>31</v>
      </c>
      <c r="F62" s="45">
        <v>0</v>
      </c>
      <c r="G62" s="45">
        <v>0</v>
      </c>
      <c r="H62" s="45">
        <v>100</v>
      </c>
      <c r="I62" s="46">
        <v>0</v>
      </c>
      <c r="J62" s="47">
        <v>0</v>
      </c>
      <c r="K62" s="47">
        <v>0</v>
      </c>
      <c r="L62" s="44">
        <v>0</v>
      </c>
      <c r="M62" s="44">
        <v>0</v>
      </c>
      <c r="N62" s="44">
        <v>1</v>
      </c>
      <c r="O62" s="48">
        <v>0</v>
      </c>
      <c r="P62" s="1">
        <v>0</v>
      </c>
      <c r="Q62" s="1">
        <v>0</v>
      </c>
      <c r="R62" s="1">
        <v>1</v>
      </c>
      <c r="T62" s="35">
        <f t="shared" si="15"/>
        <v>0</v>
      </c>
      <c r="U62" s="35">
        <f t="shared" si="16"/>
        <v>0</v>
      </c>
      <c r="V62" s="35">
        <f t="shared" si="17"/>
        <v>3.141592653589793</v>
      </c>
      <c r="W62" s="35">
        <f t="shared" si="18"/>
        <v>0</v>
      </c>
      <c r="X62" s="36">
        <f t="shared" si="19"/>
        <v>0</v>
      </c>
      <c r="Y62" s="36">
        <f t="shared" si="20"/>
        <v>0</v>
      </c>
      <c r="Z62" s="37">
        <f t="shared" si="21"/>
        <v>3.141592653589793</v>
      </c>
      <c r="AA62" s="51">
        <f t="shared" si="25"/>
        <v>-0.04027985280745128</v>
      </c>
      <c r="AB62" s="52" t="s">
        <v>49</v>
      </c>
      <c r="AC62" s="50">
        <f t="shared" si="27"/>
        <v>1.7081526717557252</v>
      </c>
    </row>
    <row r="63" spans="1:29" ht="10.5">
      <c r="A63" s="43" t="s">
        <v>23</v>
      </c>
      <c r="B63" s="1">
        <v>740</v>
      </c>
      <c r="C63" s="1">
        <v>70</v>
      </c>
      <c r="D63" s="1" t="s">
        <v>44</v>
      </c>
      <c r="E63" s="41" t="s">
        <v>31</v>
      </c>
      <c r="F63" s="45">
        <v>0</v>
      </c>
      <c r="G63" s="45">
        <v>9.375</v>
      </c>
      <c r="H63" s="45">
        <v>56.25</v>
      </c>
      <c r="I63" s="46">
        <v>6.25</v>
      </c>
      <c r="J63" s="47">
        <v>25</v>
      </c>
      <c r="K63" s="47">
        <v>3.125</v>
      </c>
      <c r="L63" s="44">
        <v>0</v>
      </c>
      <c r="M63" s="44">
        <v>3</v>
      </c>
      <c r="N63" s="44">
        <v>18</v>
      </c>
      <c r="O63" s="48">
        <v>2</v>
      </c>
      <c r="P63" s="1">
        <v>8</v>
      </c>
      <c r="Q63" s="1">
        <v>1</v>
      </c>
      <c r="R63" s="1">
        <v>32</v>
      </c>
      <c r="T63" s="35">
        <f t="shared" si="15"/>
        <v>0</v>
      </c>
      <c r="U63" s="35">
        <f t="shared" si="16"/>
        <v>0.6223684885550206</v>
      </c>
      <c r="V63" s="35">
        <f t="shared" si="17"/>
        <v>1.696124157962962</v>
      </c>
      <c r="W63" s="35">
        <f t="shared" si="18"/>
        <v>0.5053605102841573</v>
      </c>
      <c r="X63" s="36">
        <f t="shared" si="19"/>
        <v>1.0471975511965979</v>
      </c>
      <c r="Y63" s="36">
        <f t="shared" si="20"/>
        <v>0.3554212016902235</v>
      </c>
      <c r="Z63" s="37">
        <f t="shared" si="21"/>
        <v>2.82385315680214</v>
      </c>
      <c r="AA63" s="49">
        <f t="shared" si="25"/>
        <v>0.27745964398020195</v>
      </c>
      <c r="AB63" s="50">
        <f>((F63+G63)/(F63+G63+J63+K63))/(($F$8+$G$8)/($F$8+$G$8+$J$8+$K$8))</f>
        <v>0.7905556591460003</v>
      </c>
      <c r="AC63" s="50">
        <f t="shared" si="27"/>
        <v>1.178036325348776</v>
      </c>
    </row>
    <row r="64" spans="1:29" ht="10.5">
      <c r="A64" s="43" t="s">
        <v>23</v>
      </c>
      <c r="B64" s="1">
        <v>750</v>
      </c>
      <c r="C64" s="1">
        <v>72</v>
      </c>
      <c r="D64" s="1" t="s">
        <v>45</v>
      </c>
      <c r="E64" s="41" t="s">
        <v>31</v>
      </c>
      <c r="F64" s="45">
        <v>0</v>
      </c>
      <c r="G64" s="45">
        <v>11.765</v>
      </c>
      <c r="H64" s="45">
        <v>55.882</v>
      </c>
      <c r="I64" s="46">
        <v>8.824</v>
      </c>
      <c r="J64" s="47">
        <v>23.529</v>
      </c>
      <c r="K64" s="47">
        <v>0</v>
      </c>
      <c r="L64" s="44">
        <v>0</v>
      </c>
      <c r="M64" s="44">
        <v>4</v>
      </c>
      <c r="N64" s="44">
        <v>19</v>
      </c>
      <c r="O64" s="48">
        <v>3</v>
      </c>
      <c r="P64" s="1">
        <v>8</v>
      </c>
      <c r="Q64" s="1">
        <v>0</v>
      </c>
      <c r="R64" s="1">
        <v>34</v>
      </c>
      <c r="T64" s="35">
        <f t="shared" si="15"/>
        <v>0</v>
      </c>
      <c r="U64" s="35">
        <f t="shared" si="16"/>
        <v>0.7002206841941363</v>
      </c>
      <c r="V64" s="35">
        <f t="shared" si="17"/>
        <v>1.6887093706366054</v>
      </c>
      <c r="W64" s="35">
        <f t="shared" si="18"/>
        <v>0.6032079966369827</v>
      </c>
      <c r="X64" s="36">
        <f t="shared" si="19"/>
        <v>1.012879579544165</v>
      </c>
      <c r="Y64" s="36">
        <f t="shared" si="20"/>
        <v>0</v>
      </c>
      <c r="Z64" s="37">
        <f t="shared" si="21"/>
        <v>2.9921380514677245</v>
      </c>
      <c r="AA64" s="49">
        <f t="shared" si="25"/>
        <v>0.10917474931461735</v>
      </c>
      <c r="AB64" s="50">
        <f>((F64+G64)/(F64+G64+J64+K64))/(($F$8+$G$8)/($F$8+$G$8+$J$8+$K$8))</f>
        <v>1.0541040777302313</v>
      </c>
      <c r="AC64" s="50">
        <f t="shared" si="27"/>
        <v>1.2526517456635797</v>
      </c>
    </row>
    <row r="65" spans="1:29" ht="10.5">
      <c r="A65" s="43" t="s">
        <v>23</v>
      </c>
      <c r="B65" s="1">
        <v>791</v>
      </c>
      <c r="C65" s="1">
        <v>180</v>
      </c>
      <c r="D65" s="1" t="s">
        <v>46</v>
      </c>
      <c r="E65" s="41" t="s">
        <v>31</v>
      </c>
      <c r="F65" s="45">
        <v>12.5</v>
      </c>
      <c r="G65" s="45">
        <v>33.333</v>
      </c>
      <c r="H65" s="45">
        <v>45.833</v>
      </c>
      <c r="I65" s="46">
        <v>8.333</v>
      </c>
      <c r="J65" s="47">
        <v>0</v>
      </c>
      <c r="K65" s="47">
        <v>0</v>
      </c>
      <c r="L65" s="44">
        <v>3</v>
      </c>
      <c r="M65" s="44">
        <v>8</v>
      </c>
      <c r="N65" s="44">
        <v>11</v>
      </c>
      <c r="O65" s="48">
        <v>2</v>
      </c>
      <c r="P65" s="1">
        <v>0</v>
      </c>
      <c r="Q65" s="1">
        <v>0</v>
      </c>
      <c r="R65" s="1">
        <v>24</v>
      </c>
      <c r="T65" s="35">
        <f t="shared" si="15"/>
        <v>0.7227342478134157</v>
      </c>
      <c r="U65" s="35">
        <f t="shared" si="16"/>
        <v>1.2309523462641239</v>
      </c>
      <c r="V65" s="35">
        <f t="shared" si="17"/>
        <v>1.4873595502463302</v>
      </c>
      <c r="W65" s="35">
        <f t="shared" si="18"/>
        <v>0.585673482893725</v>
      </c>
      <c r="X65" s="36">
        <f t="shared" si="19"/>
        <v>0</v>
      </c>
      <c r="Y65" s="36">
        <f t="shared" si="20"/>
        <v>0</v>
      </c>
      <c r="Z65" s="37">
        <f t="shared" si="21"/>
        <v>4.026719627217594</v>
      </c>
      <c r="AA65" s="51">
        <f t="shared" si="25"/>
        <v>-0.9254068264352524</v>
      </c>
      <c r="AB65" s="50">
        <f>((F65+G65)/(F65+G65+J65+K65))/(($F$8+$G$8)/($F$8+$G$8+$J$8+$K$8))</f>
        <v>3.1622226365840014</v>
      </c>
      <c r="AC65" s="50">
        <f t="shared" si="27"/>
        <v>1.7081526717557252</v>
      </c>
    </row>
    <row r="66" spans="1:29" ht="10.5">
      <c r="A66" s="43" t="s">
        <v>23</v>
      </c>
      <c r="B66" s="1">
        <v>791</v>
      </c>
      <c r="C66" s="1">
        <v>725</v>
      </c>
      <c r="D66" s="1" t="s">
        <v>47</v>
      </c>
      <c r="E66" s="41" t="s">
        <v>31</v>
      </c>
      <c r="F66" s="45">
        <v>12.5</v>
      </c>
      <c r="G66" s="45">
        <v>35.714</v>
      </c>
      <c r="H66" s="45">
        <v>39.286</v>
      </c>
      <c r="I66" s="46">
        <v>8.929</v>
      </c>
      <c r="J66" s="47">
        <v>3.571</v>
      </c>
      <c r="K66" s="47">
        <v>0</v>
      </c>
      <c r="L66" s="44">
        <v>7</v>
      </c>
      <c r="M66" s="44">
        <v>20</v>
      </c>
      <c r="N66" s="44">
        <v>22</v>
      </c>
      <c r="O66" s="48">
        <v>5</v>
      </c>
      <c r="P66" s="1">
        <v>2</v>
      </c>
      <c r="Q66" s="1">
        <v>0</v>
      </c>
      <c r="R66" s="1">
        <v>56</v>
      </c>
      <c r="T66" s="35">
        <f t="shared" si="15"/>
        <v>0.7227342478134157</v>
      </c>
      <c r="U66" s="35">
        <f t="shared" si="16"/>
        <v>1.281038662505609</v>
      </c>
      <c r="V66" s="35">
        <f t="shared" si="17"/>
        <v>1.3548416782855792</v>
      </c>
      <c r="W66" s="35">
        <f t="shared" si="18"/>
        <v>0.6068999398970145</v>
      </c>
      <c r="X66" s="36">
        <f t="shared" si="19"/>
        <v>0.380228112014965</v>
      </c>
      <c r="Y66" s="36">
        <f t="shared" si="20"/>
        <v>0</v>
      </c>
      <c r="Z66" s="37">
        <f t="shared" si="21"/>
        <v>3.9655145285016182</v>
      </c>
      <c r="AA66" s="51">
        <f t="shared" si="25"/>
        <v>-0.8642017277192764</v>
      </c>
      <c r="AB66" s="50">
        <f>((F66+G66)/(F66+G66+J66+K66))/(($F$8+$G$8)/($F$8+$G$8+$J$8+$K$8))</f>
        <v>2.944161479197857</v>
      </c>
      <c r="AC66" s="50">
        <f t="shared" si="27"/>
        <v>1.5903638255262482</v>
      </c>
    </row>
    <row r="67" spans="1:29" ht="12" thickBot="1">
      <c r="A67" s="43" t="s">
        <v>23</v>
      </c>
      <c r="B67" s="1">
        <v>940</v>
      </c>
      <c r="C67" s="1">
        <v>35</v>
      </c>
      <c r="D67" s="1" t="s">
        <v>48</v>
      </c>
      <c r="E67" s="41" t="s">
        <v>31</v>
      </c>
      <c r="F67" s="45">
        <v>0</v>
      </c>
      <c r="G67" s="45">
        <v>0</v>
      </c>
      <c r="H67" s="45">
        <v>0</v>
      </c>
      <c r="I67" s="46">
        <v>100</v>
      </c>
      <c r="J67" s="47">
        <v>0</v>
      </c>
      <c r="K67" s="47">
        <v>0</v>
      </c>
      <c r="L67" s="44">
        <v>0</v>
      </c>
      <c r="M67" s="44">
        <v>0</v>
      </c>
      <c r="N67" s="44">
        <v>0</v>
      </c>
      <c r="O67" s="48">
        <v>1</v>
      </c>
      <c r="P67" s="1">
        <v>0</v>
      </c>
      <c r="Q67" s="1">
        <v>0</v>
      </c>
      <c r="R67" s="1">
        <v>1</v>
      </c>
      <c r="T67" s="35">
        <f t="shared" si="15"/>
        <v>0</v>
      </c>
      <c r="U67" s="35">
        <f t="shared" si="16"/>
        <v>0</v>
      </c>
      <c r="V67" s="35">
        <f t="shared" si="17"/>
        <v>0</v>
      </c>
      <c r="W67" s="35">
        <f t="shared" si="18"/>
        <v>3.141592653589793</v>
      </c>
      <c r="X67" s="36">
        <f t="shared" si="19"/>
        <v>0</v>
      </c>
      <c r="Y67" s="36">
        <f t="shared" si="20"/>
        <v>0</v>
      </c>
      <c r="Z67" s="37">
        <f t="shared" si="21"/>
        <v>3.141592653589793</v>
      </c>
      <c r="AA67" s="51">
        <f t="shared" si="25"/>
        <v>-0.04027985280745128</v>
      </c>
      <c r="AB67" s="52" t="s">
        <v>49</v>
      </c>
      <c r="AC67" s="50">
        <f t="shared" si="27"/>
        <v>1.7081526717557252</v>
      </c>
    </row>
    <row r="68" spans="1:29" ht="6.75" customHeight="1" thickBot="1" thickTop="1">
      <c r="A68" s="64"/>
      <c r="B68" s="65"/>
      <c r="C68" s="65"/>
      <c r="D68" s="65"/>
      <c r="E68" s="72"/>
      <c r="F68" s="66"/>
      <c r="G68" s="66"/>
      <c r="H68" s="66"/>
      <c r="I68" s="67"/>
      <c r="J68" s="68"/>
      <c r="K68" s="68"/>
      <c r="L68" s="69"/>
      <c r="M68" s="69"/>
      <c r="N68" s="69"/>
      <c r="O68" s="70"/>
      <c r="P68" s="65"/>
      <c r="Q68" s="65"/>
      <c r="R68" s="65"/>
      <c r="S68" s="65"/>
      <c r="T68" s="73"/>
      <c r="U68" s="73"/>
      <c r="V68" s="73"/>
      <c r="W68" s="73"/>
      <c r="X68" s="74"/>
      <c r="Y68" s="74"/>
      <c r="Z68" s="75"/>
      <c r="AA68" s="65"/>
      <c r="AB68" s="65"/>
      <c r="AC68" s="65"/>
    </row>
    <row r="69" spans="1:29" ht="12" thickTop="1">
      <c r="A69" s="43" t="s">
        <v>32</v>
      </c>
      <c r="B69" s="1">
        <v>12</v>
      </c>
      <c r="C69" s="1">
        <v>35</v>
      </c>
      <c r="D69" s="1" t="s">
        <v>33</v>
      </c>
      <c r="E69" s="1" t="s">
        <v>25</v>
      </c>
      <c r="F69" s="45">
        <v>0</v>
      </c>
      <c r="G69" s="45">
        <v>0</v>
      </c>
      <c r="H69" s="45">
        <v>1.351</v>
      </c>
      <c r="I69" s="46">
        <v>2.703</v>
      </c>
      <c r="J69" s="47">
        <v>17.568</v>
      </c>
      <c r="K69" s="47">
        <v>78.378</v>
      </c>
      <c r="L69" s="44">
        <v>0</v>
      </c>
      <c r="M69" s="44">
        <v>0</v>
      </c>
      <c r="N69" s="44">
        <v>1</v>
      </c>
      <c r="O69" s="48">
        <v>2</v>
      </c>
      <c r="P69" s="1">
        <v>13</v>
      </c>
      <c r="Q69" s="1">
        <v>58</v>
      </c>
      <c r="R69" s="1">
        <v>74</v>
      </c>
      <c r="T69" s="35">
        <f aca="true" t="shared" si="28" ref="T69:T100">2*ASIN(SQRT(F69/100))</f>
        <v>0</v>
      </c>
      <c r="U69" s="35">
        <f aca="true" t="shared" si="29" ref="U69:U100">2*ASIN(SQRT(G69/100))</f>
        <v>0</v>
      </c>
      <c r="V69" s="35">
        <f aca="true" t="shared" si="30" ref="V69:V100">2*ASIN(SQRT(H69/100))</f>
        <v>0.2329916929873323</v>
      </c>
      <c r="W69" s="35">
        <f aca="true" t="shared" si="31" ref="W69:W100">2*ASIN(SQRT(I69/100))</f>
        <v>0.3303156876724522</v>
      </c>
      <c r="X69" s="36">
        <f aca="true" t="shared" si="32" ref="X69:X100">2*ASIN(SQRT(J69/100))</f>
        <v>0.8650001520001227</v>
      </c>
      <c r="Y69" s="36">
        <f aca="true" t="shared" si="33" ref="Y69:Y100">2*ASIN(SQRT(K69/100))</f>
        <v>2.17433557687069</v>
      </c>
      <c r="Z69" s="37">
        <f aca="true" t="shared" si="34" ref="Z69:Z100">SUM(T69:W69)</f>
        <v>0.5633073806597845</v>
      </c>
      <c r="AA69" s="49">
        <f aca="true" t="shared" si="35" ref="AA69:AA84">$Z$9-Z69</f>
        <v>1.02467220171211</v>
      </c>
      <c r="AB69" s="50">
        <f aca="true" t="shared" si="36" ref="AB69:AB84">((F69+G69)/(F69+G69+J69+K69))/(($F$9+$G$9)/($F$9+$G$9+$J$9+$K$9))</f>
        <v>0</v>
      </c>
      <c r="AC69" s="50">
        <f aca="true" t="shared" si="37" ref="AC69:AC84">((H69+I69)/(H69+I69+J69+K69))/(($H$9+$I$9)/($H$9+$I$9+$J$9+$K$9))</f>
        <v>0.281981276964144</v>
      </c>
    </row>
    <row r="70" spans="1:29" ht="10.5">
      <c r="A70" s="43" t="s">
        <v>32</v>
      </c>
      <c r="B70" s="1">
        <v>162</v>
      </c>
      <c r="C70" s="1">
        <v>35</v>
      </c>
      <c r="D70" s="1" t="s">
        <v>34</v>
      </c>
      <c r="E70" s="1" t="s">
        <v>25</v>
      </c>
      <c r="F70" s="45">
        <v>2.222</v>
      </c>
      <c r="G70" s="45">
        <v>4.444</v>
      </c>
      <c r="H70" s="45">
        <v>20</v>
      </c>
      <c r="I70" s="46">
        <v>0</v>
      </c>
      <c r="J70" s="47">
        <v>20</v>
      </c>
      <c r="K70" s="47">
        <v>53.333</v>
      </c>
      <c r="L70" s="44">
        <v>1</v>
      </c>
      <c r="M70" s="44">
        <v>2</v>
      </c>
      <c r="N70" s="44">
        <v>9</v>
      </c>
      <c r="O70" s="48">
        <v>0</v>
      </c>
      <c r="P70" s="1">
        <v>9</v>
      </c>
      <c r="Q70" s="1">
        <v>24</v>
      </c>
      <c r="R70" s="1">
        <v>45</v>
      </c>
      <c r="T70" s="35">
        <f t="shared" si="28"/>
        <v>0.29924274278346397</v>
      </c>
      <c r="U70" s="35">
        <f t="shared" si="29"/>
        <v>0.4248028604101353</v>
      </c>
      <c r="V70" s="35">
        <f t="shared" si="30"/>
        <v>0.9272952180016122</v>
      </c>
      <c r="W70" s="35">
        <f t="shared" si="31"/>
        <v>0</v>
      </c>
      <c r="X70" s="36">
        <f t="shared" si="32"/>
        <v>0.9272952180016122</v>
      </c>
      <c r="Y70" s="36">
        <f t="shared" si="33"/>
        <v>1.6375057936755653</v>
      </c>
      <c r="Z70" s="37">
        <f t="shared" si="34"/>
        <v>1.6513408211952116</v>
      </c>
      <c r="AA70" s="51">
        <f t="shared" si="35"/>
        <v>-0.06336123882331735</v>
      </c>
      <c r="AB70" s="50">
        <f t="shared" si="36"/>
        <v>2.0004520332423894</v>
      </c>
      <c r="AC70" s="50">
        <f t="shared" si="37"/>
        <v>1.490497660390425</v>
      </c>
    </row>
    <row r="71" spans="1:29" ht="10.5">
      <c r="A71" s="43" t="s">
        <v>32</v>
      </c>
      <c r="B71" s="1">
        <v>190</v>
      </c>
      <c r="C71" s="1">
        <v>445</v>
      </c>
      <c r="D71" s="1" t="s">
        <v>35</v>
      </c>
      <c r="E71" s="1" t="s">
        <v>25</v>
      </c>
      <c r="F71" s="45">
        <v>3.136</v>
      </c>
      <c r="G71" s="45">
        <v>4.181</v>
      </c>
      <c r="H71" s="45">
        <v>11.847</v>
      </c>
      <c r="I71" s="46">
        <v>7.317</v>
      </c>
      <c r="J71" s="47">
        <v>34.843</v>
      </c>
      <c r="K71" s="47">
        <v>38.676</v>
      </c>
      <c r="L71" s="44">
        <v>9</v>
      </c>
      <c r="M71" s="44">
        <v>12</v>
      </c>
      <c r="N71" s="44">
        <v>34</v>
      </c>
      <c r="O71" s="48">
        <v>21</v>
      </c>
      <c r="P71" s="1">
        <v>100</v>
      </c>
      <c r="Q71" s="1">
        <v>111</v>
      </c>
      <c r="R71" s="1">
        <v>287</v>
      </c>
      <c r="T71" s="35">
        <f t="shared" si="28"/>
        <v>0.35605287491162035</v>
      </c>
      <c r="U71" s="35">
        <f t="shared" si="29"/>
        <v>0.4118545628881023</v>
      </c>
      <c r="V71" s="35">
        <f t="shared" si="30"/>
        <v>0.7027619117198917</v>
      </c>
      <c r="W71" s="35">
        <f t="shared" si="31"/>
        <v>0.5478237508429037</v>
      </c>
      <c r="X71" s="36">
        <f t="shared" si="32"/>
        <v>1.262810346986725</v>
      </c>
      <c r="Y71" s="36">
        <f t="shared" si="33"/>
        <v>1.3423340758503812</v>
      </c>
      <c r="Z71" s="37">
        <f t="shared" si="34"/>
        <v>2.0184931003625177</v>
      </c>
      <c r="AA71" s="51">
        <f t="shared" si="35"/>
        <v>-0.43051351799062343</v>
      </c>
      <c r="AB71" s="50">
        <f t="shared" si="36"/>
        <v>2.1730795813349166</v>
      </c>
      <c r="AC71" s="50">
        <f t="shared" si="37"/>
        <v>1.4382110063235303</v>
      </c>
    </row>
    <row r="72" spans="1:29" ht="10.5">
      <c r="A72" s="43" t="s">
        <v>32</v>
      </c>
      <c r="B72" s="1">
        <v>210</v>
      </c>
      <c r="C72" s="1">
        <v>25</v>
      </c>
      <c r="D72" s="1" t="s">
        <v>36</v>
      </c>
      <c r="E72" s="1" t="s">
        <v>25</v>
      </c>
      <c r="F72" s="45">
        <v>0</v>
      </c>
      <c r="G72" s="45">
        <v>0</v>
      </c>
      <c r="H72" s="45">
        <v>11.765</v>
      </c>
      <c r="I72" s="46">
        <v>0</v>
      </c>
      <c r="J72" s="47">
        <v>29.412</v>
      </c>
      <c r="K72" s="47">
        <v>58.824</v>
      </c>
      <c r="L72" s="44">
        <v>0</v>
      </c>
      <c r="M72" s="44">
        <v>0</v>
      </c>
      <c r="N72" s="44">
        <v>2</v>
      </c>
      <c r="O72" s="48">
        <v>0</v>
      </c>
      <c r="P72" s="1">
        <v>5</v>
      </c>
      <c r="Q72" s="1">
        <v>10</v>
      </c>
      <c r="R72" s="1">
        <v>17</v>
      </c>
      <c r="T72" s="35">
        <f t="shared" si="28"/>
        <v>0</v>
      </c>
      <c r="U72" s="35">
        <f t="shared" si="29"/>
        <v>0</v>
      </c>
      <c r="V72" s="35">
        <f t="shared" si="30"/>
        <v>0.7002206841941363</v>
      </c>
      <c r="W72" s="35">
        <f t="shared" si="31"/>
        <v>0</v>
      </c>
      <c r="X72" s="36">
        <f t="shared" si="32"/>
        <v>1.1464117821734805</v>
      </c>
      <c r="Y72" s="36">
        <f t="shared" si="33"/>
        <v>1.7482054930723379</v>
      </c>
      <c r="Z72" s="37">
        <f t="shared" si="34"/>
        <v>0.7002206841941363</v>
      </c>
      <c r="AA72" s="49">
        <f t="shared" si="35"/>
        <v>0.887758898177758</v>
      </c>
      <c r="AB72" s="50">
        <f t="shared" si="36"/>
        <v>0</v>
      </c>
      <c r="AC72" s="50">
        <f t="shared" si="37"/>
        <v>0.8183217929742641</v>
      </c>
    </row>
    <row r="73" spans="1:29" ht="10.5">
      <c r="A73" s="43" t="s">
        <v>32</v>
      </c>
      <c r="B73" s="1">
        <v>290</v>
      </c>
      <c r="C73" s="1">
        <v>20</v>
      </c>
      <c r="D73" s="1" t="s">
        <v>37</v>
      </c>
      <c r="E73" s="1" t="s">
        <v>25</v>
      </c>
      <c r="F73" s="45">
        <v>0</v>
      </c>
      <c r="G73" s="45">
        <v>0</v>
      </c>
      <c r="H73" s="45">
        <v>0</v>
      </c>
      <c r="I73" s="46">
        <v>0</v>
      </c>
      <c r="J73" s="47">
        <v>0</v>
      </c>
      <c r="K73" s="47">
        <v>100</v>
      </c>
      <c r="L73" s="44">
        <v>0</v>
      </c>
      <c r="M73" s="44">
        <v>0</v>
      </c>
      <c r="N73" s="44">
        <v>0</v>
      </c>
      <c r="O73" s="48">
        <v>0</v>
      </c>
      <c r="P73" s="1">
        <v>0</v>
      </c>
      <c r="Q73" s="1">
        <v>5</v>
      </c>
      <c r="R73" s="1">
        <v>5</v>
      </c>
      <c r="T73" s="35">
        <f t="shared" si="28"/>
        <v>0</v>
      </c>
      <c r="U73" s="35">
        <f t="shared" si="29"/>
        <v>0</v>
      </c>
      <c r="V73" s="35">
        <f t="shared" si="30"/>
        <v>0</v>
      </c>
      <c r="W73" s="35">
        <f t="shared" si="31"/>
        <v>0</v>
      </c>
      <c r="X73" s="36">
        <f t="shared" si="32"/>
        <v>0</v>
      </c>
      <c r="Y73" s="36">
        <f t="shared" si="33"/>
        <v>3.141592653589793</v>
      </c>
      <c r="Z73" s="37">
        <f t="shared" si="34"/>
        <v>0</v>
      </c>
      <c r="AA73" s="49">
        <f t="shared" si="35"/>
        <v>1.5879795823718943</v>
      </c>
      <c r="AB73" s="50">
        <f t="shared" si="36"/>
        <v>0</v>
      </c>
      <c r="AC73" s="50">
        <f t="shared" si="37"/>
        <v>0</v>
      </c>
    </row>
    <row r="74" spans="1:29" ht="10.5">
      <c r="A74" s="43" t="s">
        <v>32</v>
      </c>
      <c r="B74" s="1">
        <v>330</v>
      </c>
      <c r="C74" s="1">
        <v>160</v>
      </c>
      <c r="D74" s="1" t="s">
        <v>38</v>
      </c>
      <c r="E74" s="1" t="s">
        <v>25</v>
      </c>
      <c r="F74" s="45">
        <v>0</v>
      </c>
      <c r="G74" s="45">
        <v>2.027</v>
      </c>
      <c r="H74" s="45">
        <v>6.081</v>
      </c>
      <c r="I74" s="46">
        <v>2.703</v>
      </c>
      <c r="J74" s="47">
        <v>31.757</v>
      </c>
      <c r="K74" s="47">
        <v>57.432</v>
      </c>
      <c r="L74" s="44">
        <v>0</v>
      </c>
      <c r="M74" s="44">
        <v>3</v>
      </c>
      <c r="N74" s="44">
        <v>9</v>
      </c>
      <c r="O74" s="48">
        <v>4</v>
      </c>
      <c r="P74" s="1">
        <v>47</v>
      </c>
      <c r="Q74" s="1">
        <v>85</v>
      </c>
      <c r="R74" s="1">
        <v>148</v>
      </c>
      <c r="T74" s="35">
        <f t="shared" si="28"/>
        <v>0</v>
      </c>
      <c r="U74" s="35">
        <f t="shared" si="29"/>
        <v>0.2857163475365869</v>
      </c>
      <c r="V74" s="35">
        <f t="shared" si="30"/>
        <v>0.4983341392968273</v>
      </c>
      <c r="W74" s="35">
        <f t="shared" si="31"/>
        <v>0.3303156876724522</v>
      </c>
      <c r="X74" s="36">
        <f t="shared" si="32"/>
        <v>1.1973138940132568</v>
      </c>
      <c r="Y74" s="36">
        <f t="shared" si="33"/>
        <v>1.7199891795192657</v>
      </c>
      <c r="Z74" s="37">
        <f t="shared" si="34"/>
        <v>1.1143661745058664</v>
      </c>
      <c r="AA74" s="49">
        <f t="shared" si="35"/>
        <v>0.4736134078660279</v>
      </c>
      <c r="AB74" s="50">
        <f t="shared" si="36"/>
        <v>0.5334947086528856</v>
      </c>
      <c r="AC74" s="50">
        <f t="shared" si="37"/>
        <v>0.6236234665251326</v>
      </c>
    </row>
    <row r="75" spans="1:29" ht="10.5">
      <c r="A75" s="43" t="s">
        <v>32</v>
      </c>
      <c r="B75" s="1">
        <v>390</v>
      </c>
      <c r="C75" s="1">
        <v>39</v>
      </c>
      <c r="D75" s="1" t="s">
        <v>39</v>
      </c>
      <c r="E75" s="1" t="s">
        <v>25</v>
      </c>
      <c r="F75" s="45">
        <v>0</v>
      </c>
      <c r="G75" s="45">
        <v>0</v>
      </c>
      <c r="H75" s="45">
        <v>0</v>
      </c>
      <c r="I75" s="46">
        <v>0</v>
      </c>
      <c r="J75" s="47">
        <v>0</v>
      </c>
      <c r="K75" s="47">
        <v>100</v>
      </c>
      <c r="L75" s="44">
        <v>0</v>
      </c>
      <c r="M75" s="44">
        <v>0</v>
      </c>
      <c r="N75" s="44">
        <v>0</v>
      </c>
      <c r="O75" s="48">
        <v>0</v>
      </c>
      <c r="P75" s="1">
        <v>0</v>
      </c>
      <c r="Q75" s="1">
        <v>2</v>
      </c>
      <c r="R75" s="1">
        <v>2</v>
      </c>
      <c r="T75" s="35">
        <f t="shared" si="28"/>
        <v>0</v>
      </c>
      <c r="U75" s="35">
        <f t="shared" si="29"/>
        <v>0</v>
      </c>
      <c r="V75" s="35">
        <f t="shared" si="30"/>
        <v>0</v>
      </c>
      <c r="W75" s="35">
        <f t="shared" si="31"/>
        <v>0</v>
      </c>
      <c r="X75" s="36">
        <f t="shared" si="32"/>
        <v>0</v>
      </c>
      <c r="Y75" s="36">
        <f t="shared" si="33"/>
        <v>3.141592653589793</v>
      </c>
      <c r="Z75" s="37">
        <f t="shared" si="34"/>
        <v>0</v>
      </c>
      <c r="AA75" s="49">
        <f t="shared" si="35"/>
        <v>1.5879795823718943</v>
      </c>
      <c r="AB75" s="50">
        <f t="shared" si="36"/>
        <v>0</v>
      </c>
      <c r="AC75" s="50">
        <f t="shared" si="37"/>
        <v>0</v>
      </c>
    </row>
    <row r="76" spans="1:29" ht="10.5">
      <c r="A76" s="43" t="s">
        <v>32</v>
      </c>
      <c r="B76" s="1">
        <v>470</v>
      </c>
      <c r="C76" s="1">
        <v>9</v>
      </c>
      <c r="D76" s="1" t="s">
        <v>40</v>
      </c>
      <c r="E76" s="1" t="s">
        <v>25</v>
      </c>
      <c r="F76" s="45">
        <v>3.419</v>
      </c>
      <c r="G76" s="45">
        <v>4.701</v>
      </c>
      <c r="H76" s="45">
        <v>14.53</v>
      </c>
      <c r="I76" s="46">
        <v>5.983</v>
      </c>
      <c r="J76" s="47">
        <v>31.624</v>
      </c>
      <c r="K76" s="47">
        <v>39.744</v>
      </c>
      <c r="L76" s="44">
        <v>8</v>
      </c>
      <c r="M76" s="44">
        <v>11</v>
      </c>
      <c r="N76" s="44">
        <v>34</v>
      </c>
      <c r="O76" s="48">
        <v>14</v>
      </c>
      <c r="P76" s="1">
        <v>74</v>
      </c>
      <c r="Q76" s="1">
        <v>93</v>
      </c>
      <c r="R76" s="1">
        <v>234</v>
      </c>
      <c r="T76" s="35">
        <f t="shared" si="28"/>
        <v>0.3719511649283628</v>
      </c>
      <c r="U76" s="35">
        <f t="shared" si="29"/>
        <v>0.4371072793149894</v>
      </c>
      <c r="V76" s="35">
        <f t="shared" si="30"/>
        <v>0.7821497805462251</v>
      </c>
      <c r="W76" s="35">
        <f t="shared" si="31"/>
        <v>0.494217821835065</v>
      </c>
      <c r="X76" s="36">
        <f t="shared" si="32"/>
        <v>1.1944553376577578</v>
      </c>
      <c r="Y76" s="36">
        <f t="shared" si="33"/>
        <v>1.3642100140952096</v>
      </c>
      <c r="Z76" s="37">
        <f t="shared" si="34"/>
        <v>2.085426046624642</v>
      </c>
      <c r="AA76" s="51">
        <f t="shared" si="35"/>
        <v>-0.49744646425274763</v>
      </c>
      <c r="AB76" s="50">
        <f t="shared" si="36"/>
        <v>2.4524595370235733</v>
      </c>
      <c r="AC76" s="50">
        <f t="shared" si="37"/>
        <v>1.5528875044072137</v>
      </c>
    </row>
    <row r="77" spans="1:29" ht="10.5">
      <c r="A77" s="43" t="s">
        <v>32</v>
      </c>
      <c r="B77" s="1">
        <v>470</v>
      </c>
      <c r="C77" s="1">
        <v>65</v>
      </c>
      <c r="D77" s="1" t="s">
        <v>41</v>
      </c>
      <c r="E77" s="1" t="s">
        <v>25</v>
      </c>
      <c r="F77" s="45">
        <v>1.887</v>
      </c>
      <c r="G77" s="45">
        <v>7.547</v>
      </c>
      <c r="H77" s="45">
        <v>13.208</v>
      </c>
      <c r="I77" s="46">
        <v>7.547</v>
      </c>
      <c r="J77" s="47">
        <v>33.962</v>
      </c>
      <c r="K77" s="47">
        <v>35.849</v>
      </c>
      <c r="L77" s="44">
        <v>1</v>
      </c>
      <c r="M77" s="44">
        <v>4</v>
      </c>
      <c r="N77" s="44">
        <v>7</v>
      </c>
      <c r="O77" s="48">
        <v>4</v>
      </c>
      <c r="P77" s="1">
        <v>18</v>
      </c>
      <c r="Q77" s="1">
        <v>19</v>
      </c>
      <c r="R77" s="1">
        <v>53</v>
      </c>
      <c r="T77" s="35">
        <f t="shared" si="28"/>
        <v>0.27560770313576416</v>
      </c>
      <c r="U77" s="35">
        <f t="shared" si="29"/>
        <v>0.5565928894055849</v>
      </c>
      <c r="V77" s="35">
        <f t="shared" si="30"/>
        <v>0.7438899971728138</v>
      </c>
      <c r="W77" s="35">
        <f t="shared" si="31"/>
        <v>0.5565928894055849</v>
      </c>
      <c r="X77" s="36">
        <f t="shared" si="32"/>
        <v>1.2442645500826657</v>
      </c>
      <c r="Y77" s="36">
        <f t="shared" si="33"/>
        <v>1.2838549345224441</v>
      </c>
      <c r="Z77" s="37">
        <f t="shared" si="34"/>
        <v>2.132683479119748</v>
      </c>
      <c r="AA77" s="51">
        <f t="shared" si="35"/>
        <v>-0.5447038967478537</v>
      </c>
      <c r="AB77" s="50">
        <f t="shared" si="36"/>
        <v>2.8580603399431634</v>
      </c>
      <c r="AC77" s="50">
        <f t="shared" si="37"/>
        <v>1.5940211500110366</v>
      </c>
    </row>
    <row r="78" spans="1:29" ht="10.5">
      <c r="A78" s="43" t="s">
        <v>32</v>
      </c>
      <c r="B78" s="1">
        <v>570</v>
      </c>
      <c r="C78" s="1">
        <v>40</v>
      </c>
      <c r="D78" s="1" t="s">
        <v>42</v>
      </c>
      <c r="E78" s="1" t="s">
        <v>25</v>
      </c>
      <c r="F78" s="45">
        <v>0</v>
      </c>
      <c r="G78" s="45">
        <v>0</v>
      </c>
      <c r="H78" s="45">
        <v>3.03</v>
      </c>
      <c r="I78" s="46">
        <v>3.636</v>
      </c>
      <c r="J78" s="47">
        <v>36.364</v>
      </c>
      <c r="K78" s="47">
        <v>56.97</v>
      </c>
      <c r="L78" s="44">
        <v>0</v>
      </c>
      <c r="M78" s="44">
        <v>0</v>
      </c>
      <c r="N78" s="44">
        <v>5</v>
      </c>
      <c r="O78" s="48">
        <v>6</v>
      </c>
      <c r="P78" s="1">
        <v>60</v>
      </c>
      <c r="Q78" s="1">
        <v>94</v>
      </c>
      <c r="R78" s="1">
        <v>165</v>
      </c>
      <c r="T78" s="35">
        <f t="shared" si="28"/>
        <v>0</v>
      </c>
      <c r="U78" s="35">
        <f t="shared" si="29"/>
        <v>0</v>
      </c>
      <c r="V78" s="35">
        <f t="shared" si="30"/>
        <v>0.34992041323369527</v>
      </c>
      <c r="W78" s="35">
        <f t="shared" si="31"/>
        <v>0.3837156967867944</v>
      </c>
      <c r="X78" s="36">
        <f t="shared" si="32"/>
        <v>1.2945772553126658</v>
      </c>
      <c r="Y78" s="36">
        <f t="shared" si="33"/>
        <v>1.7106517995524715</v>
      </c>
      <c r="Z78" s="37">
        <f t="shared" si="34"/>
        <v>0.7336361100204897</v>
      </c>
      <c r="AA78" s="49">
        <f t="shared" si="35"/>
        <v>0.8543434723514046</v>
      </c>
      <c r="AB78" s="50">
        <f t="shared" si="36"/>
        <v>0</v>
      </c>
      <c r="AC78" s="50">
        <f t="shared" si="37"/>
        <v>0.46366235625135266</v>
      </c>
    </row>
    <row r="79" spans="1:29" ht="10.5">
      <c r="A79" s="43" t="s">
        <v>32</v>
      </c>
      <c r="B79" s="1">
        <v>580</v>
      </c>
      <c r="C79" s="1">
        <v>25</v>
      </c>
      <c r="D79" s="1" t="s">
        <v>43</v>
      </c>
      <c r="E79" s="1" t="s">
        <v>25</v>
      </c>
      <c r="F79" s="45">
        <v>0</v>
      </c>
      <c r="G79" s="45">
        <v>0</v>
      </c>
      <c r="H79" s="45">
        <v>0</v>
      </c>
      <c r="I79" s="46">
        <v>0</v>
      </c>
      <c r="J79" s="47">
        <v>0</v>
      </c>
      <c r="K79" s="47">
        <v>100</v>
      </c>
      <c r="L79" s="44">
        <v>0</v>
      </c>
      <c r="M79" s="44">
        <v>0</v>
      </c>
      <c r="N79" s="44">
        <v>0</v>
      </c>
      <c r="O79" s="48">
        <v>0</v>
      </c>
      <c r="P79" s="1">
        <v>0</v>
      </c>
      <c r="Q79" s="1">
        <v>6</v>
      </c>
      <c r="R79" s="1">
        <v>6</v>
      </c>
      <c r="T79" s="35">
        <f t="shared" si="28"/>
        <v>0</v>
      </c>
      <c r="U79" s="35">
        <f t="shared" si="29"/>
        <v>0</v>
      </c>
      <c r="V79" s="35">
        <f t="shared" si="30"/>
        <v>0</v>
      </c>
      <c r="W79" s="35">
        <f t="shared" si="31"/>
        <v>0</v>
      </c>
      <c r="X79" s="36">
        <f t="shared" si="32"/>
        <v>0</v>
      </c>
      <c r="Y79" s="36">
        <f t="shared" si="33"/>
        <v>3.141592653589793</v>
      </c>
      <c r="Z79" s="37">
        <f t="shared" si="34"/>
        <v>0</v>
      </c>
      <c r="AA79" s="49">
        <f t="shared" si="35"/>
        <v>1.5879795823718943</v>
      </c>
      <c r="AB79" s="50">
        <f t="shared" si="36"/>
        <v>0</v>
      </c>
      <c r="AC79" s="50">
        <f t="shared" si="37"/>
        <v>0</v>
      </c>
    </row>
    <row r="80" spans="1:29" ht="10.5">
      <c r="A80" s="43" t="s">
        <v>32</v>
      </c>
      <c r="B80" s="1">
        <v>740</v>
      </c>
      <c r="C80" s="1">
        <v>70</v>
      </c>
      <c r="D80" s="1" t="s">
        <v>44</v>
      </c>
      <c r="E80" s="1" t="s">
        <v>25</v>
      </c>
      <c r="F80" s="45">
        <v>0</v>
      </c>
      <c r="G80" s="45">
        <v>1.852</v>
      </c>
      <c r="H80" s="45">
        <v>15.741</v>
      </c>
      <c r="I80" s="46">
        <v>11.111</v>
      </c>
      <c r="J80" s="47">
        <v>37.963</v>
      </c>
      <c r="K80" s="47">
        <v>33.333</v>
      </c>
      <c r="L80" s="44">
        <v>0</v>
      </c>
      <c r="M80" s="44">
        <v>2</v>
      </c>
      <c r="N80" s="44">
        <v>17</v>
      </c>
      <c r="O80" s="48">
        <v>12</v>
      </c>
      <c r="P80" s="1">
        <v>41</v>
      </c>
      <c r="Q80" s="1">
        <v>36</v>
      </c>
      <c r="R80" s="1">
        <v>108</v>
      </c>
      <c r="T80" s="35">
        <f t="shared" si="28"/>
        <v>0</v>
      </c>
      <c r="U80" s="35">
        <f t="shared" si="29"/>
        <v>0.2730236109541047</v>
      </c>
      <c r="V80" s="35">
        <f t="shared" si="30"/>
        <v>0.8159455307985182</v>
      </c>
      <c r="W80" s="35">
        <f t="shared" si="31"/>
        <v>0.6796702833666038</v>
      </c>
      <c r="X80" s="36">
        <f t="shared" si="32"/>
        <v>1.3276681246206983</v>
      </c>
      <c r="Y80" s="36">
        <f t="shared" si="33"/>
        <v>1.2309523462641239</v>
      </c>
      <c r="Z80" s="37">
        <f t="shared" si="34"/>
        <v>1.7686394251192268</v>
      </c>
      <c r="AA80" s="51">
        <f t="shared" si="35"/>
        <v>-0.1806598427473325</v>
      </c>
      <c r="AB80" s="50">
        <f t="shared" si="36"/>
        <v>0.6078352990491813</v>
      </c>
      <c r="AC80" s="50">
        <f t="shared" si="37"/>
        <v>1.9029689969335182</v>
      </c>
    </row>
    <row r="81" spans="1:29" ht="10.5">
      <c r="A81" s="43" t="s">
        <v>32</v>
      </c>
      <c r="B81" s="1">
        <v>750</v>
      </c>
      <c r="C81" s="1">
        <v>72</v>
      </c>
      <c r="D81" s="1" t="s">
        <v>45</v>
      </c>
      <c r="E81" s="1" t="s">
        <v>25</v>
      </c>
      <c r="F81" s="45">
        <v>0.769</v>
      </c>
      <c r="G81" s="45">
        <v>2.308</v>
      </c>
      <c r="H81" s="45">
        <v>6.154</v>
      </c>
      <c r="I81" s="46">
        <v>3.846</v>
      </c>
      <c r="J81" s="47">
        <v>33.077</v>
      </c>
      <c r="K81" s="47">
        <v>53.846</v>
      </c>
      <c r="L81" s="44">
        <v>1</v>
      </c>
      <c r="M81" s="44">
        <v>3</v>
      </c>
      <c r="N81" s="44">
        <v>8</v>
      </c>
      <c r="O81" s="48">
        <v>5</v>
      </c>
      <c r="P81" s="1">
        <v>43</v>
      </c>
      <c r="Q81" s="1">
        <v>70</v>
      </c>
      <c r="R81" s="1">
        <v>130</v>
      </c>
      <c r="T81" s="35">
        <f t="shared" si="28"/>
        <v>0.17561085707685803</v>
      </c>
      <c r="U81" s="35">
        <f t="shared" si="29"/>
        <v>0.3050231517485877</v>
      </c>
      <c r="V81" s="35">
        <f t="shared" si="30"/>
        <v>0.5013802480526783</v>
      </c>
      <c r="W81" s="35">
        <f t="shared" si="31"/>
        <v>0.39478311962296</v>
      </c>
      <c r="X81" s="36">
        <f t="shared" si="32"/>
        <v>1.225516502264765</v>
      </c>
      <c r="Y81" s="36">
        <f t="shared" si="33"/>
        <v>1.6477923813850885</v>
      </c>
      <c r="Z81" s="37">
        <f t="shared" si="34"/>
        <v>1.376797376501084</v>
      </c>
      <c r="AA81" s="49">
        <f t="shared" si="35"/>
        <v>0.21118220587081038</v>
      </c>
      <c r="AB81" s="50">
        <f t="shared" si="36"/>
        <v>0.820790607580825</v>
      </c>
      <c r="AC81" s="50">
        <f t="shared" si="37"/>
        <v>0.7176450282039326</v>
      </c>
    </row>
    <row r="82" spans="1:29" ht="10.5">
      <c r="A82" s="43" t="s">
        <v>32</v>
      </c>
      <c r="B82" s="1">
        <v>791</v>
      </c>
      <c r="C82" s="1">
        <v>180</v>
      </c>
      <c r="D82" s="1" t="s">
        <v>46</v>
      </c>
      <c r="E82" s="1" t="s">
        <v>25</v>
      </c>
      <c r="F82" s="45">
        <v>2.427</v>
      </c>
      <c r="G82" s="45">
        <v>2.427</v>
      </c>
      <c r="H82" s="45">
        <v>9.709</v>
      </c>
      <c r="I82" s="46">
        <v>10.194</v>
      </c>
      <c r="J82" s="47">
        <v>28.155</v>
      </c>
      <c r="K82" s="47">
        <v>47.087</v>
      </c>
      <c r="L82" s="44">
        <v>5</v>
      </c>
      <c r="M82" s="44">
        <v>5</v>
      </c>
      <c r="N82" s="44">
        <v>20</v>
      </c>
      <c r="O82" s="48">
        <v>21</v>
      </c>
      <c r="P82" s="1">
        <v>58</v>
      </c>
      <c r="Q82" s="1">
        <v>97</v>
      </c>
      <c r="R82" s="1">
        <v>206</v>
      </c>
      <c r="T82" s="35">
        <f t="shared" si="28"/>
        <v>0.31285093019099136</v>
      </c>
      <c r="U82" s="35">
        <f t="shared" si="29"/>
        <v>0.31285093019099136</v>
      </c>
      <c r="V82" s="35">
        <f t="shared" si="30"/>
        <v>0.6337374008412164</v>
      </c>
      <c r="W82" s="35">
        <f t="shared" si="31"/>
        <v>0.6499401789679382</v>
      </c>
      <c r="X82" s="36">
        <f t="shared" si="32"/>
        <v>1.118646869952958</v>
      </c>
      <c r="Y82" s="36">
        <f t="shared" si="33"/>
        <v>1.5125033184029069</v>
      </c>
      <c r="Z82" s="37">
        <f t="shared" si="34"/>
        <v>1.9093794401911373</v>
      </c>
      <c r="AA82" s="51">
        <f t="shared" si="35"/>
        <v>-0.32139985781924296</v>
      </c>
      <c r="AB82" s="50">
        <f t="shared" si="36"/>
        <v>1.4549106916182188</v>
      </c>
      <c r="AC82" s="50">
        <f t="shared" si="37"/>
        <v>1.455020462864617</v>
      </c>
    </row>
    <row r="83" spans="1:29" ht="10.5">
      <c r="A83" s="43" t="s">
        <v>32</v>
      </c>
      <c r="B83" s="1">
        <v>791</v>
      </c>
      <c r="C83" s="1">
        <v>725</v>
      </c>
      <c r="D83" s="1" t="s">
        <v>47</v>
      </c>
      <c r="E83" s="1" t="s">
        <v>25</v>
      </c>
      <c r="F83" s="45">
        <v>4.43</v>
      </c>
      <c r="G83" s="45">
        <v>2.532</v>
      </c>
      <c r="H83" s="45">
        <v>14.557</v>
      </c>
      <c r="I83" s="46">
        <v>9.494</v>
      </c>
      <c r="J83" s="47">
        <v>33.228</v>
      </c>
      <c r="K83" s="47">
        <v>35.759</v>
      </c>
      <c r="L83" s="44">
        <v>14</v>
      </c>
      <c r="M83" s="44">
        <v>8</v>
      </c>
      <c r="N83" s="44">
        <v>46</v>
      </c>
      <c r="O83" s="48">
        <v>30</v>
      </c>
      <c r="P83" s="1">
        <v>105</v>
      </c>
      <c r="Q83" s="1">
        <v>113</v>
      </c>
      <c r="R83" s="1">
        <v>316</v>
      </c>
      <c r="T83" s="35">
        <f t="shared" si="28"/>
        <v>0.42412297054866044</v>
      </c>
      <c r="U83" s="35">
        <f t="shared" si="29"/>
        <v>0.3196037199455142</v>
      </c>
      <c r="V83" s="35">
        <f t="shared" si="30"/>
        <v>0.7829156535978957</v>
      </c>
      <c r="W83" s="35">
        <f t="shared" si="31"/>
        <v>0.6264395546666174</v>
      </c>
      <c r="X83" s="36">
        <f t="shared" si="32"/>
        <v>1.2287240747409083</v>
      </c>
      <c r="Y83" s="36">
        <f t="shared" si="33"/>
        <v>1.2819776814164217</v>
      </c>
      <c r="Z83" s="37">
        <f t="shared" si="34"/>
        <v>2.1530818987586877</v>
      </c>
      <c r="AA83" s="51">
        <f t="shared" si="35"/>
        <v>-0.5651023163867934</v>
      </c>
      <c r="AB83" s="50">
        <f t="shared" si="36"/>
        <v>2.200692433502838</v>
      </c>
      <c r="AC83" s="50">
        <f t="shared" si="37"/>
        <v>1.7980812027441833</v>
      </c>
    </row>
    <row r="84" spans="1:29" ht="10.5">
      <c r="A84" s="43" t="s">
        <v>32</v>
      </c>
      <c r="B84" s="1">
        <v>940</v>
      </c>
      <c r="C84" s="1">
        <v>35</v>
      </c>
      <c r="D84" s="1" t="s">
        <v>48</v>
      </c>
      <c r="E84" s="1" t="s">
        <v>25</v>
      </c>
      <c r="F84" s="45">
        <v>0</v>
      </c>
      <c r="G84" s="45">
        <v>0</v>
      </c>
      <c r="H84" s="45">
        <v>0</v>
      </c>
      <c r="I84" s="46">
        <v>0</v>
      </c>
      <c r="J84" s="47">
        <v>25</v>
      </c>
      <c r="K84" s="47">
        <v>75</v>
      </c>
      <c r="L84" s="44">
        <v>0</v>
      </c>
      <c r="M84" s="44">
        <v>0</v>
      </c>
      <c r="N84" s="44">
        <v>0</v>
      </c>
      <c r="O84" s="48">
        <v>0</v>
      </c>
      <c r="P84" s="1">
        <v>3</v>
      </c>
      <c r="Q84" s="1">
        <v>9</v>
      </c>
      <c r="R84" s="1">
        <v>12</v>
      </c>
      <c r="T84" s="35">
        <f t="shared" si="28"/>
        <v>0</v>
      </c>
      <c r="U84" s="35">
        <f t="shared" si="29"/>
        <v>0</v>
      </c>
      <c r="V84" s="35">
        <f t="shared" si="30"/>
        <v>0</v>
      </c>
      <c r="W84" s="35">
        <f t="shared" si="31"/>
        <v>0</v>
      </c>
      <c r="X84" s="36">
        <f t="shared" si="32"/>
        <v>1.0471975511965979</v>
      </c>
      <c r="Y84" s="36">
        <f t="shared" si="33"/>
        <v>2.0943951023931953</v>
      </c>
      <c r="Z84" s="37">
        <f t="shared" si="34"/>
        <v>0</v>
      </c>
      <c r="AA84" s="49">
        <f t="shared" si="35"/>
        <v>1.5879795823718943</v>
      </c>
      <c r="AB84" s="50">
        <f t="shared" si="36"/>
        <v>0</v>
      </c>
      <c r="AC84" s="50">
        <f t="shared" si="37"/>
        <v>0</v>
      </c>
    </row>
    <row r="85" spans="1:29" ht="10.5">
      <c r="A85" s="43" t="s">
        <v>32</v>
      </c>
      <c r="B85" s="1">
        <v>12</v>
      </c>
      <c r="C85" s="1">
        <v>35</v>
      </c>
      <c r="D85" s="1" t="s">
        <v>33</v>
      </c>
      <c r="E85" s="1" t="s">
        <v>27</v>
      </c>
      <c r="F85" s="45">
        <v>0</v>
      </c>
      <c r="G85" s="45">
        <v>1.282</v>
      </c>
      <c r="H85" s="45">
        <v>1.282</v>
      </c>
      <c r="I85" s="46">
        <v>5.128</v>
      </c>
      <c r="J85" s="47">
        <v>25.641</v>
      </c>
      <c r="K85" s="47">
        <v>66.667</v>
      </c>
      <c r="L85" s="44">
        <v>0</v>
      </c>
      <c r="M85" s="44">
        <v>1</v>
      </c>
      <c r="N85" s="44">
        <v>1</v>
      </c>
      <c r="O85" s="48">
        <v>4</v>
      </c>
      <c r="P85" s="1">
        <v>20</v>
      </c>
      <c r="Q85" s="1">
        <v>52</v>
      </c>
      <c r="R85" s="1">
        <v>78</v>
      </c>
      <c r="T85" s="35">
        <f t="shared" si="28"/>
        <v>0</v>
      </c>
      <c r="U85" s="35">
        <f t="shared" si="29"/>
        <v>0.2269375405364755</v>
      </c>
      <c r="V85" s="35">
        <f t="shared" si="30"/>
        <v>0.2269375405364755</v>
      </c>
      <c r="W85" s="35">
        <f t="shared" si="31"/>
        <v>0.4568647036335886</v>
      </c>
      <c r="X85" s="36">
        <f t="shared" si="32"/>
        <v>1.0619386182638229</v>
      </c>
      <c r="Y85" s="36">
        <f t="shared" si="33"/>
        <v>1.9106403073256695</v>
      </c>
      <c r="Z85" s="37">
        <f t="shared" si="34"/>
        <v>0.9107397847065396</v>
      </c>
      <c r="AA85" s="49">
        <f aca="true" t="shared" si="38" ref="AA85:AA100">$Z$10-Z85</f>
        <v>0.5717712583967017</v>
      </c>
      <c r="AB85" s="50">
        <f aca="true" t="shared" si="39" ref="AB85:AB100">((F85+G85)/(F85+G85+J85+K85))/(($F$10+$G$10)/($F$10+$G$10+$J$10+$K$10))</f>
        <v>0.37887017937808487</v>
      </c>
      <c r="AC85" s="50">
        <f aca="true" t="shared" si="40" ref="AC85:AC100">((H85+I85)/(H85+I85+J85+K85))/(($H$10+$I$10)/($H$10+$I$10+$J$10+$K$10))</f>
        <v>0.5242843222593002</v>
      </c>
    </row>
    <row r="86" spans="1:29" ht="10.5">
      <c r="A86" s="43" t="s">
        <v>32</v>
      </c>
      <c r="B86" s="1">
        <v>162</v>
      </c>
      <c r="C86" s="1">
        <v>35</v>
      </c>
      <c r="D86" s="1" t="s">
        <v>34</v>
      </c>
      <c r="E86" s="1" t="s">
        <v>27</v>
      </c>
      <c r="F86" s="45">
        <v>1.351</v>
      </c>
      <c r="G86" s="45">
        <v>2.703</v>
      </c>
      <c r="H86" s="45">
        <v>9.459</v>
      </c>
      <c r="I86" s="46">
        <v>4.054</v>
      </c>
      <c r="J86" s="47">
        <v>20.27</v>
      </c>
      <c r="K86" s="47">
        <v>62.162</v>
      </c>
      <c r="L86" s="44">
        <v>1</v>
      </c>
      <c r="M86" s="44">
        <v>2</v>
      </c>
      <c r="N86" s="44">
        <v>7</v>
      </c>
      <c r="O86" s="48">
        <v>3</v>
      </c>
      <c r="P86" s="1">
        <v>15</v>
      </c>
      <c r="Q86" s="1">
        <v>46</v>
      </c>
      <c r="R86" s="1">
        <v>74</v>
      </c>
      <c r="T86" s="35">
        <f t="shared" si="28"/>
        <v>0.2329916929873323</v>
      </c>
      <c r="U86" s="35">
        <f t="shared" si="29"/>
        <v>0.3303156876724522</v>
      </c>
      <c r="V86" s="35">
        <f t="shared" si="30"/>
        <v>0.625244566605016</v>
      </c>
      <c r="W86" s="35">
        <f t="shared" si="31"/>
        <v>0.40546266528264663</v>
      </c>
      <c r="X86" s="36">
        <f t="shared" si="32"/>
        <v>0.9340282686989906</v>
      </c>
      <c r="Y86" s="36">
        <f t="shared" si="33"/>
        <v>1.8165011089854872</v>
      </c>
      <c r="Z86" s="37">
        <f t="shared" si="34"/>
        <v>1.594014612547447</v>
      </c>
      <c r="AA86" s="51">
        <f t="shared" si="38"/>
        <v>-0.1115035694442057</v>
      </c>
      <c r="AB86" s="50">
        <f t="shared" si="39"/>
        <v>1.2964918131152858</v>
      </c>
      <c r="AC86" s="50">
        <f t="shared" si="40"/>
        <v>1.1371941562352388</v>
      </c>
    </row>
    <row r="87" spans="1:29" ht="10.5">
      <c r="A87" s="43" t="s">
        <v>32</v>
      </c>
      <c r="B87" s="1">
        <v>190</v>
      </c>
      <c r="C87" s="1">
        <v>445</v>
      </c>
      <c r="D87" s="1" t="s">
        <v>35</v>
      </c>
      <c r="E87" s="1" t="s">
        <v>27</v>
      </c>
      <c r="F87" s="45">
        <v>2.555</v>
      </c>
      <c r="G87" s="45">
        <v>4.38</v>
      </c>
      <c r="H87" s="45">
        <v>14.234</v>
      </c>
      <c r="I87" s="46">
        <v>6.934</v>
      </c>
      <c r="J87" s="47">
        <v>32.847</v>
      </c>
      <c r="K87" s="47">
        <v>39.051</v>
      </c>
      <c r="L87" s="44">
        <v>7</v>
      </c>
      <c r="M87" s="44">
        <v>12</v>
      </c>
      <c r="N87" s="44">
        <v>39</v>
      </c>
      <c r="O87" s="48">
        <v>19</v>
      </c>
      <c r="P87" s="1">
        <v>90</v>
      </c>
      <c r="Q87" s="1">
        <v>107</v>
      </c>
      <c r="R87" s="1">
        <v>274</v>
      </c>
      <c r="T87" s="35">
        <f t="shared" si="28"/>
        <v>0.32106457676112055</v>
      </c>
      <c r="U87" s="35">
        <f t="shared" si="29"/>
        <v>0.42168638784062107</v>
      </c>
      <c r="V87" s="35">
        <f t="shared" si="30"/>
        <v>0.7737143977229476</v>
      </c>
      <c r="W87" s="35">
        <f t="shared" si="31"/>
        <v>0.5329342443539805</v>
      </c>
      <c r="X87" s="36">
        <f t="shared" si="32"/>
        <v>1.220623660871529</v>
      </c>
      <c r="Y87" s="36">
        <f t="shared" si="33"/>
        <v>1.350027351001607</v>
      </c>
      <c r="Z87" s="37">
        <f t="shared" si="34"/>
        <v>2.0493996066786697</v>
      </c>
      <c r="AA87" s="51">
        <f t="shared" si="38"/>
        <v>-0.5668885635754284</v>
      </c>
      <c r="AB87" s="50">
        <f t="shared" si="39"/>
        <v>2.4331576963811896</v>
      </c>
      <c r="AC87" s="50">
        <f t="shared" si="40"/>
        <v>1.836512836887352</v>
      </c>
    </row>
    <row r="88" spans="1:29" ht="10.5">
      <c r="A88" s="43" t="s">
        <v>32</v>
      </c>
      <c r="B88" s="1">
        <v>210</v>
      </c>
      <c r="C88" s="1">
        <v>25</v>
      </c>
      <c r="D88" s="1" t="s">
        <v>36</v>
      </c>
      <c r="E88" s="1" t="s">
        <v>27</v>
      </c>
      <c r="F88" s="45">
        <v>0</v>
      </c>
      <c r="G88" s="45">
        <v>1</v>
      </c>
      <c r="H88" s="45">
        <v>5</v>
      </c>
      <c r="I88" s="46">
        <v>3</v>
      </c>
      <c r="J88" s="47">
        <v>27</v>
      </c>
      <c r="K88" s="47">
        <v>64</v>
      </c>
      <c r="L88" s="44">
        <v>0</v>
      </c>
      <c r="M88" s="44">
        <v>1</v>
      </c>
      <c r="N88" s="44">
        <v>5</v>
      </c>
      <c r="O88" s="48">
        <v>3</v>
      </c>
      <c r="P88" s="1">
        <v>27</v>
      </c>
      <c r="Q88" s="1">
        <v>64</v>
      </c>
      <c r="R88" s="1">
        <v>100</v>
      </c>
      <c r="T88" s="35">
        <f t="shared" si="28"/>
        <v>0</v>
      </c>
      <c r="U88" s="35">
        <f t="shared" si="29"/>
        <v>0.2003348423231196</v>
      </c>
      <c r="V88" s="35">
        <f t="shared" si="30"/>
        <v>0.4510268117962624</v>
      </c>
      <c r="W88" s="35">
        <f t="shared" si="31"/>
        <v>0.34816602127296087</v>
      </c>
      <c r="X88" s="36">
        <f t="shared" si="32"/>
        <v>1.0928011282759444</v>
      </c>
      <c r="Y88" s="36">
        <f t="shared" si="33"/>
        <v>1.8545904360032246</v>
      </c>
      <c r="Z88" s="37">
        <f t="shared" si="34"/>
        <v>0.999527675392343</v>
      </c>
      <c r="AA88" s="49">
        <f t="shared" si="38"/>
        <v>0.48298336771089834</v>
      </c>
      <c r="AB88" s="50">
        <f t="shared" si="39"/>
        <v>0.30063810018309506</v>
      </c>
      <c r="AC88" s="50">
        <f t="shared" si="40"/>
        <v>0.6524691498421796</v>
      </c>
    </row>
    <row r="89" spans="1:29" ht="10.5">
      <c r="A89" s="43" t="s">
        <v>32</v>
      </c>
      <c r="B89" s="1">
        <v>290</v>
      </c>
      <c r="C89" s="1">
        <v>20</v>
      </c>
      <c r="D89" s="1" t="s">
        <v>37</v>
      </c>
      <c r="E89" s="1" t="s">
        <v>27</v>
      </c>
      <c r="F89" s="45">
        <v>0</v>
      </c>
      <c r="G89" s="45">
        <v>0.847</v>
      </c>
      <c r="H89" s="45">
        <v>3.39</v>
      </c>
      <c r="I89" s="46">
        <v>0.847</v>
      </c>
      <c r="J89" s="47">
        <v>17.797</v>
      </c>
      <c r="K89" s="47">
        <v>77.119</v>
      </c>
      <c r="L89" s="44">
        <v>0</v>
      </c>
      <c r="M89" s="44">
        <v>1</v>
      </c>
      <c r="N89" s="44">
        <v>4</v>
      </c>
      <c r="O89" s="48">
        <v>1</v>
      </c>
      <c r="P89" s="1">
        <v>21</v>
      </c>
      <c r="Q89" s="1">
        <v>91</v>
      </c>
      <c r="R89" s="1">
        <v>118</v>
      </c>
      <c r="T89" s="35">
        <f t="shared" si="28"/>
        <v>0</v>
      </c>
      <c r="U89" s="35">
        <f t="shared" si="29"/>
        <v>0.18432603995043959</v>
      </c>
      <c r="V89" s="35">
        <f t="shared" si="30"/>
        <v>0.370351997836868</v>
      </c>
      <c r="W89" s="35">
        <f t="shared" si="31"/>
        <v>0.18432603995043959</v>
      </c>
      <c r="X89" s="36">
        <f t="shared" si="32"/>
        <v>0.8710024785374043</v>
      </c>
      <c r="Y89" s="36">
        <f t="shared" si="33"/>
        <v>2.1440637380329393</v>
      </c>
      <c r="Z89" s="37">
        <f t="shared" si="34"/>
        <v>0.7390040777377472</v>
      </c>
      <c r="AA89" s="49">
        <f t="shared" si="38"/>
        <v>0.7435069653654941</v>
      </c>
      <c r="AB89" s="50">
        <f t="shared" si="39"/>
        <v>0.24463439239233836</v>
      </c>
      <c r="AC89" s="50">
        <f t="shared" si="40"/>
        <v>0.3450307441532911</v>
      </c>
    </row>
    <row r="90" spans="1:29" ht="10.5">
      <c r="A90" s="43" t="s">
        <v>32</v>
      </c>
      <c r="B90" s="1">
        <v>330</v>
      </c>
      <c r="C90" s="1">
        <v>160</v>
      </c>
      <c r="D90" s="1" t="s">
        <v>38</v>
      </c>
      <c r="E90" s="1" t="s">
        <v>27</v>
      </c>
      <c r="F90" s="45">
        <v>1.935</v>
      </c>
      <c r="G90" s="45">
        <v>1.935</v>
      </c>
      <c r="H90" s="45">
        <v>5.161</v>
      </c>
      <c r="I90" s="46">
        <v>3.226</v>
      </c>
      <c r="J90" s="47">
        <v>30.323</v>
      </c>
      <c r="K90" s="47">
        <v>57.419</v>
      </c>
      <c r="L90" s="44">
        <v>3</v>
      </c>
      <c r="M90" s="44">
        <v>3</v>
      </c>
      <c r="N90" s="44">
        <v>8</v>
      </c>
      <c r="O90" s="48">
        <v>5</v>
      </c>
      <c r="P90" s="1">
        <v>47</v>
      </c>
      <c r="Q90" s="1">
        <v>89</v>
      </c>
      <c r="R90" s="1">
        <v>155</v>
      </c>
      <c r="T90" s="35">
        <f t="shared" si="28"/>
        <v>0.2791136812061422</v>
      </c>
      <c r="U90" s="35">
        <f t="shared" si="29"/>
        <v>0.2791136812061422</v>
      </c>
      <c r="V90" s="35">
        <f t="shared" si="30"/>
        <v>0.45835856960687055</v>
      </c>
      <c r="W90" s="35">
        <f t="shared" si="31"/>
        <v>0.36118138267371164</v>
      </c>
      <c r="X90" s="36">
        <f t="shared" si="32"/>
        <v>1.1663171685965814</v>
      </c>
      <c r="Y90" s="36">
        <f t="shared" si="33"/>
        <v>1.719726264023809</v>
      </c>
      <c r="Z90" s="37">
        <f t="shared" si="34"/>
        <v>1.3777673146928666</v>
      </c>
      <c r="AA90" s="49">
        <f t="shared" si="38"/>
        <v>0.10474372841037471</v>
      </c>
      <c r="AB90" s="50">
        <f t="shared" si="39"/>
        <v>1.168397035204877</v>
      </c>
      <c r="AC90" s="50">
        <f t="shared" si="40"/>
        <v>0.7044617352891813</v>
      </c>
    </row>
    <row r="91" spans="1:29" ht="10.5">
      <c r="A91" s="43" t="s">
        <v>32</v>
      </c>
      <c r="B91" s="1">
        <v>390</v>
      </c>
      <c r="C91" s="1">
        <v>39</v>
      </c>
      <c r="D91" s="1" t="s">
        <v>39</v>
      </c>
      <c r="E91" s="1" t="s">
        <v>27</v>
      </c>
      <c r="F91" s="45">
        <v>0</v>
      </c>
      <c r="G91" s="45">
        <v>0</v>
      </c>
      <c r="H91" s="45">
        <v>2.941</v>
      </c>
      <c r="I91" s="46">
        <v>5.882</v>
      </c>
      <c r="J91" s="47">
        <v>23.529</v>
      </c>
      <c r="K91" s="47">
        <v>67.647</v>
      </c>
      <c r="L91" s="44">
        <v>0</v>
      </c>
      <c r="M91" s="44">
        <v>0</v>
      </c>
      <c r="N91" s="44">
        <v>1</v>
      </c>
      <c r="O91" s="48">
        <v>2</v>
      </c>
      <c r="P91" s="1">
        <v>8</v>
      </c>
      <c r="Q91" s="1">
        <v>23</v>
      </c>
      <c r="R91" s="1">
        <v>34</v>
      </c>
      <c r="T91" s="35">
        <f t="shared" si="28"/>
        <v>0</v>
      </c>
      <c r="U91" s="35">
        <f t="shared" si="29"/>
        <v>0</v>
      </c>
      <c r="V91" s="35">
        <f t="shared" si="30"/>
        <v>0.3446907349873617</v>
      </c>
      <c r="W91" s="35">
        <f t="shared" si="31"/>
        <v>0.4899423260427843</v>
      </c>
      <c r="X91" s="36">
        <f t="shared" si="32"/>
        <v>1.012879579544165</v>
      </c>
      <c r="Y91" s="36">
        <f t="shared" si="33"/>
        <v>1.9315077897694928</v>
      </c>
      <c r="Z91" s="37">
        <f t="shared" si="34"/>
        <v>0.834633061030146</v>
      </c>
      <c r="AA91" s="49">
        <f t="shared" si="38"/>
        <v>0.6478779820730953</v>
      </c>
      <c r="AB91" s="50">
        <f t="shared" si="39"/>
        <v>0</v>
      </c>
      <c r="AC91" s="50">
        <f t="shared" si="40"/>
        <v>0.7124031185270572</v>
      </c>
    </row>
    <row r="92" spans="1:29" ht="10.5">
      <c r="A92" s="43" t="s">
        <v>32</v>
      </c>
      <c r="B92" s="1">
        <v>470</v>
      </c>
      <c r="C92" s="1">
        <v>9</v>
      </c>
      <c r="D92" s="1" t="s">
        <v>40</v>
      </c>
      <c r="E92" s="1" t="s">
        <v>27</v>
      </c>
      <c r="F92" s="45">
        <v>4.372</v>
      </c>
      <c r="G92" s="45">
        <v>4.372</v>
      </c>
      <c r="H92" s="45">
        <v>15.847</v>
      </c>
      <c r="I92" s="46">
        <v>5.464</v>
      </c>
      <c r="J92" s="47">
        <v>32.787</v>
      </c>
      <c r="K92" s="47">
        <v>37.158</v>
      </c>
      <c r="L92" s="44">
        <v>8</v>
      </c>
      <c r="M92" s="44">
        <v>8</v>
      </c>
      <c r="N92" s="44">
        <v>29</v>
      </c>
      <c r="O92" s="48">
        <v>10</v>
      </c>
      <c r="P92" s="1">
        <v>60</v>
      </c>
      <c r="Q92" s="1">
        <v>68</v>
      </c>
      <c r="R92" s="1">
        <v>183</v>
      </c>
      <c r="T92" s="35">
        <f t="shared" si="28"/>
        <v>0.42129530575629554</v>
      </c>
      <c r="U92" s="35">
        <f t="shared" si="29"/>
        <v>0.42129530575629554</v>
      </c>
      <c r="V92" s="35">
        <f t="shared" si="30"/>
        <v>0.8188521546695512</v>
      </c>
      <c r="W92" s="35">
        <f t="shared" si="31"/>
        <v>0.4718696314466628</v>
      </c>
      <c r="X92" s="36">
        <f t="shared" si="32"/>
        <v>1.2193458335878637</v>
      </c>
      <c r="Y92" s="36">
        <f t="shared" si="33"/>
        <v>1.3110452365893164</v>
      </c>
      <c r="Z92" s="37">
        <f t="shared" si="34"/>
        <v>2.133312397628805</v>
      </c>
      <c r="AA92" s="51">
        <f t="shared" si="38"/>
        <v>-0.6508013545255638</v>
      </c>
      <c r="AB92" s="50">
        <f t="shared" si="39"/>
        <v>3.073462852699748</v>
      </c>
      <c r="AC92" s="50">
        <f t="shared" si="40"/>
        <v>1.8855914065600923</v>
      </c>
    </row>
    <row r="93" spans="1:29" ht="10.5">
      <c r="A93" s="43" t="s">
        <v>32</v>
      </c>
      <c r="B93" s="1">
        <v>470</v>
      </c>
      <c r="C93" s="1">
        <v>65</v>
      </c>
      <c r="D93" s="1" t="s">
        <v>41</v>
      </c>
      <c r="E93" s="1" t="s">
        <v>27</v>
      </c>
      <c r="F93" s="45">
        <v>1.307</v>
      </c>
      <c r="G93" s="45">
        <v>5.229</v>
      </c>
      <c r="H93" s="45">
        <v>16.34</v>
      </c>
      <c r="I93" s="46">
        <v>3.922</v>
      </c>
      <c r="J93" s="47">
        <v>23.529</v>
      </c>
      <c r="K93" s="47">
        <v>49.673</v>
      </c>
      <c r="L93" s="44">
        <v>2</v>
      </c>
      <c r="M93" s="44">
        <v>8</v>
      </c>
      <c r="N93" s="44">
        <v>25</v>
      </c>
      <c r="O93" s="48">
        <v>6</v>
      </c>
      <c r="P93" s="1">
        <v>36</v>
      </c>
      <c r="Q93" s="1">
        <v>76</v>
      </c>
      <c r="R93" s="1">
        <v>153</v>
      </c>
      <c r="T93" s="35">
        <f t="shared" si="28"/>
        <v>0.22914922579640687</v>
      </c>
      <c r="U93" s="35">
        <f t="shared" si="29"/>
        <v>0.46142266839357154</v>
      </c>
      <c r="V93" s="35">
        <f t="shared" si="30"/>
        <v>0.8322685374677875</v>
      </c>
      <c r="W93" s="35">
        <f t="shared" si="31"/>
        <v>0.3987166381710184</v>
      </c>
      <c r="X93" s="36">
        <f t="shared" si="32"/>
        <v>1.012879579544165</v>
      </c>
      <c r="Y93" s="36">
        <f t="shared" si="33"/>
        <v>1.5642562801729554</v>
      </c>
      <c r="Z93" s="37">
        <f t="shared" si="34"/>
        <v>1.9215570698287843</v>
      </c>
      <c r="AA93" s="51">
        <f t="shared" si="38"/>
        <v>-0.43904602672554294</v>
      </c>
      <c r="AB93" s="50">
        <f t="shared" si="39"/>
        <v>2.26714110332962</v>
      </c>
      <c r="AC93" s="50">
        <f t="shared" si="40"/>
        <v>1.7504235073077898</v>
      </c>
    </row>
    <row r="94" spans="1:29" ht="10.5">
      <c r="A94" s="43" t="s">
        <v>32</v>
      </c>
      <c r="B94" s="1">
        <v>570</v>
      </c>
      <c r="C94" s="1">
        <v>40</v>
      </c>
      <c r="D94" s="1" t="s">
        <v>42</v>
      </c>
      <c r="E94" s="1" t="s">
        <v>27</v>
      </c>
      <c r="F94" s="45">
        <v>0</v>
      </c>
      <c r="G94" s="45">
        <v>0</v>
      </c>
      <c r="H94" s="45">
        <v>3.419</v>
      </c>
      <c r="I94" s="46">
        <v>4.274</v>
      </c>
      <c r="J94" s="47">
        <v>36.752</v>
      </c>
      <c r="K94" s="47">
        <v>55.556</v>
      </c>
      <c r="L94" s="44">
        <v>0</v>
      </c>
      <c r="M94" s="44">
        <v>0</v>
      </c>
      <c r="N94" s="44">
        <v>4</v>
      </c>
      <c r="O94" s="48">
        <v>5</v>
      </c>
      <c r="P94" s="1">
        <v>43</v>
      </c>
      <c r="Q94" s="1">
        <v>65</v>
      </c>
      <c r="R94" s="1">
        <v>117</v>
      </c>
      <c r="T94" s="35">
        <f t="shared" si="28"/>
        <v>0</v>
      </c>
      <c r="U94" s="35">
        <f t="shared" si="29"/>
        <v>0</v>
      </c>
      <c r="V94" s="35">
        <f t="shared" si="30"/>
        <v>0.3719511649283628</v>
      </c>
      <c r="W94" s="35">
        <f t="shared" si="31"/>
        <v>0.4164765328229119</v>
      </c>
      <c r="X94" s="36">
        <f t="shared" si="32"/>
        <v>1.3026338873248777</v>
      </c>
      <c r="Y94" s="36">
        <f t="shared" si="33"/>
        <v>1.6821462854122426</v>
      </c>
      <c r="Z94" s="37">
        <f t="shared" si="34"/>
        <v>0.7884276977512747</v>
      </c>
      <c r="AA94" s="49">
        <f t="shared" si="38"/>
        <v>0.6940833453519666</v>
      </c>
      <c r="AB94" s="50">
        <f t="shared" si="39"/>
        <v>0</v>
      </c>
      <c r="AC94" s="50">
        <f t="shared" si="40"/>
        <v>0.6211501282535336</v>
      </c>
    </row>
    <row r="95" spans="1:29" ht="10.5">
      <c r="A95" s="43" t="s">
        <v>32</v>
      </c>
      <c r="B95" s="1">
        <v>580</v>
      </c>
      <c r="C95" s="1">
        <v>25</v>
      </c>
      <c r="D95" s="1" t="s">
        <v>43</v>
      </c>
      <c r="E95" s="1" t="s">
        <v>27</v>
      </c>
      <c r="F95" s="45">
        <v>0</v>
      </c>
      <c r="G95" s="45">
        <v>0</v>
      </c>
      <c r="H95" s="45">
        <v>1.587</v>
      </c>
      <c r="I95" s="46">
        <v>1.587</v>
      </c>
      <c r="J95" s="47">
        <v>31.746</v>
      </c>
      <c r="K95" s="47">
        <v>65.079</v>
      </c>
      <c r="L95" s="44">
        <v>0</v>
      </c>
      <c r="M95" s="44">
        <v>0</v>
      </c>
      <c r="N95" s="44">
        <v>1</v>
      </c>
      <c r="O95" s="48">
        <v>1</v>
      </c>
      <c r="P95" s="1">
        <v>20</v>
      </c>
      <c r="Q95" s="1">
        <v>41</v>
      </c>
      <c r="R95" s="1">
        <v>63</v>
      </c>
      <c r="T95" s="35">
        <f t="shared" si="28"/>
        <v>0</v>
      </c>
      <c r="U95" s="35">
        <f t="shared" si="29"/>
        <v>0</v>
      </c>
      <c r="V95" s="35">
        <f t="shared" si="30"/>
        <v>0.2526235951326362</v>
      </c>
      <c r="W95" s="35">
        <f t="shared" si="31"/>
        <v>0.2526235951326362</v>
      </c>
      <c r="X95" s="36">
        <f t="shared" si="32"/>
        <v>1.197077593857552</v>
      </c>
      <c r="Y95" s="36">
        <f t="shared" si="33"/>
        <v>1.8771457031987715</v>
      </c>
      <c r="Z95" s="37">
        <f t="shared" si="34"/>
        <v>0.5052471902652724</v>
      </c>
      <c r="AA95" s="49">
        <f t="shared" si="38"/>
        <v>0.9772638528379689</v>
      </c>
      <c r="AB95" s="50">
        <f t="shared" si="39"/>
        <v>0</v>
      </c>
      <c r="AC95" s="50">
        <f t="shared" si="40"/>
        <v>0.2562810266581525</v>
      </c>
    </row>
    <row r="96" spans="1:29" ht="10.5">
      <c r="A96" s="43" t="s">
        <v>32</v>
      </c>
      <c r="B96" s="1">
        <v>740</v>
      </c>
      <c r="C96" s="1">
        <v>70</v>
      </c>
      <c r="D96" s="1" t="s">
        <v>44</v>
      </c>
      <c r="E96" s="1" t="s">
        <v>27</v>
      </c>
      <c r="F96" s="45">
        <v>0.787</v>
      </c>
      <c r="G96" s="45">
        <v>0.787</v>
      </c>
      <c r="H96" s="45">
        <v>12.598</v>
      </c>
      <c r="I96" s="46">
        <v>9.449</v>
      </c>
      <c r="J96" s="47">
        <v>36.22</v>
      </c>
      <c r="K96" s="47">
        <v>40.157</v>
      </c>
      <c r="L96" s="44">
        <v>1</v>
      </c>
      <c r="M96" s="44">
        <v>1</v>
      </c>
      <c r="N96" s="44">
        <v>16</v>
      </c>
      <c r="O96" s="48">
        <v>12</v>
      </c>
      <c r="P96" s="1">
        <v>46</v>
      </c>
      <c r="Q96" s="1">
        <v>51</v>
      </c>
      <c r="R96" s="1">
        <v>127</v>
      </c>
      <c r="T96" s="35">
        <f t="shared" si="28"/>
        <v>0.1776595928265868</v>
      </c>
      <c r="U96" s="35">
        <f t="shared" si="29"/>
        <v>0.1776595928265868</v>
      </c>
      <c r="V96" s="35">
        <f t="shared" si="30"/>
        <v>0.7256925319971784</v>
      </c>
      <c r="W96" s="35">
        <f t="shared" si="31"/>
        <v>0.6249027779992118</v>
      </c>
      <c r="X96" s="36">
        <f t="shared" si="32"/>
        <v>1.2915825074946454</v>
      </c>
      <c r="Y96" s="36">
        <f t="shared" si="33"/>
        <v>1.3726421130274922</v>
      </c>
      <c r="Z96" s="37">
        <f t="shared" si="34"/>
        <v>1.7059144956495638</v>
      </c>
      <c r="AA96" s="51">
        <f t="shared" si="38"/>
        <v>-0.22340345254632243</v>
      </c>
      <c r="AB96" s="50">
        <f t="shared" si="39"/>
        <v>0.5584893331876901</v>
      </c>
      <c r="AC96" s="50">
        <f t="shared" si="40"/>
        <v>1.8086464522251724</v>
      </c>
    </row>
    <row r="97" spans="1:29" ht="10.5">
      <c r="A97" s="43" t="s">
        <v>32</v>
      </c>
      <c r="B97" s="1">
        <v>750</v>
      </c>
      <c r="C97" s="1">
        <v>72</v>
      </c>
      <c r="D97" s="1" t="s">
        <v>45</v>
      </c>
      <c r="E97" s="1" t="s">
        <v>27</v>
      </c>
      <c r="F97" s="45">
        <v>0.73</v>
      </c>
      <c r="G97" s="45">
        <v>4.38</v>
      </c>
      <c r="H97" s="45">
        <v>3.65</v>
      </c>
      <c r="I97" s="46">
        <v>2.92</v>
      </c>
      <c r="J97" s="47">
        <v>34.307</v>
      </c>
      <c r="K97" s="47">
        <v>54.015</v>
      </c>
      <c r="L97" s="44">
        <v>1</v>
      </c>
      <c r="M97" s="44">
        <v>6</v>
      </c>
      <c r="N97" s="44">
        <v>5</v>
      </c>
      <c r="O97" s="48">
        <v>4</v>
      </c>
      <c r="P97" s="1">
        <v>47</v>
      </c>
      <c r="Q97" s="1">
        <v>74</v>
      </c>
      <c r="R97" s="1">
        <v>137</v>
      </c>
      <c r="T97" s="35">
        <f t="shared" si="28"/>
        <v>0.17108866494489447</v>
      </c>
      <c r="U97" s="35">
        <f t="shared" si="29"/>
        <v>0.42168638784062107</v>
      </c>
      <c r="V97" s="35">
        <f t="shared" si="30"/>
        <v>0.3844629314511095</v>
      </c>
      <c r="W97" s="35">
        <f t="shared" si="31"/>
        <v>0.34344562499315323</v>
      </c>
      <c r="X97" s="36">
        <f t="shared" si="32"/>
        <v>1.2515405821673262</v>
      </c>
      <c r="Y97" s="36">
        <f t="shared" si="33"/>
        <v>1.6511828751007402</v>
      </c>
      <c r="Z97" s="37">
        <f t="shared" si="34"/>
        <v>1.3206836092297782</v>
      </c>
      <c r="AA97" s="49">
        <f t="shared" si="38"/>
        <v>0.1618274338734631</v>
      </c>
      <c r="AB97" s="50">
        <f t="shared" si="39"/>
        <v>1.512714954812876</v>
      </c>
      <c r="AC97" s="50">
        <f t="shared" si="40"/>
        <v>0.5590375230944771</v>
      </c>
    </row>
    <row r="98" spans="1:29" ht="10.5">
      <c r="A98" s="43" t="s">
        <v>32</v>
      </c>
      <c r="B98" s="1">
        <v>791</v>
      </c>
      <c r="C98" s="1">
        <v>180</v>
      </c>
      <c r="D98" s="1" t="s">
        <v>46</v>
      </c>
      <c r="E98" s="1" t="s">
        <v>27</v>
      </c>
      <c r="F98" s="45">
        <v>1.299</v>
      </c>
      <c r="G98" s="45">
        <v>3.247</v>
      </c>
      <c r="H98" s="45">
        <v>9.091</v>
      </c>
      <c r="I98" s="46">
        <v>11.688</v>
      </c>
      <c r="J98" s="47">
        <v>27.273</v>
      </c>
      <c r="K98" s="47">
        <v>47.403</v>
      </c>
      <c r="L98" s="44">
        <v>2</v>
      </c>
      <c r="M98" s="44">
        <v>5</v>
      </c>
      <c r="N98" s="44">
        <v>14</v>
      </c>
      <c r="O98" s="48">
        <v>18</v>
      </c>
      <c r="P98" s="1">
        <v>42</v>
      </c>
      <c r="Q98" s="1">
        <v>73</v>
      </c>
      <c r="R98" s="1">
        <v>154</v>
      </c>
      <c r="T98" s="35">
        <f t="shared" si="28"/>
        <v>0.22844377567863797</v>
      </c>
      <c r="U98" s="35">
        <f t="shared" si="29"/>
        <v>0.3623680425660468</v>
      </c>
      <c r="V98" s="35">
        <f t="shared" si="30"/>
        <v>0.6125579006098839</v>
      </c>
      <c r="W98" s="35">
        <f t="shared" si="31"/>
        <v>0.6978274131209016</v>
      </c>
      <c r="X98" s="36">
        <f t="shared" si="32"/>
        <v>1.0989406132300434</v>
      </c>
      <c r="Y98" s="36">
        <f t="shared" si="33"/>
        <v>1.5188329447578854</v>
      </c>
      <c r="Z98" s="37">
        <f t="shared" si="34"/>
        <v>1.9011971319754704</v>
      </c>
      <c r="AA98" s="51">
        <f t="shared" si="38"/>
        <v>-0.418686088872229</v>
      </c>
      <c r="AB98" s="50">
        <f t="shared" si="39"/>
        <v>1.587140868897228</v>
      </c>
      <c r="AC98" s="50">
        <f t="shared" si="40"/>
        <v>1.7576449504904068</v>
      </c>
    </row>
    <row r="99" spans="1:29" ht="10.5">
      <c r="A99" s="43" t="s">
        <v>32</v>
      </c>
      <c r="B99" s="1">
        <v>791</v>
      </c>
      <c r="C99" s="1">
        <v>725</v>
      </c>
      <c r="D99" s="1" t="s">
        <v>47</v>
      </c>
      <c r="E99" s="1" t="s">
        <v>27</v>
      </c>
      <c r="F99" s="45">
        <v>3.793</v>
      </c>
      <c r="G99" s="45">
        <v>2.759</v>
      </c>
      <c r="H99" s="45">
        <v>15.172</v>
      </c>
      <c r="I99" s="46">
        <v>8.966</v>
      </c>
      <c r="J99" s="47">
        <v>33.793</v>
      </c>
      <c r="K99" s="47">
        <v>35.517</v>
      </c>
      <c r="L99" s="44">
        <v>11</v>
      </c>
      <c r="M99" s="44">
        <v>8</v>
      </c>
      <c r="N99" s="44">
        <v>44</v>
      </c>
      <c r="O99" s="48">
        <v>26</v>
      </c>
      <c r="P99" s="1">
        <v>98</v>
      </c>
      <c r="Q99" s="1">
        <v>103</v>
      </c>
      <c r="R99" s="1">
        <v>290</v>
      </c>
      <c r="T99" s="35">
        <f t="shared" si="28"/>
        <v>0.3920178871685329</v>
      </c>
      <c r="U99" s="35">
        <f t="shared" si="29"/>
        <v>0.33375162754924703</v>
      </c>
      <c r="V99" s="35">
        <f t="shared" si="30"/>
        <v>0.8002044936715895</v>
      </c>
      <c r="W99" s="35">
        <f t="shared" si="31"/>
        <v>0.6081962387965927</v>
      </c>
      <c r="X99" s="36">
        <f t="shared" si="32"/>
        <v>1.240693822601144</v>
      </c>
      <c r="Y99" s="36">
        <f t="shared" si="33"/>
        <v>1.2769247369479773</v>
      </c>
      <c r="Z99" s="37">
        <f t="shared" si="34"/>
        <v>2.134170247185962</v>
      </c>
      <c r="AA99" s="51">
        <f t="shared" si="38"/>
        <v>-0.6516592040827207</v>
      </c>
      <c r="AB99" s="50">
        <f t="shared" si="39"/>
        <v>2.3888091083911154</v>
      </c>
      <c r="AC99" s="50">
        <f t="shared" si="40"/>
        <v>2.0856261417448234</v>
      </c>
    </row>
    <row r="100" spans="1:29" ht="10.5">
      <c r="A100" s="43" t="s">
        <v>32</v>
      </c>
      <c r="B100" s="1">
        <v>940</v>
      </c>
      <c r="C100" s="1">
        <v>35</v>
      </c>
      <c r="D100" s="1" t="s">
        <v>48</v>
      </c>
      <c r="E100" s="1" t="s">
        <v>27</v>
      </c>
      <c r="F100" s="45">
        <v>0</v>
      </c>
      <c r="G100" s="45">
        <v>0</v>
      </c>
      <c r="H100" s="45">
        <v>0</v>
      </c>
      <c r="I100" s="46">
        <v>2.564</v>
      </c>
      <c r="J100" s="47">
        <v>33.333</v>
      </c>
      <c r="K100" s="47">
        <v>64.103</v>
      </c>
      <c r="L100" s="44">
        <v>0</v>
      </c>
      <c r="M100" s="44">
        <v>0</v>
      </c>
      <c r="N100" s="44">
        <v>0</v>
      </c>
      <c r="O100" s="48">
        <v>1</v>
      </c>
      <c r="P100" s="1">
        <v>13</v>
      </c>
      <c r="Q100" s="1">
        <v>25</v>
      </c>
      <c r="R100" s="1">
        <v>39</v>
      </c>
      <c r="T100" s="35">
        <f t="shared" si="28"/>
        <v>0</v>
      </c>
      <c r="U100" s="35">
        <f t="shared" si="29"/>
        <v>0</v>
      </c>
      <c r="V100" s="35">
        <f t="shared" si="30"/>
        <v>0</v>
      </c>
      <c r="W100" s="35">
        <f t="shared" si="31"/>
        <v>0.3216344724289018</v>
      </c>
      <c r="X100" s="36">
        <f t="shared" si="32"/>
        <v>1.2309523462641239</v>
      </c>
      <c r="Y100" s="36">
        <f t="shared" si="33"/>
        <v>1.8567369429105376</v>
      </c>
      <c r="Z100" s="37">
        <f t="shared" si="34"/>
        <v>0.3216344724289018</v>
      </c>
      <c r="AA100" s="49">
        <f t="shared" si="38"/>
        <v>1.1608765706743396</v>
      </c>
      <c r="AB100" s="50">
        <f t="shared" si="39"/>
        <v>0</v>
      </c>
      <c r="AC100" s="50">
        <f t="shared" si="40"/>
        <v>0.20702519889917437</v>
      </c>
    </row>
    <row r="101" spans="1:29" ht="10.5">
      <c r="A101" s="43" t="s">
        <v>32</v>
      </c>
      <c r="B101" s="1">
        <v>12</v>
      </c>
      <c r="C101" s="1">
        <v>35</v>
      </c>
      <c r="D101" s="1" t="s">
        <v>33</v>
      </c>
      <c r="E101" s="1" t="s">
        <v>30</v>
      </c>
      <c r="F101" s="45">
        <v>0</v>
      </c>
      <c r="G101" s="45">
        <v>0</v>
      </c>
      <c r="H101" s="45">
        <v>0</v>
      </c>
      <c r="I101" s="46">
        <v>0</v>
      </c>
      <c r="J101" s="47">
        <v>100</v>
      </c>
      <c r="K101" s="47">
        <v>0</v>
      </c>
      <c r="L101" s="44">
        <v>0</v>
      </c>
      <c r="M101" s="44">
        <v>0</v>
      </c>
      <c r="N101" s="44">
        <v>0</v>
      </c>
      <c r="O101" s="48">
        <v>0</v>
      </c>
      <c r="P101" s="1">
        <v>1</v>
      </c>
      <c r="Q101" s="1">
        <v>0</v>
      </c>
      <c r="R101" s="1">
        <v>1</v>
      </c>
      <c r="T101" s="35">
        <f aca="true" t="shared" si="41" ref="T101:T120">2*ASIN(SQRT(F101/100))</f>
        <v>0</v>
      </c>
      <c r="U101" s="35">
        <f aca="true" t="shared" si="42" ref="U101:U120">2*ASIN(SQRT(G101/100))</f>
        <v>0</v>
      </c>
      <c r="V101" s="35">
        <f aca="true" t="shared" si="43" ref="V101:V120">2*ASIN(SQRT(H101/100))</f>
        <v>0</v>
      </c>
      <c r="W101" s="35">
        <f aca="true" t="shared" si="44" ref="W101:W120">2*ASIN(SQRT(I101/100))</f>
        <v>0</v>
      </c>
      <c r="X101" s="36">
        <f aca="true" t="shared" si="45" ref="X101:X120">2*ASIN(SQRT(J101/100))</f>
        <v>3.141592653589793</v>
      </c>
      <c r="Y101" s="36">
        <f aca="true" t="shared" si="46" ref="Y101:Y120">2*ASIN(SQRT(K101/100))</f>
        <v>0</v>
      </c>
      <c r="Z101" s="37">
        <f aca="true" t="shared" si="47" ref="Z101:Z120">SUM(T101:W101)</f>
        <v>0</v>
      </c>
      <c r="AA101" s="49">
        <f aca="true" t="shared" si="48" ref="AA101:AA108">$Z$11-Z101</f>
        <v>2.273462370326446</v>
      </c>
      <c r="AB101" s="50">
        <f aca="true" t="shared" si="49" ref="AB101:AB108">((F101+G101)/(F101+G101+J101+K101))/(($F$11+$G$11)/($F$11+$G$11+$J$11+$K$11))</f>
        <v>0</v>
      </c>
      <c r="AC101" s="50">
        <f aca="true" t="shared" si="50" ref="AC101:AC108">((H101+I101)/(H101+I101+J101+K101))/(($H$11+$I$11)/($H$11+$I$11+$J$11+$K$11))</f>
        <v>0</v>
      </c>
    </row>
    <row r="102" spans="1:29" ht="10.5">
      <c r="A102" s="43" t="s">
        <v>32</v>
      </c>
      <c r="B102" s="1">
        <v>210</v>
      </c>
      <c r="C102" s="1">
        <v>25</v>
      </c>
      <c r="D102" s="1" t="s">
        <v>36</v>
      </c>
      <c r="E102" s="1" t="s">
        <v>30</v>
      </c>
      <c r="F102" s="45">
        <v>0</v>
      </c>
      <c r="G102" s="45">
        <v>0</v>
      </c>
      <c r="H102" s="45">
        <v>33.333</v>
      </c>
      <c r="I102" s="46">
        <v>0</v>
      </c>
      <c r="J102" s="47">
        <v>33.333</v>
      </c>
      <c r="K102" s="47">
        <v>33.333</v>
      </c>
      <c r="L102" s="44">
        <v>0</v>
      </c>
      <c r="M102" s="44">
        <v>0</v>
      </c>
      <c r="N102" s="44">
        <v>1</v>
      </c>
      <c r="O102" s="48">
        <v>0</v>
      </c>
      <c r="P102" s="1">
        <v>1</v>
      </c>
      <c r="Q102" s="1">
        <v>1</v>
      </c>
      <c r="R102" s="1">
        <v>3</v>
      </c>
      <c r="T102" s="35">
        <f t="shared" si="41"/>
        <v>0</v>
      </c>
      <c r="U102" s="35">
        <f t="shared" si="42"/>
        <v>0</v>
      </c>
      <c r="V102" s="35">
        <f t="shared" si="43"/>
        <v>1.2309523462641239</v>
      </c>
      <c r="W102" s="35">
        <f t="shared" si="44"/>
        <v>0</v>
      </c>
      <c r="X102" s="36">
        <f t="shared" si="45"/>
        <v>1.2309523462641239</v>
      </c>
      <c r="Y102" s="36">
        <f t="shared" si="46"/>
        <v>1.2309523462641239</v>
      </c>
      <c r="Z102" s="37">
        <f t="shared" si="47"/>
        <v>1.2309523462641239</v>
      </c>
      <c r="AA102" s="49">
        <f t="shared" si="48"/>
        <v>1.042510024062322</v>
      </c>
      <c r="AB102" s="50">
        <f t="shared" si="49"/>
        <v>0</v>
      </c>
      <c r="AC102" s="50">
        <f t="shared" si="50"/>
        <v>1.0967471317334845</v>
      </c>
    </row>
    <row r="103" spans="1:29" ht="10.5">
      <c r="A103" s="43" t="s">
        <v>32</v>
      </c>
      <c r="B103" s="1">
        <v>330</v>
      </c>
      <c r="C103" s="1">
        <v>160</v>
      </c>
      <c r="D103" s="1" t="s">
        <v>38</v>
      </c>
      <c r="E103" s="1" t="s">
        <v>30</v>
      </c>
      <c r="F103" s="45">
        <v>0</v>
      </c>
      <c r="G103" s="45">
        <v>0</v>
      </c>
      <c r="H103" s="45">
        <v>0</v>
      </c>
      <c r="I103" s="46">
        <v>33.333</v>
      </c>
      <c r="J103" s="47">
        <v>33.333</v>
      </c>
      <c r="K103" s="47">
        <v>33.333</v>
      </c>
      <c r="L103" s="44">
        <v>0</v>
      </c>
      <c r="M103" s="44">
        <v>0</v>
      </c>
      <c r="N103" s="44">
        <v>0</v>
      </c>
      <c r="O103" s="48">
        <v>2</v>
      </c>
      <c r="P103" s="1">
        <v>2</v>
      </c>
      <c r="Q103" s="1">
        <v>2</v>
      </c>
      <c r="R103" s="1">
        <v>6</v>
      </c>
      <c r="T103" s="35">
        <f t="shared" si="41"/>
        <v>0</v>
      </c>
      <c r="U103" s="35">
        <f t="shared" si="42"/>
        <v>0</v>
      </c>
      <c r="V103" s="35">
        <f t="shared" si="43"/>
        <v>0</v>
      </c>
      <c r="W103" s="35">
        <f t="shared" si="44"/>
        <v>1.2309523462641239</v>
      </c>
      <c r="X103" s="36">
        <f t="shared" si="45"/>
        <v>1.2309523462641239</v>
      </c>
      <c r="Y103" s="36">
        <f t="shared" si="46"/>
        <v>1.2309523462641239</v>
      </c>
      <c r="Z103" s="37">
        <f t="shared" si="47"/>
        <v>1.2309523462641239</v>
      </c>
      <c r="AA103" s="49">
        <f t="shared" si="48"/>
        <v>1.042510024062322</v>
      </c>
      <c r="AB103" s="50">
        <f t="shared" si="49"/>
        <v>0</v>
      </c>
      <c r="AC103" s="50">
        <f t="shared" si="50"/>
        <v>1.0967471317334845</v>
      </c>
    </row>
    <row r="104" spans="1:29" ht="10.5">
      <c r="A104" s="43" t="s">
        <v>32</v>
      </c>
      <c r="B104" s="1">
        <v>470</v>
      </c>
      <c r="C104" s="1">
        <v>65</v>
      </c>
      <c r="D104" s="1" t="s">
        <v>41</v>
      </c>
      <c r="E104" s="1" t="s">
        <v>30</v>
      </c>
      <c r="F104" s="45">
        <v>0</v>
      </c>
      <c r="G104" s="45">
        <v>0</v>
      </c>
      <c r="H104" s="45">
        <v>50</v>
      </c>
      <c r="I104" s="46">
        <v>0</v>
      </c>
      <c r="J104" s="47">
        <v>50</v>
      </c>
      <c r="K104" s="47">
        <v>0</v>
      </c>
      <c r="L104" s="44">
        <v>0</v>
      </c>
      <c r="M104" s="44">
        <v>0</v>
      </c>
      <c r="N104" s="44">
        <v>1</v>
      </c>
      <c r="O104" s="48">
        <v>0</v>
      </c>
      <c r="P104" s="1">
        <v>1</v>
      </c>
      <c r="Q104" s="1">
        <v>0</v>
      </c>
      <c r="R104" s="1">
        <v>2</v>
      </c>
      <c r="T104" s="35">
        <f t="shared" si="41"/>
        <v>0</v>
      </c>
      <c r="U104" s="35">
        <f t="shared" si="42"/>
        <v>0</v>
      </c>
      <c r="V104" s="35">
        <f t="shared" si="43"/>
        <v>1.5707963267948968</v>
      </c>
      <c r="W104" s="35">
        <f t="shared" si="44"/>
        <v>0</v>
      </c>
      <c r="X104" s="36">
        <f t="shared" si="45"/>
        <v>1.5707963267948968</v>
      </c>
      <c r="Y104" s="36">
        <f t="shared" si="46"/>
        <v>0</v>
      </c>
      <c r="Z104" s="37">
        <f t="shared" si="47"/>
        <v>1.5707963267948968</v>
      </c>
      <c r="AA104" s="49">
        <f t="shared" si="48"/>
        <v>0.702666043531549</v>
      </c>
      <c r="AB104" s="50">
        <f t="shared" si="49"/>
        <v>0</v>
      </c>
      <c r="AC104" s="50">
        <f t="shared" si="50"/>
        <v>1.6451206976002268</v>
      </c>
    </row>
    <row r="105" spans="1:29" ht="10.5">
      <c r="A105" s="43" t="s">
        <v>32</v>
      </c>
      <c r="B105" s="1">
        <v>570</v>
      </c>
      <c r="C105" s="1">
        <v>40</v>
      </c>
      <c r="D105" s="1" t="s">
        <v>42</v>
      </c>
      <c r="E105" s="1" t="s">
        <v>30</v>
      </c>
      <c r="F105" s="45">
        <v>0</v>
      </c>
      <c r="G105" s="45">
        <v>0</v>
      </c>
      <c r="H105" s="45">
        <v>11.111</v>
      </c>
      <c r="I105" s="46">
        <v>11.111</v>
      </c>
      <c r="J105" s="47">
        <v>55.556</v>
      </c>
      <c r="K105" s="47">
        <v>22.222</v>
      </c>
      <c r="L105" s="44">
        <v>0</v>
      </c>
      <c r="M105" s="44">
        <v>0</v>
      </c>
      <c r="N105" s="44">
        <v>1</v>
      </c>
      <c r="O105" s="48">
        <v>1</v>
      </c>
      <c r="P105" s="1">
        <v>5</v>
      </c>
      <c r="Q105" s="1">
        <v>2</v>
      </c>
      <c r="R105" s="1">
        <v>9</v>
      </c>
      <c r="T105" s="35">
        <f t="shared" si="41"/>
        <v>0</v>
      </c>
      <c r="U105" s="35">
        <f t="shared" si="42"/>
        <v>0</v>
      </c>
      <c r="V105" s="35">
        <f t="shared" si="43"/>
        <v>0.6796702833666038</v>
      </c>
      <c r="W105" s="35">
        <f t="shared" si="44"/>
        <v>0.6796702833666038</v>
      </c>
      <c r="X105" s="36">
        <f t="shared" si="45"/>
        <v>1.6821462854122426</v>
      </c>
      <c r="Y105" s="36">
        <f t="shared" si="46"/>
        <v>0.9817600113442393</v>
      </c>
      <c r="Z105" s="37">
        <f t="shared" si="47"/>
        <v>1.3593405667332077</v>
      </c>
      <c r="AA105" s="49">
        <f t="shared" si="48"/>
        <v>0.9141218035932381</v>
      </c>
      <c r="AB105" s="50">
        <f t="shared" si="49"/>
        <v>0</v>
      </c>
      <c r="AC105" s="50">
        <f t="shared" si="50"/>
        <v>0.7311574428414448</v>
      </c>
    </row>
    <row r="106" spans="1:29" ht="10.5">
      <c r="A106" s="43" t="s">
        <v>32</v>
      </c>
      <c r="B106" s="1">
        <v>740</v>
      </c>
      <c r="C106" s="1">
        <v>70</v>
      </c>
      <c r="D106" s="1" t="s">
        <v>44</v>
      </c>
      <c r="E106" s="1" t="s">
        <v>30</v>
      </c>
      <c r="F106" s="45">
        <v>0</v>
      </c>
      <c r="G106" s="45">
        <v>0</v>
      </c>
      <c r="H106" s="45">
        <v>25</v>
      </c>
      <c r="I106" s="46">
        <v>25</v>
      </c>
      <c r="J106" s="47">
        <v>50</v>
      </c>
      <c r="K106" s="47">
        <v>0</v>
      </c>
      <c r="L106" s="44">
        <v>0</v>
      </c>
      <c r="M106" s="44">
        <v>0</v>
      </c>
      <c r="N106" s="44">
        <v>3</v>
      </c>
      <c r="O106" s="48">
        <v>3</v>
      </c>
      <c r="P106" s="1">
        <v>6</v>
      </c>
      <c r="Q106" s="1">
        <v>0</v>
      </c>
      <c r="R106" s="1">
        <v>12</v>
      </c>
      <c r="T106" s="35">
        <f t="shared" si="41"/>
        <v>0</v>
      </c>
      <c r="U106" s="35">
        <f t="shared" si="42"/>
        <v>0</v>
      </c>
      <c r="V106" s="35">
        <f t="shared" si="43"/>
        <v>1.0471975511965979</v>
      </c>
      <c r="W106" s="35">
        <f t="shared" si="44"/>
        <v>1.0471975511965979</v>
      </c>
      <c r="X106" s="36">
        <f t="shared" si="45"/>
        <v>1.5707963267948968</v>
      </c>
      <c r="Y106" s="36">
        <f t="shared" si="46"/>
        <v>0</v>
      </c>
      <c r="Z106" s="37">
        <f t="shared" si="47"/>
        <v>2.0943951023931957</v>
      </c>
      <c r="AA106" s="49">
        <f t="shared" si="48"/>
        <v>0.17906726793325012</v>
      </c>
      <c r="AB106" s="50">
        <f t="shared" si="49"/>
        <v>0</v>
      </c>
      <c r="AC106" s="50">
        <f t="shared" si="50"/>
        <v>1.6451206976002268</v>
      </c>
    </row>
    <row r="107" spans="1:29" s="38" customFormat="1" ht="10.5">
      <c r="A107" s="53" t="s">
        <v>32</v>
      </c>
      <c r="B107" s="38">
        <v>750</v>
      </c>
      <c r="C107" s="38">
        <v>72</v>
      </c>
      <c r="D107" s="38" t="s">
        <v>45</v>
      </c>
      <c r="E107" s="38" t="s">
        <v>30</v>
      </c>
      <c r="F107" s="54">
        <v>0</v>
      </c>
      <c r="G107" s="54">
        <v>0</v>
      </c>
      <c r="H107" s="54">
        <v>0</v>
      </c>
      <c r="I107" s="55">
        <v>25</v>
      </c>
      <c r="J107" s="56">
        <v>50</v>
      </c>
      <c r="K107" s="56">
        <v>25</v>
      </c>
      <c r="L107" s="57">
        <v>0</v>
      </c>
      <c r="M107" s="57">
        <v>0</v>
      </c>
      <c r="N107" s="57">
        <v>0</v>
      </c>
      <c r="O107" s="58">
        <v>1</v>
      </c>
      <c r="P107" s="38">
        <v>2</v>
      </c>
      <c r="Q107" s="38">
        <v>1</v>
      </c>
      <c r="R107" s="38">
        <v>4</v>
      </c>
      <c r="T107" s="35">
        <f t="shared" si="41"/>
        <v>0</v>
      </c>
      <c r="U107" s="35">
        <f t="shared" si="42"/>
        <v>0</v>
      </c>
      <c r="V107" s="35">
        <f t="shared" si="43"/>
        <v>0</v>
      </c>
      <c r="W107" s="35">
        <f t="shared" si="44"/>
        <v>1.0471975511965979</v>
      </c>
      <c r="X107" s="36">
        <f t="shared" si="45"/>
        <v>1.5707963267948968</v>
      </c>
      <c r="Y107" s="36">
        <f t="shared" si="46"/>
        <v>1.0471975511965979</v>
      </c>
      <c r="Z107" s="37">
        <f t="shared" si="47"/>
        <v>1.0471975511965979</v>
      </c>
      <c r="AA107" s="49">
        <f t="shared" si="48"/>
        <v>1.226264819129848</v>
      </c>
      <c r="AB107" s="50">
        <f t="shared" si="49"/>
        <v>0</v>
      </c>
      <c r="AC107" s="50">
        <f t="shared" si="50"/>
        <v>0.8225603488001134</v>
      </c>
    </row>
    <row r="108" spans="1:29" ht="10.5">
      <c r="A108" s="43" t="s">
        <v>32</v>
      </c>
      <c r="B108" s="1">
        <v>940</v>
      </c>
      <c r="C108" s="1">
        <v>35</v>
      </c>
      <c r="D108" s="1" t="s">
        <v>48</v>
      </c>
      <c r="E108" s="1" t="s">
        <v>30</v>
      </c>
      <c r="F108" s="45">
        <v>0</v>
      </c>
      <c r="G108" s="45">
        <v>0</v>
      </c>
      <c r="H108" s="45">
        <v>0</v>
      </c>
      <c r="I108" s="46">
        <v>0</v>
      </c>
      <c r="J108" s="47">
        <v>100</v>
      </c>
      <c r="K108" s="47">
        <v>0</v>
      </c>
      <c r="L108" s="44">
        <v>0</v>
      </c>
      <c r="M108" s="44">
        <v>0</v>
      </c>
      <c r="N108" s="44">
        <v>0</v>
      </c>
      <c r="O108" s="48">
        <v>0</v>
      </c>
      <c r="P108" s="1">
        <v>1</v>
      </c>
      <c r="Q108" s="1">
        <v>0</v>
      </c>
      <c r="R108" s="1">
        <v>1</v>
      </c>
      <c r="T108" s="35">
        <f t="shared" si="41"/>
        <v>0</v>
      </c>
      <c r="U108" s="35">
        <f t="shared" si="42"/>
        <v>0</v>
      </c>
      <c r="V108" s="35">
        <f t="shared" si="43"/>
        <v>0</v>
      </c>
      <c r="W108" s="35">
        <f t="shared" si="44"/>
        <v>0</v>
      </c>
      <c r="X108" s="36">
        <f t="shared" si="45"/>
        <v>3.141592653589793</v>
      </c>
      <c r="Y108" s="36">
        <f t="shared" si="46"/>
        <v>0</v>
      </c>
      <c r="Z108" s="37">
        <f t="shared" si="47"/>
        <v>0</v>
      </c>
      <c r="AA108" s="49">
        <f t="shared" si="48"/>
        <v>2.273462370326446</v>
      </c>
      <c r="AB108" s="50">
        <f t="shared" si="49"/>
        <v>0</v>
      </c>
      <c r="AC108" s="50">
        <f t="shared" si="50"/>
        <v>0</v>
      </c>
    </row>
    <row r="109" spans="1:29" ht="10.5">
      <c r="A109" s="43" t="s">
        <v>32</v>
      </c>
      <c r="B109" s="1">
        <v>12</v>
      </c>
      <c r="C109" s="1">
        <v>35</v>
      </c>
      <c r="D109" s="1" t="s">
        <v>33</v>
      </c>
      <c r="E109" s="1" t="s">
        <v>31</v>
      </c>
      <c r="F109" s="45">
        <v>0</v>
      </c>
      <c r="G109" s="45">
        <v>0</v>
      </c>
      <c r="H109" s="45">
        <v>8.333</v>
      </c>
      <c r="I109" s="46">
        <v>8.333</v>
      </c>
      <c r="J109" s="47">
        <v>33.333</v>
      </c>
      <c r="K109" s="47">
        <v>50</v>
      </c>
      <c r="L109" s="44">
        <v>0</v>
      </c>
      <c r="M109" s="44">
        <v>0</v>
      </c>
      <c r="N109" s="44">
        <v>1</v>
      </c>
      <c r="O109" s="48">
        <v>1</v>
      </c>
      <c r="P109" s="1">
        <v>4</v>
      </c>
      <c r="Q109" s="1">
        <v>6</v>
      </c>
      <c r="R109" s="1">
        <v>12</v>
      </c>
      <c r="T109" s="35">
        <f t="shared" si="41"/>
        <v>0</v>
      </c>
      <c r="U109" s="35">
        <f t="shared" si="42"/>
        <v>0</v>
      </c>
      <c r="V109" s="35">
        <f t="shared" si="43"/>
        <v>0.585673482893725</v>
      </c>
      <c r="W109" s="35">
        <f t="shared" si="44"/>
        <v>0.585673482893725</v>
      </c>
      <c r="X109" s="36">
        <f t="shared" si="45"/>
        <v>1.2309523462641239</v>
      </c>
      <c r="Y109" s="36">
        <f t="shared" si="46"/>
        <v>1.5707963267948968</v>
      </c>
      <c r="Z109" s="37">
        <f t="shared" si="47"/>
        <v>1.17134696578745</v>
      </c>
      <c r="AA109" s="49">
        <f aca="true" t="shared" si="51" ref="AA109:AA120">$Z$12-Z109</f>
        <v>1.248026657356683</v>
      </c>
      <c r="AB109" s="50">
        <f aca="true" t="shared" si="52" ref="AB109:AB120">((F109+G109)/(F109+G109+J109+K109))/(($F$12+$G$12)/($F$12+$G$12+$J$12+$K$12))</f>
        <v>0</v>
      </c>
      <c r="AC109" s="50">
        <f aca="true" t="shared" si="53" ref="AC109:AC120">((H109+I109)/(H109+I109+J109+K109))/(($H$12+$I$12)/($H$12+$I$12+$J$12+$K$12))</f>
        <v>0.5021228181073136</v>
      </c>
    </row>
    <row r="110" spans="1:29" ht="10.5">
      <c r="A110" s="43" t="s">
        <v>32</v>
      </c>
      <c r="B110" s="1">
        <v>162</v>
      </c>
      <c r="C110" s="1">
        <v>35</v>
      </c>
      <c r="D110" s="1" t="s">
        <v>34</v>
      </c>
      <c r="E110" s="1" t="s">
        <v>31</v>
      </c>
      <c r="F110" s="45">
        <v>7.143</v>
      </c>
      <c r="G110" s="45">
        <v>14.286</v>
      </c>
      <c r="H110" s="45">
        <v>42.857</v>
      </c>
      <c r="I110" s="46">
        <v>0</v>
      </c>
      <c r="J110" s="47">
        <v>14.286</v>
      </c>
      <c r="K110" s="47">
        <v>21.429</v>
      </c>
      <c r="L110" s="44">
        <v>1</v>
      </c>
      <c r="M110" s="44">
        <v>2</v>
      </c>
      <c r="N110" s="44">
        <v>6</v>
      </c>
      <c r="O110" s="48">
        <v>0</v>
      </c>
      <c r="P110" s="1">
        <v>2</v>
      </c>
      <c r="Q110" s="1">
        <v>3</v>
      </c>
      <c r="R110" s="1">
        <v>14</v>
      </c>
      <c r="T110" s="35">
        <f t="shared" si="41"/>
        <v>0.5411050729335066</v>
      </c>
      <c r="U110" s="35">
        <f t="shared" si="42"/>
        <v>0.7752015382421503</v>
      </c>
      <c r="V110" s="35">
        <f t="shared" si="43"/>
        <v>1.427445871137584</v>
      </c>
      <c r="W110" s="35">
        <f t="shared" si="44"/>
        <v>0</v>
      </c>
      <c r="X110" s="36">
        <f t="shared" si="45"/>
        <v>0.7752015382421503</v>
      </c>
      <c r="Y110" s="36">
        <f t="shared" si="46"/>
        <v>0.9625611925060642</v>
      </c>
      <c r="Z110" s="37">
        <f t="shared" si="47"/>
        <v>2.7437524823132406</v>
      </c>
      <c r="AA110" s="51">
        <f t="shared" si="51"/>
        <v>-0.3243788591691077</v>
      </c>
      <c r="AB110" s="50">
        <f t="shared" si="52"/>
        <v>2.949884402841999</v>
      </c>
      <c r="AC110" s="50">
        <f t="shared" si="53"/>
        <v>1.6433429129291361</v>
      </c>
    </row>
    <row r="111" spans="1:29" ht="10.5">
      <c r="A111" s="43" t="s">
        <v>32</v>
      </c>
      <c r="B111" s="1">
        <v>190</v>
      </c>
      <c r="C111" s="1">
        <v>445</v>
      </c>
      <c r="D111" s="1" t="s">
        <v>35</v>
      </c>
      <c r="E111" s="1" t="s">
        <v>31</v>
      </c>
      <c r="F111" s="45">
        <v>8.696</v>
      </c>
      <c r="G111" s="45">
        <v>7.246</v>
      </c>
      <c r="H111" s="45">
        <v>30.435</v>
      </c>
      <c r="I111" s="46">
        <v>13.043</v>
      </c>
      <c r="J111" s="47">
        <v>33.333</v>
      </c>
      <c r="K111" s="47">
        <v>7.246</v>
      </c>
      <c r="L111" s="44">
        <v>6</v>
      </c>
      <c r="M111" s="44">
        <v>5</v>
      </c>
      <c r="N111" s="44">
        <v>21</v>
      </c>
      <c r="O111" s="48">
        <v>9</v>
      </c>
      <c r="P111" s="1">
        <v>23</v>
      </c>
      <c r="Q111" s="1">
        <v>5</v>
      </c>
      <c r="R111" s="1">
        <v>69</v>
      </c>
      <c r="T111" s="35">
        <f t="shared" si="41"/>
        <v>0.5986803969918555</v>
      </c>
      <c r="U111" s="35">
        <f t="shared" si="42"/>
        <v>0.5450912144543182</v>
      </c>
      <c r="V111" s="35">
        <f t="shared" si="43"/>
        <v>1.1687525182480605</v>
      </c>
      <c r="W111" s="35">
        <f t="shared" si="44"/>
        <v>0.7390036779643303</v>
      </c>
      <c r="X111" s="36">
        <f t="shared" si="45"/>
        <v>1.2309523462641239</v>
      </c>
      <c r="Y111" s="36">
        <f t="shared" si="46"/>
        <v>0.5450912144543182</v>
      </c>
      <c r="Z111" s="37">
        <f t="shared" si="47"/>
        <v>3.0515278076585646</v>
      </c>
      <c r="AA111" s="51">
        <f t="shared" si="51"/>
        <v>-0.6321541845144316</v>
      </c>
      <c r="AB111" s="50">
        <f t="shared" si="52"/>
        <v>2.218741454213815</v>
      </c>
      <c r="AC111" s="50">
        <f t="shared" si="53"/>
        <v>1.5583675970409334</v>
      </c>
    </row>
    <row r="112" spans="1:29" ht="10.5">
      <c r="A112" s="43" t="s">
        <v>32</v>
      </c>
      <c r="B112" s="1">
        <v>210</v>
      </c>
      <c r="C112" s="1">
        <v>25</v>
      </c>
      <c r="D112" s="1" t="s">
        <v>36</v>
      </c>
      <c r="E112" s="1" t="s">
        <v>31</v>
      </c>
      <c r="F112" s="45">
        <v>0</v>
      </c>
      <c r="G112" s="45">
        <v>0</v>
      </c>
      <c r="H112" s="45">
        <v>50</v>
      </c>
      <c r="I112" s="46">
        <v>0</v>
      </c>
      <c r="J112" s="47">
        <v>50</v>
      </c>
      <c r="K112" s="47">
        <v>0</v>
      </c>
      <c r="L112" s="44">
        <v>0</v>
      </c>
      <c r="M112" s="44">
        <v>0</v>
      </c>
      <c r="N112" s="44">
        <v>1</v>
      </c>
      <c r="O112" s="48">
        <v>0</v>
      </c>
      <c r="P112" s="1">
        <v>1</v>
      </c>
      <c r="Q112" s="1">
        <v>0</v>
      </c>
      <c r="R112" s="1">
        <v>2</v>
      </c>
      <c r="T112" s="35">
        <f t="shared" si="41"/>
        <v>0</v>
      </c>
      <c r="U112" s="35">
        <f t="shared" si="42"/>
        <v>0</v>
      </c>
      <c r="V112" s="35">
        <f t="shared" si="43"/>
        <v>1.5707963267948968</v>
      </c>
      <c r="W112" s="35">
        <f t="shared" si="44"/>
        <v>0</v>
      </c>
      <c r="X112" s="36">
        <f t="shared" si="45"/>
        <v>1.5707963267948968</v>
      </c>
      <c r="Y112" s="36">
        <f t="shared" si="46"/>
        <v>0</v>
      </c>
      <c r="Z112" s="37">
        <f t="shared" si="47"/>
        <v>1.5707963267948968</v>
      </c>
      <c r="AA112" s="49">
        <f t="shared" si="51"/>
        <v>0.8485772963492362</v>
      </c>
      <c r="AB112" s="50">
        <f t="shared" si="52"/>
        <v>0</v>
      </c>
      <c r="AC112" s="50">
        <f t="shared" si="53"/>
        <v>1.506413647183285</v>
      </c>
    </row>
    <row r="113" spans="1:29" ht="10.5">
      <c r="A113" s="43" t="s">
        <v>32</v>
      </c>
      <c r="B113" s="1">
        <v>330</v>
      </c>
      <c r="C113" s="1">
        <v>160</v>
      </c>
      <c r="D113" s="1" t="s">
        <v>38</v>
      </c>
      <c r="E113" s="1" t="s">
        <v>31</v>
      </c>
      <c r="F113" s="45">
        <v>0</v>
      </c>
      <c r="G113" s="45">
        <v>20</v>
      </c>
      <c r="H113" s="45">
        <v>33.333</v>
      </c>
      <c r="I113" s="46">
        <v>13.333</v>
      </c>
      <c r="J113" s="47">
        <v>26.667</v>
      </c>
      <c r="K113" s="47">
        <v>6.667</v>
      </c>
      <c r="L113" s="44">
        <v>0</v>
      </c>
      <c r="M113" s="44">
        <v>3</v>
      </c>
      <c r="N113" s="44">
        <v>5</v>
      </c>
      <c r="O113" s="48">
        <v>2</v>
      </c>
      <c r="P113" s="1">
        <v>4</v>
      </c>
      <c r="Q113" s="1">
        <v>1</v>
      </c>
      <c r="R113" s="1">
        <v>15</v>
      </c>
      <c r="T113" s="35">
        <f t="shared" si="41"/>
        <v>0</v>
      </c>
      <c r="U113" s="35">
        <f t="shared" si="42"/>
        <v>0.9272952180016122</v>
      </c>
      <c r="V113" s="35">
        <f t="shared" si="43"/>
        <v>1.2309523462641239</v>
      </c>
      <c r="W113" s="35">
        <f t="shared" si="44"/>
        <v>0.7475745438104056</v>
      </c>
      <c r="X113" s="36">
        <f t="shared" si="45"/>
        <v>1.0852857422679303</v>
      </c>
      <c r="Y113" s="36">
        <f t="shared" si="46"/>
        <v>0.5223281847130411</v>
      </c>
      <c r="Z113" s="37">
        <f t="shared" si="47"/>
        <v>2.9058221080761415</v>
      </c>
      <c r="AA113" s="51">
        <f t="shared" si="51"/>
        <v>-0.48644848493200854</v>
      </c>
      <c r="AB113" s="50">
        <f t="shared" si="52"/>
        <v>2.9498475297478763</v>
      </c>
      <c r="AC113" s="50">
        <f t="shared" si="53"/>
        <v>1.7574574814863795</v>
      </c>
    </row>
    <row r="114" spans="1:29" ht="10.5">
      <c r="A114" s="43" t="s">
        <v>32</v>
      </c>
      <c r="B114" s="1">
        <v>470</v>
      </c>
      <c r="C114" s="1">
        <v>9</v>
      </c>
      <c r="D114" s="1" t="s">
        <v>40</v>
      </c>
      <c r="E114" s="1" t="s">
        <v>31</v>
      </c>
      <c r="F114" s="45">
        <v>6.667</v>
      </c>
      <c r="G114" s="45">
        <v>16.667</v>
      </c>
      <c r="H114" s="45">
        <v>36.667</v>
      </c>
      <c r="I114" s="46">
        <v>20</v>
      </c>
      <c r="J114" s="47">
        <v>16.667</v>
      </c>
      <c r="K114" s="47">
        <v>3.333</v>
      </c>
      <c r="L114" s="44">
        <v>2</v>
      </c>
      <c r="M114" s="44">
        <v>5</v>
      </c>
      <c r="N114" s="44">
        <v>11</v>
      </c>
      <c r="O114" s="48">
        <v>6</v>
      </c>
      <c r="P114" s="1">
        <v>5</v>
      </c>
      <c r="Q114" s="1">
        <v>1</v>
      </c>
      <c r="R114" s="1">
        <v>30</v>
      </c>
      <c r="T114" s="35">
        <f t="shared" si="41"/>
        <v>0.5223281847130411</v>
      </c>
      <c r="U114" s="35">
        <f t="shared" si="42"/>
        <v>0.8410776148040636</v>
      </c>
      <c r="V114" s="35">
        <f t="shared" si="43"/>
        <v>1.3008704480995126</v>
      </c>
      <c r="W114" s="35">
        <f t="shared" si="44"/>
        <v>0.9272952180016122</v>
      </c>
      <c r="X114" s="36">
        <f t="shared" si="45"/>
        <v>0.8410776148040636</v>
      </c>
      <c r="Y114" s="36">
        <f t="shared" si="46"/>
        <v>0.3671894505757665</v>
      </c>
      <c r="Z114" s="37">
        <f t="shared" si="47"/>
        <v>3.5915714656182294</v>
      </c>
      <c r="AA114" s="51">
        <f t="shared" si="51"/>
        <v>-1.1721978424740964</v>
      </c>
      <c r="AB114" s="50">
        <f t="shared" si="52"/>
        <v>4.235787305174702</v>
      </c>
      <c r="AC114" s="50">
        <f t="shared" si="53"/>
        <v>2.2268757651906355</v>
      </c>
    </row>
    <row r="115" spans="1:29" ht="10.5">
      <c r="A115" s="43" t="s">
        <v>32</v>
      </c>
      <c r="B115" s="1">
        <v>470</v>
      </c>
      <c r="C115" s="1">
        <v>65</v>
      </c>
      <c r="D115" s="1" t="s">
        <v>41</v>
      </c>
      <c r="E115" s="1" t="s">
        <v>31</v>
      </c>
      <c r="F115" s="45">
        <v>11.111</v>
      </c>
      <c r="G115" s="45">
        <v>33.333</v>
      </c>
      <c r="H115" s="45">
        <v>33.333</v>
      </c>
      <c r="I115" s="46">
        <v>11.111</v>
      </c>
      <c r="J115" s="47">
        <v>11.111</v>
      </c>
      <c r="K115" s="47">
        <v>0</v>
      </c>
      <c r="L115" s="44">
        <v>1</v>
      </c>
      <c r="M115" s="44">
        <v>3</v>
      </c>
      <c r="N115" s="44">
        <v>3</v>
      </c>
      <c r="O115" s="48">
        <v>1</v>
      </c>
      <c r="P115" s="1">
        <v>1</v>
      </c>
      <c r="Q115" s="1">
        <v>0</v>
      </c>
      <c r="R115" s="1">
        <v>9</v>
      </c>
      <c r="T115" s="35">
        <f t="shared" si="41"/>
        <v>0.6796702833666038</v>
      </c>
      <c r="U115" s="35">
        <f t="shared" si="42"/>
        <v>1.2309523462641239</v>
      </c>
      <c r="V115" s="35">
        <f t="shared" si="43"/>
        <v>1.2309523462641239</v>
      </c>
      <c r="W115" s="35">
        <f t="shared" si="44"/>
        <v>0.6796702833666038</v>
      </c>
      <c r="X115" s="36">
        <f t="shared" si="45"/>
        <v>0.6796702833666038</v>
      </c>
      <c r="Y115" s="36">
        <f t="shared" si="46"/>
        <v>0</v>
      </c>
      <c r="Z115" s="37">
        <f t="shared" si="47"/>
        <v>3.821245259261455</v>
      </c>
      <c r="AA115" s="51">
        <f t="shared" si="51"/>
        <v>-1.4018716361173222</v>
      </c>
      <c r="AB115" s="50">
        <f t="shared" si="52"/>
        <v>6.2930867260629295</v>
      </c>
      <c r="AC115" s="50">
        <f t="shared" si="53"/>
        <v>2.4102618354932557</v>
      </c>
    </row>
    <row r="116" spans="1:29" ht="10.5">
      <c r="A116" s="43" t="s">
        <v>32</v>
      </c>
      <c r="B116" s="1">
        <v>570</v>
      </c>
      <c r="C116" s="1">
        <v>40</v>
      </c>
      <c r="D116" s="1" t="s">
        <v>42</v>
      </c>
      <c r="E116" s="1" t="s">
        <v>31</v>
      </c>
      <c r="F116" s="45">
        <v>0</v>
      </c>
      <c r="G116" s="45">
        <v>0</v>
      </c>
      <c r="H116" s="45">
        <v>8.333</v>
      </c>
      <c r="I116" s="46">
        <v>8.333</v>
      </c>
      <c r="J116" s="47">
        <v>58.333</v>
      </c>
      <c r="K116" s="47">
        <v>25</v>
      </c>
      <c r="L116" s="44">
        <v>0</v>
      </c>
      <c r="M116" s="44">
        <v>0</v>
      </c>
      <c r="N116" s="44">
        <v>2</v>
      </c>
      <c r="O116" s="48">
        <v>2</v>
      </c>
      <c r="P116" s="1">
        <v>14</v>
      </c>
      <c r="Q116" s="1">
        <v>6</v>
      </c>
      <c r="R116" s="1">
        <v>24</v>
      </c>
      <c r="T116" s="35">
        <f t="shared" si="41"/>
        <v>0</v>
      </c>
      <c r="U116" s="35">
        <f t="shared" si="42"/>
        <v>0</v>
      </c>
      <c r="V116" s="35">
        <f t="shared" si="43"/>
        <v>0.585673482893725</v>
      </c>
      <c r="W116" s="35">
        <f t="shared" si="44"/>
        <v>0.585673482893725</v>
      </c>
      <c r="X116" s="36">
        <f t="shared" si="45"/>
        <v>1.7382376447844117</v>
      </c>
      <c r="Y116" s="36">
        <f t="shared" si="46"/>
        <v>1.0471975511965979</v>
      </c>
      <c r="Z116" s="37">
        <f t="shared" si="47"/>
        <v>1.17134696578745</v>
      </c>
      <c r="AA116" s="49">
        <f t="shared" si="51"/>
        <v>1.248026657356683</v>
      </c>
      <c r="AB116" s="50">
        <f t="shared" si="52"/>
        <v>0</v>
      </c>
      <c r="AC116" s="50">
        <f t="shared" si="53"/>
        <v>0.5021228181073136</v>
      </c>
    </row>
    <row r="117" spans="1:29" ht="10.5">
      <c r="A117" s="43" t="s">
        <v>32</v>
      </c>
      <c r="B117" s="1">
        <v>740</v>
      </c>
      <c r="C117" s="1">
        <v>70</v>
      </c>
      <c r="D117" s="1" t="s">
        <v>44</v>
      </c>
      <c r="E117" s="1" t="s">
        <v>31</v>
      </c>
      <c r="F117" s="45">
        <v>0</v>
      </c>
      <c r="G117" s="45">
        <v>8</v>
      </c>
      <c r="H117" s="45">
        <v>28</v>
      </c>
      <c r="I117" s="46">
        <v>24</v>
      </c>
      <c r="J117" s="47">
        <v>32</v>
      </c>
      <c r="K117" s="47">
        <v>8</v>
      </c>
      <c r="L117" s="44">
        <v>0</v>
      </c>
      <c r="M117" s="44">
        <v>2</v>
      </c>
      <c r="N117" s="44">
        <v>7</v>
      </c>
      <c r="O117" s="48">
        <v>6</v>
      </c>
      <c r="P117" s="1">
        <v>8</v>
      </c>
      <c r="Q117" s="1">
        <v>2</v>
      </c>
      <c r="R117" s="1">
        <v>25</v>
      </c>
      <c r="T117" s="35">
        <f t="shared" si="41"/>
        <v>0</v>
      </c>
      <c r="U117" s="35">
        <f t="shared" si="42"/>
        <v>0.5735131044230968</v>
      </c>
      <c r="V117" s="35">
        <f t="shared" si="43"/>
        <v>1.1151976533990735</v>
      </c>
      <c r="W117" s="35">
        <f t="shared" si="44"/>
        <v>1.0239453760989525</v>
      </c>
      <c r="X117" s="36">
        <f t="shared" si="45"/>
        <v>1.2025284333582564</v>
      </c>
      <c r="Y117" s="36">
        <f t="shared" si="46"/>
        <v>0.5735131044230968</v>
      </c>
      <c r="Z117" s="37">
        <f t="shared" si="47"/>
        <v>2.712656133921123</v>
      </c>
      <c r="AA117" s="51">
        <f t="shared" si="51"/>
        <v>-0.2932825107769901</v>
      </c>
      <c r="AB117" s="50">
        <f t="shared" si="52"/>
        <v>1.3110597345964436</v>
      </c>
      <c r="AC117" s="50">
        <f t="shared" si="53"/>
        <v>1.702902383772409</v>
      </c>
    </row>
    <row r="118" spans="1:29" ht="10.5">
      <c r="A118" s="43" t="s">
        <v>32</v>
      </c>
      <c r="B118" s="1">
        <v>750</v>
      </c>
      <c r="C118" s="1">
        <v>72</v>
      </c>
      <c r="D118" s="1" t="s">
        <v>45</v>
      </c>
      <c r="E118" s="1" t="s">
        <v>31</v>
      </c>
      <c r="F118" s="45">
        <v>3.226</v>
      </c>
      <c r="G118" s="45">
        <v>6.452</v>
      </c>
      <c r="H118" s="45">
        <v>16.129</v>
      </c>
      <c r="I118" s="46">
        <v>6.452</v>
      </c>
      <c r="J118" s="47">
        <v>58.065</v>
      </c>
      <c r="K118" s="47">
        <v>9.677</v>
      </c>
      <c r="L118" s="44">
        <v>1</v>
      </c>
      <c r="M118" s="44">
        <v>2</v>
      </c>
      <c r="N118" s="44">
        <v>5</v>
      </c>
      <c r="O118" s="48">
        <v>2</v>
      </c>
      <c r="P118" s="1">
        <v>18</v>
      </c>
      <c r="Q118" s="1">
        <v>3</v>
      </c>
      <c r="R118" s="1">
        <v>31</v>
      </c>
      <c r="T118" s="35">
        <f t="shared" si="41"/>
        <v>0.36118138267371164</v>
      </c>
      <c r="U118" s="35">
        <f t="shared" si="42"/>
        <v>0.5136435913935128</v>
      </c>
      <c r="V118" s="35">
        <f t="shared" si="43"/>
        <v>0.8265467399305336</v>
      </c>
      <c r="W118" s="35">
        <f t="shared" si="44"/>
        <v>0.5136435913935128</v>
      </c>
      <c r="X118" s="36">
        <f t="shared" si="45"/>
        <v>1.7328040871806363</v>
      </c>
      <c r="Y118" s="36">
        <f t="shared" si="46"/>
        <v>0.6326558167184656</v>
      </c>
      <c r="Z118" s="37">
        <f t="shared" si="47"/>
        <v>2.215015305391271</v>
      </c>
      <c r="AA118" s="49">
        <f t="shared" si="51"/>
        <v>0.20435831775286184</v>
      </c>
      <c r="AB118" s="50">
        <f t="shared" si="52"/>
        <v>0.9833456040886892</v>
      </c>
      <c r="AC118" s="50">
        <f t="shared" si="53"/>
        <v>0.7532151626284724</v>
      </c>
    </row>
    <row r="119" spans="1:29" ht="10.5">
      <c r="A119" s="43" t="s">
        <v>32</v>
      </c>
      <c r="B119" s="1">
        <v>791</v>
      </c>
      <c r="C119" s="1">
        <v>180</v>
      </c>
      <c r="D119" s="1" t="s">
        <v>46</v>
      </c>
      <c r="E119" s="1" t="s">
        <v>31</v>
      </c>
      <c r="F119" s="45">
        <v>12.5</v>
      </c>
      <c r="G119" s="45">
        <v>0</v>
      </c>
      <c r="H119" s="45">
        <v>50</v>
      </c>
      <c r="I119" s="46">
        <v>25</v>
      </c>
      <c r="J119" s="47">
        <v>12.5</v>
      </c>
      <c r="K119" s="47">
        <v>0</v>
      </c>
      <c r="L119" s="44">
        <v>1</v>
      </c>
      <c r="M119" s="44">
        <v>0</v>
      </c>
      <c r="N119" s="44">
        <v>4</v>
      </c>
      <c r="O119" s="48">
        <v>2</v>
      </c>
      <c r="P119" s="1">
        <v>1</v>
      </c>
      <c r="Q119" s="1">
        <v>0</v>
      </c>
      <c r="R119" s="1">
        <v>8</v>
      </c>
      <c r="T119" s="35">
        <f t="shared" si="41"/>
        <v>0.7227342478134157</v>
      </c>
      <c r="U119" s="35">
        <f t="shared" si="42"/>
        <v>0</v>
      </c>
      <c r="V119" s="35">
        <f t="shared" si="43"/>
        <v>1.5707963267948968</v>
      </c>
      <c r="W119" s="35">
        <f t="shared" si="44"/>
        <v>1.0471975511965979</v>
      </c>
      <c r="X119" s="36">
        <f t="shared" si="45"/>
        <v>0.7227342478134157</v>
      </c>
      <c r="Y119" s="36">
        <f t="shared" si="46"/>
        <v>0</v>
      </c>
      <c r="Z119" s="37">
        <f t="shared" si="47"/>
        <v>3.3407281258049104</v>
      </c>
      <c r="AA119" s="51">
        <f t="shared" si="51"/>
        <v>-0.9213545026607775</v>
      </c>
      <c r="AB119" s="50">
        <f t="shared" si="52"/>
        <v>3.933179203789331</v>
      </c>
      <c r="AC119" s="50">
        <f t="shared" si="53"/>
        <v>2.582423395171346</v>
      </c>
    </row>
    <row r="120" spans="1:29" ht="10.5">
      <c r="A120" s="43" t="s">
        <v>32</v>
      </c>
      <c r="B120" s="1">
        <v>791</v>
      </c>
      <c r="C120" s="1">
        <v>725</v>
      </c>
      <c r="D120" s="1" t="s">
        <v>47</v>
      </c>
      <c r="E120" s="1" t="s">
        <v>31</v>
      </c>
      <c r="F120" s="45">
        <v>9.375</v>
      </c>
      <c r="G120" s="45">
        <v>10.938</v>
      </c>
      <c r="H120" s="45">
        <v>34.375</v>
      </c>
      <c r="I120" s="46">
        <v>17.188</v>
      </c>
      <c r="J120" s="47">
        <v>25</v>
      </c>
      <c r="K120" s="47">
        <v>3.125</v>
      </c>
      <c r="L120" s="44">
        <v>6</v>
      </c>
      <c r="M120" s="44">
        <v>7</v>
      </c>
      <c r="N120" s="44">
        <v>22</v>
      </c>
      <c r="O120" s="48">
        <v>11</v>
      </c>
      <c r="P120" s="1">
        <v>16</v>
      </c>
      <c r="Q120" s="1">
        <v>2</v>
      </c>
      <c r="R120" s="1">
        <v>64</v>
      </c>
      <c r="T120" s="35">
        <f t="shared" si="41"/>
        <v>0.6223684885550206</v>
      </c>
      <c r="U120" s="35">
        <f t="shared" si="42"/>
        <v>0.6741465265442955</v>
      </c>
      <c r="V120" s="35">
        <f t="shared" si="43"/>
        <v>1.252972622867016</v>
      </c>
      <c r="W120" s="35">
        <f t="shared" si="44"/>
        <v>0.8549715195392704</v>
      </c>
      <c r="X120" s="36">
        <f t="shared" si="45"/>
        <v>1.0471975511965979</v>
      </c>
      <c r="Y120" s="36">
        <f t="shared" si="46"/>
        <v>0.3554212016902235</v>
      </c>
      <c r="Z120" s="37">
        <f t="shared" si="47"/>
        <v>3.4044591575056025</v>
      </c>
      <c r="AA120" s="51">
        <f t="shared" si="51"/>
        <v>-0.9850855343614695</v>
      </c>
      <c r="AB120" s="50">
        <f t="shared" si="52"/>
        <v>3.298842609792836</v>
      </c>
      <c r="AC120" s="50">
        <f t="shared" si="53"/>
        <v>1.9494831565533515</v>
      </c>
    </row>
    <row r="121" spans="1:29" ht="12" thickBot="1">
      <c r="A121" s="59"/>
      <c r="B121" s="60"/>
      <c r="C121" s="60"/>
      <c r="D121" s="60"/>
      <c r="E121" s="60"/>
      <c r="F121" s="61"/>
      <c r="G121" s="61"/>
      <c r="H121" s="61"/>
      <c r="I121" s="61"/>
      <c r="J121" s="61"/>
      <c r="K121" s="61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</row>
  </sheetData>
  <mergeCells count="6">
    <mergeCell ref="A1:AC1"/>
    <mergeCell ref="A2:AC2"/>
    <mergeCell ref="AB5:AC5"/>
    <mergeCell ref="T3:Y3"/>
    <mergeCell ref="AB3:AC3"/>
    <mergeCell ref="AB4:AC4"/>
  </mergeCells>
  <printOptions horizontalCentered="1"/>
  <pageMargins left="0.25" right="0.25" top="0.5" bottom="0.3" header="0.5" footer="0.5"/>
  <pageSetup fitToHeight="3" fitToWidth="1" horizontalDpi="600" verticalDpi="600" orientation="landscape" scale="73"/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Tennessee Performance Level Distribution for Selected High Schools SY 2006-2007 (MS EXCEL)</dc:title>
  <dc:subject/>
  <dc:creator/>
  <cp:keywords/>
  <dc:description/>
  <cp:lastModifiedBy>Alan Smigielski User</cp:lastModifiedBy>
  <cp:lastPrinted>2008-04-30T20:07:55Z</cp:lastPrinted>
  <dcterms:created xsi:type="dcterms:W3CDTF">2008-04-29T22:19:02Z</dcterms:created>
  <dcterms:modified xsi:type="dcterms:W3CDTF">2008-05-14T13:15:45Z</dcterms:modified>
  <cp:category/>
  <cp:version/>
  <cp:contentType/>
  <cp:contentStatus/>
</cp:coreProperties>
</file>