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1400" windowHeight="5265" activeTab="0"/>
  </bookViews>
  <sheets>
    <sheet name="Technote_TaxActs" sheetId="1" r:id="rId1"/>
  </sheets>
  <definedNames>
    <definedName name="_xlnm.Print_Area" localSheetId="0">'Technote_TaxActs'!$A$1:$AG$64</definedName>
  </definedNames>
  <calcPr fullCalcOnLoad="1"/>
</workbook>
</file>

<file path=xl/sharedStrings.xml><?xml version="1.0" encoding="utf-8"?>
<sst xmlns="http://schemas.openxmlformats.org/spreadsheetml/2006/main" count="85" uniqueCount="50">
  <si>
    <t>Profits before tax</t>
  </si>
  <si>
    <t xml:space="preserve">   Tax effect *</t>
  </si>
  <si>
    <t xml:space="preserve">         Financial industries</t>
  </si>
  <si>
    <t xml:space="preserve">         Nonfinancial industries</t>
  </si>
  <si>
    <t xml:space="preserve">   Excluding tax effect</t>
  </si>
  <si>
    <t>Tax liability</t>
  </si>
  <si>
    <t>Profits after tax</t>
  </si>
  <si>
    <t>Percent change from the preceding period</t>
  </si>
  <si>
    <t>Profits from current production 1/</t>
  </si>
  <si>
    <t>1/  Profits from current production are corporate profits with inventory valuation and capital consumption adjustments.</t>
  </si>
  <si>
    <t>2001q3</t>
  </si>
  <si>
    <t>2001q2</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</si>
  <si>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</si>
  <si>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</si>
  <si>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</si>
  <si>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</si>
  <si>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</si>
  <si>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</si>
  <si>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</si>
  <si>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</si>
  <si>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</si>
  <si>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</si>
  <si>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</si>
  <si>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</si>
  <si>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</si>
  <si>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</si>
  <si>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</si>
  <si>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</si>
  <si>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</si>
  <si>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</si>
  <si>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</si>
  <si>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Levels in billions of dollars, seasonally adjusted at annual rates</t>
  </si>
  <si>
    <t>Changes in billions of dollars, seasonally adjusted at annual rates</t>
  </si>
  <si>
    <t>Profits from current production less tax liability 1/</t>
  </si>
  <si>
    <t>2006q3</t>
  </si>
  <si>
    <t>Check that average of quarters = year:</t>
  </si>
  <si>
    <t>2006q4</t>
  </si>
  <si>
    <t>2007q1</t>
  </si>
  <si>
    <t>2007q2</t>
  </si>
  <si>
    <t>2007q3</t>
  </si>
  <si>
    <t>2007q4</t>
  </si>
  <si>
    <t>2008q1</t>
  </si>
  <si>
    <t>Net Effects of the Tax Acts of 2002, 2003, and 2008 on Selected Measures of Corporate Profits</t>
  </si>
  <si>
    <t>*  Estimated impact of the provisions of the Job Creation and Worker Assistance Act of 2002, the Jobs and Growth Tax Relief Reconciliation Act of 2003, and the Economic Stimulus Act of 2008.</t>
  </si>
  <si>
    <t>July (2008) Revision Basis</t>
  </si>
  <si>
    <t>2008q2</t>
  </si>
  <si>
    <t>2008q3</t>
  </si>
  <si>
    <t>2008q4</t>
  </si>
  <si>
    <t>2009q1</t>
  </si>
  <si>
    <t>Last Updated: 4/29/09</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</si>
</sst>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 ??"/>
    <numFmt numFmtId="169" formatCode="m/d/yy"/>
    <numFmt numFmtId="170" formatCode="m/d/yy\ h:mm"/>
    <numFmt numFmtId="171" formatCode="m/d"/>
    <numFmt numFmtId="172" formatCode="0.0%"/>
    <numFmt numFmtId="173" formatCode="0.0"/>
    <numFmt numFmtId="174" formatCode="&quot;$&quot;#,##0.0\ ;\(&quot;$&quot;#,##0.0\)"/>
    <numFmt numFmtId="175" formatCode="#,##0.0000"/>
    <numFmt numFmtId="176" formatCode="#,##0.0"/>
    <numFmt numFmtId="177" formatCode="#,##0.0000000000000"/>
    <numFmt numFmtId="178" formatCode="#,##0.00000000000000"/>
    <numFmt numFmtId="179" formatCode="_(* #,##0.0_);_(* \(#,##0.0\);_(* &quot;-&quot;?_);_(@_)"/>
    <numFmt numFmtId="180" formatCode="#,##0.0_);\(#,##0.0\)"/>
    <numFmt numFmtId="181" formatCode="&quot;$&quot;#,##0.0_);\(&quot;$&quot;#,##0.0\)"/>
    <numFmt numFmtId="182" formatCode="#,##0.000_);\(#,##0.000\)"/>
    <numFmt numFmtId="183" formatCode="0.000"/>
  </numFmts>
  <fonts count="7">
    <font>
      <sz val="10"/>
      <name val="Arial"/>
      <family val="0"/>
    </font>
    <font>
      <b/>
      <sz val="18"/>
      <name val="Arial"/>
      <family val="0"/>
    </font>
    <font>
      <b/>
      <sz val="12"/>
      <name val="Arial"/>
      <family val="0"/>
    </font>
    <font>
      <sz val="12"/>
      <name val="Arial"/>
      <family val="0"/>
    </font>
    <font>
      <b/>
      <sz val="10"/>
      <name val="Arial"/>
      <family val="0"/>
    </font>
    <font>
      <u val="single"/>
      <sz val="10"/>
      <color indexed="12"/>
      <name val="Arial"/>
      <family val="0"/>
    </font>
    <font>
      <u val="single"/>
      <sz val="10"/>
      <color indexed="20"/>
      <name val="Arial"/>
      <family val="0"/>
    </font>
  </fonts>
  <fills count="2">
    <fill>
      <patternFill/>
    </fill>
    <fill>
      <patternFill patternType="gray125"/>
    </fill>
  </fills>
  <borders count="2">
    <border>
      <left/>
      <right/>
      <top/>
      <bottom/>
      <diagonal/>
    </border>
    <border>
      <left>
        <color indexed="63"/>
      </left>
      <right>
        <color indexed="63"/>
      </right>
      <top style="double">
        <color indexed="63"/>
      </top>
      <bottom>
        <color indexed="63"/>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2" fontId="0" fillId="0" borderId="0" applyFont="0" applyFill="0" applyBorder="0" applyAlignment="0" applyProtection="0"/>
    <xf numFmtId="0" fontId="6" fillId="0" borderId="0" applyNumberForma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5" fillId="0" borderId="0" applyNumberFormat="0" applyFill="0" applyBorder="0" applyAlignment="0" applyProtection="0"/>
    <xf numFmtId="10" fontId="0" fillId="0" borderId="0" applyFont="0" applyFill="0" applyBorder="0" applyAlignment="0" applyProtection="0"/>
    <xf numFmtId="0" fontId="0" fillId="0" borderId="1" applyNumberFormat="0" applyFont="0" applyBorder="0" applyAlignment="0" applyProtection="0"/>
  </cellStyleXfs>
  <cellXfs count="38">
    <xf numFmtId="0" fontId="0" fillId="0" borderId="0" xfId="0" applyAlignment="1">
      <alignment/>
    </xf>
    <xf numFmtId="0" fontId="4" fillId="0" borderId="0" xfId="0" applyBorder="1" applyAlignment="1">
      <alignment/>
    </xf>
    <xf numFmtId="0" fontId="0" fillId="0" borderId="0" xfId="0" applyBorder="1" applyAlignment="1">
      <alignment/>
    </xf>
    <xf numFmtId="174" fontId="0" fillId="0" borderId="0" xfId="0" applyNumberFormat="1" applyFill="1" applyBorder="1" applyAlignment="1">
      <alignment/>
    </xf>
    <xf numFmtId="0" fontId="0" fillId="0" borderId="0" xfId="0" applyBorder="1" applyAlignment="1">
      <alignment horizontal="left"/>
    </xf>
    <xf numFmtId="183" fontId="0" fillId="0" borderId="0" xfId="0" applyNumberFormat="1" applyBorder="1" applyAlignment="1">
      <alignment/>
    </xf>
    <xf numFmtId="0" fontId="0" fillId="0" borderId="0" xfId="0" applyFont="1" applyBorder="1" applyAlignment="1">
      <alignment/>
    </xf>
    <xf numFmtId="0" fontId="4" fillId="0" borderId="0" xfId="0" applyFont="1" applyBorder="1" applyAlignment="1">
      <alignment/>
    </xf>
    <xf numFmtId="0" fontId="0" fillId="0" borderId="0" xfId="0" applyFill="1" applyBorder="1" applyAlignment="1">
      <alignment/>
    </xf>
    <xf numFmtId="0" fontId="4" fillId="0" borderId="0" xfId="0" applyFont="1" applyFill="1" applyBorder="1" applyAlignment="1">
      <alignment/>
    </xf>
    <xf numFmtId="174" fontId="4" fillId="0" borderId="0" xfId="0" applyNumberFormat="1" applyFill="1" applyBorder="1" applyAlignment="1">
      <alignment/>
    </xf>
    <xf numFmtId="174" fontId="0" fillId="0" borderId="0" xfId="0" applyNumberFormat="1" applyFont="1" applyFill="1" applyBorder="1" applyAlignment="1">
      <alignment/>
    </xf>
    <xf numFmtId="176" fontId="0" fillId="0" borderId="0" xfId="0" applyNumberFormat="1" applyBorder="1" applyAlignment="1">
      <alignment/>
    </xf>
    <xf numFmtId="173" fontId="0" fillId="0" borderId="0" xfId="0" applyNumberFormat="1" applyBorder="1" applyAlignment="1">
      <alignment/>
    </xf>
    <xf numFmtId="0" fontId="4" fillId="0" borderId="0" xfId="0" applyFont="1" applyFill="1" applyBorder="1" applyAlignment="1">
      <alignment/>
    </xf>
    <xf numFmtId="173" fontId="0" fillId="0" borderId="0" xfId="0" applyNumberFormat="1" applyFill="1" applyBorder="1" applyAlignment="1">
      <alignment/>
    </xf>
    <xf numFmtId="173" fontId="0" fillId="0" borderId="0" xfId="0" applyNumberFormat="1" applyFont="1" applyFill="1" applyBorder="1" applyAlignment="1">
      <alignment/>
    </xf>
    <xf numFmtId="0" fontId="4" fillId="0" borderId="0" xfId="0" applyFont="1" applyFill="1" applyBorder="1" applyAlignment="1">
      <alignment/>
    </xf>
    <xf numFmtId="172" fontId="0" fillId="0" borderId="0" xfId="0" applyNumberFormat="1" applyFill="1" applyBorder="1" applyAlignment="1">
      <alignment/>
    </xf>
    <xf numFmtId="172" fontId="0" fillId="0" borderId="0" xfId="0" applyNumberFormat="1" applyFont="1" applyFill="1" applyBorder="1" applyAlignment="1">
      <alignment/>
    </xf>
    <xf numFmtId="183" fontId="4" fillId="0" borderId="0" xfId="0" applyNumberFormat="1"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0" xfId="0" applyFont="1" applyBorder="1" applyAlignment="1">
      <alignment/>
    </xf>
    <xf numFmtId="174" fontId="0" fillId="0" borderId="0" xfId="0" applyNumberFormat="1" applyFont="1" applyFill="1" applyBorder="1" applyAlignment="1">
      <alignment/>
    </xf>
    <xf numFmtId="173" fontId="0" fillId="0" borderId="0" xfId="0" applyNumberFormat="1" applyFont="1" applyFill="1" applyBorder="1" applyAlignment="1">
      <alignment/>
    </xf>
    <xf numFmtId="172" fontId="0" fillId="0" borderId="0" xfId="0" applyNumberFormat="1" applyFont="1" applyFill="1" applyBorder="1" applyAlignment="1">
      <alignment/>
    </xf>
    <xf numFmtId="1" fontId="2" fillId="0" borderId="0" xfId="0" applyNumberFormat="1" applyFont="1" applyBorder="1" applyAlignment="1">
      <alignment/>
    </xf>
    <xf numFmtId="1" fontId="2" fillId="0" borderId="0" xfId="0" applyNumberFormat="1" applyFont="1" applyFill="1" applyBorder="1" applyAlignment="1">
      <alignment/>
    </xf>
    <xf numFmtId="1" fontId="4" fillId="0" borderId="0" xfId="0" applyNumberFormat="1" applyFont="1" applyFill="1" applyBorder="1" applyAlignment="1">
      <alignment/>
    </xf>
    <xf numFmtId="1" fontId="4" fillId="0" borderId="0" xfId="0" applyNumberFormat="1" applyFont="1" applyFill="1" applyBorder="1" applyAlignment="1">
      <alignment horizontal="center"/>
    </xf>
    <xf numFmtId="1" fontId="4" fillId="0" borderId="0" xfId="0" applyNumberFormat="1" applyFont="1" applyBorder="1" applyAlignment="1">
      <alignment/>
    </xf>
    <xf numFmtId="174" fontId="0" fillId="0" borderId="0" xfId="0" applyNumberFormat="1" applyFill="1" applyBorder="1" applyAlignment="1">
      <alignment/>
    </xf>
    <xf numFmtId="174" fontId="0" fillId="0" borderId="0" xfId="0" applyNumberFormat="1" applyFont="1" applyFill="1" applyBorder="1" applyAlignment="1">
      <alignment/>
    </xf>
    <xf numFmtId="174" fontId="0" fillId="0" borderId="0" xfId="0" applyNumberFormat="1" applyFont="1" applyFill="1" applyBorder="1" applyAlignment="1">
      <alignment/>
    </xf>
    <xf numFmtId="174" fontId="0" fillId="0" borderId="0" xfId="0" applyNumberFormat="1" applyFont="1" applyFill="1" applyBorder="1" applyAlignment="1">
      <alignment/>
    </xf>
    <xf numFmtId="183" fontId="0" fillId="0" borderId="0" xfId="0" applyNumberFormat="1" applyFont="1" applyBorder="1" applyAlignment="1">
      <alignment/>
    </xf>
    <xf numFmtId="183" fontId="0" fillId="0" borderId="0" xfId="0" applyNumberFormat="1" applyFont="1" applyBorder="1" applyAlignment="1">
      <alignment/>
    </xf>
  </cellXfs>
  <cellStyles count="13">
    <cellStyle name="Normal" xfId="0"/>
    <cellStyle name="Comma" xfId="15"/>
    <cellStyle name="Comma0" xfId="16"/>
    <cellStyle name="Currency" xfId="17"/>
    <cellStyle name="Currency0" xfId="18"/>
    <cellStyle name="Date" xfId="19"/>
    <cellStyle name="Fixed" xfId="20"/>
    <cellStyle name="Followed Hyperlink" xfId="21"/>
    <cellStyle name="Heading 1" xfId="22"/>
    <cellStyle name="Heading 2" xfId="23"/>
    <cellStyle name="Hyperlink" xfId="24"/>
    <cellStyle name="Percent" xfId="25"/>
    <cellStyle name="Total"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223"/>
  <sheetViews>
    <sheetView tabSelected="1" zoomScale="80" zoomScaleNormal="80" workbookViewId="0" topLeftCell="A1">
      <pane xSplit="1" ySplit="2" topLeftCell="M3" activePane="bottomRight" state="frozen"/>
      <selection pane="topLeft" activeCell="A1" sqref="A1"/>
      <selection pane="topRight" activeCell="B1" sqref="B1"/>
      <selection pane="bottomLeft" activeCell="A5" sqref="A5"/>
      <selection pane="bottomRight" activeCell="A3" sqref="A3"/>
    </sheetView>
  </sheetViews>
  <sheetFormatPr defaultColWidth="9.140625" defaultRowHeight="12.75"/>
  <cols>
    <col min="1" max="1" width="42.28125" style="2" customWidth="1"/>
    <col min="2" max="12" width="9.57421875" style="2" hidden="1" customWidth="1"/>
    <col min="13" max="15" width="9.57421875" style="2" customWidth="1"/>
    <col min="16" max="21" width="9.57421875" style="6" customWidth="1"/>
    <col min="22" max="33" width="9.57421875" style="21" customWidth="1"/>
    <col min="34" max="34" width="9.57421875" style="2" customWidth="1"/>
    <col min="35" max="41" width="9.28125" style="5" customWidth="1"/>
    <col min="42" max="42" width="9.28125" style="2" customWidth="1"/>
    <col min="43" max="16384" width="13.57421875" style="2" customWidth="1"/>
  </cols>
  <sheetData>
    <row r="1" spans="1:35" s="27" customFormat="1" ht="15.75">
      <c r="A1" s="27" t="s">
        <v>44</v>
      </c>
      <c r="J1" s="28"/>
      <c r="K1" s="28"/>
      <c r="L1" s="28"/>
      <c r="N1" s="28"/>
      <c r="O1" s="28"/>
      <c r="P1" s="28"/>
      <c r="Q1" s="28" t="s">
        <v>42</v>
      </c>
      <c r="AI1" s="27" t="s">
        <v>35</v>
      </c>
    </row>
    <row r="2" spans="1:42" s="31" customFormat="1" ht="12.75">
      <c r="A2" s="29" t="s">
        <v>49</v>
      </c>
      <c r="B2" s="30" t="s">
        <v>11</v>
      </c>
      <c r="C2" s="30" t="s">
        <v>10</v>
      </c>
      <c r="D2" s="30" t="s">
        <v>12</v>
      </c>
      <c r="E2" s="30" t="s">
        <v>13</v>
      </c>
      <c r="F2" s="30" t="s">
        <v>14</v>
      </c>
      <c r="G2" s="30" t="s">
        <v>15</v>
      </c>
      <c r="H2" s="30" t="s">
        <v>16</v>
      </c>
      <c r="I2" s="30" t="s">
        <v>17</v>
      </c>
      <c r="J2" s="30" t="s">
        <v>18</v>
      </c>
      <c r="K2" s="30" t="s">
        <v>19</v>
      </c>
      <c r="L2" s="30" t="s">
        <v>20</v>
      </c>
      <c r="M2" s="30" t="s">
        <v>21</v>
      </c>
      <c r="N2" s="30" t="s">
        <v>22</v>
      </c>
      <c r="O2" s="30" t="s">
        <v>23</v>
      </c>
      <c r="P2" s="30" t="s">
        <v>24</v>
      </c>
      <c r="Q2" s="30" t="s">
        <v>25</v>
      </c>
      <c r="R2" s="30" t="s">
        <v>26</v>
      </c>
      <c r="S2" s="30" t="s">
        <v>27</v>
      </c>
      <c r="T2" s="30" t="s">
        <v>28</v>
      </c>
      <c r="U2" s="30" t="s">
        <v>29</v>
      </c>
      <c r="V2" s="30" t="s">
        <v>30</v>
      </c>
      <c r="W2" s="30" t="s">
        <v>34</v>
      </c>
      <c r="X2" s="30" t="s">
        <v>36</v>
      </c>
      <c r="Y2" s="30" t="s">
        <v>37</v>
      </c>
      <c r="Z2" s="30" t="s">
        <v>38</v>
      </c>
      <c r="AA2" s="30" t="s">
        <v>39</v>
      </c>
      <c r="AB2" s="30" t="s">
        <v>40</v>
      </c>
      <c r="AC2" s="30" t="s">
        <v>41</v>
      </c>
      <c r="AD2" s="30" t="s">
        <v>45</v>
      </c>
      <c r="AE2" s="30" t="s">
        <v>46</v>
      </c>
      <c r="AF2" s="30" t="s">
        <v>47</v>
      </c>
      <c r="AG2" s="30" t="s">
        <v>48</v>
      </c>
      <c r="AI2" s="31">
        <v>2001</v>
      </c>
      <c r="AJ2" s="31">
        <f aca="true" t="shared" si="0" ref="AJ2:AP2">AI2+1</f>
        <v>2002</v>
      </c>
      <c r="AK2" s="31">
        <f t="shared" si="0"/>
        <v>2003</v>
      </c>
      <c r="AL2" s="31">
        <f t="shared" si="0"/>
        <v>2004</v>
      </c>
      <c r="AM2" s="31">
        <f t="shared" si="0"/>
        <v>2005</v>
      </c>
      <c r="AN2" s="31">
        <f t="shared" si="0"/>
        <v>2006</v>
      </c>
      <c r="AO2" s="31">
        <f t="shared" si="0"/>
        <v>2007</v>
      </c>
      <c r="AP2" s="31">
        <f t="shared" si="0"/>
        <v>2008</v>
      </c>
    </row>
    <row r="3" spans="2:41" s="7" customFormat="1" ht="12.75">
      <c r="B3" s="9"/>
      <c r="C3" s="9"/>
      <c r="D3" s="9"/>
      <c r="E3" s="9"/>
      <c r="F3" s="9"/>
      <c r="G3" s="9"/>
      <c r="H3" s="9"/>
      <c r="I3" s="9"/>
      <c r="J3" s="9"/>
      <c r="K3" s="9"/>
      <c r="L3" s="9"/>
      <c r="M3" s="9"/>
      <c r="N3" s="9"/>
      <c r="O3" s="9"/>
      <c r="P3" s="9"/>
      <c r="Q3" s="9"/>
      <c r="R3" s="9"/>
      <c r="S3" s="9"/>
      <c r="U3" s="9"/>
      <c r="V3" s="22"/>
      <c r="W3" s="22"/>
      <c r="X3" s="22"/>
      <c r="Y3" s="22"/>
      <c r="Z3" s="22"/>
      <c r="AA3" s="22"/>
      <c r="AB3" s="22"/>
      <c r="AC3" s="22"/>
      <c r="AD3" s="22"/>
      <c r="AE3" s="22"/>
      <c r="AF3" s="22"/>
      <c r="AG3" s="22"/>
      <c r="AH3" s="9"/>
      <c r="AI3" s="20"/>
      <c r="AJ3" s="20"/>
      <c r="AK3" s="20"/>
      <c r="AL3" s="20"/>
      <c r="AM3" s="20"/>
      <c r="AN3" s="20"/>
      <c r="AO3" s="20"/>
    </row>
    <row r="4" spans="13:41" s="7" customFormat="1" ht="12.75">
      <c r="M4" s="9" t="s">
        <v>31</v>
      </c>
      <c r="V4" s="21"/>
      <c r="W4" s="21"/>
      <c r="X4" s="21"/>
      <c r="Y4" s="21"/>
      <c r="Z4" s="21"/>
      <c r="AA4" s="21"/>
      <c r="AB4" s="21"/>
      <c r="AC4" s="21"/>
      <c r="AD4" s="21"/>
      <c r="AE4" s="21"/>
      <c r="AF4" s="21"/>
      <c r="AG4" s="21"/>
      <c r="AI4" s="20"/>
      <c r="AJ4" s="20"/>
      <c r="AK4" s="20"/>
      <c r="AL4" s="20"/>
      <c r="AM4" s="20"/>
      <c r="AN4" s="20"/>
      <c r="AO4" s="20"/>
    </row>
    <row r="5" spans="1:42" ht="12.75">
      <c r="A5" s="1" t="s">
        <v>0</v>
      </c>
      <c r="B5" s="32">
        <v>755</v>
      </c>
      <c r="C5" s="32">
        <v>671.1</v>
      </c>
      <c r="D5" s="32">
        <v>650.9</v>
      </c>
      <c r="E5" s="32">
        <v>693.8</v>
      </c>
      <c r="F5" s="32">
        <v>742.1</v>
      </c>
      <c r="G5" s="32">
        <v>786.4</v>
      </c>
      <c r="H5" s="32">
        <v>851.5</v>
      </c>
      <c r="I5" s="32">
        <v>859.4</v>
      </c>
      <c r="J5" s="32">
        <v>851.1</v>
      </c>
      <c r="K5" s="32">
        <v>918.3</v>
      </c>
      <c r="L5" s="32">
        <v>1003.5</v>
      </c>
      <c r="M5" s="32">
        <v>1128.299</v>
      </c>
      <c r="N5" s="32">
        <v>1199.591</v>
      </c>
      <c r="O5" s="32">
        <v>1199.268</v>
      </c>
      <c r="P5" s="32">
        <v>1291.483</v>
      </c>
      <c r="Q5" s="33">
        <v>1600.735</v>
      </c>
      <c r="R5" s="33">
        <v>1612.037</v>
      </c>
      <c r="S5" s="33">
        <v>1536.259</v>
      </c>
      <c r="T5" s="33">
        <v>1733.279</v>
      </c>
      <c r="U5" s="33">
        <v>1813.752</v>
      </c>
      <c r="V5" s="34">
        <v>1900.08</v>
      </c>
      <c r="W5" s="34">
        <v>1929.884</v>
      </c>
      <c r="X5" s="34">
        <v>1851.118</v>
      </c>
      <c r="Y5" s="34">
        <v>1838.919</v>
      </c>
      <c r="Z5" s="34">
        <v>1914.819</v>
      </c>
      <c r="AA5" s="34">
        <v>1897.139</v>
      </c>
      <c r="AB5" s="34">
        <v>1894.312</v>
      </c>
      <c r="AC5" s="34">
        <v>1750.9</v>
      </c>
      <c r="AD5" s="34">
        <v>1750</v>
      </c>
      <c r="AE5" s="34">
        <v>1693.7</v>
      </c>
      <c r="AF5" s="34">
        <v>1194.5</v>
      </c>
      <c r="AG5" s="34"/>
      <c r="AJ5" s="5">
        <f>(E5+F5+G5+H5)/4</f>
        <v>768.45</v>
      </c>
      <c r="AK5" s="5">
        <f>(I5+J5+K5+L5)/4</f>
        <v>908.075</v>
      </c>
      <c r="AL5" s="5">
        <f>(M5+N5+O5+P5)/4</f>
        <v>1204.66025</v>
      </c>
      <c r="AM5" s="5">
        <f>(Q5+R5+S5+T5)/4</f>
        <v>1620.5774999999999</v>
      </c>
      <c r="AN5" s="5">
        <f>(U5+V5+W5+X5)/4</f>
        <v>1873.7085000000002</v>
      </c>
      <c r="AO5" s="5">
        <f>(Y5+Z5+AA5+AB5)/4</f>
        <v>1886.29725</v>
      </c>
      <c r="AP5" s="5">
        <f>(AC5+AD5+AE5+AF5)/4</f>
        <v>1597.275</v>
      </c>
    </row>
    <row r="6" spans="1:42" ht="12.75">
      <c r="A6" s="2" t="s">
        <v>1</v>
      </c>
      <c r="B6" s="32">
        <v>0</v>
      </c>
      <c r="C6" s="32">
        <v>-9.1</v>
      </c>
      <c r="D6" s="32">
        <v>-47.3</v>
      </c>
      <c r="E6" s="32">
        <v>-69.4</v>
      </c>
      <c r="F6" s="32">
        <v>-69.4</v>
      </c>
      <c r="G6" s="32">
        <v>-69.4</v>
      </c>
      <c r="H6" s="32">
        <v>-69.4</v>
      </c>
      <c r="I6" s="32">
        <v>-63.606</v>
      </c>
      <c r="J6" s="32">
        <v>-93.606</v>
      </c>
      <c r="K6" s="32">
        <v>-99.594</v>
      </c>
      <c r="L6" s="32">
        <v>-99.594</v>
      </c>
      <c r="M6" s="32">
        <f>M7+M8</f>
        <v>-102.60000000000001</v>
      </c>
      <c r="N6" s="32">
        <f aca="true" t="shared" si="1" ref="N6:AC6">N7+N8</f>
        <v>-102.60000000000001</v>
      </c>
      <c r="O6" s="32">
        <f t="shared" si="1"/>
        <v>-102.60000000000001</v>
      </c>
      <c r="P6" s="32">
        <f t="shared" si="1"/>
        <v>-102.60000000000001</v>
      </c>
      <c r="Q6" s="32">
        <f t="shared" si="1"/>
        <v>64.91</v>
      </c>
      <c r="R6" s="32">
        <f t="shared" si="1"/>
        <v>64.91</v>
      </c>
      <c r="S6" s="32">
        <f t="shared" si="1"/>
        <v>64.91</v>
      </c>
      <c r="T6" s="32">
        <f t="shared" si="1"/>
        <v>64.91</v>
      </c>
      <c r="U6" s="32">
        <f t="shared" si="1"/>
        <v>48.36</v>
      </c>
      <c r="V6" s="32">
        <f t="shared" si="1"/>
        <v>48.36</v>
      </c>
      <c r="W6" s="32">
        <f t="shared" si="1"/>
        <v>48.36</v>
      </c>
      <c r="X6" s="32">
        <f t="shared" si="1"/>
        <v>48.36</v>
      </c>
      <c r="Y6" s="32">
        <f t="shared" si="1"/>
        <v>31.07</v>
      </c>
      <c r="Z6" s="32">
        <f t="shared" si="1"/>
        <v>31.07</v>
      </c>
      <c r="AA6" s="32">
        <f t="shared" si="1"/>
        <v>31.07</v>
      </c>
      <c r="AB6" s="32">
        <f t="shared" si="1"/>
        <v>31.07</v>
      </c>
      <c r="AC6" s="32">
        <f t="shared" si="1"/>
        <v>-140.87</v>
      </c>
      <c r="AD6" s="32">
        <f>AD7+AD8</f>
        <v>-140.87</v>
      </c>
      <c r="AE6" s="32">
        <f>AE7+AE8</f>
        <v>-140.87</v>
      </c>
      <c r="AF6" s="32">
        <f>AF7+AF8</f>
        <v>-140.87</v>
      </c>
      <c r="AG6" s="32">
        <f>AG7+AG8</f>
        <v>-85.07000000000001</v>
      </c>
      <c r="AI6" s="5">
        <f>(B6+C6+D6)/4</f>
        <v>-14.1</v>
      </c>
      <c r="AJ6" s="5">
        <f aca="true" t="shared" si="2" ref="AJ6:AJ27">(E6+F6+G6+H6)/4</f>
        <v>-69.4</v>
      </c>
      <c r="AK6" s="5">
        <f aca="true" t="shared" si="3" ref="AK6:AK27">(I6+J6+K6+L6)/4</f>
        <v>-89.1</v>
      </c>
      <c r="AL6" s="5">
        <f aca="true" t="shared" si="4" ref="AL6:AL27">(M6+N6+O6+P6)/4</f>
        <v>-102.60000000000001</v>
      </c>
      <c r="AM6" s="5">
        <f aca="true" t="shared" si="5" ref="AM6:AM27">(Q6+R6+S6+T6)/4</f>
        <v>64.91</v>
      </c>
      <c r="AN6" s="5">
        <f>(U6+V6+W6+X6)/4</f>
        <v>48.36</v>
      </c>
      <c r="AO6" s="5">
        <f>(Y6+Z6+AA6+AB6)/4</f>
        <v>31.07</v>
      </c>
      <c r="AP6" s="5">
        <f>(AC6+AD6+AE6+AF6)/4</f>
        <v>-140.87</v>
      </c>
    </row>
    <row r="7" spans="1:42" ht="12.75">
      <c r="A7" s="2" t="s">
        <v>2</v>
      </c>
      <c r="B7" s="35">
        <f>B6-B8</f>
        <v>0</v>
      </c>
      <c r="C7" s="35">
        <v>-1.1</v>
      </c>
      <c r="D7" s="35">
        <v>-5.8</v>
      </c>
      <c r="E7" s="35">
        <v>-8.411</v>
      </c>
      <c r="F7" s="35">
        <v>-8.411</v>
      </c>
      <c r="G7" s="35">
        <v>-8.411</v>
      </c>
      <c r="H7" s="35">
        <v>-8.411</v>
      </c>
      <c r="I7" s="35">
        <v>-7.34</v>
      </c>
      <c r="J7" s="35">
        <v>-10.801</v>
      </c>
      <c r="K7" s="35">
        <v>-11.492</v>
      </c>
      <c r="L7" s="35">
        <v>-11.492</v>
      </c>
      <c r="M7" s="35">
        <v>-11.179</v>
      </c>
      <c r="N7" s="35">
        <v>-11.179</v>
      </c>
      <c r="O7" s="35">
        <v>-11.179</v>
      </c>
      <c r="P7" s="35">
        <v>-11.179</v>
      </c>
      <c r="Q7" s="33">
        <v>6.764</v>
      </c>
      <c r="R7" s="33">
        <v>6.764</v>
      </c>
      <c r="S7" s="33">
        <v>6.764</v>
      </c>
      <c r="T7" s="33">
        <v>6.764</v>
      </c>
      <c r="U7" s="33">
        <v>5.039</v>
      </c>
      <c r="V7" s="33">
        <v>5.039</v>
      </c>
      <c r="W7" s="33">
        <v>5.039</v>
      </c>
      <c r="X7" s="33">
        <v>5.039</v>
      </c>
      <c r="Y7" s="34">
        <v>3.238</v>
      </c>
      <c r="Z7" s="34">
        <v>3.238</v>
      </c>
      <c r="AA7" s="34">
        <v>3.238</v>
      </c>
      <c r="AB7" s="34">
        <v>3.238</v>
      </c>
      <c r="AC7" s="34">
        <v>-14.679</v>
      </c>
      <c r="AD7" s="34">
        <v>-14.679</v>
      </c>
      <c r="AE7" s="34">
        <v>-14.679</v>
      </c>
      <c r="AF7" s="34">
        <v>-14.679</v>
      </c>
      <c r="AG7" s="34">
        <v>-9.147</v>
      </c>
      <c r="AI7" s="5">
        <f>(B7+C7+D7)/4</f>
        <v>-1.725</v>
      </c>
      <c r="AJ7" s="5">
        <f t="shared" si="2"/>
        <v>-8.411</v>
      </c>
      <c r="AK7" s="5">
        <f t="shared" si="3"/>
        <v>-10.28125</v>
      </c>
      <c r="AL7" s="5">
        <f t="shared" si="4"/>
        <v>-11.179</v>
      </c>
      <c r="AM7" s="5">
        <f t="shared" si="5"/>
        <v>6.764</v>
      </c>
      <c r="AN7" s="5">
        <f>(U7+V7+W7+X7)/4</f>
        <v>5.039</v>
      </c>
      <c r="AO7" s="5">
        <f>(Y7+Z7+AA7+AB7)/4</f>
        <v>3.238</v>
      </c>
      <c r="AP7" s="5">
        <f>(AC7+AD7+AE7+AF7)/4</f>
        <v>-14.679</v>
      </c>
    </row>
    <row r="8" spans="1:42" ht="12.75">
      <c r="A8" s="4" t="s">
        <v>3</v>
      </c>
      <c r="B8" s="35">
        <v>0</v>
      </c>
      <c r="C8" s="35">
        <v>-8</v>
      </c>
      <c r="D8" s="35">
        <v>-41.5</v>
      </c>
      <c r="E8" s="35">
        <v>-60.989</v>
      </c>
      <c r="F8" s="35">
        <v>-60.989</v>
      </c>
      <c r="G8" s="35">
        <v>-60.989</v>
      </c>
      <c r="H8" s="35">
        <v>-60.989</v>
      </c>
      <c r="I8" s="35">
        <v>-56.267</v>
      </c>
      <c r="J8" s="35">
        <v>-82.805</v>
      </c>
      <c r="K8" s="35">
        <v>-88.102</v>
      </c>
      <c r="L8" s="35">
        <v>-88.102</v>
      </c>
      <c r="M8" s="35">
        <v>-91.421</v>
      </c>
      <c r="N8" s="35">
        <v>-91.421</v>
      </c>
      <c r="O8" s="35">
        <v>-91.421</v>
      </c>
      <c r="P8" s="35">
        <v>-91.421</v>
      </c>
      <c r="Q8" s="33">
        <v>58.146</v>
      </c>
      <c r="R8" s="33">
        <v>58.146</v>
      </c>
      <c r="S8" s="33">
        <v>58.146</v>
      </c>
      <c r="T8" s="33">
        <v>58.146</v>
      </c>
      <c r="U8" s="33">
        <v>43.321</v>
      </c>
      <c r="V8" s="33">
        <v>43.321</v>
      </c>
      <c r="W8" s="33">
        <v>43.321</v>
      </c>
      <c r="X8" s="33">
        <v>43.321</v>
      </c>
      <c r="Y8" s="34">
        <v>27.832</v>
      </c>
      <c r="Z8" s="34">
        <v>27.832</v>
      </c>
      <c r="AA8" s="34">
        <v>27.832</v>
      </c>
      <c r="AB8" s="34">
        <v>27.832</v>
      </c>
      <c r="AC8" s="34">
        <v>-126.191</v>
      </c>
      <c r="AD8" s="34">
        <v>-126.191</v>
      </c>
      <c r="AE8" s="34">
        <v>-126.191</v>
      </c>
      <c r="AF8" s="34">
        <v>-126.191</v>
      </c>
      <c r="AG8" s="34">
        <v>-75.923</v>
      </c>
      <c r="AI8" s="5">
        <f>(B8+C8+D8)/4</f>
        <v>-12.375</v>
      </c>
      <c r="AJ8" s="5">
        <f t="shared" si="2"/>
        <v>-60.989</v>
      </c>
      <c r="AK8" s="5">
        <f t="shared" si="3"/>
        <v>-78.819</v>
      </c>
      <c r="AL8" s="5">
        <f t="shared" si="4"/>
        <v>-91.421</v>
      </c>
      <c r="AM8" s="5">
        <f t="shared" si="5"/>
        <v>58.146</v>
      </c>
      <c r="AN8" s="5">
        <f>(U8+V8+W8+X8)/4</f>
        <v>43.321</v>
      </c>
      <c r="AO8" s="5">
        <f>(Y8+Z8+AA8+AB8)/4</f>
        <v>27.832</v>
      </c>
      <c r="AP8" s="5">
        <f>(AC8+AD8+AE8+AF8)/4</f>
        <v>-126.191</v>
      </c>
    </row>
    <row r="9" spans="1:42" ht="12.75">
      <c r="A9" s="2" t="s">
        <v>4</v>
      </c>
      <c r="B9" s="32">
        <f aca="true" t="shared" si="6" ref="B9:U9">B5-B6</f>
        <v>755</v>
      </c>
      <c r="C9" s="32">
        <f t="shared" si="6"/>
        <v>680.2</v>
      </c>
      <c r="D9" s="32">
        <f t="shared" si="6"/>
        <v>698.1999999999999</v>
      </c>
      <c r="E9" s="32">
        <f t="shared" si="6"/>
        <v>763.1999999999999</v>
      </c>
      <c r="F9" s="32">
        <f t="shared" si="6"/>
        <v>811.5</v>
      </c>
      <c r="G9" s="32">
        <f t="shared" si="6"/>
        <v>855.8</v>
      </c>
      <c r="H9" s="32">
        <f t="shared" si="6"/>
        <v>920.9</v>
      </c>
      <c r="I9" s="32">
        <f t="shared" si="6"/>
        <v>923.006</v>
      </c>
      <c r="J9" s="32">
        <f t="shared" si="6"/>
        <v>944.706</v>
      </c>
      <c r="K9" s="32">
        <f t="shared" si="6"/>
        <v>1017.894</v>
      </c>
      <c r="L9" s="32">
        <f t="shared" si="6"/>
        <v>1103.094</v>
      </c>
      <c r="M9" s="32">
        <f t="shared" si="6"/>
        <v>1230.899</v>
      </c>
      <c r="N9" s="32">
        <f t="shared" si="6"/>
        <v>1302.1909999999998</v>
      </c>
      <c r="O9" s="32">
        <f t="shared" si="6"/>
        <v>1301.868</v>
      </c>
      <c r="P9" s="32">
        <f t="shared" si="6"/>
        <v>1394.0829999999999</v>
      </c>
      <c r="Q9" s="33">
        <f t="shared" si="6"/>
        <v>1535.8249999999998</v>
      </c>
      <c r="R9" s="33">
        <f t="shared" si="6"/>
        <v>1547.127</v>
      </c>
      <c r="S9" s="33">
        <f t="shared" si="6"/>
        <v>1471.349</v>
      </c>
      <c r="T9" s="33">
        <f t="shared" si="6"/>
        <v>1668.369</v>
      </c>
      <c r="U9" s="33">
        <f t="shared" si="6"/>
        <v>1765.392</v>
      </c>
      <c r="V9" s="34">
        <f aca="true" t="shared" si="7" ref="V9:AB9">V5-V6</f>
        <v>1851.72</v>
      </c>
      <c r="W9" s="34">
        <f t="shared" si="7"/>
        <v>1881.5240000000001</v>
      </c>
      <c r="X9" s="34">
        <f t="shared" si="7"/>
        <v>1802.758</v>
      </c>
      <c r="Y9" s="34">
        <f t="shared" si="7"/>
        <v>1807.8490000000002</v>
      </c>
      <c r="Z9" s="34">
        <f t="shared" si="7"/>
        <v>1883.749</v>
      </c>
      <c r="AA9" s="34">
        <f t="shared" si="7"/>
        <v>1866.069</v>
      </c>
      <c r="AB9" s="34">
        <f t="shared" si="7"/>
        <v>1863.242</v>
      </c>
      <c r="AC9" s="34">
        <f>AC5-AC6</f>
        <v>1891.77</v>
      </c>
      <c r="AD9" s="34">
        <f>AD5-AD6</f>
        <v>1890.87</v>
      </c>
      <c r="AE9" s="34">
        <f>AE5-AE6</f>
        <v>1834.5700000000002</v>
      </c>
      <c r="AF9" s="34">
        <f>AF5-AF6</f>
        <v>1335.37</v>
      </c>
      <c r="AG9" s="34"/>
      <c r="AJ9" s="5">
        <f t="shared" si="2"/>
        <v>837.85</v>
      </c>
      <c r="AK9" s="5">
        <f t="shared" si="3"/>
        <v>997.175</v>
      </c>
      <c r="AL9" s="5">
        <f t="shared" si="4"/>
        <v>1307.2602499999998</v>
      </c>
      <c r="AM9" s="5">
        <f t="shared" si="5"/>
        <v>1555.6674999999998</v>
      </c>
      <c r="AN9" s="5">
        <f>(U9+V9+W9+X9)/4</f>
        <v>1825.3485</v>
      </c>
      <c r="AO9" s="5">
        <f>(Y9+Z9+AA9+AB9)/4</f>
        <v>1855.22725</v>
      </c>
      <c r="AP9" s="5">
        <f>(AC9+AD9+AE9+AF9)/4</f>
        <v>1738.145</v>
      </c>
    </row>
    <row r="10" spans="2:42" ht="12.75">
      <c r="B10" s="32"/>
      <c r="C10" s="32"/>
      <c r="D10" s="32"/>
      <c r="E10" s="32"/>
      <c r="F10" s="32"/>
      <c r="G10" s="32"/>
      <c r="H10" s="32"/>
      <c r="I10" s="32"/>
      <c r="J10" s="32"/>
      <c r="K10" s="32"/>
      <c r="L10" s="32"/>
      <c r="M10" s="32"/>
      <c r="N10" s="32"/>
      <c r="O10" s="32"/>
      <c r="P10" s="32"/>
      <c r="Q10" s="33"/>
      <c r="R10" s="33"/>
      <c r="S10" s="33"/>
      <c r="T10" s="33"/>
      <c r="U10" s="33"/>
      <c r="V10" s="34"/>
      <c r="W10" s="34"/>
      <c r="X10" s="34"/>
      <c r="Y10" s="34"/>
      <c r="Z10" s="34"/>
      <c r="AA10" s="34"/>
      <c r="AB10" s="34"/>
      <c r="AC10" s="34"/>
      <c r="AD10" s="34"/>
      <c r="AE10" s="34"/>
      <c r="AF10" s="34"/>
      <c r="AG10" s="34"/>
      <c r="AP10" s="5"/>
    </row>
    <row r="11" spans="1:42" ht="12.75">
      <c r="A11" s="1" t="s">
        <v>5</v>
      </c>
      <c r="B11" s="32">
        <v>217.9</v>
      </c>
      <c r="C11" s="32">
        <v>197.6</v>
      </c>
      <c r="D11" s="32">
        <v>178.6</v>
      </c>
      <c r="E11" s="32">
        <v>174.9</v>
      </c>
      <c r="F11" s="32">
        <v>188.5</v>
      </c>
      <c r="G11" s="32">
        <v>196.9</v>
      </c>
      <c r="H11" s="32">
        <v>210.2</v>
      </c>
      <c r="I11" s="32">
        <v>234.1</v>
      </c>
      <c r="J11" s="32">
        <v>228.9</v>
      </c>
      <c r="K11" s="32">
        <v>245.5</v>
      </c>
      <c r="L11" s="32">
        <v>264.7</v>
      </c>
      <c r="M11" s="32">
        <v>282.491</v>
      </c>
      <c r="N11" s="32">
        <v>307.052</v>
      </c>
      <c r="O11" s="32">
        <v>302.532</v>
      </c>
      <c r="P11" s="32">
        <v>337.33</v>
      </c>
      <c r="Q11" s="33">
        <v>407.211</v>
      </c>
      <c r="R11" s="33">
        <v>411.981</v>
      </c>
      <c r="S11" s="33">
        <v>386.38</v>
      </c>
      <c r="T11" s="33">
        <v>449.206</v>
      </c>
      <c r="U11" s="33">
        <v>453.848</v>
      </c>
      <c r="V11" s="34">
        <v>474.838</v>
      </c>
      <c r="W11" s="34">
        <v>487.248</v>
      </c>
      <c r="X11" s="34">
        <v>459.75</v>
      </c>
      <c r="Y11" s="34">
        <v>448.47</v>
      </c>
      <c r="Z11" s="34">
        <v>468.548</v>
      </c>
      <c r="AA11" s="34">
        <v>451.062</v>
      </c>
      <c r="AB11" s="34">
        <v>433.456</v>
      </c>
      <c r="AC11" s="34">
        <v>402.9</v>
      </c>
      <c r="AD11" s="34">
        <v>406.8</v>
      </c>
      <c r="AE11" s="34">
        <v>393.5</v>
      </c>
      <c r="AF11" s="34">
        <v>263.2</v>
      </c>
      <c r="AG11" s="34"/>
      <c r="AJ11" s="5">
        <f t="shared" si="2"/>
        <v>192.625</v>
      </c>
      <c r="AK11" s="5">
        <f t="shared" si="3"/>
        <v>243.3</v>
      </c>
      <c r="AL11" s="5">
        <f t="shared" si="4"/>
        <v>307.35125</v>
      </c>
      <c r="AM11" s="5">
        <f t="shared" si="5"/>
        <v>413.69450000000006</v>
      </c>
      <c r="AN11" s="5">
        <f>(U11+V11+W11+X11)/4</f>
        <v>468.921</v>
      </c>
      <c r="AO11" s="5">
        <f>(Y11+Z11+AA11+AB11)/4</f>
        <v>450.384</v>
      </c>
      <c r="AP11" s="5">
        <f>(AC11+AD11+AE11+AF11)/4</f>
        <v>366.6</v>
      </c>
    </row>
    <row r="12" spans="1:42" ht="12.75">
      <c r="A12" s="2" t="s">
        <v>1</v>
      </c>
      <c r="B12" s="32">
        <v>0</v>
      </c>
      <c r="C12" s="32">
        <v>-2.121428571428571</v>
      </c>
      <c r="D12" s="32">
        <v>-11.078571428571427</v>
      </c>
      <c r="E12" s="32">
        <v>-17.2</v>
      </c>
      <c r="F12" s="32">
        <v>-17.2</v>
      </c>
      <c r="G12" s="32">
        <v>-17.2</v>
      </c>
      <c r="H12" s="32">
        <v>-17.2</v>
      </c>
      <c r="I12" s="32">
        <v>-18.16295072897739</v>
      </c>
      <c r="J12" s="32">
        <v>-25.066639484975397</v>
      </c>
      <c r="K12" s="32">
        <v>-26.389085784090245</v>
      </c>
      <c r="L12" s="32">
        <v>-26.397324001956978</v>
      </c>
      <c r="M12" s="32">
        <v>-29.9</v>
      </c>
      <c r="N12" s="32">
        <v>-29.9</v>
      </c>
      <c r="O12" s="32">
        <v>-29.9</v>
      </c>
      <c r="P12" s="32">
        <v>-29.9</v>
      </c>
      <c r="Q12" s="33">
        <f aca="true" t="shared" si="8" ref="Q12:AD12">Q13+Q14</f>
        <v>18.695999999999998</v>
      </c>
      <c r="R12" s="33">
        <f t="shared" si="8"/>
        <v>18.695999999999998</v>
      </c>
      <c r="S12" s="33">
        <f t="shared" si="8"/>
        <v>18.695999999999998</v>
      </c>
      <c r="T12" s="33">
        <f t="shared" si="8"/>
        <v>18.695999999999998</v>
      </c>
      <c r="U12" s="33">
        <f t="shared" si="8"/>
        <v>13.364</v>
      </c>
      <c r="V12" s="33">
        <f t="shared" si="8"/>
        <v>13.364</v>
      </c>
      <c r="W12" s="33">
        <f t="shared" si="8"/>
        <v>13.364</v>
      </c>
      <c r="X12" s="33">
        <f t="shared" si="8"/>
        <v>13.364</v>
      </c>
      <c r="Y12" s="33">
        <f t="shared" si="8"/>
        <v>8.929</v>
      </c>
      <c r="Z12" s="33">
        <f t="shared" si="8"/>
        <v>8.929</v>
      </c>
      <c r="AA12" s="33">
        <f t="shared" si="8"/>
        <v>8.929</v>
      </c>
      <c r="AB12" s="33">
        <f t="shared" si="8"/>
        <v>8.929</v>
      </c>
      <c r="AC12" s="34">
        <f t="shared" si="8"/>
        <v>-40.483814707289895</v>
      </c>
      <c r="AD12" s="34">
        <f t="shared" si="8"/>
        <v>-40.483814707289895</v>
      </c>
      <c r="AE12" s="34">
        <f>AE13+AE14</f>
        <v>-40.483814707289895</v>
      </c>
      <c r="AF12" s="34">
        <f>AF13+AF14</f>
        <v>-40.483814707289895</v>
      </c>
      <c r="AG12" s="34">
        <f>AG13+AG14</f>
        <v>-24.42960672428199</v>
      </c>
      <c r="AH12" s="12"/>
      <c r="AI12" s="5">
        <f>(B12+C12+D12)/4</f>
        <v>-3.3</v>
      </c>
      <c r="AJ12" s="5">
        <f t="shared" si="2"/>
        <v>-17.2</v>
      </c>
      <c r="AK12" s="5">
        <f t="shared" si="3"/>
        <v>-24.004</v>
      </c>
      <c r="AL12" s="5">
        <f t="shared" si="4"/>
        <v>-29.9</v>
      </c>
      <c r="AM12" s="5">
        <f t="shared" si="5"/>
        <v>18.695999999999998</v>
      </c>
      <c r="AN12" s="5">
        <f>(U12+V12+W12+X12)/4</f>
        <v>13.364</v>
      </c>
      <c r="AO12" s="5">
        <f>(Y12+Z12+AA12+AB12)/4</f>
        <v>8.929</v>
      </c>
      <c r="AP12" s="5">
        <f>(AC12+AD12+AE12+AF12)/4</f>
        <v>-40.483814707289895</v>
      </c>
    </row>
    <row r="13" spans="1:42" ht="12.75">
      <c r="A13" s="2" t="s">
        <v>2</v>
      </c>
      <c r="B13" s="35">
        <v>0</v>
      </c>
      <c r="C13" s="35">
        <f aca="true" t="shared" si="9" ref="C13:P13">C12-C14</f>
        <v>-0.256436420722135</v>
      </c>
      <c r="D13" s="35">
        <f t="shared" si="9"/>
        <v>-1.3584717607973413</v>
      </c>
      <c r="E13" s="35">
        <f t="shared" si="9"/>
        <v>-2.084570605187322</v>
      </c>
      <c r="F13" s="35">
        <f t="shared" si="9"/>
        <v>-2.084570605187322</v>
      </c>
      <c r="G13" s="35">
        <f t="shared" si="9"/>
        <v>-2.084570605187322</v>
      </c>
      <c r="H13" s="35">
        <f t="shared" si="9"/>
        <v>-2.084570605187322</v>
      </c>
      <c r="I13" s="35">
        <f t="shared" si="9"/>
        <v>-2.095681152720889</v>
      </c>
      <c r="J13" s="35">
        <f t="shared" si="9"/>
        <v>-2.892386952516066</v>
      </c>
      <c r="K13" s="35">
        <f t="shared" si="9"/>
        <v>-3.0449964237882305</v>
      </c>
      <c r="L13" s="35">
        <f t="shared" si="9"/>
        <v>-3.0459470192028597</v>
      </c>
      <c r="M13" s="35">
        <f t="shared" si="9"/>
        <v>-3.257817738791424</v>
      </c>
      <c r="N13" s="35">
        <f t="shared" si="9"/>
        <v>-3.257817738791424</v>
      </c>
      <c r="O13" s="35">
        <f t="shared" si="9"/>
        <v>-3.257817738791424</v>
      </c>
      <c r="P13" s="35">
        <f t="shared" si="9"/>
        <v>-3.257817738791424</v>
      </c>
      <c r="Q13" s="33">
        <v>1.996</v>
      </c>
      <c r="R13" s="33">
        <v>1.996</v>
      </c>
      <c r="S13" s="33">
        <v>1.996</v>
      </c>
      <c r="T13" s="33">
        <v>1.996</v>
      </c>
      <c r="U13" s="33">
        <v>1.479</v>
      </c>
      <c r="V13" s="33">
        <v>1.479</v>
      </c>
      <c r="W13" s="33">
        <v>1.479</v>
      </c>
      <c r="X13" s="33">
        <v>1.479</v>
      </c>
      <c r="Y13" s="34">
        <v>0.744</v>
      </c>
      <c r="Z13" s="34">
        <v>0.744</v>
      </c>
      <c r="AA13" s="34">
        <v>0.744</v>
      </c>
      <c r="AB13" s="34">
        <v>0.744</v>
      </c>
      <c r="AC13" s="34">
        <f aca="true" t="shared" si="10" ref="AC13:AE14">AB13/AB7*AC7</f>
        <v>-3.372815318097591</v>
      </c>
      <c r="AD13" s="34">
        <f t="shared" si="10"/>
        <v>-3.372815318097591</v>
      </c>
      <c r="AE13" s="34">
        <f t="shared" si="10"/>
        <v>-3.372815318097591</v>
      </c>
      <c r="AF13" s="34">
        <f>AE13/AE7*AF7</f>
        <v>-3.372815318097591</v>
      </c>
      <c r="AG13" s="34">
        <f>AF13/AF7*AG7</f>
        <v>-2.101719579987647</v>
      </c>
      <c r="AH13" s="12"/>
      <c r="AI13" s="5">
        <f>(B13+C13+D13)/4</f>
        <v>-0.4037270453798691</v>
      </c>
      <c r="AJ13" s="5">
        <f t="shared" si="2"/>
        <v>-2.084570605187322</v>
      </c>
      <c r="AK13" s="5">
        <f t="shared" si="3"/>
        <v>-2.7697528870570114</v>
      </c>
      <c r="AL13" s="5">
        <f t="shared" si="4"/>
        <v>-3.257817738791424</v>
      </c>
      <c r="AM13" s="5">
        <f t="shared" si="5"/>
        <v>1.996</v>
      </c>
      <c r="AN13" s="5">
        <f>(U13+V13+W13+X13)/4</f>
        <v>1.479</v>
      </c>
      <c r="AO13" s="5">
        <f>(Y13+Z13+AA13+AB13)/4</f>
        <v>0.744</v>
      </c>
      <c r="AP13" s="5">
        <f>(AC13+AD13+AE13+AF13)/4</f>
        <v>-3.372815318097591</v>
      </c>
    </row>
    <row r="14" spans="1:42" ht="12.75">
      <c r="A14" s="4" t="s">
        <v>3</v>
      </c>
      <c r="B14" s="35">
        <v>0</v>
      </c>
      <c r="C14" s="33">
        <f aca="true" t="shared" si="11" ref="C14:P14">C8/C6*C12</f>
        <v>-1.864992150706436</v>
      </c>
      <c r="D14" s="33">
        <f t="shared" si="11"/>
        <v>-9.720099667774086</v>
      </c>
      <c r="E14" s="33">
        <f t="shared" si="11"/>
        <v>-15.115429394812677</v>
      </c>
      <c r="F14" s="33">
        <f t="shared" si="11"/>
        <v>-15.115429394812677</v>
      </c>
      <c r="G14" s="33">
        <f t="shared" si="11"/>
        <v>-15.115429394812677</v>
      </c>
      <c r="H14" s="33">
        <f t="shared" si="11"/>
        <v>-15.115429394812677</v>
      </c>
      <c r="I14" s="33">
        <f t="shared" si="11"/>
        <v>-16.0672695762565</v>
      </c>
      <c r="J14" s="33">
        <f t="shared" si="11"/>
        <v>-22.17425253245933</v>
      </c>
      <c r="K14" s="33">
        <f t="shared" si="11"/>
        <v>-23.344089360302014</v>
      </c>
      <c r="L14" s="33">
        <f t="shared" si="11"/>
        <v>-23.351376982754118</v>
      </c>
      <c r="M14" s="33">
        <f t="shared" si="11"/>
        <v>-26.642182261208575</v>
      </c>
      <c r="N14" s="33">
        <f t="shared" si="11"/>
        <v>-26.642182261208575</v>
      </c>
      <c r="O14" s="33">
        <f t="shared" si="11"/>
        <v>-26.642182261208575</v>
      </c>
      <c r="P14" s="33">
        <f t="shared" si="11"/>
        <v>-26.642182261208575</v>
      </c>
      <c r="Q14" s="33">
        <v>16.7</v>
      </c>
      <c r="R14" s="33">
        <v>16.7</v>
      </c>
      <c r="S14" s="33">
        <v>16.7</v>
      </c>
      <c r="T14" s="33">
        <v>16.7</v>
      </c>
      <c r="U14" s="33">
        <v>11.885</v>
      </c>
      <c r="V14" s="33">
        <v>11.885</v>
      </c>
      <c r="W14" s="33">
        <v>11.885</v>
      </c>
      <c r="X14" s="33">
        <v>11.885</v>
      </c>
      <c r="Y14" s="33">
        <v>8.185</v>
      </c>
      <c r="Z14" s="33">
        <v>8.185</v>
      </c>
      <c r="AA14" s="33">
        <v>8.185</v>
      </c>
      <c r="AB14" s="33">
        <v>8.185</v>
      </c>
      <c r="AC14" s="34">
        <f t="shared" si="10"/>
        <v>-37.1109993891923</v>
      </c>
      <c r="AD14" s="34">
        <f t="shared" si="10"/>
        <v>-37.1109993891923</v>
      </c>
      <c r="AE14" s="34">
        <f t="shared" si="10"/>
        <v>-37.1109993891923</v>
      </c>
      <c r="AF14" s="34">
        <f>AE14/AE8*AF8</f>
        <v>-37.1109993891923</v>
      </c>
      <c r="AG14" s="34">
        <f>AF14/AF8*AG8</f>
        <v>-22.32788714429434</v>
      </c>
      <c r="AH14" s="12"/>
      <c r="AI14" s="5">
        <f>(B14+C14+D14)/4</f>
        <v>-2.8962729546201307</v>
      </c>
      <c r="AJ14" s="5">
        <f>(E14+F14+G14+H14)/4</f>
        <v>-15.115429394812677</v>
      </c>
      <c r="AK14" s="5">
        <f>(I14+J14+K14+L14)/4</f>
        <v>-21.234247112942988</v>
      </c>
      <c r="AL14" s="5">
        <f>(M14+N14+O14+P14)/4</f>
        <v>-26.642182261208575</v>
      </c>
      <c r="AM14" s="5">
        <f>(Q14+R14+S14+T14)/4</f>
        <v>16.7</v>
      </c>
      <c r="AN14" s="5">
        <f>(U14+V14+W14+X14)/4</f>
        <v>11.885</v>
      </c>
      <c r="AO14" s="5">
        <f>(Y14+Z14+AA14+AB14)/4</f>
        <v>8.185</v>
      </c>
      <c r="AP14" s="5">
        <f>(AC14+AD14+AE14+AF14)/4</f>
        <v>-37.1109993891923</v>
      </c>
    </row>
    <row r="15" spans="1:42" ht="12.75">
      <c r="A15" s="2" t="s">
        <v>4</v>
      </c>
      <c r="B15" s="32">
        <f aca="true" t="shared" si="12" ref="B15:U15">B11-B12</f>
        <v>217.9</v>
      </c>
      <c r="C15" s="32">
        <f t="shared" si="12"/>
        <v>199.72142857142856</v>
      </c>
      <c r="D15" s="32">
        <f t="shared" si="12"/>
        <v>189.67857142857142</v>
      </c>
      <c r="E15" s="32">
        <f t="shared" si="12"/>
        <v>192.1</v>
      </c>
      <c r="F15" s="32">
        <f t="shared" si="12"/>
        <v>205.7</v>
      </c>
      <c r="G15" s="32">
        <f t="shared" si="12"/>
        <v>214.1</v>
      </c>
      <c r="H15" s="32">
        <f t="shared" si="12"/>
        <v>227.39999999999998</v>
      </c>
      <c r="I15" s="32">
        <f t="shared" si="12"/>
        <v>252.2629507289774</v>
      </c>
      <c r="J15" s="32">
        <f t="shared" si="12"/>
        <v>253.96663948497542</v>
      </c>
      <c r="K15" s="32">
        <f t="shared" si="12"/>
        <v>271.88908578409024</v>
      </c>
      <c r="L15" s="32">
        <f t="shared" si="12"/>
        <v>291.09732400195696</v>
      </c>
      <c r="M15" s="32">
        <f t="shared" si="12"/>
        <v>312.39099999999996</v>
      </c>
      <c r="N15" s="32">
        <f t="shared" si="12"/>
        <v>336.952</v>
      </c>
      <c r="O15" s="32">
        <f t="shared" si="12"/>
        <v>332.43199999999996</v>
      </c>
      <c r="P15" s="32">
        <f t="shared" si="12"/>
        <v>367.22999999999996</v>
      </c>
      <c r="Q15" s="33">
        <f t="shared" si="12"/>
        <v>388.515</v>
      </c>
      <c r="R15" s="33">
        <f t="shared" si="12"/>
        <v>393.28499999999997</v>
      </c>
      <c r="S15" s="33">
        <f t="shared" si="12"/>
        <v>367.68399999999997</v>
      </c>
      <c r="T15" s="33">
        <f t="shared" si="12"/>
        <v>430.51</v>
      </c>
      <c r="U15" s="33">
        <f t="shared" si="12"/>
        <v>440.48400000000004</v>
      </c>
      <c r="V15" s="34">
        <f aca="true" t="shared" si="13" ref="V15:AB15">V11-V12</f>
        <v>461.47400000000005</v>
      </c>
      <c r="W15" s="34">
        <f t="shared" si="13"/>
        <v>473.884</v>
      </c>
      <c r="X15" s="34">
        <f t="shared" si="13"/>
        <v>446.386</v>
      </c>
      <c r="Y15" s="34">
        <f t="shared" si="13"/>
        <v>439.54100000000005</v>
      </c>
      <c r="Z15" s="34">
        <f t="shared" si="13"/>
        <v>459.619</v>
      </c>
      <c r="AA15" s="34">
        <f t="shared" si="13"/>
        <v>442.13300000000004</v>
      </c>
      <c r="AB15" s="34">
        <f t="shared" si="13"/>
        <v>424.52700000000004</v>
      </c>
      <c r="AC15" s="34">
        <f>AC11-AC12</f>
        <v>443.38381470728984</v>
      </c>
      <c r="AD15" s="34">
        <f>AD11-AD12</f>
        <v>447.28381470728993</v>
      </c>
      <c r="AE15" s="34">
        <f>AE11-AE12</f>
        <v>433.98381470728987</v>
      </c>
      <c r="AF15" s="34">
        <f>AF11-AF12</f>
        <v>303.6838147072899</v>
      </c>
      <c r="AG15" s="34"/>
      <c r="AJ15" s="5">
        <f t="shared" si="2"/>
        <v>209.825</v>
      </c>
      <c r="AK15" s="5">
        <f t="shared" si="3"/>
        <v>267.304</v>
      </c>
      <c r="AL15" s="5">
        <f t="shared" si="4"/>
        <v>337.25124999999997</v>
      </c>
      <c r="AM15" s="5">
        <f t="shared" si="5"/>
        <v>394.9985</v>
      </c>
      <c r="AN15" s="5">
        <f>(U15+V15+W15+X15)/4</f>
        <v>455.557</v>
      </c>
      <c r="AO15" s="5">
        <f>(Y15+Z15+AA15+AB15)/4</f>
        <v>441.45500000000004</v>
      </c>
      <c r="AP15" s="5">
        <f>(AC15+AD15+AE15+AF15)/4</f>
        <v>407.0838147072899</v>
      </c>
    </row>
    <row r="16" spans="2:42" ht="12.75">
      <c r="B16" s="32"/>
      <c r="C16" s="33"/>
      <c r="D16" s="33"/>
      <c r="E16" s="33"/>
      <c r="F16" s="33"/>
      <c r="G16" s="33"/>
      <c r="H16" s="33"/>
      <c r="I16" s="33"/>
      <c r="J16" s="33"/>
      <c r="K16" s="33"/>
      <c r="L16" s="33"/>
      <c r="M16" s="33"/>
      <c r="N16" s="33"/>
      <c r="O16" s="33"/>
      <c r="P16" s="33"/>
      <c r="Q16" s="33"/>
      <c r="R16" s="33"/>
      <c r="S16" s="33"/>
      <c r="T16" s="33"/>
      <c r="U16" s="33"/>
      <c r="V16" s="34"/>
      <c r="W16" s="34"/>
      <c r="X16" s="34"/>
      <c r="Y16" s="34"/>
      <c r="Z16" s="34"/>
      <c r="AA16" s="34"/>
      <c r="AB16" s="34"/>
      <c r="AC16" s="34"/>
      <c r="AD16" s="34"/>
      <c r="AE16" s="34"/>
      <c r="AF16" s="34"/>
      <c r="AG16" s="34"/>
      <c r="AP16" s="5"/>
    </row>
    <row r="17" spans="1:42" ht="12.75">
      <c r="A17" s="1" t="s">
        <v>6</v>
      </c>
      <c r="B17" s="32">
        <v>537.1</v>
      </c>
      <c r="C17" s="32">
        <v>473.6</v>
      </c>
      <c r="D17" s="32">
        <v>472.4</v>
      </c>
      <c r="E17" s="32">
        <v>518.9</v>
      </c>
      <c r="F17" s="32">
        <v>553.6</v>
      </c>
      <c r="G17" s="32">
        <v>589.5</v>
      </c>
      <c r="H17" s="32">
        <v>641.3</v>
      </c>
      <c r="I17" s="32">
        <v>625.3</v>
      </c>
      <c r="J17" s="32">
        <v>622.2</v>
      </c>
      <c r="K17" s="32">
        <v>672.7</v>
      </c>
      <c r="L17" s="32">
        <v>738.9</v>
      </c>
      <c r="M17" s="32">
        <v>845.808</v>
      </c>
      <c r="N17" s="32">
        <v>892.539</v>
      </c>
      <c r="O17" s="32">
        <v>896.736</v>
      </c>
      <c r="P17" s="32">
        <v>954.152</v>
      </c>
      <c r="Q17" s="33">
        <v>1193.524</v>
      </c>
      <c r="R17" s="33">
        <v>1200.056</v>
      </c>
      <c r="S17" s="33">
        <v>1149.879</v>
      </c>
      <c r="T17" s="33">
        <v>1284.073</v>
      </c>
      <c r="U17" s="33">
        <v>1359.904</v>
      </c>
      <c r="V17" s="34">
        <v>1425.242</v>
      </c>
      <c r="W17" s="34">
        <v>1442.636</v>
      </c>
      <c r="X17" s="34">
        <v>1391.368</v>
      </c>
      <c r="Y17" s="34">
        <v>1390.449</v>
      </c>
      <c r="Z17" s="34">
        <v>1446.271</v>
      </c>
      <c r="AA17" s="34">
        <v>1446.077</v>
      </c>
      <c r="AB17" s="34">
        <v>1460.856</v>
      </c>
      <c r="AC17" s="34">
        <v>1348</v>
      </c>
      <c r="AD17" s="34">
        <v>1343.2</v>
      </c>
      <c r="AE17" s="34">
        <v>1300.1</v>
      </c>
      <c r="AF17" s="34">
        <v>931.2</v>
      </c>
      <c r="AG17" s="34"/>
      <c r="AJ17" s="5">
        <f t="shared" si="2"/>
        <v>575.825</v>
      </c>
      <c r="AK17" s="5">
        <f t="shared" si="3"/>
        <v>664.775</v>
      </c>
      <c r="AL17" s="5">
        <f t="shared" si="4"/>
        <v>897.30875</v>
      </c>
      <c r="AM17" s="5">
        <f t="shared" si="5"/>
        <v>1206.883</v>
      </c>
      <c r="AN17" s="5">
        <f>(U17+V17+W17+X17)/4</f>
        <v>1404.7875</v>
      </c>
      <c r="AO17" s="5">
        <f>(Y17+Z17+AA17+AB17)/4</f>
        <v>1435.91325</v>
      </c>
      <c r="AP17" s="5">
        <f>(AC17+AD17+AE17+AF17)/4</f>
        <v>1230.625</v>
      </c>
    </row>
    <row r="18" spans="1:42" ht="12.75">
      <c r="A18" s="2" t="s">
        <v>1</v>
      </c>
      <c r="B18" s="32">
        <v>0</v>
      </c>
      <c r="C18" s="32">
        <f aca="true" t="shared" si="14" ref="C18:T18">C6-C12</f>
        <v>-6.978571428571429</v>
      </c>
      <c r="D18" s="32">
        <f t="shared" si="14"/>
        <v>-36.22142857142857</v>
      </c>
      <c r="E18" s="32">
        <f t="shared" si="14"/>
        <v>-52.2</v>
      </c>
      <c r="F18" s="32">
        <f t="shared" si="14"/>
        <v>-52.2</v>
      </c>
      <c r="G18" s="32">
        <f t="shared" si="14"/>
        <v>-52.2</v>
      </c>
      <c r="H18" s="32">
        <f t="shared" si="14"/>
        <v>-52.2</v>
      </c>
      <c r="I18" s="32">
        <f t="shared" si="14"/>
        <v>-45.443049271022616</v>
      </c>
      <c r="J18" s="32">
        <f t="shared" si="14"/>
        <v>-68.5393605150246</v>
      </c>
      <c r="K18" s="32">
        <f t="shared" si="14"/>
        <v>-73.20491421590975</v>
      </c>
      <c r="L18" s="32">
        <f t="shared" si="14"/>
        <v>-73.19667599804302</v>
      </c>
      <c r="M18" s="32">
        <f t="shared" si="14"/>
        <v>-72.70000000000002</v>
      </c>
      <c r="N18" s="32">
        <f t="shared" si="14"/>
        <v>-72.70000000000002</v>
      </c>
      <c r="O18" s="32">
        <f t="shared" si="14"/>
        <v>-72.70000000000002</v>
      </c>
      <c r="P18" s="32">
        <f t="shared" si="14"/>
        <v>-72.70000000000002</v>
      </c>
      <c r="Q18" s="33">
        <f t="shared" si="14"/>
        <v>46.214</v>
      </c>
      <c r="R18" s="33">
        <f t="shared" si="14"/>
        <v>46.214</v>
      </c>
      <c r="S18" s="33">
        <f t="shared" si="14"/>
        <v>46.214</v>
      </c>
      <c r="T18" s="33">
        <f t="shared" si="14"/>
        <v>46.214</v>
      </c>
      <c r="U18" s="33">
        <f aca="true" t="shared" si="15" ref="U18:Z18">U6-U12</f>
        <v>34.995999999999995</v>
      </c>
      <c r="V18" s="34">
        <f t="shared" si="15"/>
        <v>34.995999999999995</v>
      </c>
      <c r="W18" s="34">
        <f t="shared" si="15"/>
        <v>34.995999999999995</v>
      </c>
      <c r="X18" s="34">
        <f t="shared" si="15"/>
        <v>34.995999999999995</v>
      </c>
      <c r="Y18" s="34">
        <f t="shared" si="15"/>
        <v>22.141</v>
      </c>
      <c r="Z18" s="34">
        <f t="shared" si="15"/>
        <v>22.141</v>
      </c>
      <c r="AA18" s="34">
        <f aca="true" t="shared" si="16" ref="AA18:AF18">AA6-AA12</f>
        <v>22.141</v>
      </c>
      <c r="AB18" s="34">
        <f t="shared" si="16"/>
        <v>22.141</v>
      </c>
      <c r="AC18" s="34">
        <f t="shared" si="16"/>
        <v>-100.38618529271011</v>
      </c>
      <c r="AD18" s="34">
        <f t="shared" si="16"/>
        <v>-100.38618529271011</v>
      </c>
      <c r="AE18" s="34">
        <f t="shared" si="16"/>
        <v>-100.38618529271011</v>
      </c>
      <c r="AF18" s="34">
        <f t="shared" si="16"/>
        <v>-100.38618529271011</v>
      </c>
      <c r="AG18" s="34">
        <f>AG6-AG12</f>
        <v>-60.64039327571802</v>
      </c>
      <c r="AI18" s="5">
        <f>(B18+C18+D18)/4</f>
        <v>-10.799999999999999</v>
      </c>
      <c r="AJ18" s="5">
        <f t="shared" si="2"/>
        <v>-52.2</v>
      </c>
      <c r="AK18" s="5">
        <f t="shared" si="3"/>
        <v>-65.096</v>
      </c>
      <c r="AL18" s="5">
        <f t="shared" si="4"/>
        <v>-72.70000000000002</v>
      </c>
      <c r="AM18" s="5">
        <f t="shared" si="5"/>
        <v>46.214</v>
      </c>
      <c r="AN18" s="5">
        <f>(U18+V18+W18+X18)/4</f>
        <v>34.995999999999995</v>
      </c>
      <c r="AO18" s="5">
        <f>(Y18+Z18+AA18+AB18)/4</f>
        <v>22.141</v>
      </c>
      <c r="AP18" s="5">
        <f>(AC18+AD18+AE18+AF18)/4</f>
        <v>-100.38618529271011</v>
      </c>
    </row>
    <row r="19" spans="1:42" ht="12.75">
      <c r="A19" s="2" t="s">
        <v>4</v>
      </c>
      <c r="B19" s="32">
        <f aca="true" t="shared" si="17" ref="B19:AF19">B17-B18</f>
        <v>537.1</v>
      </c>
      <c r="C19" s="32">
        <f t="shared" si="17"/>
        <v>480.5785714285715</v>
      </c>
      <c r="D19" s="32">
        <f t="shared" si="17"/>
        <v>508.62142857142857</v>
      </c>
      <c r="E19" s="32">
        <f t="shared" si="17"/>
        <v>571.1</v>
      </c>
      <c r="F19" s="32">
        <f t="shared" si="17"/>
        <v>605.8000000000001</v>
      </c>
      <c r="G19" s="32">
        <f t="shared" si="17"/>
        <v>641.7</v>
      </c>
      <c r="H19" s="32">
        <f t="shared" si="17"/>
        <v>693.5</v>
      </c>
      <c r="I19" s="32">
        <f t="shared" si="17"/>
        <v>670.7430492710225</v>
      </c>
      <c r="J19" s="32">
        <f t="shared" si="17"/>
        <v>690.7393605150246</v>
      </c>
      <c r="K19" s="32">
        <f t="shared" si="17"/>
        <v>745.9049142159098</v>
      </c>
      <c r="L19" s="32">
        <f t="shared" si="17"/>
        <v>812.096675998043</v>
      </c>
      <c r="M19" s="32">
        <f t="shared" si="17"/>
        <v>918.508</v>
      </c>
      <c r="N19" s="32">
        <f t="shared" si="17"/>
        <v>965.239</v>
      </c>
      <c r="O19" s="32">
        <f t="shared" si="17"/>
        <v>969.436</v>
      </c>
      <c r="P19" s="32">
        <f t="shared" si="17"/>
        <v>1026.852</v>
      </c>
      <c r="Q19" s="33">
        <f t="shared" si="17"/>
        <v>1147.31</v>
      </c>
      <c r="R19" s="33">
        <f t="shared" si="17"/>
        <v>1153.842</v>
      </c>
      <c r="S19" s="33">
        <f t="shared" si="17"/>
        <v>1103.665</v>
      </c>
      <c r="T19" s="33">
        <f t="shared" si="17"/>
        <v>1237.8590000000002</v>
      </c>
      <c r="U19" s="33">
        <f t="shared" si="17"/>
        <v>1324.908</v>
      </c>
      <c r="V19" s="34">
        <f t="shared" si="17"/>
        <v>1390.2459999999999</v>
      </c>
      <c r="W19" s="34">
        <f t="shared" si="17"/>
        <v>1407.6399999999999</v>
      </c>
      <c r="X19" s="34">
        <f t="shared" si="17"/>
        <v>1356.3719999999998</v>
      </c>
      <c r="Y19" s="34">
        <f t="shared" si="17"/>
        <v>1368.308</v>
      </c>
      <c r="Z19" s="34">
        <f t="shared" si="17"/>
        <v>1424.1299999999999</v>
      </c>
      <c r="AA19" s="34">
        <f t="shared" si="17"/>
        <v>1423.936</v>
      </c>
      <c r="AB19" s="34">
        <f t="shared" si="17"/>
        <v>1438.715</v>
      </c>
      <c r="AC19" s="34">
        <f t="shared" si="17"/>
        <v>1448.38618529271</v>
      </c>
      <c r="AD19" s="34">
        <f t="shared" si="17"/>
        <v>1443.58618529271</v>
      </c>
      <c r="AE19" s="34">
        <f t="shared" si="17"/>
        <v>1400.48618529271</v>
      </c>
      <c r="AF19" s="34">
        <f t="shared" si="17"/>
        <v>1031.58618529271</v>
      </c>
      <c r="AG19" s="34"/>
      <c r="AJ19" s="5">
        <f t="shared" si="2"/>
        <v>628.0250000000001</v>
      </c>
      <c r="AK19" s="5">
        <f t="shared" si="3"/>
        <v>729.871</v>
      </c>
      <c r="AL19" s="5">
        <f t="shared" si="4"/>
        <v>970.00875</v>
      </c>
      <c r="AM19" s="5">
        <f t="shared" si="5"/>
        <v>1160.669</v>
      </c>
      <c r="AN19" s="5">
        <f>(U19+V19+W19+X19)/4</f>
        <v>1369.7914999999998</v>
      </c>
      <c r="AO19" s="5">
        <f>(Y19+Z19+AA19+AB19)/4</f>
        <v>1413.77225</v>
      </c>
      <c r="AP19" s="5">
        <f>(AC19+AD19+AE19+AF19)/4</f>
        <v>1331.01118529271</v>
      </c>
    </row>
    <row r="20" spans="2:42" ht="12.75">
      <c r="B20" s="32"/>
      <c r="C20" s="32"/>
      <c r="D20" s="32"/>
      <c r="E20" s="32"/>
      <c r="F20" s="32"/>
      <c r="G20" s="32"/>
      <c r="H20" s="32"/>
      <c r="I20" s="32"/>
      <c r="J20" s="32"/>
      <c r="K20" s="32"/>
      <c r="L20" s="32"/>
      <c r="M20" s="32"/>
      <c r="N20" s="32"/>
      <c r="O20" s="32"/>
      <c r="P20" s="32"/>
      <c r="Q20" s="33"/>
      <c r="R20" s="33"/>
      <c r="S20" s="33"/>
      <c r="T20" s="33"/>
      <c r="U20" s="33"/>
      <c r="V20" s="34"/>
      <c r="W20" s="34"/>
      <c r="X20" s="34"/>
      <c r="Y20" s="34"/>
      <c r="Z20" s="34"/>
      <c r="AA20" s="34"/>
      <c r="AB20" s="34"/>
      <c r="AC20" s="34"/>
      <c r="AD20" s="34"/>
      <c r="AE20" s="34"/>
      <c r="AF20" s="34"/>
      <c r="AG20" s="34"/>
      <c r="AP20" s="5"/>
    </row>
    <row r="21" spans="1:42" ht="12.75">
      <c r="A21" s="1" t="s">
        <v>8</v>
      </c>
      <c r="B21" s="32">
        <v>783.1</v>
      </c>
      <c r="C21" s="32">
        <v>714.5</v>
      </c>
      <c r="D21" s="32">
        <v>793</v>
      </c>
      <c r="E21" s="32">
        <v>829.4</v>
      </c>
      <c r="F21" s="32">
        <v>864.3</v>
      </c>
      <c r="G21" s="32">
        <v>895.4</v>
      </c>
      <c r="H21" s="32">
        <v>956.1</v>
      </c>
      <c r="I21" s="32">
        <v>923.6</v>
      </c>
      <c r="J21" s="32">
        <v>956.2</v>
      </c>
      <c r="K21" s="32">
        <v>1016.2</v>
      </c>
      <c r="L21" s="32">
        <v>1076.5</v>
      </c>
      <c r="M21" s="32">
        <v>1184.037</v>
      </c>
      <c r="N21" s="32">
        <v>1227.361</v>
      </c>
      <c r="O21" s="32">
        <v>1218.725</v>
      </c>
      <c r="P21" s="32">
        <v>1294.779</v>
      </c>
      <c r="Q21" s="33">
        <v>1438.167</v>
      </c>
      <c r="R21" s="33">
        <v>1472.352</v>
      </c>
      <c r="S21" s="33">
        <v>1342.62</v>
      </c>
      <c r="T21" s="33">
        <v>1538.646</v>
      </c>
      <c r="U21" s="33">
        <v>1634.196</v>
      </c>
      <c r="V21" s="34">
        <v>1681.627</v>
      </c>
      <c r="W21" s="34">
        <v>1713.814</v>
      </c>
      <c r="X21" s="34">
        <v>1644.529</v>
      </c>
      <c r="Y21" s="34">
        <v>1617.764</v>
      </c>
      <c r="Z21" s="34">
        <v>1672.534</v>
      </c>
      <c r="AA21" s="34">
        <v>1668.345</v>
      </c>
      <c r="AB21" s="34">
        <v>1611.05</v>
      </c>
      <c r="AC21" s="34">
        <v>1593.5</v>
      </c>
      <c r="AD21" s="34">
        <v>1533.3</v>
      </c>
      <c r="AE21" s="34">
        <v>1514.8</v>
      </c>
      <c r="AF21" s="34">
        <v>1264.5</v>
      </c>
      <c r="AG21" s="34"/>
      <c r="AJ21" s="5">
        <f t="shared" si="2"/>
        <v>886.3</v>
      </c>
      <c r="AK21" s="5">
        <f t="shared" si="3"/>
        <v>993.125</v>
      </c>
      <c r="AL21" s="5">
        <f t="shared" si="4"/>
        <v>1231.2255</v>
      </c>
      <c r="AM21" s="5">
        <f t="shared" si="5"/>
        <v>1447.94625</v>
      </c>
      <c r="AN21" s="5">
        <f>(U21+V21+W21+X21)/4</f>
        <v>1668.5414999999998</v>
      </c>
      <c r="AO21" s="5">
        <f>(Y21+Z21+AA21+AB21)/4</f>
        <v>1642.42325</v>
      </c>
      <c r="AP21" s="5">
        <f>(AC21+AD21+AE21+AF21)/4</f>
        <v>1476.525</v>
      </c>
    </row>
    <row r="22" spans="1:42" ht="12.75">
      <c r="A22" s="2" t="s">
        <v>1</v>
      </c>
      <c r="B22" s="32">
        <v>0</v>
      </c>
      <c r="C22" s="32">
        <v>0</v>
      </c>
      <c r="D22" s="32">
        <v>0</v>
      </c>
      <c r="E22" s="32">
        <v>0</v>
      </c>
      <c r="F22" s="32">
        <v>0</v>
      </c>
      <c r="G22" s="32">
        <v>0</v>
      </c>
      <c r="H22" s="32">
        <v>0</v>
      </c>
      <c r="I22" s="32">
        <v>0</v>
      </c>
      <c r="J22" s="32">
        <v>0</v>
      </c>
      <c r="K22" s="32">
        <v>0</v>
      </c>
      <c r="L22" s="32">
        <v>0</v>
      </c>
      <c r="M22" s="32">
        <v>0</v>
      </c>
      <c r="N22" s="32">
        <v>0</v>
      </c>
      <c r="O22" s="32">
        <v>0</v>
      </c>
      <c r="P22" s="32">
        <v>0</v>
      </c>
      <c r="Q22" s="33">
        <v>0</v>
      </c>
      <c r="R22" s="33">
        <v>0</v>
      </c>
      <c r="S22" s="33">
        <v>0</v>
      </c>
      <c r="T22" s="33">
        <v>0</v>
      </c>
      <c r="U22" s="33">
        <v>0</v>
      </c>
      <c r="V22" s="34">
        <v>0</v>
      </c>
      <c r="W22" s="34">
        <v>0</v>
      </c>
      <c r="X22" s="34">
        <v>0</v>
      </c>
      <c r="Y22" s="34">
        <v>0</v>
      </c>
      <c r="Z22" s="34">
        <v>0</v>
      </c>
      <c r="AA22" s="34">
        <v>0</v>
      </c>
      <c r="AB22" s="34">
        <v>0</v>
      </c>
      <c r="AC22" s="34">
        <v>0</v>
      </c>
      <c r="AD22" s="34">
        <v>0</v>
      </c>
      <c r="AE22" s="34">
        <v>0</v>
      </c>
      <c r="AF22" s="34">
        <v>0</v>
      </c>
      <c r="AG22" s="34">
        <v>0</v>
      </c>
      <c r="AI22" s="5">
        <f>(B22+C22+D22)/4</f>
        <v>0</v>
      </c>
      <c r="AJ22" s="5">
        <f t="shared" si="2"/>
        <v>0</v>
      </c>
      <c r="AK22" s="5">
        <f t="shared" si="3"/>
        <v>0</v>
      </c>
      <c r="AL22" s="5">
        <f t="shared" si="4"/>
        <v>0</v>
      </c>
      <c r="AM22" s="5">
        <f t="shared" si="5"/>
        <v>0</v>
      </c>
      <c r="AN22" s="5">
        <f>(U22+V22+W22+X22)/4</f>
        <v>0</v>
      </c>
      <c r="AO22" s="5">
        <f>(Y22+Z22+AA22+AB22)/4</f>
        <v>0</v>
      </c>
      <c r="AP22" s="5">
        <f>(AC22+AD22+AE22+AF22)/4</f>
        <v>0</v>
      </c>
    </row>
    <row r="23" spans="1:42" ht="12.75">
      <c r="A23" s="2" t="s">
        <v>4</v>
      </c>
      <c r="B23" s="32">
        <f aca="true" t="shared" si="18" ref="B23:AF23">B21-B22</f>
        <v>783.1</v>
      </c>
      <c r="C23" s="32">
        <f t="shared" si="18"/>
        <v>714.5</v>
      </c>
      <c r="D23" s="32">
        <f t="shared" si="18"/>
        <v>793</v>
      </c>
      <c r="E23" s="32">
        <f t="shared" si="18"/>
        <v>829.4</v>
      </c>
      <c r="F23" s="32">
        <f t="shared" si="18"/>
        <v>864.3</v>
      </c>
      <c r="G23" s="32">
        <f t="shared" si="18"/>
        <v>895.4</v>
      </c>
      <c r="H23" s="32">
        <f t="shared" si="18"/>
        <v>956.1</v>
      </c>
      <c r="I23" s="32">
        <f t="shared" si="18"/>
        <v>923.6</v>
      </c>
      <c r="J23" s="32">
        <f t="shared" si="18"/>
        <v>956.2</v>
      </c>
      <c r="K23" s="32">
        <f t="shared" si="18"/>
        <v>1016.2</v>
      </c>
      <c r="L23" s="32">
        <f t="shared" si="18"/>
        <v>1076.5</v>
      </c>
      <c r="M23" s="32">
        <f t="shared" si="18"/>
        <v>1184.037</v>
      </c>
      <c r="N23" s="32">
        <f t="shared" si="18"/>
        <v>1227.361</v>
      </c>
      <c r="O23" s="32">
        <f t="shared" si="18"/>
        <v>1218.725</v>
      </c>
      <c r="P23" s="32">
        <f t="shared" si="18"/>
        <v>1294.779</v>
      </c>
      <c r="Q23" s="33">
        <f t="shared" si="18"/>
        <v>1438.167</v>
      </c>
      <c r="R23" s="33">
        <f t="shared" si="18"/>
        <v>1472.352</v>
      </c>
      <c r="S23" s="33">
        <f t="shared" si="18"/>
        <v>1342.62</v>
      </c>
      <c r="T23" s="33">
        <f t="shared" si="18"/>
        <v>1538.646</v>
      </c>
      <c r="U23" s="33">
        <f t="shared" si="18"/>
        <v>1634.196</v>
      </c>
      <c r="V23" s="34">
        <f t="shared" si="18"/>
        <v>1681.627</v>
      </c>
      <c r="W23" s="34">
        <f t="shared" si="18"/>
        <v>1713.814</v>
      </c>
      <c r="X23" s="34">
        <f t="shared" si="18"/>
        <v>1644.529</v>
      </c>
      <c r="Y23" s="34">
        <f t="shared" si="18"/>
        <v>1617.764</v>
      </c>
      <c r="Z23" s="34">
        <f t="shared" si="18"/>
        <v>1672.534</v>
      </c>
      <c r="AA23" s="34">
        <f t="shared" si="18"/>
        <v>1668.345</v>
      </c>
      <c r="AB23" s="34">
        <f t="shared" si="18"/>
        <v>1611.05</v>
      </c>
      <c r="AC23" s="34">
        <f t="shared" si="18"/>
        <v>1593.5</v>
      </c>
      <c r="AD23" s="34">
        <f t="shared" si="18"/>
        <v>1533.3</v>
      </c>
      <c r="AE23" s="34">
        <f t="shared" si="18"/>
        <v>1514.8</v>
      </c>
      <c r="AF23" s="34">
        <f t="shared" si="18"/>
        <v>1264.5</v>
      </c>
      <c r="AG23" s="34"/>
      <c r="AJ23" s="5">
        <f t="shared" si="2"/>
        <v>886.3</v>
      </c>
      <c r="AK23" s="5">
        <f t="shared" si="3"/>
        <v>993.125</v>
      </c>
      <c r="AL23" s="5">
        <f t="shared" si="4"/>
        <v>1231.2255</v>
      </c>
      <c r="AM23" s="5">
        <f t="shared" si="5"/>
        <v>1447.94625</v>
      </c>
      <c r="AN23" s="5">
        <f>(U23+V23+W23+X23)/4</f>
        <v>1668.5414999999998</v>
      </c>
      <c r="AO23" s="5">
        <f>(Y23+Z23+AA23+AB23)/4</f>
        <v>1642.42325</v>
      </c>
      <c r="AP23" s="5">
        <f>(AC23+AD23+AE23+AF23)/4</f>
        <v>1476.525</v>
      </c>
    </row>
    <row r="24" spans="2:42" ht="12.75">
      <c r="B24" s="32"/>
      <c r="C24" s="32"/>
      <c r="D24" s="32"/>
      <c r="E24" s="32"/>
      <c r="F24" s="32"/>
      <c r="G24" s="32"/>
      <c r="H24" s="32"/>
      <c r="I24" s="32"/>
      <c r="J24" s="32"/>
      <c r="K24" s="32"/>
      <c r="L24" s="32"/>
      <c r="M24" s="32"/>
      <c r="N24" s="32"/>
      <c r="O24" s="32"/>
      <c r="P24" s="32"/>
      <c r="Q24" s="33"/>
      <c r="R24" s="33"/>
      <c r="S24" s="33"/>
      <c r="T24" s="33"/>
      <c r="U24" s="33"/>
      <c r="V24" s="34"/>
      <c r="W24" s="34"/>
      <c r="X24" s="34"/>
      <c r="Y24" s="34"/>
      <c r="Z24" s="34"/>
      <c r="AA24" s="34"/>
      <c r="AB24" s="34"/>
      <c r="AC24" s="34"/>
      <c r="AD24" s="34"/>
      <c r="AE24" s="34"/>
      <c r="AF24" s="34"/>
      <c r="AG24" s="34"/>
      <c r="AP24" s="5"/>
    </row>
    <row r="25" spans="1:42" ht="12.75">
      <c r="A25" s="23" t="s">
        <v>33</v>
      </c>
      <c r="B25" s="32">
        <f aca="true" t="shared" si="19" ref="B25:Z25">B21-B11</f>
        <v>565.2</v>
      </c>
      <c r="C25" s="32">
        <f t="shared" si="19"/>
        <v>516.9</v>
      </c>
      <c r="D25" s="32">
        <f t="shared" si="19"/>
        <v>614.4</v>
      </c>
      <c r="E25" s="32">
        <f t="shared" si="19"/>
        <v>654.5</v>
      </c>
      <c r="F25" s="32">
        <f t="shared" si="19"/>
        <v>675.8</v>
      </c>
      <c r="G25" s="32">
        <f t="shared" si="19"/>
        <v>698.5</v>
      </c>
      <c r="H25" s="32">
        <f t="shared" si="19"/>
        <v>745.9000000000001</v>
      </c>
      <c r="I25" s="32">
        <f t="shared" si="19"/>
        <v>689.5</v>
      </c>
      <c r="J25" s="32">
        <f t="shared" si="19"/>
        <v>727.3000000000001</v>
      </c>
      <c r="K25" s="32">
        <f t="shared" si="19"/>
        <v>770.7</v>
      </c>
      <c r="L25" s="32">
        <f t="shared" si="19"/>
        <v>811.8</v>
      </c>
      <c r="M25" s="32">
        <f t="shared" si="19"/>
        <v>901.546</v>
      </c>
      <c r="N25" s="32">
        <f t="shared" si="19"/>
        <v>920.3090000000001</v>
      </c>
      <c r="O25" s="32">
        <f t="shared" si="19"/>
        <v>916.193</v>
      </c>
      <c r="P25" s="32">
        <f t="shared" si="19"/>
        <v>957.4490000000001</v>
      </c>
      <c r="Q25" s="32">
        <f t="shared" si="19"/>
        <v>1030.956</v>
      </c>
      <c r="R25" s="32">
        <f t="shared" si="19"/>
        <v>1060.371</v>
      </c>
      <c r="S25" s="32">
        <f t="shared" si="19"/>
        <v>956.2399999999999</v>
      </c>
      <c r="T25" s="32">
        <f t="shared" si="19"/>
        <v>1089.44</v>
      </c>
      <c r="U25" s="32">
        <f t="shared" si="19"/>
        <v>1180.348</v>
      </c>
      <c r="V25" s="32">
        <f t="shared" si="19"/>
        <v>1206.789</v>
      </c>
      <c r="W25" s="32">
        <f t="shared" si="19"/>
        <v>1226.566</v>
      </c>
      <c r="X25" s="32">
        <f t="shared" si="19"/>
        <v>1184.779</v>
      </c>
      <c r="Y25" s="32">
        <f t="shared" si="19"/>
        <v>1169.2939999999999</v>
      </c>
      <c r="Z25" s="32">
        <f t="shared" si="19"/>
        <v>1203.986</v>
      </c>
      <c r="AA25" s="32">
        <f aca="true" t="shared" si="20" ref="AA25:AC26">AA21-AA11</f>
        <v>1217.283</v>
      </c>
      <c r="AB25" s="32">
        <f t="shared" si="20"/>
        <v>1177.594</v>
      </c>
      <c r="AC25" s="32">
        <f t="shared" si="20"/>
        <v>1190.6</v>
      </c>
      <c r="AD25" s="32">
        <f aca="true" t="shared" si="21" ref="AD25:AF26">AD21-AD11</f>
        <v>1126.5</v>
      </c>
      <c r="AE25" s="32">
        <f t="shared" si="21"/>
        <v>1121.3</v>
      </c>
      <c r="AF25" s="32">
        <f t="shared" si="21"/>
        <v>1001.3</v>
      </c>
      <c r="AG25" s="32"/>
      <c r="AJ25" s="5">
        <f t="shared" si="2"/>
        <v>693.675</v>
      </c>
      <c r="AK25" s="5">
        <f t="shared" si="3"/>
        <v>749.825</v>
      </c>
      <c r="AL25" s="5">
        <f t="shared" si="4"/>
        <v>923.87425</v>
      </c>
      <c r="AM25" s="5">
        <f t="shared" si="5"/>
        <v>1034.25175</v>
      </c>
      <c r="AN25" s="5">
        <f>(U25+V25+W25+X25)/4</f>
        <v>1199.6205</v>
      </c>
      <c r="AO25" s="5">
        <f>(Y25+Z25+AA25+AB25)/4</f>
        <v>1192.0392499999998</v>
      </c>
      <c r="AP25" s="5">
        <f>(AC25+AD25+AE25+AF25)/4</f>
        <v>1109.925</v>
      </c>
    </row>
    <row r="26" spans="1:42" ht="12.75">
      <c r="A26" s="2" t="s">
        <v>1</v>
      </c>
      <c r="B26" s="32">
        <f aca="true" t="shared" si="22" ref="B26:X26">B22-B12</f>
        <v>0</v>
      </c>
      <c r="C26" s="32">
        <f t="shared" si="22"/>
        <v>2.121428571428571</v>
      </c>
      <c r="D26" s="32">
        <f t="shared" si="22"/>
        <v>11.078571428571427</v>
      </c>
      <c r="E26" s="32">
        <f t="shared" si="22"/>
        <v>17.2</v>
      </c>
      <c r="F26" s="32">
        <f t="shared" si="22"/>
        <v>17.2</v>
      </c>
      <c r="G26" s="32">
        <f t="shared" si="22"/>
        <v>17.2</v>
      </c>
      <c r="H26" s="32">
        <f t="shared" si="22"/>
        <v>17.2</v>
      </c>
      <c r="I26" s="32">
        <f t="shared" si="22"/>
        <v>18.16295072897739</v>
      </c>
      <c r="J26" s="32">
        <f t="shared" si="22"/>
        <v>25.066639484975397</v>
      </c>
      <c r="K26" s="32">
        <f t="shared" si="22"/>
        <v>26.389085784090245</v>
      </c>
      <c r="L26" s="32">
        <f t="shared" si="22"/>
        <v>26.397324001956978</v>
      </c>
      <c r="M26" s="32">
        <f t="shared" si="22"/>
        <v>29.9</v>
      </c>
      <c r="N26" s="32">
        <f t="shared" si="22"/>
        <v>29.9</v>
      </c>
      <c r="O26" s="32">
        <f t="shared" si="22"/>
        <v>29.9</v>
      </c>
      <c r="P26" s="32">
        <f t="shared" si="22"/>
        <v>29.9</v>
      </c>
      <c r="Q26" s="33">
        <f t="shared" si="22"/>
        <v>-18.695999999999998</v>
      </c>
      <c r="R26" s="33">
        <f t="shared" si="22"/>
        <v>-18.695999999999998</v>
      </c>
      <c r="S26" s="33">
        <f t="shared" si="22"/>
        <v>-18.695999999999998</v>
      </c>
      <c r="T26" s="33">
        <f t="shared" si="22"/>
        <v>-18.695999999999998</v>
      </c>
      <c r="U26" s="33">
        <f t="shared" si="22"/>
        <v>-13.364</v>
      </c>
      <c r="V26" s="34">
        <f t="shared" si="22"/>
        <v>-13.364</v>
      </c>
      <c r="W26" s="34">
        <f t="shared" si="22"/>
        <v>-13.364</v>
      </c>
      <c r="X26" s="34">
        <f t="shared" si="22"/>
        <v>-13.364</v>
      </c>
      <c r="Y26" s="34">
        <f>Y22-Y12</f>
        <v>-8.929</v>
      </c>
      <c r="Z26" s="34">
        <f>Z22-Z12</f>
        <v>-8.929</v>
      </c>
      <c r="AA26" s="34">
        <f t="shared" si="20"/>
        <v>-8.929</v>
      </c>
      <c r="AB26" s="34">
        <f t="shared" si="20"/>
        <v>-8.929</v>
      </c>
      <c r="AC26" s="34">
        <f t="shared" si="20"/>
        <v>40.483814707289895</v>
      </c>
      <c r="AD26" s="34">
        <f t="shared" si="21"/>
        <v>40.483814707289895</v>
      </c>
      <c r="AE26" s="34">
        <f t="shared" si="21"/>
        <v>40.483814707289895</v>
      </c>
      <c r="AF26" s="34">
        <f t="shared" si="21"/>
        <v>40.483814707289895</v>
      </c>
      <c r="AG26" s="34">
        <f>AG22-AG12</f>
        <v>24.42960672428199</v>
      </c>
      <c r="AI26" s="5">
        <f>(B26+C26+D26)/4</f>
        <v>3.3</v>
      </c>
      <c r="AJ26" s="5">
        <f t="shared" si="2"/>
        <v>17.2</v>
      </c>
      <c r="AK26" s="5">
        <f t="shared" si="3"/>
        <v>24.004</v>
      </c>
      <c r="AL26" s="5">
        <f t="shared" si="4"/>
        <v>29.9</v>
      </c>
      <c r="AM26" s="5">
        <f t="shared" si="5"/>
        <v>-18.695999999999998</v>
      </c>
      <c r="AN26" s="5">
        <f>(U26+V26+W26+X26)/4</f>
        <v>-13.364</v>
      </c>
      <c r="AO26" s="5">
        <f>(Y26+Z26+AA26+AB26)/4</f>
        <v>-8.929</v>
      </c>
      <c r="AP26" s="5">
        <f>(AC26+AD26+AE26+AF26)/4</f>
        <v>40.483814707289895</v>
      </c>
    </row>
    <row r="27" spans="1:42" ht="12.75">
      <c r="A27" s="2" t="s">
        <v>4</v>
      </c>
      <c r="B27" s="32">
        <f aca="true" t="shared" si="23" ref="B27:AF27">B25-B26</f>
        <v>565.2</v>
      </c>
      <c r="C27" s="32">
        <f t="shared" si="23"/>
        <v>514.7785714285714</v>
      </c>
      <c r="D27" s="32">
        <f t="shared" si="23"/>
        <v>603.3214285714286</v>
      </c>
      <c r="E27" s="32">
        <f t="shared" si="23"/>
        <v>637.3</v>
      </c>
      <c r="F27" s="32">
        <f t="shared" si="23"/>
        <v>658.5999999999999</v>
      </c>
      <c r="G27" s="32">
        <f t="shared" si="23"/>
        <v>681.3</v>
      </c>
      <c r="H27" s="32">
        <f t="shared" si="23"/>
        <v>728.7</v>
      </c>
      <c r="I27" s="32">
        <f t="shared" si="23"/>
        <v>671.3370492710226</v>
      </c>
      <c r="J27" s="32">
        <f t="shared" si="23"/>
        <v>702.2333605150246</v>
      </c>
      <c r="K27" s="32">
        <f t="shared" si="23"/>
        <v>744.3109142159097</v>
      </c>
      <c r="L27" s="32">
        <f t="shared" si="23"/>
        <v>785.4026759980429</v>
      </c>
      <c r="M27" s="32">
        <f t="shared" si="23"/>
        <v>871.6460000000001</v>
      </c>
      <c r="N27" s="32">
        <f t="shared" si="23"/>
        <v>890.4090000000001</v>
      </c>
      <c r="O27" s="32">
        <f t="shared" si="23"/>
        <v>886.293</v>
      </c>
      <c r="P27" s="32">
        <f t="shared" si="23"/>
        <v>927.5490000000001</v>
      </c>
      <c r="Q27" s="33">
        <f t="shared" si="23"/>
        <v>1049.6519999999998</v>
      </c>
      <c r="R27" s="33">
        <f t="shared" si="23"/>
        <v>1079.067</v>
      </c>
      <c r="S27" s="33">
        <f t="shared" si="23"/>
        <v>974.9359999999999</v>
      </c>
      <c r="T27" s="33">
        <f t="shared" si="23"/>
        <v>1108.136</v>
      </c>
      <c r="U27" s="33">
        <f t="shared" si="23"/>
        <v>1193.712</v>
      </c>
      <c r="V27" s="34">
        <f t="shared" si="23"/>
        <v>1220.153</v>
      </c>
      <c r="W27" s="34">
        <f t="shared" si="23"/>
        <v>1239.93</v>
      </c>
      <c r="X27" s="34">
        <f t="shared" si="23"/>
        <v>1198.143</v>
      </c>
      <c r="Y27" s="34">
        <f t="shared" si="23"/>
        <v>1178.223</v>
      </c>
      <c r="Z27" s="34">
        <f t="shared" si="23"/>
        <v>1212.9150000000002</v>
      </c>
      <c r="AA27" s="34">
        <f t="shared" si="23"/>
        <v>1226.212</v>
      </c>
      <c r="AB27" s="34">
        <f t="shared" si="23"/>
        <v>1186.5230000000001</v>
      </c>
      <c r="AC27" s="34">
        <f t="shared" si="23"/>
        <v>1150.11618529271</v>
      </c>
      <c r="AD27" s="34">
        <f t="shared" si="23"/>
        <v>1086.0161852927101</v>
      </c>
      <c r="AE27" s="34">
        <f t="shared" si="23"/>
        <v>1080.81618529271</v>
      </c>
      <c r="AF27" s="34">
        <f t="shared" si="23"/>
        <v>960.8161852927101</v>
      </c>
      <c r="AG27" s="34"/>
      <c r="AJ27" s="5">
        <f t="shared" si="2"/>
        <v>676.4749999999999</v>
      </c>
      <c r="AK27" s="5">
        <f t="shared" si="3"/>
        <v>725.8209999999999</v>
      </c>
      <c r="AL27" s="5">
        <f t="shared" si="4"/>
        <v>893.9742500000001</v>
      </c>
      <c r="AM27" s="5">
        <f t="shared" si="5"/>
        <v>1052.9477499999998</v>
      </c>
      <c r="AN27" s="5">
        <f>(U27+V27+W27+X27)/4</f>
        <v>1212.9845</v>
      </c>
      <c r="AO27" s="5">
        <f>(Y27+Z27+AA27+AB27)/4</f>
        <v>1200.96825</v>
      </c>
      <c r="AP27" s="5">
        <f>(AC27+AD27+AE27+AF27)/4</f>
        <v>1069.44118529271</v>
      </c>
    </row>
    <row r="28" spans="1:42" ht="12.75">
      <c r="A28" s="8"/>
      <c r="B28" s="3"/>
      <c r="C28" s="3"/>
      <c r="D28" s="3"/>
      <c r="E28" s="3"/>
      <c r="F28" s="3"/>
      <c r="G28" s="10"/>
      <c r="H28" s="10"/>
      <c r="I28" s="10"/>
      <c r="J28" s="10"/>
      <c r="K28" s="10"/>
      <c r="L28" s="10"/>
      <c r="M28" s="10"/>
      <c r="N28" s="10"/>
      <c r="O28" s="10"/>
      <c r="P28" s="10"/>
      <c r="Q28" s="11"/>
      <c r="R28" s="11"/>
      <c r="S28" s="11"/>
      <c r="T28" s="11"/>
      <c r="U28" s="11"/>
      <c r="V28" s="24"/>
      <c r="W28" s="24"/>
      <c r="X28" s="24"/>
      <c r="Y28" s="24"/>
      <c r="Z28" s="24"/>
      <c r="AA28" s="24"/>
      <c r="AB28" s="24"/>
      <c r="AC28" s="24"/>
      <c r="AD28" s="24"/>
      <c r="AE28" s="24"/>
      <c r="AF28" s="24"/>
      <c r="AG28" s="34"/>
      <c r="AP28" s="5"/>
    </row>
    <row r="29" spans="13:42" ht="12.75">
      <c r="M29" s="14" t="s">
        <v>32</v>
      </c>
      <c r="AG29" s="34"/>
      <c r="AP29" s="5"/>
    </row>
    <row r="30" spans="1:42" ht="12.75">
      <c r="A30" s="1" t="s">
        <v>0</v>
      </c>
      <c r="C30" s="3">
        <f aca="true" t="shared" si="24" ref="C30:U30">C5-B5</f>
        <v>-83.89999999999998</v>
      </c>
      <c r="D30" s="3">
        <f t="shared" si="24"/>
        <v>-20.200000000000045</v>
      </c>
      <c r="E30" s="3">
        <f t="shared" si="24"/>
        <v>42.89999999999998</v>
      </c>
      <c r="F30" s="3">
        <f t="shared" si="24"/>
        <v>48.30000000000007</v>
      </c>
      <c r="G30" s="3">
        <f t="shared" si="24"/>
        <v>44.299999999999955</v>
      </c>
      <c r="H30" s="3">
        <f t="shared" si="24"/>
        <v>65.10000000000002</v>
      </c>
      <c r="I30" s="3">
        <f t="shared" si="24"/>
        <v>7.899999999999977</v>
      </c>
      <c r="J30" s="3">
        <f t="shared" si="24"/>
        <v>-8.299999999999955</v>
      </c>
      <c r="K30" s="3">
        <f t="shared" si="24"/>
        <v>67.19999999999993</v>
      </c>
      <c r="L30" s="3">
        <f t="shared" si="24"/>
        <v>85.20000000000005</v>
      </c>
      <c r="M30" s="3">
        <f t="shared" si="24"/>
        <v>124.79899999999998</v>
      </c>
      <c r="N30" s="3">
        <f t="shared" si="24"/>
        <v>71.29199999999992</v>
      </c>
      <c r="O30" s="3">
        <f t="shared" si="24"/>
        <v>-0.3229999999998654</v>
      </c>
      <c r="P30" s="11">
        <f t="shared" si="24"/>
        <v>92.21499999999992</v>
      </c>
      <c r="Q30" s="11">
        <f t="shared" si="24"/>
        <v>309.25199999999995</v>
      </c>
      <c r="R30" s="11">
        <f t="shared" si="24"/>
        <v>11.302000000000135</v>
      </c>
      <c r="S30" s="11">
        <f t="shared" si="24"/>
        <v>-75.77800000000002</v>
      </c>
      <c r="T30" s="11">
        <f t="shared" si="24"/>
        <v>197.01999999999998</v>
      </c>
      <c r="U30" s="11">
        <f t="shared" si="24"/>
        <v>80.47299999999996</v>
      </c>
      <c r="V30" s="24">
        <f aca="true" t="shared" si="25" ref="V30:AE31">V5-U5</f>
        <v>86.32799999999997</v>
      </c>
      <c r="W30" s="24">
        <f t="shared" si="25"/>
        <v>29.804000000000087</v>
      </c>
      <c r="X30" s="24">
        <f t="shared" si="25"/>
        <v>-78.76600000000008</v>
      </c>
      <c r="Y30" s="24">
        <f t="shared" si="25"/>
        <v>-12.198999999999842</v>
      </c>
      <c r="Z30" s="24">
        <f t="shared" si="25"/>
        <v>75.89999999999986</v>
      </c>
      <c r="AA30" s="24">
        <f aca="true" t="shared" si="26" ref="AA30:AF30">AA5-Z5</f>
        <v>-17.680000000000064</v>
      </c>
      <c r="AB30" s="24">
        <f t="shared" si="26"/>
        <v>-2.826999999999998</v>
      </c>
      <c r="AC30" s="24">
        <f t="shared" si="26"/>
        <v>-143.4119999999998</v>
      </c>
      <c r="AD30" s="24">
        <f t="shared" si="26"/>
        <v>-0.900000000000091</v>
      </c>
      <c r="AE30" s="24">
        <f t="shared" si="26"/>
        <v>-56.299999999999955</v>
      </c>
      <c r="AF30" s="24">
        <f t="shared" si="26"/>
        <v>-499.20000000000005</v>
      </c>
      <c r="AG30" s="24"/>
      <c r="AI30" s="24"/>
      <c r="AJ30" s="24">
        <f aca="true" t="shared" si="27" ref="AJ30:AP31">AJ5-AI5</f>
        <v>768.45</v>
      </c>
      <c r="AK30" s="24">
        <f t="shared" si="27"/>
        <v>139.625</v>
      </c>
      <c r="AL30" s="24">
        <f t="shared" si="27"/>
        <v>296.58524999999986</v>
      </c>
      <c r="AM30" s="24">
        <f t="shared" si="27"/>
        <v>415.91724999999997</v>
      </c>
      <c r="AN30" s="24">
        <f t="shared" si="27"/>
        <v>253.1310000000003</v>
      </c>
      <c r="AO30" s="24">
        <f t="shared" si="27"/>
        <v>12.58874999999989</v>
      </c>
      <c r="AP30" s="24">
        <f t="shared" si="27"/>
        <v>-289.02225</v>
      </c>
    </row>
    <row r="31" spans="1:42" ht="12.75">
      <c r="A31" s="2" t="s">
        <v>1</v>
      </c>
      <c r="C31" s="3">
        <f aca="true" t="shared" si="28" ref="C31:U31">C6-B6</f>
        <v>-9.1</v>
      </c>
      <c r="D31" s="3">
        <f t="shared" si="28"/>
        <v>-38.199999999999996</v>
      </c>
      <c r="E31" s="3">
        <f t="shared" si="28"/>
        <v>-22.10000000000001</v>
      </c>
      <c r="F31" s="3">
        <f t="shared" si="28"/>
        <v>0</v>
      </c>
      <c r="G31" s="3">
        <f t="shared" si="28"/>
        <v>0</v>
      </c>
      <c r="H31" s="3">
        <f t="shared" si="28"/>
        <v>0</v>
      </c>
      <c r="I31" s="3">
        <f t="shared" si="28"/>
        <v>5.794000000000004</v>
      </c>
      <c r="J31" s="3">
        <f t="shared" si="28"/>
        <v>-29.999999999999993</v>
      </c>
      <c r="K31" s="3">
        <f t="shared" si="28"/>
        <v>-5.9879999999999995</v>
      </c>
      <c r="L31" s="3">
        <f t="shared" si="28"/>
        <v>0</v>
      </c>
      <c r="M31" s="3">
        <f t="shared" si="28"/>
        <v>-3.0060000000000144</v>
      </c>
      <c r="N31" s="3">
        <f t="shared" si="28"/>
        <v>0</v>
      </c>
      <c r="O31" s="3">
        <f t="shared" si="28"/>
        <v>0</v>
      </c>
      <c r="P31" s="3">
        <f t="shared" si="28"/>
        <v>0</v>
      </c>
      <c r="Q31" s="3">
        <f t="shared" si="28"/>
        <v>167.51</v>
      </c>
      <c r="R31" s="3">
        <f t="shared" si="28"/>
        <v>0</v>
      </c>
      <c r="S31" s="3">
        <f t="shared" si="28"/>
        <v>0</v>
      </c>
      <c r="T31" s="3">
        <f t="shared" si="28"/>
        <v>0</v>
      </c>
      <c r="U31" s="3">
        <f t="shared" si="28"/>
        <v>-16.549999999999997</v>
      </c>
      <c r="V31" s="24">
        <f t="shared" si="25"/>
        <v>0</v>
      </c>
      <c r="W31" s="24">
        <f t="shared" si="25"/>
        <v>0</v>
      </c>
      <c r="X31" s="24">
        <f t="shared" si="25"/>
        <v>0</v>
      </c>
      <c r="Y31" s="24">
        <f t="shared" si="25"/>
        <v>-17.29</v>
      </c>
      <c r="Z31" s="24">
        <f t="shared" si="25"/>
        <v>0</v>
      </c>
      <c r="AA31" s="24">
        <f t="shared" si="25"/>
        <v>0</v>
      </c>
      <c r="AB31" s="24">
        <f t="shared" si="25"/>
        <v>0</v>
      </c>
      <c r="AC31" s="24">
        <f t="shared" si="25"/>
        <v>-171.94</v>
      </c>
      <c r="AD31" s="24">
        <f t="shared" si="25"/>
        <v>0</v>
      </c>
      <c r="AE31" s="24">
        <f t="shared" si="25"/>
        <v>0</v>
      </c>
      <c r="AF31" s="24">
        <f>AF6-AE6</f>
        <v>0</v>
      </c>
      <c r="AG31" s="24">
        <f>AG6-AF6</f>
        <v>55.8</v>
      </c>
      <c r="AI31" s="24"/>
      <c r="AJ31" s="24">
        <f t="shared" si="27"/>
        <v>-55.300000000000004</v>
      </c>
      <c r="AK31" s="24">
        <f t="shared" si="27"/>
        <v>-19.69999999999999</v>
      </c>
      <c r="AL31" s="24">
        <f t="shared" si="27"/>
        <v>-13.500000000000014</v>
      </c>
      <c r="AM31" s="24">
        <f t="shared" si="27"/>
        <v>167.51</v>
      </c>
      <c r="AN31" s="24">
        <f t="shared" si="27"/>
        <v>-16.549999999999997</v>
      </c>
      <c r="AO31" s="24">
        <f t="shared" si="27"/>
        <v>-17.29</v>
      </c>
      <c r="AP31" s="24">
        <f t="shared" si="27"/>
        <v>-171.94</v>
      </c>
    </row>
    <row r="32" spans="1:42" ht="12.75">
      <c r="A32" s="2" t="s">
        <v>4</v>
      </c>
      <c r="C32" s="3">
        <f aca="true" t="shared" si="29" ref="C32:U32">C9-B9</f>
        <v>-74.79999999999995</v>
      </c>
      <c r="D32" s="3">
        <f t="shared" si="29"/>
        <v>17.999999999999886</v>
      </c>
      <c r="E32" s="3">
        <f t="shared" si="29"/>
        <v>65</v>
      </c>
      <c r="F32" s="3">
        <f t="shared" si="29"/>
        <v>48.30000000000007</v>
      </c>
      <c r="G32" s="3">
        <f t="shared" si="29"/>
        <v>44.299999999999955</v>
      </c>
      <c r="H32" s="3">
        <f t="shared" si="29"/>
        <v>65.10000000000002</v>
      </c>
      <c r="I32" s="3">
        <f t="shared" si="29"/>
        <v>2.1059999999999945</v>
      </c>
      <c r="J32" s="3">
        <f t="shared" si="29"/>
        <v>21.700000000000045</v>
      </c>
      <c r="K32" s="3">
        <f t="shared" si="29"/>
        <v>73.18799999999999</v>
      </c>
      <c r="L32" s="3">
        <f t="shared" si="29"/>
        <v>85.20000000000005</v>
      </c>
      <c r="M32" s="3">
        <f t="shared" si="29"/>
        <v>127.80499999999984</v>
      </c>
      <c r="N32" s="3">
        <f t="shared" si="29"/>
        <v>71.29199999999992</v>
      </c>
      <c r="O32" s="3">
        <f t="shared" si="29"/>
        <v>-0.3229999999998654</v>
      </c>
      <c r="P32" s="11">
        <f t="shared" si="29"/>
        <v>92.21499999999992</v>
      </c>
      <c r="Q32" s="11">
        <f t="shared" si="29"/>
        <v>141.74199999999996</v>
      </c>
      <c r="R32" s="11">
        <f t="shared" si="29"/>
        <v>11.302000000000135</v>
      </c>
      <c r="S32" s="11">
        <f t="shared" si="29"/>
        <v>-75.77800000000002</v>
      </c>
      <c r="T32" s="11">
        <f t="shared" si="29"/>
        <v>197.01999999999998</v>
      </c>
      <c r="U32" s="11">
        <f t="shared" si="29"/>
        <v>97.02300000000014</v>
      </c>
      <c r="V32" s="24">
        <f aca="true" t="shared" si="30" ref="V32:AE32">V9-U9</f>
        <v>86.32799999999997</v>
      </c>
      <c r="W32" s="24">
        <f t="shared" si="30"/>
        <v>29.804000000000087</v>
      </c>
      <c r="X32" s="24">
        <f t="shared" si="30"/>
        <v>-78.76600000000008</v>
      </c>
      <c r="Y32" s="24">
        <f t="shared" si="30"/>
        <v>5.091000000000122</v>
      </c>
      <c r="Z32" s="24">
        <f t="shared" si="30"/>
        <v>75.89999999999986</v>
      </c>
      <c r="AA32" s="24">
        <f t="shared" si="30"/>
        <v>-17.680000000000064</v>
      </c>
      <c r="AB32" s="24">
        <f t="shared" si="30"/>
        <v>-2.826999999999998</v>
      </c>
      <c r="AC32" s="24">
        <f t="shared" si="30"/>
        <v>28.52800000000002</v>
      </c>
      <c r="AD32" s="24">
        <f t="shared" si="30"/>
        <v>-0.900000000000091</v>
      </c>
      <c r="AE32" s="24">
        <f t="shared" si="30"/>
        <v>-56.29999999999973</v>
      </c>
      <c r="AF32" s="24">
        <f>AF9-AE9</f>
        <v>-499.2000000000003</v>
      </c>
      <c r="AG32" s="24"/>
      <c r="AI32" s="24"/>
      <c r="AJ32" s="24">
        <f aca="true" t="shared" si="31" ref="AJ32:AP32">AJ9-AI9</f>
        <v>837.85</v>
      </c>
      <c r="AK32" s="24">
        <f t="shared" si="31"/>
        <v>159.32499999999993</v>
      </c>
      <c r="AL32" s="24">
        <f t="shared" si="31"/>
        <v>310.08524999999986</v>
      </c>
      <c r="AM32" s="24">
        <f t="shared" si="31"/>
        <v>248.40724999999998</v>
      </c>
      <c r="AN32" s="24">
        <f t="shared" si="31"/>
        <v>269.68100000000027</v>
      </c>
      <c r="AO32" s="24">
        <f t="shared" si="31"/>
        <v>29.878749999999854</v>
      </c>
      <c r="AP32" s="24">
        <f t="shared" si="31"/>
        <v>-117.08224999999993</v>
      </c>
    </row>
    <row r="33" spans="3:42" ht="12.75">
      <c r="C33" s="3"/>
      <c r="D33" s="3"/>
      <c r="E33" s="3"/>
      <c r="F33" s="3"/>
      <c r="G33" s="3"/>
      <c r="H33" s="3"/>
      <c r="I33" s="3"/>
      <c r="J33" s="3"/>
      <c r="K33" s="3"/>
      <c r="L33" s="3"/>
      <c r="M33" s="3"/>
      <c r="N33" s="3"/>
      <c r="O33" s="3"/>
      <c r="P33" s="11"/>
      <c r="Q33" s="11"/>
      <c r="R33" s="11"/>
      <c r="S33" s="11"/>
      <c r="T33" s="11"/>
      <c r="U33" s="11"/>
      <c r="V33" s="24"/>
      <c r="W33" s="24"/>
      <c r="X33" s="24"/>
      <c r="Y33" s="24"/>
      <c r="Z33" s="24"/>
      <c r="AA33" s="24"/>
      <c r="AB33" s="24"/>
      <c r="AC33" s="24"/>
      <c r="AD33" s="24"/>
      <c r="AE33" s="24"/>
      <c r="AF33" s="24"/>
      <c r="AG33" s="34"/>
      <c r="AI33" s="24"/>
      <c r="AJ33" s="24"/>
      <c r="AK33" s="24"/>
      <c r="AL33" s="24"/>
      <c r="AM33" s="24"/>
      <c r="AN33" s="24"/>
      <c r="AO33" s="24"/>
      <c r="AP33" s="24"/>
    </row>
    <row r="34" spans="1:42" ht="12.75">
      <c r="A34" s="1" t="s">
        <v>5</v>
      </c>
      <c r="C34" s="3">
        <f aca="true" t="shared" si="32" ref="C34:U34">C11-B11</f>
        <v>-20.30000000000001</v>
      </c>
      <c r="D34" s="3">
        <f t="shared" si="32"/>
        <v>-19</v>
      </c>
      <c r="E34" s="3">
        <f t="shared" si="32"/>
        <v>-3.6999999999999886</v>
      </c>
      <c r="F34" s="3">
        <f t="shared" si="32"/>
        <v>13.599999999999994</v>
      </c>
      <c r="G34" s="3">
        <f t="shared" si="32"/>
        <v>8.400000000000006</v>
      </c>
      <c r="H34" s="3">
        <f t="shared" si="32"/>
        <v>13.299999999999983</v>
      </c>
      <c r="I34" s="3">
        <f t="shared" si="32"/>
        <v>23.900000000000006</v>
      </c>
      <c r="J34" s="3">
        <f t="shared" si="32"/>
        <v>-5.199999999999989</v>
      </c>
      <c r="K34" s="3">
        <f t="shared" si="32"/>
        <v>16.599999999999994</v>
      </c>
      <c r="L34" s="3">
        <f t="shared" si="32"/>
        <v>19.19999999999999</v>
      </c>
      <c r="M34" s="3">
        <f t="shared" si="32"/>
        <v>17.790999999999997</v>
      </c>
      <c r="N34" s="3">
        <f t="shared" si="32"/>
        <v>24.561000000000035</v>
      </c>
      <c r="O34" s="3">
        <f t="shared" si="32"/>
        <v>-4.520000000000039</v>
      </c>
      <c r="P34" s="11">
        <f t="shared" si="32"/>
        <v>34.798</v>
      </c>
      <c r="Q34" s="11">
        <f t="shared" si="32"/>
        <v>69.88100000000003</v>
      </c>
      <c r="R34" s="11">
        <f t="shared" si="32"/>
        <v>4.769999999999982</v>
      </c>
      <c r="S34" s="11">
        <f t="shared" si="32"/>
        <v>-25.601</v>
      </c>
      <c r="T34" s="11">
        <f t="shared" si="32"/>
        <v>62.82600000000002</v>
      </c>
      <c r="U34" s="11">
        <f t="shared" si="32"/>
        <v>4.641999999999996</v>
      </c>
      <c r="V34" s="24">
        <f aca="true" t="shared" si="33" ref="V34:AE35">V11-U11</f>
        <v>20.99000000000001</v>
      </c>
      <c r="W34" s="24">
        <f t="shared" si="33"/>
        <v>12.409999999999968</v>
      </c>
      <c r="X34" s="24">
        <f t="shared" si="33"/>
        <v>-27.49799999999999</v>
      </c>
      <c r="Y34" s="24">
        <f t="shared" si="33"/>
        <v>-11.279999999999973</v>
      </c>
      <c r="Z34" s="24">
        <f t="shared" si="33"/>
        <v>20.077999999999975</v>
      </c>
      <c r="AA34" s="24">
        <f t="shared" si="33"/>
        <v>-17.48599999999999</v>
      </c>
      <c r="AB34" s="24">
        <f t="shared" si="33"/>
        <v>-17.605999999999995</v>
      </c>
      <c r="AC34" s="24">
        <f t="shared" si="33"/>
        <v>-30.55600000000004</v>
      </c>
      <c r="AD34" s="24">
        <f t="shared" si="33"/>
        <v>3.900000000000034</v>
      </c>
      <c r="AE34" s="24">
        <f t="shared" si="33"/>
        <v>-13.300000000000011</v>
      </c>
      <c r="AF34" s="24">
        <f>AF11-AE11</f>
        <v>-130.3</v>
      </c>
      <c r="AG34" s="24"/>
      <c r="AI34" s="24"/>
      <c r="AJ34" s="24">
        <f aca="true" t="shared" si="34" ref="AJ34:AP35">AJ11-AI11</f>
        <v>192.625</v>
      </c>
      <c r="AK34" s="24">
        <f t="shared" si="34"/>
        <v>50.67500000000001</v>
      </c>
      <c r="AL34" s="24">
        <f t="shared" si="34"/>
        <v>64.05124999999998</v>
      </c>
      <c r="AM34" s="24">
        <f t="shared" si="34"/>
        <v>106.34325000000007</v>
      </c>
      <c r="AN34" s="24">
        <f t="shared" si="34"/>
        <v>55.22649999999993</v>
      </c>
      <c r="AO34" s="24">
        <f t="shared" si="34"/>
        <v>-18.536999999999978</v>
      </c>
      <c r="AP34" s="24">
        <f t="shared" si="34"/>
        <v>-83.78399999999999</v>
      </c>
    </row>
    <row r="35" spans="1:42" ht="12.75">
      <c r="A35" s="2" t="s">
        <v>1</v>
      </c>
      <c r="C35" s="3">
        <f aca="true" t="shared" si="35" ref="C35:U35">C12-B12</f>
        <v>-2.121428571428571</v>
      </c>
      <c r="D35" s="3">
        <f t="shared" si="35"/>
        <v>-8.957142857142856</v>
      </c>
      <c r="E35" s="3">
        <f t="shared" si="35"/>
        <v>-6.121428571428572</v>
      </c>
      <c r="F35" s="3">
        <f t="shared" si="35"/>
        <v>0</v>
      </c>
      <c r="G35" s="3">
        <f t="shared" si="35"/>
        <v>0</v>
      </c>
      <c r="H35" s="3">
        <f t="shared" si="35"/>
        <v>0</v>
      </c>
      <c r="I35" s="3">
        <f t="shared" si="35"/>
        <v>-0.9629507289773898</v>
      </c>
      <c r="J35" s="3">
        <f t="shared" si="35"/>
        <v>-6.903688755998008</v>
      </c>
      <c r="K35" s="3">
        <f t="shared" si="35"/>
        <v>-1.3224462991148478</v>
      </c>
      <c r="L35" s="3">
        <f t="shared" si="35"/>
        <v>-0.008238217866733066</v>
      </c>
      <c r="M35" s="3">
        <f t="shared" si="35"/>
        <v>-3.5026759980430207</v>
      </c>
      <c r="N35" s="3">
        <f t="shared" si="35"/>
        <v>0</v>
      </c>
      <c r="O35" s="3">
        <f t="shared" si="35"/>
        <v>0</v>
      </c>
      <c r="P35" s="3">
        <f t="shared" si="35"/>
        <v>0</v>
      </c>
      <c r="Q35" s="3">
        <f t="shared" si="35"/>
        <v>48.596</v>
      </c>
      <c r="R35" s="3">
        <f t="shared" si="35"/>
        <v>0</v>
      </c>
      <c r="S35" s="3">
        <f t="shared" si="35"/>
        <v>0</v>
      </c>
      <c r="T35" s="3">
        <f t="shared" si="35"/>
        <v>0</v>
      </c>
      <c r="U35" s="3">
        <f t="shared" si="35"/>
        <v>-5.331999999999997</v>
      </c>
      <c r="V35" s="24">
        <f t="shared" si="33"/>
        <v>0</v>
      </c>
      <c r="W35" s="24">
        <f t="shared" si="33"/>
        <v>0</v>
      </c>
      <c r="X35" s="24">
        <f t="shared" si="33"/>
        <v>0</v>
      </c>
      <c r="Y35" s="24">
        <f t="shared" si="33"/>
        <v>-4.4350000000000005</v>
      </c>
      <c r="Z35" s="24">
        <f t="shared" si="33"/>
        <v>0</v>
      </c>
      <c r="AA35" s="24">
        <f t="shared" si="33"/>
        <v>0</v>
      </c>
      <c r="AB35" s="24">
        <f t="shared" si="33"/>
        <v>0</v>
      </c>
      <c r="AC35" s="24">
        <f t="shared" si="33"/>
        <v>-49.4128147072899</v>
      </c>
      <c r="AD35" s="24">
        <f t="shared" si="33"/>
        <v>0</v>
      </c>
      <c r="AE35" s="24">
        <f t="shared" si="33"/>
        <v>0</v>
      </c>
      <c r="AF35" s="24">
        <f>AF12-AE12</f>
        <v>0</v>
      </c>
      <c r="AG35" s="24">
        <f>AG12-AF12</f>
        <v>16.054207983007906</v>
      </c>
      <c r="AI35" s="24"/>
      <c r="AJ35" s="24">
        <f t="shared" si="34"/>
        <v>-13.899999999999999</v>
      </c>
      <c r="AK35" s="24">
        <f t="shared" si="34"/>
        <v>-6.804000000000002</v>
      </c>
      <c r="AL35" s="24">
        <f t="shared" si="34"/>
        <v>-5.895999999999997</v>
      </c>
      <c r="AM35" s="24">
        <f t="shared" si="34"/>
        <v>48.596</v>
      </c>
      <c r="AN35" s="24">
        <f t="shared" si="34"/>
        <v>-5.331999999999997</v>
      </c>
      <c r="AO35" s="24">
        <f t="shared" si="34"/>
        <v>-4.4350000000000005</v>
      </c>
      <c r="AP35" s="24">
        <f t="shared" si="34"/>
        <v>-49.4128147072899</v>
      </c>
    </row>
    <row r="36" spans="1:42" ht="12.75">
      <c r="A36" s="2" t="s">
        <v>4</v>
      </c>
      <c r="C36" s="3">
        <f aca="true" t="shared" si="36" ref="C36:U36">C15-B15</f>
        <v>-18.178571428571445</v>
      </c>
      <c r="D36" s="3">
        <f t="shared" si="36"/>
        <v>-10.042857142857144</v>
      </c>
      <c r="E36" s="3">
        <f t="shared" si="36"/>
        <v>2.421428571428578</v>
      </c>
      <c r="F36" s="3">
        <f t="shared" si="36"/>
        <v>13.599999999999994</v>
      </c>
      <c r="G36" s="3">
        <f t="shared" si="36"/>
        <v>8.400000000000006</v>
      </c>
      <c r="H36" s="3">
        <f t="shared" si="36"/>
        <v>13.299999999999983</v>
      </c>
      <c r="I36" s="3">
        <f t="shared" si="36"/>
        <v>24.86295072897741</v>
      </c>
      <c r="J36" s="3">
        <f t="shared" si="36"/>
        <v>1.70368875599803</v>
      </c>
      <c r="K36" s="3">
        <f t="shared" si="36"/>
        <v>17.922446299114824</v>
      </c>
      <c r="L36" s="3">
        <f t="shared" si="36"/>
        <v>19.20823821786672</v>
      </c>
      <c r="M36" s="3">
        <f t="shared" si="36"/>
        <v>21.293675998043</v>
      </c>
      <c r="N36" s="3">
        <f t="shared" si="36"/>
        <v>24.561000000000035</v>
      </c>
      <c r="O36" s="3">
        <f t="shared" si="36"/>
        <v>-4.520000000000039</v>
      </c>
      <c r="P36" s="11">
        <f t="shared" si="36"/>
        <v>34.798</v>
      </c>
      <c r="Q36" s="11">
        <f t="shared" si="36"/>
        <v>21.285000000000025</v>
      </c>
      <c r="R36" s="11">
        <f t="shared" si="36"/>
        <v>4.769999999999982</v>
      </c>
      <c r="S36" s="11">
        <f t="shared" si="36"/>
        <v>-25.601</v>
      </c>
      <c r="T36" s="11">
        <f t="shared" si="36"/>
        <v>62.82600000000002</v>
      </c>
      <c r="U36" s="11">
        <f t="shared" si="36"/>
        <v>9.974000000000046</v>
      </c>
      <c r="V36" s="24">
        <f aca="true" t="shared" si="37" ref="V36:AE36">V15-U15</f>
        <v>20.99000000000001</v>
      </c>
      <c r="W36" s="24">
        <f t="shared" si="37"/>
        <v>12.409999999999968</v>
      </c>
      <c r="X36" s="24">
        <f t="shared" si="37"/>
        <v>-27.49799999999999</v>
      </c>
      <c r="Y36" s="24">
        <f t="shared" si="37"/>
        <v>-6.84499999999997</v>
      </c>
      <c r="Z36" s="24">
        <f t="shared" si="37"/>
        <v>20.077999999999975</v>
      </c>
      <c r="AA36" s="24">
        <f t="shared" si="37"/>
        <v>-17.48599999999999</v>
      </c>
      <c r="AB36" s="24">
        <f t="shared" si="37"/>
        <v>-17.605999999999995</v>
      </c>
      <c r="AC36" s="24">
        <f t="shared" si="37"/>
        <v>18.8568147072898</v>
      </c>
      <c r="AD36" s="24">
        <f t="shared" si="37"/>
        <v>3.900000000000091</v>
      </c>
      <c r="AE36" s="24">
        <f t="shared" si="37"/>
        <v>-13.300000000000068</v>
      </c>
      <c r="AF36" s="24">
        <f>AF15-AE15</f>
        <v>-130.29999999999995</v>
      </c>
      <c r="AG36" s="24"/>
      <c r="AI36" s="24"/>
      <c r="AJ36" s="24">
        <f aca="true" t="shared" si="38" ref="AJ36:AP36">AJ15-AI15</f>
        <v>209.825</v>
      </c>
      <c r="AK36" s="24">
        <f t="shared" si="38"/>
        <v>57.478999999999985</v>
      </c>
      <c r="AL36" s="24">
        <f t="shared" si="38"/>
        <v>69.94725</v>
      </c>
      <c r="AM36" s="24">
        <f t="shared" si="38"/>
        <v>57.74725000000001</v>
      </c>
      <c r="AN36" s="24">
        <f t="shared" si="38"/>
        <v>60.55850000000004</v>
      </c>
      <c r="AO36" s="24">
        <f t="shared" si="38"/>
        <v>-14.101999999999975</v>
      </c>
      <c r="AP36" s="24">
        <f t="shared" si="38"/>
        <v>-34.37118529271015</v>
      </c>
    </row>
    <row r="37" spans="3:42" ht="12.75">
      <c r="C37" s="3"/>
      <c r="D37" s="3"/>
      <c r="E37" s="3"/>
      <c r="F37" s="3"/>
      <c r="G37" s="3"/>
      <c r="H37" s="3"/>
      <c r="I37" s="3"/>
      <c r="J37" s="3"/>
      <c r="K37" s="3"/>
      <c r="L37" s="3"/>
      <c r="M37" s="3"/>
      <c r="N37" s="3"/>
      <c r="O37" s="3"/>
      <c r="P37" s="11"/>
      <c r="Q37" s="11"/>
      <c r="R37" s="11"/>
      <c r="S37" s="11"/>
      <c r="T37" s="11"/>
      <c r="U37" s="11"/>
      <c r="V37" s="24"/>
      <c r="W37" s="24"/>
      <c r="X37" s="24"/>
      <c r="Y37" s="24"/>
      <c r="Z37" s="24"/>
      <c r="AA37" s="24"/>
      <c r="AB37" s="24"/>
      <c r="AC37" s="24"/>
      <c r="AD37" s="24"/>
      <c r="AE37" s="24"/>
      <c r="AF37" s="24"/>
      <c r="AG37" s="34"/>
      <c r="AI37" s="24"/>
      <c r="AJ37" s="24"/>
      <c r="AK37" s="24"/>
      <c r="AL37" s="24"/>
      <c r="AM37" s="24"/>
      <c r="AN37" s="24"/>
      <c r="AO37" s="24"/>
      <c r="AP37" s="24"/>
    </row>
    <row r="38" spans="1:42" ht="12.75">
      <c r="A38" s="1" t="s">
        <v>6</v>
      </c>
      <c r="C38" s="3">
        <f aca="true" t="shared" si="39" ref="C38:U38">C17-B17</f>
        <v>-63.5</v>
      </c>
      <c r="D38" s="3">
        <f t="shared" si="39"/>
        <v>-1.2000000000000455</v>
      </c>
      <c r="E38" s="3">
        <f t="shared" si="39"/>
        <v>46.5</v>
      </c>
      <c r="F38" s="3">
        <f t="shared" si="39"/>
        <v>34.700000000000045</v>
      </c>
      <c r="G38" s="3">
        <f t="shared" si="39"/>
        <v>35.89999999999998</v>
      </c>
      <c r="H38" s="3">
        <f t="shared" si="39"/>
        <v>51.799999999999955</v>
      </c>
      <c r="I38" s="3">
        <f t="shared" si="39"/>
        <v>-16</v>
      </c>
      <c r="J38" s="3">
        <f t="shared" si="39"/>
        <v>-3.099999999999909</v>
      </c>
      <c r="K38" s="3">
        <f t="shared" si="39"/>
        <v>50.5</v>
      </c>
      <c r="L38" s="3">
        <f t="shared" si="39"/>
        <v>66.19999999999993</v>
      </c>
      <c r="M38" s="3">
        <f t="shared" si="39"/>
        <v>106.90800000000002</v>
      </c>
      <c r="N38" s="3">
        <f t="shared" si="39"/>
        <v>46.730999999999995</v>
      </c>
      <c r="O38" s="3">
        <f t="shared" si="39"/>
        <v>4.197000000000003</v>
      </c>
      <c r="P38" s="11">
        <f t="shared" si="39"/>
        <v>57.416000000000054</v>
      </c>
      <c r="Q38" s="11">
        <f t="shared" si="39"/>
        <v>239.37199999999984</v>
      </c>
      <c r="R38" s="11">
        <f t="shared" si="39"/>
        <v>6.532000000000153</v>
      </c>
      <c r="S38" s="11">
        <f t="shared" si="39"/>
        <v>-50.177000000000135</v>
      </c>
      <c r="T38" s="11">
        <f t="shared" si="39"/>
        <v>134.1940000000002</v>
      </c>
      <c r="U38" s="11">
        <f t="shared" si="39"/>
        <v>75.8309999999999</v>
      </c>
      <c r="V38" s="24">
        <f aca="true" t="shared" si="40" ref="V38:AE40">V17-U17</f>
        <v>65.33799999999997</v>
      </c>
      <c r="W38" s="24">
        <f t="shared" si="40"/>
        <v>17.394000000000005</v>
      </c>
      <c r="X38" s="24">
        <f aca="true" t="shared" si="41" ref="X38:AE38">X17-W17</f>
        <v>-51.26800000000003</v>
      </c>
      <c r="Y38" s="24">
        <f t="shared" si="41"/>
        <v>-0.918999999999869</v>
      </c>
      <c r="Z38" s="24">
        <f t="shared" si="41"/>
        <v>55.82199999999989</v>
      </c>
      <c r="AA38" s="24">
        <f t="shared" si="41"/>
        <v>-0.19399999999995998</v>
      </c>
      <c r="AB38" s="24">
        <f t="shared" si="41"/>
        <v>14.778999999999996</v>
      </c>
      <c r="AC38" s="24">
        <f t="shared" si="41"/>
        <v>-112.856</v>
      </c>
      <c r="AD38" s="24">
        <f t="shared" si="41"/>
        <v>-4.7999999999999545</v>
      </c>
      <c r="AE38" s="24">
        <f t="shared" si="41"/>
        <v>-43.100000000000136</v>
      </c>
      <c r="AF38" s="24">
        <f aca="true" t="shared" si="42" ref="AF38:AG40">AF17-AE17</f>
        <v>-368.89999999999986</v>
      </c>
      <c r="AG38" s="24"/>
      <c r="AI38" s="24"/>
      <c r="AJ38" s="24">
        <f aca="true" t="shared" si="43" ref="AJ38:AP40">AJ17-AI17</f>
        <v>575.825</v>
      </c>
      <c r="AK38" s="24">
        <f t="shared" si="43"/>
        <v>88.94999999999993</v>
      </c>
      <c r="AL38" s="24">
        <f t="shared" si="43"/>
        <v>232.53375000000005</v>
      </c>
      <c r="AM38" s="24">
        <f t="shared" si="43"/>
        <v>309.57425</v>
      </c>
      <c r="AN38" s="24">
        <f t="shared" si="43"/>
        <v>197.90449999999987</v>
      </c>
      <c r="AO38" s="24">
        <f t="shared" si="43"/>
        <v>31.125750000000153</v>
      </c>
      <c r="AP38" s="24">
        <f t="shared" si="43"/>
        <v>-205.28825000000006</v>
      </c>
    </row>
    <row r="39" spans="1:42" ht="12.75">
      <c r="A39" s="2" t="s">
        <v>1</v>
      </c>
      <c r="C39" s="3">
        <f aca="true" t="shared" si="44" ref="C39:U39">C18-B18</f>
        <v>-6.978571428571429</v>
      </c>
      <c r="D39" s="3">
        <f t="shared" si="44"/>
        <v>-29.24285714285714</v>
      </c>
      <c r="E39" s="3">
        <f t="shared" si="44"/>
        <v>-15.978571428571435</v>
      </c>
      <c r="F39" s="3">
        <f t="shared" si="44"/>
        <v>0</v>
      </c>
      <c r="G39" s="3">
        <f t="shared" si="44"/>
        <v>0</v>
      </c>
      <c r="H39" s="3">
        <f t="shared" si="44"/>
        <v>0</v>
      </c>
      <c r="I39" s="3">
        <f t="shared" si="44"/>
        <v>6.756950728977387</v>
      </c>
      <c r="J39" s="3">
        <f t="shared" si="44"/>
        <v>-23.09631124400198</v>
      </c>
      <c r="K39" s="3">
        <f t="shared" si="44"/>
        <v>-4.665553700885155</v>
      </c>
      <c r="L39" s="3">
        <f t="shared" si="44"/>
        <v>0.008238217866733066</v>
      </c>
      <c r="M39" s="3">
        <f t="shared" si="44"/>
        <v>0.49667599804300266</v>
      </c>
      <c r="N39" s="3">
        <f t="shared" si="44"/>
        <v>0</v>
      </c>
      <c r="O39" s="3">
        <f t="shared" si="44"/>
        <v>0</v>
      </c>
      <c r="P39" s="3">
        <f t="shared" si="44"/>
        <v>0</v>
      </c>
      <c r="Q39" s="3">
        <f t="shared" si="44"/>
        <v>118.91400000000002</v>
      </c>
      <c r="R39" s="3">
        <f t="shared" si="44"/>
        <v>0</v>
      </c>
      <c r="S39" s="3">
        <f t="shared" si="44"/>
        <v>0</v>
      </c>
      <c r="T39" s="3">
        <f t="shared" si="44"/>
        <v>0</v>
      </c>
      <c r="U39" s="3">
        <f t="shared" si="44"/>
        <v>-11.218000000000004</v>
      </c>
      <c r="V39" s="24">
        <f t="shared" si="40"/>
        <v>0</v>
      </c>
      <c r="W39" s="24">
        <f t="shared" si="40"/>
        <v>0</v>
      </c>
      <c r="X39" s="24">
        <f t="shared" si="40"/>
        <v>0</v>
      </c>
      <c r="Y39" s="24">
        <f t="shared" si="40"/>
        <v>-12.854999999999997</v>
      </c>
      <c r="Z39" s="24">
        <f t="shared" si="40"/>
        <v>0</v>
      </c>
      <c r="AA39" s="24">
        <f t="shared" si="40"/>
        <v>0</v>
      </c>
      <c r="AB39" s="24">
        <f t="shared" si="40"/>
        <v>0</v>
      </c>
      <c r="AC39" s="24">
        <f t="shared" si="40"/>
        <v>-122.5271852927101</v>
      </c>
      <c r="AD39" s="24">
        <f t="shared" si="40"/>
        <v>0</v>
      </c>
      <c r="AE39" s="24">
        <f t="shared" si="40"/>
        <v>0</v>
      </c>
      <c r="AF39" s="24">
        <f t="shared" si="42"/>
        <v>0</v>
      </c>
      <c r="AG39" s="24">
        <f t="shared" si="42"/>
        <v>39.74579201699209</v>
      </c>
      <c r="AI39" s="24"/>
      <c r="AJ39" s="24">
        <f t="shared" si="43"/>
        <v>-41.400000000000006</v>
      </c>
      <c r="AK39" s="24">
        <f t="shared" si="43"/>
        <v>-12.896</v>
      </c>
      <c r="AL39" s="24">
        <f t="shared" si="43"/>
        <v>-7.604000000000013</v>
      </c>
      <c r="AM39" s="24">
        <f t="shared" si="43"/>
        <v>118.91400000000002</v>
      </c>
      <c r="AN39" s="24">
        <f t="shared" si="43"/>
        <v>-11.218000000000004</v>
      </c>
      <c r="AO39" s="24">
        <f t="shared" si="43"/>
        <v>-12.854999999999997</v>
      </c>
      <c r="AP39" s="24">
        <f t="shared" si="43"/>
        <v>-122.5271852927101</v>
      </c>
    </row>
    <row r="40" spans="1:42" ht="12.75">
      <c r="A40" s="2" t="s">
        <v>4</v>
      </c>
      <c r="C40" s="3">
        <f aca="true" t="shared" si="45" ref="C40:U40">C19-B19</f>
        <v>-56.521428571428544</v>
      </c>
      <c r="D40" s="3">
        <f t="shared" si="45"/>
        <v>28.042857142857088</v>
      </c>
      <c r="E40" s="3">
        <f t="shared" si="45"/>
        <v>62.478571428571456</v>
      </c>
      <c r="F40" s="3">
        <f t="shared" si="45"/>
        <v>34.700000000000045</v>
      </c>
      <c r="G40" s="3">
        <f t="shared" si="45"/>
        <v>35.89999999999998</v>
      </c>
      <c r="H40" s="3">
        <f t="shared" si="45"/>
        <v>51.799999999999955</v>
      </c>
      <c r="I40" s="3">
        <f t="shared" si="45"/>
        <v>-22.756950728977472</v>
      </c>
      <c r="J40" s="3">
        <f t="shared" si="45"/>
        <v>19.996311244002072</v>
      </c>
      <c r="K40" s="3">
        <f t="shared" si="45"/>
        <v>55.1655537008852</v>
      </c>
      <c r="L40" s="3">
        <f t="shared" si="45"/>
        <v>66.1917617821332</v>
      </c>
      <c r="M40" s="3">
        <f t="shared" si="45"/>
        <v>106.41132400195704</v>
      </c>
      <c r="N40" s="3">
        <f t="shared" si="45"/>
        <v>46.730999999999995</v>
      </c>
      <c r="O40" s="3">
        <f t="shared" si="45"/>
        <v>4.197000000000003</v>
      </c>
      <c r="P40" s="11">
        <f t="shared" si="45"/>
        <v>57.416000000000054</v>
      </c>
      <c r="Q40" s="11">
        <f t="shared" si="45"/>
        <v>120.45799999999986</v>
      </c>
      <c r="R40" s="11">
        <f t="shared" si="45"/>
        <v>6.532000000000153</v>
      </c>
      <c r="S40" s="11">
        <f t="shared" si="45"/>
        <v>-50.177000000000135</v>
      </c>
      <c r="T40" s="11">
        <f t="shared" si="45"/>
        <v>134.1940000000002</v>
      </c>
      <c r="U40" s="11">
        <f t="shared" si="45"/>
        <v>87.04899999999975</v>
      </c>
      <c r="V40" s="24">
        <f t="shared" si="40"/>
        <v>65.33799999999997</v>
      </c>
      <c r="W40" s="24">
        <f t="shared" si="40"/>
        <v>17.394000000000005</v>
      </c>
      <c r="X40" s="24">
        <f t="shared" si="40"/>
        <v>-51.26800000000003</v>
      </c>
      <c r="Y40" s="24">
        <f t="shared" si="40"/>
        <v>11.93600000000015</v>
      </c>
      <c r="Z40" s="24">
        <f t="shared" si="40"/>
        <v>55.82199999999989</v>
      </c>
      <c r="AA40" s="24">
        <f t="shared" si="40"/>
        <v>-0.19399999999995998</v>
      </c>
      <c r="AB40" s="24">
        <f t="shared" si="40"/>
        <v>14.778999999999996</v>
      </c>
      <c r="AC40" s="24">
        <f t="shared" si="40"/>
        <v>9.671185292710106</v>
      </c>
      <c r="AD40" s="24">
        <f t="shared" si="40"/>
        <v>-4.7999999999999545</v>
      </c>
      <c r="AE40" s="24">
        <f t="shared" si="40"/>
        <v>-43.100000000000136</v>
      </c>
      <c r="AF40" s="24">
        <f t="shared" si="42"/>
        <v>-368.89999999999986</v>
      </c>
      <c r="AG40" s="24"/>
      <c r="AI40" s="24"/>
      <c r="AJ40" s="24">
        <f t="shared" si="43"/>
        <v>628.0250000000001</v>
      </c>
      <c r="AK40" s="24">
        <f t="shared" si="43"/>
        <v>101.84599999999989</v>
      </c>
      <c r="AL40" s="24">
        <f t="shared" si="43"/>
        <v>240.13774999999998</v>
      </c>
      <c r="AM40" s="24">
        <f t="shared" si="43"/>
        <v>190.66025000000013</v>
      </c>
      <c r="AN40" s="24">
        <f t="shared" si="43"/>
        <v>209.12249999999972</v>
      </c>
      <c r="AO40" s="24">
        <f t="shared" si="43"/>
        <v>43.98075000000017</v>
      </c>
      <c r="AP40" s="24">
        <f t="shared" si="43"/>
        <v>-82.76106470728996</v>
      </c>
    </row>
    <row r="41" spans="3:42" ht="12.75">
      <c r="C41" s="3"/>
      <c r="D41" s="3"/>
      <c r="E41" s="3"/>
      <c r="F41" s="3"/>
      <c r="G41" s="3"/>
      <c r="H41" s="3"/>
      <c r="I41" s="3"/>
      <c r="J41" s="3"/>
      <c r="K41" s="3"/>
      <c r="L41" s="3"/>
      <c r="M41" s="3"/>
      <c r="N41" s="3"/>
      <c r="O41" s="3"/>
      <c r="P41" s="11"/>
      <c r="Q41" s="11"/>
      <c r="R41" s="11"/>
      <c r="S41" s="11"/>
      <c r="T41" s="11"/>
      <c r="U41" s="11"/>
      <c r="V41" s="24"/>
      <c r="W41" s="24"/>
      <c r="X41" s="24"/>
      <c r="Y41" s="24"/>
      <c r="Z41" s="24"/>
      <c r="AA41" s="24"/>
      <c r="AB41" s="24"/>
      <c r="AC41" s="24"/>
      <c r="AD41" s="24"/>
      <c r="AE41" s="24"/>
      <c r="AF41" s="24"/>
      <c r="AG41" s="34"/>
      <c r="AI41" s="24"/>
      <c r="AJ41" s="24"/>
      <c r="AK41" s="24"/>
      <c r="AL41" s="24"/>
      <c r="AM41" s="24"/>
      <c r="AN41" s="24"/>
      <c r="AO41" s="24"/>
      <c r="AP41" s="24"/>
    </row>
    <row r="42" spans="1:42" ht="12.75">
      <c r="A42" s="1" t="s">
        <v>8</v>
      </c>
      <c r="C42" s="3">
        <f aca="true" t="shared" si="46" ref="C42:U42">C21-B21</f>
        <v>-68.60000000000002</v>
      </c>
      <c r="D42" s="3">
        <f t="shared" si="46"/>
        <v>78.5</v>
      </c>
      <c r="E42" s="3">
        <f t="shared" si="46"/>
        <v>36.39999999999998</v>
      </c>
      <c r="F42" s="3">
        <f t="shared" si="46"/>
        <v>34.89999999999998</v>
      </c>
      <c r="G42" s="3">
        <f t="shared" si="46"/>
        <v>31.100000000000023</v>
      </c>
      <c r="H42" s="3">
        <f t="shared" si="46"/>
        <v>60.700000000000045</v>
      </c>
      <c r="I42" s="3">
        <f t="shared" si="46"/>
        <v>-32.5</v>
      </c>
      <c r="J42" s="3">
        <f t="shared" si="46"/>
        <v>32.60000000000002</v>
      </c>
      <c r="K42" s="3">
        <f t="shared" si="46"/>
        <v>60</v>
      </c>
      <c r="L42" s="3">
        <f t="shared" si="46"/>
        <v>60.299999999999955</v>
      </c>
      <c r="M42" s="3">
        <f t="shared" si="46"/>
        <v>107.53700000000003</v>
      </c>
      <c r="N42" s="3">
        <f t="shared" si="46"/>
        <v>43.32400000000007</v>
      </c>
      <c r="O42" s="3">
        <f t="shared" si="46"/>
        <v>-8.636000000000195</v>
      </c>
      <c r="P42" s="11">
        <f t="shared" si="46"/>
        <v>76.05400000000009</v>
      </c>
      <c r="Q42" s="11">
        <f t="shared" si="46"/>
        <v>143.38799999999992</v>
      </c>
      <c r="R42" s="11">
        <f t="shared" si="46"/>
        <v>34.18500000000017</v>
      </c>
      <c r="S42" s="11">
        <f t="shared" si="46"/>
        <v>-129.7320000000002</v>
      </c>
      <c r="T42" s="11">
        <f t="shared" si="46"/>
        <v>196.02600000000007</v>
      </c>
      <c r="U42" s="11">
        <f t="shared" si="46"/>
        <v>95.54999999999995</v>
      </c>
      <c r="V42" s="24">
        <f aca="true" t="shared" si="47" ref="V42:AE44">V21-U21</f>
        <v>47.43100000000004</v>
      </c>
      <c r="W42" s="24">
        <f t="shared" si="47"/>
        <v>32.187000000000126</v>
      </c>
      <c r="X42" s="24">
        <f t="shared" si="47"/>
        <v>-69.28500000000008</v>
      </c>
      <c r="Y42" s="24">
        <f t="shared" si="47"/>
        <v>-26.7650000000001</v>
      </c>
      <c r="Z42" s="24">
        <f t="shared" si="47"/>
        <v>54.77000000000021</v>
      </c>
      <c r="AA42" s="24">
        <f t="shared" si="47"/>
        <v>-4.189000000000078</v>
      </c>
      <c r="AB42" s="24">
        <f t="shared" si="47"/>
        <v>-57.29500000000007</v>
      </c>
      <c r="AC42" s="24">
        <f t="shared" si="47"/>
        <v>-17.549999999999955</v>
      </c>
      <c r="AD42" s="24">
        <f t="shared" si="47"/>
        <v>-60.200000000000045</v>
      </c>
      <c r="AE42" s="24">
        <f t="shared" si="47"/>
        <v>-18.5</v>
      </c>
      <c r="AF42" s="24">
        <f aca="true" t="shared" si="48" ref="AF42:AG44">AF21-AE21</f>
        <v>-250.29999999999995</v>
      </c>
      <c r="AG42" s="24"/>
      <c r="AI42" s="24"/>
      <c r="AJ42" s="24">
        <f aca="true" t="shared" si="49" ref="AJ42:AP44">AJ21-AI21</f>
        <v>886.3</v>
      </c>
      <c r="AK42" s="24">
        <f t="shared" si="49"/>
        <v>106.82500000000005</v>
      </c>
      <c r="AL42" s="24">
        <f t="shared" si="49"/>
        <v>238.1005</v>
      </c>
      <c r="AM42" s="24">
        <f t="shared" si="49"/>
        <v>216.72074999999995</v>
      </c>
      <c r="AN42" s="24">
        <f t="shared" si="49"/>
        <v>220.59524999999985</v>
      </c>
      <c r="AO42" s="24">
        <f t="shared" si="49"/>
        <v>-26.11824999999976</v>
      </c>
      <c r="AP42" s="24">
        <f t="shared" si="49"/>
        <v>-165.89824999999996</v>
      </c>
    </row>
    <row r="43" spans="1:42" ht="12.75">
      <c r="A43" s="2" t="s">
        <v>1</v>
      </c>
      <c r="C43" s="3">
        <f aca="true" t="shared" si="50" ref="C43:U43">C22-B22</f>
        <v>0</v>
      </c>
      <c r="D43" s="3">
        <f t="shared" si="50"/>
        <v>0</v>
      </c>
      <c r="E43" s="3">
        <f t="shared" si="50"/>
        <v>0</v>
      </c>
      <c r="F43" s="3">
        <f t="shared" si="50"/>
        <v>0</v>
      </c>
      <c r="G43" s="3">
        <f t="shared" si="50"/>
        <v>0</v>
      </c>
      <c r="H43" s="3">
        <f t="shared" si="50"/>
        <v>0</v>
      </c>
      <c r="I43" s="3">
        <f t="shared" si="50"/>
        <v>0</v>
      </c>
      <c r="J43" s="3">
        <f t="shared" si="50"/>
        <v>0</v>
      </c>
      <c r="K43" s="3">
        <f t="shared" si="50"/>
        <v>0</v>
      </c>
      <c r="L43" s="3">
        <f t="shared" si="50"/>
        <v>0</v>
      </c>
      <c r="M43" s="3">
        <f t="shared" si="50"/>
        <v>0</v>
      </c>
      <c r="N43" s="3">
        <f t="shared" si="50"/>
        <v>0</v>
      </c>
      <c r="O43" s="3">
        <f t="shared" si="50"/>
        <v>0</v>
      </c>
      <c r="P43" s="3">
        <f t="shared" si="50"/>
        <v>0</v>
      </c>
      <c r="Q43" s="3">
        <f t="shared" si="50"/>
        <v>0</v>
      </c>
      <c r="R43" s="3">
        <f t="shared" si="50"/>
        <v>0</v>
      </c>
      <c r="S43" s="3">
        <f t="shared" si="50"/>
        <v>0</v>
      </c>
      <c r="T43" s="3">
        <f t="shared" si="50"/>
        <v>0</v>
      </c>
      <c r="U43" s="3">
        <f t="shared" si="50"/>
        <v>0</v>
      </c>
      <c r="V43" s="24">
        <f t="shared" si="47"/>
        <v>0</v>
      </c>
      <c r="W43" s="24">
        <f t="shared" si="47"/>
        <v>0</v>
      </c>
      <c r="X43" s="24">
        <f t="shared" si="47"/>
        <v>0</v>
      </c>
      <c r="Y43" s="24">
        <f t="shared" si="47"/>
        <v>0</v>
      </c>
      <c r="Z43" s="24">
        <f t="shared" si="47"/>
        <v>0</v>
      </c>
      <c r="AA43" s="24">
        <f t="shared" si="47"/>
        <v>0</v>
      </c>
      <c r="AB43" s="24">
        <f t="shared" si="47"/>
        <v>0</v>
      </c>
      <c r="AC43" s="24">
        <f t="shared" si="47"/>
        <v>0</v>
      </c>
      <c r="AD43" s="24">
        <f t="shared" si="47"/>
        <v>0</v>
      </c>
      <c r="AE43" s="24">
        <f t="shared" si="47"/>
        <v>0</v>
      </c>
      <c r="AF43" s="24">
        <f t="shared" si="48"/>
        <v>0</v>
      </c>
      <c r="AG43" s="24">
        <f t="shared" si="48"/>
        <v>0</v>
      </c>
      <c r="AI43" s="24"/>
      <c r="AJ43" s="24">
        <f t="shared" si="49"/>
        <v>0</v>
      </c>
      <c r="AK43" s="24">
        <f t="shared" si="49"/>
        <v>0</v>
      </c>
      <c r="AL43" s="24">
        <f t="shared" si="49"/>
        <v>0</v>
      </c>
      <c r="AM43" s="24">
        <f t="shared" si="49"/>
        <v>0</v>
      </c>
      <c r="AN43" s="24">
        <f t="shared" si="49"/>
        <v>0</v>
      </c>
      <c r="AO43" s="24">
        <f t="shared" si="49"/>
        <v>0</v>
      </c>
      <c r="AP43" s="24">
        <f t="shared" si="49"/>
        <v>0</v>
      </c>
    </row>
    <row r="44" spans="1:42" ht="12.75">
      <c r="A44" s="2" t="s">
        <v>4</v>
      </c>
      <c r="C44" s="3">
        <f aca="true" t="shared" si="51" ref="C44:U44">C23-B23</f>
        <v>-68.60000000000002</v>
      </c>
      <c r="D44" s="3">
        <f t="shared" si="51"/>
        <v>78.5</v>
      </c>
      <c r="E44" s="3">
        <f t="shared" si="51"/>
        <v>36.39999999999998</v>
      </c>
      <c r="F44" s="3">
        <f t="shared" si="51"/>
        <v>34.89999999999998</v>
      </c>
      <c r="G44" s="3">
        <f t="shared" si="51"/>
        <v>31.100000000000023</v>
      </c>
      <c r="H44" s="3">
        <f t="shared" si="51"/>
        <v>60.700000000000045</v>
      </c>
      <c r="I44" s="3">
        <f t="shared" si="51"/>
        <v>-32.5</v>
      </c>
      <c r="J44" s="3">
        <f t="shared" si="51"/>
        <v>32.60000000000002</v>
      </c>
      <c r="K44" s="3">
        <f t="shared" si="51"/>
        <v>60</v>
      </c>
      <c r="L44" s="3">
        <f t="shared" si="51"/>
        <v>60.299999999999955</v>
      </c>
      <c r="M44" s="3">
        <f t="shared" si="51"/>
        <v>107.53700000000003</v>
      </c>
      <c r="N44" s="3">
        <f t="shared" si="51"/>
        <v>43.32400000000007</v>
      </c>
      <c r="O44" s="3">
        <f t="shared" si="51"/>
        <v>-8.636000000000195</v>
      </c>
      <c r="P44" s="11">
        <f t="shared" si="51"/>
        <v>76.05400000000009</v>
      </c>
      <c r="Q44" s="11">
        <f t="shared" si="51"/>
        <v>143.38799999999992</v>
      </c>
      <c r="R44" s="11">
        <f t="shared" si="51"/>
        <v>34.18500000000017</v>
      </c>
      <c r="S44" s="11">
        <f t="shared" si="51"/>
        <v>-129.7320000000002</v>
      </c>
      <c r="T44" s="11">
        <f t="shared" si="51"/>
        <v>196.02600000000007</v>
      </c>
      <c r="U44" s="11">
        <f t="shared" si="51"/>
        <v>95.54999999999995</v>
      </c>
      <c r="V44" s="24">
        <f t="shared" si="47"/>
        <v>47.43100000000004</v>
      </c>
      <c r="W44" s="24">
        <f t="shared" si="47"/>
        <v>32.187000000000126</v>
      </c>
      <c r="X44" s="24">
        <f t="shared" si="47"/>
        <v>-69.28500000000008</v>
      </c>
      <c r="Y44" s="24">
        <f t="shared" si="47"/>
        <v>-26.7650000000001</v>
      </c>
      <c r="Z44" s="24">
        <f t="shared" si="47"/>
        <v>54.77000000000021</v>
      </c>
      <c r="AA44" s="24">
        <f t="shared" si="47"/>
        <v>-4.189000000000078</v>
      </c>
      <c r="AB44" s="24">
        <f t="shared" si="47"/>
        <v>-57.29500000000007</v>
      </c>
      <c r="AC44" s="24">
        <f t="shared" si="47"/>
        <v>-17.549999999999955</v>
      </c>
      <c r="AD44" s="24">
        <f t="shared" si="47"/>
        <v>-60.200000000000045</v>
      </c>
      <c r="AE44" s="24">
        <f t="shared" si="47"/>
        <v>-18.5</v>
      </c>
      <c r="AF44" s="24">
        <f t="shared" si="48"/>
        <v>-250.29999999999995</v>
      </c>
      <c r="AG44" s="24"/>
      <c r="AI44" s="24"/>
      <c r="AJ44" s="24">
        <f t="shared" si="49"/>
        <v>886.3</v>
      </c>
      <c r="AK44" s="24">
        <f t="shared" si="49"/>
        <v>106.82500000000005</v>
      </c>
      <c r="AL44" s="24">
        <f t="shared" si="49"/>
        <v>238.1005</v>
      </c>
      <c r="AM44" s="24">
        <f t="shared" si="49"/>
        <v>216.72074999999995</v>
      </c>
      <c r="AN44" s="24">
        <f t="shared" si="49"/>
        <v>220.59524999999985</v>
      </c>
      <c r="AO44" s="24">
        <f t="shared" si="49"/>
        <v>-26.11824999999976</v>
      </c>
      <c r="AP44" s="24">
        <f t="shared" si="49"/>
        <v>-165.89824999999996</v>
      </c>
    </row>
    <row r="45" spans="3:42" ht="12.75">
      <c r="C45" s="3"/>
      <c r="D45" s="3"/>
      <c r="E45" s="3"/>
      <c r="F45" s="3"/>
      <c r="G45" s="3"/>
      <c r="H45" s="3"/>
      <c r="I45" s="3"/>
      <c r="J45" s="3"/>
      <c r="K45" s="3"/>
      <c r="L45" s="3"/>
      <c r="M45" s="3"/>
      <c r="N45" s="3"/>
      <c r="O45" s="3"/>
      <c r="P45" s="11"/>
      <c r="Q45" s="11"/>
      <c r="R45" s="11"/>
      <c r="S45" s="11"/>
      <c r="T45" s="11"/>
      <c r="U45" s="11"/>
      <c r="V45" s="24"/>
      <c r="W45" s="24"/>
      <c r="X45" s="24"/>
      <c r="Y45" s="24"/>
      <c r="Z45" s="24"/>
      <c r="AA45" s="24"/>
      <c r="AB45" s="24"/>
      <c r="AC45" s="24"/>
      <c r="AD45" s="24"/>
      <c r="AE45" s="24"/>
      <c r="AF45" s="24"/>
      <c r="AG45" s="24"/>
      <c r="AP45" s="5"/>
    </row>
    <row r="46" spans="1:42" ht="12.75">
      <c r="A46" s="23" t="s">
        <v>33</v>
      </c>
      <c r="C46" s="3">
        <f aca="true" t="shared" si="52" ref="C46:U46">C25-B25</f>
        <v>-48.30000000000007</v>
      </c>
      <c r="D46" s="3">
        <f t="shared" si="52"/>
        <v>97.5</v>
      </c>
      <c r="E46" s="3">
        <f t="shared" si="52"/>
        <v>40.10000000000002</v>
      </c>
      <c r="F46" s="3">
        <f t="shared" si="52"/>
        <v>21.299999999999955</v>
      </c>
      <c r="G46" s="3">
        <f t="shared" si="52"/>
        <v>22.700000000000045</v>
      </c>
      <c r="H46" s="3">
        <f t="shared" si="52"/>
        <v>47.40000000000009</v>
      </c>
      <c r="I46" s="3">
        <f t="shared" si="52"/>
        <v>-56.40000000000009</v>
      </c>
      <c r="J46" s="3">
        <f t="shared" si="52"/>
        <v>37.80000000000007</v>
      </c>
      <c r="K46" s="3">
        <f t="shared" si="52"/>
        <v>43.39999999999998</v>
      </c>
      <c r="L46" s="3">
        <f t="shared" si="52"/>
        <v>41.09999999999991</v>
      </c>
      <c r="M46" s="3">
        <f t="shared" si="52"/>
        <v>89.7460000000001</v>
      </c>
      <c r="N46" s="3">
        <f t="shared" si="52"/>
        <v>18.763000000000034</v>
      </c>
      <c r="O46" s="3">
        <f t="shared" si="52"/>
        <v>-4.116000000000099</v>
      </c>
      <c r="P46" s="11">
        <f t="shared" si="52"/>
        <v>41.256000000000085</v>
      </c>
      <c r="Q46" s="11">
        <f t="shared" si="52"/>
        <v>73.50699999999983</v>
      </c>
      <c r="R46" s="11">
        <f t="shared" si="52"/>
        <v>29.41500000000019</v>
      </c>
      <c r="S46" s="11">
        <f t="shared" si="52"/>
        <v>-104.1310000000002</v>
      </c>
      <c r="T46" s="11">
        <f t="shared" si="52"/>
        <v>133.20000000000016</v>
      </c>
      <c r="U46" s="11">
        <f t="shared" si="52"/>
        <v>90.9079999999999</v>
      </c>
      <c r="V46" s="24">
        <f aca="true" t="shared" si="53" ref="V46:AE48">V25-U25</f>
        <v>26.44100000000003</v>
      </c>
      <c r="W46" s="24">
        <f t="shared" si="53"/>
        <v>19.777000000000044</v>
      </c>
      <c r="X46" s="24">
        <f t="shared" si="53"/>
        <v>-41.787000000000035</v>
      </c>
      <c r="Y46" s="24">
        <f t="shared" si="53"/>
        <v>-15.485000000000127</v>
      </c>
      <c r="Z46" s="24">
        <f t="shared" si="53"/>
        <v>34.692000000000235</v>
      </c>
      <c r="AA46" s="24">
        <f t="shared" si="53"/>
        <v>13.296999999999798</v>
      </c>
      <c r="AB46" s="24">
        <f t="shared" si="53"/>
        <v>-39.68899999999985</v>
      </c>
      <c r="AC46" s="24">
        <f t="shared" si="53"/>
        <v>13.005999999999858</v>
      </c>
      <c r="AD46" s="24">
        <f t="shared" si="53"/>
        <v>-64.09999999999991</v>
      </c>
      <c r="AE46" s="24">
        <f t="shared" si="53"/>
        <v>-5.2000000000000455</v>
      </c>
      <c r="AF46" s="24">
        <f aca="true" t="shared" si="54" ref="AF46:AG48">AF25-AE25</f>
        <v>-120</v>
      </c>
      <c r="AG46" s="24"/>
      <c r="AJ46" s="24">
        <f aca="true" t="shared" si="55" ref="AJ46:AP48">AJ25-AI25</f>
        <v>693.675</v>
      </c>
      <c r="AK46" s="24">
        <f t="shared" si="55"/>
        <v>56.15000000000009</v>
      </c>
      <c r="AL46" s="24">
        <f t="shared" si="55"/>
        <v>174.04924999999992</v>
      </c>
      <c r="AM46" s="24">
        <f t="shared" si="55"/>
        <v>110.37749999999994</v>
      </c>
      <c r="AN46" s="24">
        <f t="shared" si="55"/>
        <v>165.3687500000001</v>
      </c>
      <c r="AO46" s="24">
        <f t="shared" si="55"/>
        <v>-7.581250000000182</v>
      </c>
      <c r="AP46" s="24">
        <f t="shared" si="55"/>
        <v>-82.11424999999986</v>
      </c>
    </row>
    <row r="47" spans="1:42" ht="12.75">
      <c r="A47" s="2" t="s">
        <v>1</v>
      </c>
      <c r="C47" s="3">
        <f aca="true" t="shared" si="56" ref="C47:U47">C26-B26</f>
        <v>2.121428571428571</v>
      </c>
      <c r="D47" s="3">
        <f t="shared" si="56"/>
        <v>8.957142857142856</v>
      </c>
      <c r="E47" s="3">
        <f t="shared" si="56"/>
        <v>6.121428571428572</v>
      </c>
      <c r="F47" s="3">
        <f t="shared" si="56"/>
        <v>0</v>
      </c>
      <c r="G47" s="3">
        <f t="shared" si="56"/>
        <v>0</v>
      </c>
      <c r="H47" s="3">
        <f t="shared" si="56"/>
        <v>0</v>
      </c>
      <c r="I47" s="3">
        <f t="shared" si="56"/>
        <v>0.9629507289773898</v>
      </c>
      <c r="J47" s="3">
        <f t="shared" si="56"/>
        <v>6.903688755998008</v>
      </c>
      <c r="K47" s="3">
        <f t="shared" si="56"/>
        <v>1.3224462991148478</v>
      </c>
      <c r="L47" s="3">
        <f t="shared" si="56"/>
        <v>0.008238217866733066</v>
      </c>
      <c r="M47" s="3">
        <f t="shared" si="56"/>
        <v>3.5026759980430207</v>
      </c>
      <c r="N47" s="3">
        <f t="shared" si="56"/>
        <v>0</v>
      </c>
      <c r="O47" s="3">
        <f t="shared" si="56"/>
        <v>0</v>
      </c>
      <c r="P47" s="3">
        <f t="shared" si="56"/>
        <v>0</v>
      </c>
      <c r="Q47" s="3">
        <f t="shared" si="56"/>
        <v>-48.596</v>
      </c>
      <c r="R47" s="3">
        <f t="shared" si="56"/>
        <v>0</v>
      </c>
      <c r="S47" s="3">
        <f t="shared" si="56"/>
        <v>0</v>
      </c>
      <c r="T47" s="3">
        <f t="shared" si="56"/>
        <v>0</v>
      </c>
      <c r="U47" s="3">
        <f t="shared" si="56"/>
        <v>5.331999999999997</v>
      </c>
      <c r="V47" s="24">
        <f t="shared" si="53"/>
        <v>0</v>
      </c>
      <c r="W47" s="24">
        <f t="shared" si="53"/>
        <v>0</v>
      </c>
      <c r="X47" s="24">
        <f t="shared" si="53"/>
        <v>0</v>
      </c>
      <c r="Y47" s="24">
        <f t="shared" si="53"/>
        <v>4.4350000000000005</v>
      </c>
      <c r="Z47" s="24">
        <f t="shared" si="53"/>
        <v>0</v>
      </c>
      <c r="AA47" s="24">
        <f t="shared" si="53"/>
        <v>0</v>
      </c>
      <c r="AB47" s="24">
        <f t="shared" si="53"/>
        <v>0</v>
      </c>
      <c r="AC47" s="24">
        <f t="shared" si="53"/>
        <v>49.4128147072899</v>
      </c>
      <c r="AD47" s="24">
        <f t="shared" si="53"/>
        <v>0</v>
      </c>
      <c r="AE47" s="24">
        <f t="shared" si="53"/>
        <v>0</v>
      </c>
      <c r="AF47" s="24">
        <f t="shared" si="54"/>
        <v>0</v>
      </c>
      <c r="AG47" s="24">
        <f t="shared" si="54"/>
        <v>-16.054207983007906</v>
      </c>
      <c r="AJ47" s="24">
        <f t="shared" si="55"/>
        <v>13.899999999999999</v>
      </c>
      <c r="AK47" s="24">
        <f t="shared" si="55"/>
        <v>6.804000000000002</v>
      </c>
      <c r="AL47" s="24">
        <f t="shared" si="55"/>
        <v>5.895999999999997</v>
      </c>
      <c r="AM47" s="24">
        <f t="shared" si="55"/>
        <v>-48.596</v>
      </c>
      <c r="AN47" s="24">
        <f t="shared" si="55"/>
        <v>5.331999999999997</v>
      </c>
      <c r="AO47" s="24">
        <f t="shared" si="55"/>
        <v>4.4350000000000005</v>
      </c>
      <c r="AP47" s="24">
        <f t="shared" si="55"/>
        <v>49.4128147072899</v>
      </c>
    </row>
    <row r="48" spans="1:42" ht="12.75">
      <c r="A48" s="2" t="s">
        <v>4</v>
      </c>
      <c r="C48" s="3">
        <f aca="true" t="shared" si="57" ref="C48:U48">C27-B27</f>
        <v>-50.42142857142869</v>
      </c>
      <c r="D48" s="3">
        <f t="shared" si="57"/>
        <v>88.5428571428572</v>
      </c>
      <c r="E48" s="3">
        <f t="shared" si="57"/>
        <v>33.9785714285714</v>
      </c>
      <c r="F48" s="3">
        <f t="shared" si="57"/>
        <v>21.299999999999955</v>
      </c>
      <c r="G48" s="3">
        <f t="shared" si="57"/>
        <v>22.700000000000045</v>
      </c>
      <c r="H48" s="3">
        <f t="shared" si="57"/>
        <v>47.40000000000009</v>
      </c>
      <c r="I48" s="3">
        <f t="shared" si="57"/>
        <v>-57.36295072897747</v>
      </c>
      <c r="J48" s="3">
        <f t="shared" si="57"/>
        <v>30.89631124400205</v>
      </c>
      <c r="K48" s="3">
        <f t="shared" si="57"/>
        <v>42.07755370088512</v>
      </c>
      <c r="L48" s="3">
        <f t="shared" si="57"/>
        <v>41.091761782133176</v>
      </c>
      <c r="M48" s="3">
        <f t="shared" si="57"/>
        <v>86.24332400195715</v>
      </c>
      <c r="N48" s="3">
        <f t="shared" si="57"/>
        <v>18.763000000000034</v>
      </c>
      <c r="O48" s="3">
        <f t="shared" si="57"/>
        <v>-4.116000000000099</v>
      </c>
      <c r="P48" s="11">
        <f t="shared" si="57"/>
        <v>41.256000000000085</v>
      </c>
      <c r="Q48" s="11">
        <f t="shared" si="57"/>
        <v>122.10299999999972</v>
      </c>
      <c r="R48" s="11">
        <f t="shared" si="57"/>
        <v>29.41500000000019</v>
      </c>
      <c r="S48" s="11">
        <f t="shared" si="57"/>
        <v>-104.13100000000009</v>
      </c>
      <c r="T48" s="11">
        <f t="shared" si="57"/>
        <v>133.20000000000005</v>
      </c>
      <c r="U48" s="11">
        <f t="shared" si="57"/>
        <v>85.57600000000002</v>
      </c>
      <c r="V48" s="24">
        <f t="shared" si="53"/>
        <v>26.44100000000003</v>
      </c>
      <c r="W48" s="24">
        <f t="shared" si="53"/>
        <v>19.777000000000044</v>
      </c>
      <c r="X48" s="24">
        <f t="shared" si="53"/>
        <v>-41.787000000000035</v>
      </c>
      <c r="Y48" s="24">
        <f t="shared" si="53"/>
        <v>-19.920000000000073</v>
      </c>
      <c r="Z48" s="24">
        <f t="shared" si="53"/>
        <v>34.692000000000235</v>
      </c>
      <c r="AA48" s="24">
        <f t="shared" si="53"/>
        <v>13.296999999999798</v>
      </c>
      <c r="AB48" s="24">
        <f t="shared" si="53"/>
        <v>-39.68899999999985</v>
      </c>
      <c r="AC48" s="24">
        <f t="shared" si="53"/>
        <v>-36.406814707290096</v>
      </c>
      <c r="AD48" s="24">
        <f t="shared" si="53"/>
        <v>-64.09999999999991</v>
      </c>
      <c r="AE48" s="24">
        <f t="shared" si="53"/>
        <v>-5.2000000000000455</v>
      </c>
      <c r="AF48" s="24">
        <f t="shared" si="54"/>
        <v>-120</v>
      </c>
      <c r="AG48" s="24"/>
      <c r="AJ48" s="24">
        <f t="shared" si="55"/>
        <v>676.4749999999999</v>
      </c>
      <c r="AK48" s="24">
        <f t="shared" si="55"/>
        <v>49.346000000000004</v>
      </c>
      <c r="AL48" s="24">
        <f t="shared" si="55"/>
        <v>168.15325000000018</v>
      </c>
      <c r="AM48" s="24">
        <f t="shared" si="55"/>
        <v>158.97349999999972</v>
      </c>
      <c r="AN48" s="24">
        <f t="shared" si="55"/>
        <v>160.0367500000002</v>
      </c>
      <c r="AO48" s="24">
        <f t="shared" si="55"/>
        <v>-12.016250000000127</v>
      </c>
      <c r="AP48" s="24">
        <f t="shared" si="55"/>
        <v>-131.5270647072898</v>
      </c>
    </row>
    <row r="49" spans="1:33" ht="12.75">
      <c r="A49" s="8"/>
      <c r="B49" s="8"/>
      <c r="C49" s="15"/>
      <c r="D49" s="15"/>
      <c r="E49" s="15"/>
      <c r="F49" s="15"/>
      <c r="G49" s="15"/>
      <c r="H49" s="15"/>
      <c r="I49" s="15"/>
      <c r="J49" s="15"/>
      <c r="K49" s="15"/>
      <c r="L49" s="15"/>
      <c r="M49" s="15"/>
      <c r="N49" s="15"/>
      <c r="O49" s="15"/>
      <c r="P49" s="16"/>
      <c r="Q49" s="16"/>
      <c r="R49" s="16"/>
      <c r="S49" s="16"/>
      <c r="T49" s="16"/>
      <c r="U49" s="16"/>
      <c r="V49" s="25"/>
      <c r="W49" s="25"/>
      <c r="X49" s="25"/>
      <c r="Y49" s="25"/>
      <c r="Z49" s="25"/>
      <c r="AA49" s="25"/>
      <c r="AB49" s="25"/>
      <c r="AC49" s="25"/>
      <c r="AD49" s="25"/>
      <c r="AE49" s="25"/>
      <c r="AF49" s="25"/>
      <c r="AG49" s="24"/>
    </row>
    <row r="50" spans="13:33" ht="12.75">
      <c r="M50" s="17" t="s">
        <v>7</v>
      </c>
      <c r="AG50" s="24"/>
    </row>
    <row r="51" spans="1:33" ht="12.75">
      <c r="A51" s="1" t="s">
        <v>0</v>
      </c>
      <c r="C51" s="18">
        <f aca="true" t="shared" si="58" ref="C51:J51">(+C5/B5)-1</f>
        <v>-0.11112582781456948</v>
      </c>
      <c r="D51" s="18">
        <f t="shared" si="58"/>
        <v>-0.030099836090001553</v>
      </c>
      <c r="E51" s="18">
        <f t="shared" si="58"/>
        <v>0.06590874174220307</v>
      </c>
      <c r="F51" s="18">
        <f t="shared" si="58"/>
        <v>0.06961660420870586</v>
      </c>
      <c r="G51" s="18">
        <f t="shared" si="58"/>
        <v>0.05969545883304139</v>
      </c>
      <c r="H51" s="18">
        <f t="shared" si="58"/>
        <v>0.08278229908443535</v>
      </c>
      <c r="I51" s="18">
        <f t="shared" si="58"/>
        <v>0.009277745155607642</v>
      </c>
      <c r="J51" s="18">
        <f t="shared" si="58"/>
        <v>-0.009657900861065771</v>
      </c>
      <c r="K51" s="18">
        <v>0.068</v>
      </c>
      <c r="L51" s="18">
        <f aca="true" t="shared" si="59" ref="L51:U51">(+L5/K5)-1</f>
        <v>0.09278013721006206</v>
      </c>
      <c r="M51" s="18">
        <f t="shared" si="59"/>
        <v>0.12436372695565523</v>
      </c>
      <c r="N51" s="18">
        <f t="shared" si="59"/>
        <v>0.0631853790528929</v>
      </c>
      <c r="O51" s="18">
        <f t="shared" si="59"/>
        <v>-0.00026925843891778545</v>
      </c>
      <c r="P51" s="19">
        <f t="shared" si="59"/>
        <v>0.0768927379034543</v>
      </c>
      <c r="Q51" s="19">
        <f t="shared" si="59"/>
        <v>0.23945495217513502</v>
      </c>
      <c r="R51" s="19">
        <f t="shared" si="59"/>
        <v>0.00706050657978996</v>
      </c>
      <c r="S51" s="19">
        <f t="shared" si="59"/>
        <v>-0.04700760590482722</v>
      </c>
      <c r="T51" s="19">
        <f t="shared" si="59"/>
        <v>0.128246604250976</v>
      </c>
      <c r="U51" s="19">
        <f t="shared" si="59"/>
        <v>0.046428186114295444</v>
      </c>
      <c r="V51" s="26">
        <f aca="true" t="shared" si="60" ref="V51:AE51">(+V5/U5)-1</f>
        <v>0.0475963637807153</v>
      </c>
      <c r="W51" s="26">
        <f t="shared" si="60"/>
        <v>0.015685655340827775</v>
      </c>
      <c r="X51" s="26">
        <f t="shared" si="60"/>
        <v>-0.040813852024266795</v>
      </c>
      <c r="Y51" s="26">
        <f t="shared" si="60"/>
        <v>-0.006590071513539297</v>
      </c>
      <c r="Z51" s="26">
        <f t="shared" si="60"/>
        <v>0.04127424862106488</v>
      </c>
      <c r="AA51" s="26">
        <f t="shared" si="60"/>
        <v>-0.009233248677812389</v>
      </c>
      <c r="AB51" s="26">
        <f t="shared" si="60"/>
        <v>-0.0014901385718179005</v>
      </c>
      <c r="AC51" s="26">
        <f t="shared" si="60"/>
        <v>-0.07570664177812303</v>
      </c>
      <c r="AD51" s="26">
        <f t="shared" si="60"/>
        <v>-0.0005140213604432065</v>
      </c>
      <c r="AE51" s="26">
        <f t="shared" si="60"/>
        <v>-0.03217142857142852</v>
      </c>
      <c r="AF51" s="26">
        <f>(+AF5/AE5)-1</f>
        <v>-0.29473932809824643</v>
      </c>
      <c r="AG51" s="26"/>
    </row>
    <row r="52" spans="1:33" ht="12.75">
      <c r="A52" s="2" t="s">
        <v>4</v>
      </c>
      <c r="C52" s="18">
        <f aca="true" t="shared" si="61" ref="C52:U52">(+C9/B9)-1</f>
        <v>-0.0990728476821191</v>
      </c>
      <c r="D52" s="18">
        <f t="shared" si="61"/>
        <v>0.026462805057335892</v>
      </c>
      <c r="E52" s="18">
        <f t="shared" si="61"/>
        <v>0.09309653394442852</v>
      </c>
      <c r="F52" s="18">
        <f t="shared" si="61"/>
        <v>0.06328616352201277</v>
      </c>
      <c r="G52" s="18">
        <f t="shared" si="61"/>
        <v>0.05459026494146646</v>
      </c>
      <c r="H52" s="18">
        <f t="shared" si="61"/>
        <v>0.0760691750408975</v>
      </c>
      <c r="I52" s="18">
        <f t="shared" si="61"/>
        <v>0.0022868932565967004</v>
      </c>
      <c r="J52" s="18">
        <f t="shared" si="61"/>
        <v>0.023510139695733345</v>
      </c>
      <c r="K52" s="18">
        <f t="shared" si="61"/>
        <v>0.07747172136093128</v>
      </c>
      <c r="L52" s="18">
        <f t="shared" si="61"/>
        <v>0.08370223225601103</v>
      </c>
      <c r="M52" s="18">
        <f t="shared" si="61"/>
        <v>0.11586047970526514</v>
      </c>
      <c r="N52" s="18">
        <f t="shared" si="61"/>
        <v>0.057918643203057174</v>
      </c>
      <c r="O52" s="18">
        <f t="shared" si="61"/>
        <v>-0.0002480434897798034</v>
      </c>
      <c r="P52" s="19">
        <f t="shared" si="61"/>
        <v>0.07083283405076402</v>
      </c>
      <c r="Q52" s="19">
        <f t="shared" si="61"/>
        <v>0.10167400362819135</v>
      </c>
      <c r="R52" s="19">
        <f t="shared" si="61"/>
        <v>0.007358911334299334</v>
      </c>
      <c r="S52" s="19">
        <f t="shared" si="61"/>
        <v>-0.048979818722057145</v>
      </c>
      <c r="T52" s="19">
        <f t="shared" si="61"/>
        <v>0.13390432861272217</v>
      </c>
      <c r="U52" s="19">
        <f t="shared" si="61"/>
        <v>0.05815440109472192</v>
      </c>
      <c r="V52" s="26">
        <f aca="true" t="shared" si="62" ref="V52:AE52">(+V9/U9)-1</f>
        <v>0.048900187607058276</v>
      </c>
      <c r="W52" s="26">
        <f t="shared" si="62"/>
        <v>0.016095305985786235</v>
      </c>
      <c r="X52" s="26">
        <f t="shared" si="62"/>
        <v>-0.0418628728626369</v>
      </c>
      <c r="Y52" s="26">
        <f t="shared" si="62"/>
        <v>0.002824006328081774</v>
      </c>
      <c r="Z52" s="26">
        <f t="shared" si="62"/>
        <v>0.041983594868819196</v>
      </c>
      <c r="AA52" s="26">
        <f t="shared" si="62"/>
        <v>-0.009385539156225198</v>
      </c>
      <c r="AB52" s="26">
        <f t="shared" si="62"/>
        <v>-0.0015149493400297143</v>
      </c>
      <c r="AC52" s="26">
        <f t="shared" si="62"/>
        <v>0.015310947262889174</v>
      </c>
      <c r="AD52" s="26">
        <f t="shared" si="62"/>
        <v>-0.0004757449372809752</v>
      </c>
      <c r="AE52" s="26">
        <f t="shared" si="62"/>
        <v>-0.0297746539952507</v>
      </c>
      <c r="AF52" s="26">
        <f>(+AF9/AE9)-1</f>
        <v>-0.2721073603078652</v>
      </c>
      <c r="AG52" s="26"/>
    </row>
    <row r="53" spans="3:33" ht="12.75">
      <c r="C53" s="18"/>
      <c r="D53" s="18"/>
      <c r="E53" s="18"/>
      <c r="F53" s="18"/>
      <c r="G53" s="18"/>
      <c r="H53" s="18"/>
      <c r="I53" s="18"/>
      <c r="J53" s="18"/>
      <c r="K53" s="18"/>
      <c r="L53" s="18"/>
      <c r="M53" s="18"/>
      <c r="N53" s="18"/>
      <c r="O53" s="18"/>
      <c r="P53" s="19"/>
      <c r="Q53" s="19"/>
      <c r="R53" s="19"/>
      <c r="S53" s="19"/>
      <c r="T53" s="19"/>
      <c r="U53" s="19"/>
      <c r="V53" s="26"/>
      <c r="W53" s="26"/>
      <c r="X53" s="26"/>
      <c r="Y53" s="26"/>
      <c r="Z53" s="26"/>
      <c r="AA53" s="26"/>
      <c r="AB53" s="26"/>
      <c r="AC53" s="26"/>
      <c r="AD53" s="26"/>
      <c r="AE53" s="26"/>
      <c r="AF53" s="26"/>
      <c r="AG53" s="24"/>
    </row>
    <row r="54" spans="1:33" ht="12.75">
      <c r="A54" s="1" t="s">
        <v>5</v>
      </c>
      <c r="C54" s="18">
        <f aca="true" t="shared" si="63" ref="C54:I54">(+C11/B11)-1</f>
        <v>-0.09316200091785232</v>
      </c>
      <c r="D54" s="18">
        <f t="shared" si="63"/>
        <v>-0.09615384615384615</v>
      </c>
      <c r="E54" s="18">
        <f t="shared" si="63"/>
        <v>-0.020716685330347095</v>
      </c>
      <c r="F54" s="18">
        <f t="shared" si="63"/>
        <v>0.07775871926815325</v>
      </c>
      <c r="G54" s="18">
        <f t="shared" si="63"/>
        <v>0.04456233421750677</v>
      </c>
      <c r="H54" s="18">
        <f t="shared" si="63"/>
        <v>0.06754697816150323</v>
      </c>
      <c r="I54" s="18">
        <f t="shared" si="63"/>
        <v>0.11370123691722167</v>
      </c>
      <c r="J54" s="18">
        <v>0.002</v>
      </c>
      <c r="K54" s="18">
        <f aca="true" t="shared" si="64" ref="K54:U54">(+K11/J11)-1</f>
        <v>0.07252075141983405</v>
      </c>
      <c r="L54" s="18">
        <f t="shared" si="64"/>
        <v>0.07820773930753555</v>
      </c>
      <c r="M54" s="18">
        <f t="shared" si="64"/>
        <v>0.06721193804306758</v>
      </c>
      <c r="N54" s="18">
        <f t="shared" si="64"/>
        <v>0.08694436282925833</v>
      </c>
      <c r="O54" s="18">
        <f t="shared" si="64"/>
        <v>-0.014720633638602099</v>
      </c>
      <c r="P54" s="19">
        <f t="shared" si="64"/>
        <v>0.11502254306982396</v>
      </c>
      <c r="Q54" s="19">
        <f t="shared" si="64"/>
        <v>0.20715916165179515</v>
      </c>
      <c r="R54" s="19">
        <f t="shared" si="64"/>
        <v>0.01171382894862849</v>
      </c>
      <c r="S54" s="19">
        <f t="shared" si="64"/>
        <v>-0.062141215250217874</v>
      </c>
      <c r="T54" s="19">
        <f t="shared" si="64"/>
        <v>0.1626015839329158</v>
      </c>
      <c r="U54" s="19">
        <f t="shared" si="64"/>
        <v>0.01033378895206205</v>
      </c>
      <c r="V54" s="26">
        <f aca="true" t="shared" si="65" ref="V54:AE54">(+V11/U11)-1</f>
        <v>0.046248964410992244</v>
      </c>
      <c r="W54" s="26">
        <f t="shared" si="65"/>
        <v>0.026135229278195782</v>
      </c>
      <c r="X54" s="26">
        <f t="shared" si="65"/>
        <v>-0.056435326568810895</v>
      </c>
      <c r="Y54" s="26">
        <f t="shared" si="65"/>
        <v>-0.024535073409461594</v>
      </c>
      <c r="Z54" s="26">
        <f t="shared" si="65"/>
        <v>0.04476999576337315</v>
      </c>
      <c r="AA54" s="26">
        <f t="shared" si="65"/>
        <v>-0.03731954890427447</v>
      </c>
      <c r="AB54" s="26">
        <f t="shared" si="65"/>
        <v>-0.039032328150010454</v>
      </c>
      <c r="AC54" s="26">
        <f t="shared" si="65"/>
        <v>-0.0704938909600975</v>
      </c>
      <c r="AD54" s="26">
        <f t="shared" si="65"/>
        <v>0.00967982129560685</v>
      </c>
      <c r="AE54" s="26">
        <f t="shared" si="65"/>
        <v>-0.03269419862340217</v>
      </c>
      <c r="AF54" s="26">
        <f>(+AF11/AE11)-1</f>
        <v>-0.33113087674714103</v>
      </c>
      <c r="AG54" s="26"/>
    </row>
    <row r="55" spans="1:33" ht="12.75">
      <c r="A55" s="2" t="s">
        <v>4</v>
      </c>
      <c r="C55" s="18">
        <f aca="true" t="shared" si="66" ref="C55:U55">(+C15/B15)-1</f>
        <v>-0.08342621123713378</v>
      </c>
      <c r="D55" s="18">
        <f t="shared" si="66"/>
        <v>-0.05028432459497156</v>
      </c>
      <c r="E55" s="18">
        <f t="shared" si="66"/>
        <v>0.01276595744680864</v>
      </c>
      <c r="F55" s="18">
        <f t="shared" si="66"/>
        <v>0.07079646017699104</v>
      </c>
      <c r="G55" s="18">
        <f t="shared" si="66"/>
        <v>0.04083616917841515</v>
      </c>
      <c r="H55" s="18">
        <f t="shared" si="66"/>
        <v>0.06212050443717887</v>
      </c>
      <c r="I55" s="18">
        <f t="shared" si="66"/>
        <v>0.10933575518459726</v>
      </c>
      <c r="J55" s="18">
        <f t="shared" si="66"/>
        <v>0.006753622563578254</v>
      </c>
      <c r="K55" s="18">
        <f t="shared" si="66"/>
        <v>0.07057008091873862</v>
      </c>
      <c r="L55" s="18">
        <f t="shared" si="66"/>
        <v>0.07064733092346409</v>
      </c>
      <c r="M55" s="18">
        <f t="shared" si="66"/>
        <v>0.07314967965112529</v>
      </c>
      <c r="N55" s="18">
        <f t="shared" si="66"/>
        <v>0.07862262357110161</v>
      </c>
      <c r="O55" s="18">
        <f t="shared" si="66"/>
        <v>-0.013414373560625914</v>
      </c>
      <c r="P55" s="19">
        <f t="shared" si="66"/>
        <v>0.10467704673436984</v>
      </c>
      <c r="Q55" s="19">
        <f t="shared" si="66"/>
        <v>0.057960950902704145</v>
      </c>
      <c r="R55" s="19">
        <f t="shared" si="66"/>
        <v>0.012277518242538754</v>
      </c>
      <c r="S55" s="19">
        <f t="shared" si="66"/>
        <v>-0.06509528713274093</v>
      </c>
      <c r="T55" s="19">
        <f t="shared" si="66"/>
        <v>0.1708695510275129</v>
      </c>
      <c r="U55" s="19">
        <f t="shared" si="66"/>
        <v>0.023167870665025347</v>
      </c>
      <c r="V55" s="26">
        <f aca="true" t="shared" si="67" ref="V55:AE55">(+V15/U15)-1</f>
        <v>0.04765212811362041</v>
      </c>
      <c r="W55" s="26">
        <f t="shared" si="67"/>
        <v>0.02689208926180009</v>
      </c>
      <c r="X55" s="26">
        <f t="shared" si="67"/>
        <v>-0.05802685889373771</v>
      </c>
      <c r="Y55" s="26">
        <f t="shared" si="67"/>
        <v>-0.015334262275250476</v>
      </c>
      <c r="Z55" s="26">
        <f t="shared" si="67"/>
        <v>0.045679470174568415</v>
      </c>
      <c r="AA55" s="26">
        <f t="shared" si="67"/>
        <v>-0.03804455429388254</v>
      </c>
      <c r="AB55" s="26">
        <f t="shared" si="67"/>
        <v>-0.03982059696969009</v>
      </c>
      <c r="AC55" s="26">
        <f t="shared" si="67"/>
        <v>0.044418410860298074</v>
      </c>
      <c r="AD55" s="26">
        <f t="shared" si="67"/>
        <v>0.008795990901415252</v>
      </c>
      <c r="AE55" s="26">
        <f t="shared" si="67"/>
        <v>-0.02973503525653798</v>
      </c>
      <c r="AF55" s="26">
        <f>(+AF15/AE15)-1</f>
        <v>-0.30024161174739594</v>
      </c>
      <c r="AG55" s="26"/>
    </row>
    <row r="56" spans="3:33" ht="12.75">
      <c r="C56" s="18"/>
      <c r="D56" s="18"/>
      <c r="E56" s="18"/>
      <c r="F56" s="18"/>
      <c r="G56" s="18"/>
      <c r="H56" s="18"/>
      <c r="I56" s="18"/>
      <c r="J56" s="18"/>
      <c r="K56" s="18"/>
      <c r="L56" s="18"/>
      <c r="M56" s="18"/>
      <c r="N56" s="18"/>
      <c r="O56" s="18"/>
      <c r="P56" s="19"/>
      <c r="Q56" s="19"/>
      <c r="R56" s="19"/>
      <c r="S56" s="19"/>
      <c r="T56" s="19"/>
      <c r="U56" s="19"/>
      <c r="V56" s="26"/>
      <c r="W56" s="26"/>
      <c r="X56" s="26"/>
      <c r="Y56" s="26"/>
      <c r="Z56" s="26"/>
      <c r="AA56" s="26"/>
      <c r="AB56" s="26"/>
      <c r="AC56" s="26"/>
      <c r="AD56" s="26"/>
      <c r="AE56" s="26"/>
      <c r="AF56" s="26"/>
      <c r="AG56" s="24"/>
    </row>
    <row r="57" spans="1:33" ht="12.75">
      <c r="A57" s="1" t="s">
        <v>6</v>
      </c>
      <c r="C57" s="18">
        <f aca="true" t="shared" si="68" ref="C57:U57">(+C17/B17)-1</f>
        <v>-0.11822751815304411</v>
      </c>
      <c r="D57" s="18">
        <f t="shared" si="68"/>
        <v>-0.002533783783783883</v>
      </c>
      <c r="E57" s="18">
        <f t="shared" si="68"/>
        <v>0.09843353090601181</v>
      </c>
      <c r="F57" s="18">
        <f t="shared" si="68"/>
        <v>0.06687222971670859</v>
      </c>
      <c r="G57" s="18">
        <f t="shared" si="68"/>
        <v>0.06484826589595372</v>
      </c>
      <c r="H57" s="18">
        <f t="shared" si="68"/>
        <v>0.08787107718405429</v>
      </c>
      <c r="I57" s="18">
        <f t="shared" si="68"/>
        <v>-0.024949321690316495</v>
      </c>
      <c r="J57" s="18">
        <f t="shared" si="68"/>
        <v>-0.004957620342235569</v>
      </c>
      <c r="K57" s="18">
        <f t="shared" si="68"/>
        <v>0.08116361298617814</v>
      </c>
      <c r="L57" s="18">
        <f t="shared" si="68"/>
        <v>0.09840939497547185</v>
      </c>
      <c r="M57" s="18">
        <f t="shared" si="68"/>
        <v>0.14468534307754766</v>
      </c>
      <c r="N57" s="18">
        <f t="shared" si="68"/>
        <v>0.05525012768855353</v>
      </c>
      <c r="O57" s="18">
        <f t="shared" si="68"/>
        <v>0.004702315529069301</v>
      </c>
      <c r="P57" s="19">
        <f t="shared" si="68"/>
        <v>0.06402776290903911</v>
      </c>
      <c r="Q57" s="19">
        <f t="shared" si="68"/>
        <v>0.2508740745709277</v>
      </c>
      <c r="R57" s="19">
        <f t="shared" si="68"/>
        <v>0.005472868580774337</v>
      </c>
      <c r="S57" s="19">
        <f t="shared" si="68"/>
        <v>-0.04181221542994673</v>
      </c>
      <c r="T57" s="19">
        <f t="shared" si="68"/>
        <v>0.11670271393772746</v>
      </c>
      <c r="U57" s="19">
        <f t="shared" si="68"/>
        <v>0.059055053723581</v>
      </c>
      <c r="V57" s="26">
        <f aca="true" t="shared" si="69" ref="V57:AE57">(+V17/U17)-1</f>
        <v>0.04804603854389722</v>
      </c>
      <c r="W57" s="26">
        <f t="shared" si="69"/>
        <v>0.012204243209223531</v>
      </c>
      <c r="X57" s="26">
        <f t="shared" si="69"/>
        <v>-0.03553772399967836</v>
      </c>
      <c r="Y57" s="26">
        <f t="shared" si="69"/>
        <v>-0.0006605010320777094</v>
      </c>
      <c r="Z57" s="26">
        <f t="shared" si="69"/>
        <v>0.04014674396543838</v>
      </c>
      <c r="AA57" s="26">
        <f t="shared" si="69"/>
        <v>-0.00013413806955953067</v>
      </c>
      <c r="AB57" s="26">
        <f t="shared" si="69"/>
        <v>0.0102200643534196</v>
      </c>
      <c r="AC57" s="26">
        <f t="shared" si="69"/>
        <v>-0.07725333640002852</v>
      </c>
      <c r="AD57" s="26">
        <f t="shared" si="69"/>
        <v>-0.0035608308605340477</v>
      </c>
      <c r="AE57" s="26">
        <f t="shared" si="69"/>
        <v>-0.03208755211435388</v>
      </c>
      <c r="AF57" s="26">
        <f>(+AF17/AE17)-1</f>
        <v>-0.28374740404584253</v>
      </c>
      <c r="AG57" s="26"/>
    </row>
    <row r="58" spans="1:33" ht="12.75">
      <c r="A58" s="2" t="s">
        <v>4</v>
      </c>
      <c r="C58" s="18">
        <f aca="true" t="shared" si="70" ref="C58:U58">(+C19/B19)-1</f>
        <v>-0.10523446019629223</v>
      </c>
      <c r="D58" s="18">
        <f t="shared" si="70"/>
        <v>0.058352283705652264</v>
      </c>
      <c r="E58" s="18">
        <f t="shared" si="70"/>
        <v>0.12283904672293455</v>
      </c>
      <c r="F58" s="18">
        <f t="shared" si="70"/>
        <v>0.060759936963754146</v>
      </c>
      <c r="G58" s="18">
        <f t="shared" si="70"/>
        <v>0.05926048200726308</v>
      </c>
      <c r="H58" s="18">
        <f t="shared" si="70"/>
        <v>0.08072307932055467</v>
      </c>
      <c r="I58" s="18">
        <f t="shared" si="70"/>
        <v>-0.03281463695598774</v>
      </c>
      <c r="J58" s="18">
        <f t="shared" si="70"/>
        <v>0.029812178099697828</v>
      </c>
      <c r="K58" s="18">
        <f t="shared" si="70"/>
        <v>0.07986450006229995</v>
      </c>
      <c r="L58" s="18">
        <f t="shared" si="70"/>
        <v>0.088740214095135</v>
      </c>
      <c r="M58" s="18">
        <f t="shared" si="70"/>
        <v>0.1310328279218489</v>
      </c>
      <c r="N58" s="18">
        <f t="shared" si="70"/>
        <v>0.05087707456004731</v>
      </c>
      <c r="O58" s="18">
        <f t="shared" si="70"/>
        <v>0.004348145899616629</v>
      </c>
      <c r="P58" s="19">
        <f t="shared" si="70"/>
        <v>0.05922618924818157</v>
      </c>
      <c r="Q58" s="19">
        <f t="shared" si="70"/>
        <v>0.11730804439198628</v>
      </c>
      <c r="R58" s="19">
        <f t="shared" si="70"/>
        <v>0.005693317412033494</v>
      </c>
      <c r="S58" s="19">
        <f t="shared" si="70"/>
        <v>-0.043486889886137026</v>
      </c>
      <c r="T58" s="19">
        <f t="shared" si="70"/>
        <v>0.12158943157570468</v>
      </c>
      <c r="U58" s="19">
        <f t="shared" si="70"/>
        <v>0.070322225713914</v>
      </c>
      <c r="V58" s="26">
        <f aca="true" t="shared" si="71" ref="V58:AE58">(+V19/U19)-1</f>
        <v>0.04931512225754542</v>
      </c>
      <c r="W58" s="26">
        <f t="shared" si="71"/>
        <v>0.012511454807278666</v>
      </c>
      <c r="X58" s="26">
        <f t="shared" si="71"/>
        <v>-0.03642124406808567</v>
      </c>
      <c r="Y58" s="26">
        <f t="shared" si="71"/>
        <v>0.008799945737600012</v>
      </c>
      <c r="Z58" s="26">
        <f t="shared" si="71"/>
        <v>0.04079637040783202</v>
      </c>
      <c r="AA58" s="26">
        <f t="shared" si="71"/>
        <v>-0.0001362235189202865</v>
      </c>
      <c r="AB58" s="26">
        <f t="shared" si="71"/>
        <v>0.010378977706863246</v>
      </c>
      <c r="AC58" s="26">
        <f t="shared" si="71"/>
        <v>0.006722099437838747</v>
      </c>
      <c r="AD58" s="26">
        <f t="shared" si="71"/>
        <v>-0.0033140332659482574</v>
      </c>
      <c r="AE58" s="26">
        <f t="shared" si="71"/>
        <v>-0.02985620147872292</v>
      </c>
      <c r="AF58" s="26">
        <f>(+AF19/AE19)-1</f>
        <v>-0.2634085247494945</v>
      </c>
      <c r="AG58" s="26"/>
    </row>
    <row r="59" spans="3:33" ht="12.75">
      <c r="C59" s="18"/>
      <c r="D59" s="18"/>
      <c r="E59" s="18"/>
      <c r="F59" s="18"/>
      <c r="G59" s="18"/>
      <c r="H59" s="18"/>
      <c r="I59" s="18"/>
      <c r="J59" s="18"/>
      <c r="K59" s="18"/>
      <c r="L59" s="18"/>
      <c r="M59" s="18"/>
      <c r="N59" s="18"/>
      <c r="O59" s="18"/>
      <c r="P59" s="19"/>
      <c r="Q59" s="19"/>
      <c r="R59" s="19"/>
      <c r="S59" s="19"/>
      <c r="T59" s="19"/>
      <c r="U59" s="19"/>
      <c r="V59" s="26"/>
      <c r="W59" s="26"/>
      <c r="X59" s="26"/>
      <c r="Y59" s="26"/>
      <c r="Z59" s="26"/>
      <c r="AA59" s="26"/>
      <c r="AB59" s="26"/>
      <c r="AC59" s="26"/>
      <c r="AD59" s="26"/>
      <c r="AE59" s="26"/>
      <c r="AF59" s="26"/>
      <c r="AG59" s="24"/>
    </row>
    <row r="60" spans="1:33" ht="12.75">
      <c r="A60" s="1" t="s">
        <v>8</v>
      </c>
      <c r="C60" s="18">
        <f aca="true" t="shared" si="72" ref="C60:U60">(+C21/B21)-1</f>
        <v>-0.08760056186949305</v>
      </c>
      <c r="D60" s="18">
        <f t="shared" si="72"/>
        <v>0.10986703988803348</v>
      </c>
      <c r="E60" s="18">
        <f t="shared" si="72"/>
        <v>0.04590163934426217</v>
      </c>
      <c r="F60" s="18">
        <f t="shared" si="72"/>
        <v>0.042078611044128245</v>
      </c>
      <c r="G60" s="18">
        <f t="shared" si="72"/>
        <v>0.03598287631609387</v>
      </c>
      <c r="H60" s="18">
        <f t="shared" si="72"/>
        <v>0.06779093142729509</v>
      </c>
      <c r="I60" s="18">
        <f t="shared" si="72"/>
        <v>-0.033992260223825954</v>
      </c>
      <c r="J60" s="18">
        <f t="shared" si="72"/>
        <v>0.0352966652230402</v>
      </c>
      <c r="K60" s="18">
        <f t="shared" si="72"/>
        <v>0.06274837900020924</v>
      </c>
      <c r="L60" s="18">
        <f t="shared" si="72"/>
        <v>0.05933871285180081</v>
      </c>
      <c r="M60" s="18">
        <f t="shared" si="72"/>
        <v>0.099895030190432</v>
      </c>
      <c r="N60" s="18">
        <f t="shared" si="72"/>
        <v>0.036590072776442106</v>
      </c>
      <c r="O60" s="18">
        <f t="shared" si="72"/>
        <v>-0.007036234653048479</v>
      </c>
      <c r="P60" s="19">
        <f t="shared" si="72"/>
        <v>0.06240456214486456</v>
      </c>
      <c r="Q60" s="19">
        <f t="shared" si="72"/>
        <v>0.11074322336089781</v>
      </c>
      <c r="R60" s="19">
        <f t="shared" si="72"/>
        <v>0.02376984035929075</v>
      </c>
      <c r="S60" s="19">
        <f t="shared" si="72"/>
        <v>-0.08811208189346043</v>
      </c>
      <c r="T60" s="19">
        <f t="shared" si="72"/>
        <v>0.14600259194708864</v>
      </c>
      <c r="U60" s="19">
        <f t="shared" si="72"/>
        <v>0.062100054203501065</v>
      </c>
      <c r="V60" s="26">
        <f aca="true" t="shared" si="73" ref="V60:AE60">(+V21/U21)-1</f>
        <v>0.029024058313690704</v>
      </c>
      <c r="W60" s="26">
        <f t="shared" si="73"/>
        <v>0.01914039201321116</v>
      </c>
      <c r="X60" s="26">
        <f t="shared" si="73"/>
        <v>-0.04042737426581888</v>
      </c>
      <c r="Y60" s="26">
        <f t="shared" si="73"/>
        <v>-0.01627517666152445</v>
      </c>
      <c r="Z60" s="26">
        <f t="shared" si="73"/>
        <v>0.033855370746289415</v>
      </c>
      <c r="AA60" s="26">
        <f t="shared" si="73"/>
        <v>-0.002504582866476923</v>
      </c>
      <c r="AB60" s="26">
        <f t="shared" si="73"/>
        <v>-0.034342417185893814</v>
      </c>
      <c r="AC60" s="26">
        <f t="shared" si="73"/>
        <v>-0.01089351665063154</v>
      </c>
      <c r="AD60" s="26">
        <f t="shared" si="73"/>
        <v>-0.03777847505491061</v>
      </c>
      <c r="AE60" s="26">
        <f t="shared" si="73"/>
        <v>-0.012065479684341018</v>
      </c>
      <c r="AF60" s="26">
        <f>(+AF21/AE21)-1</f>
        <v>-0.16523633482968048</v>
      </c>
      <c r="AG60" s="26"/>
    </row>
    <row r="61" spans="1:33" ht="12.75">
      <c r="A61" s="2" t="s">
        <v>4</v>
      </c>
      <c r="C61" s="18">
        <f aca="true" t="shared" si="74" ref="C61:U61">(+C23/B23)-1</f>
        <v>-0.08760056186949305</v>
      </c>
      <c r="D61" s="18">
        <f t="shared" si="74"/>
        <v>0.10986703988803348</v>
      </c>
      <c r="E61" s="18">
        <f t="shared" si="74"/>
        <v>0.04590163934426217</v>
      </c>
      <c r="F61" s="18">
        <f t="shared" si="74"/>
        <v>0.042078611044128245</v>
      </c>
      <c r="G61" s="18">
        <f t="shared" si="74"/>
        <v>0.03598287631609387</v>
      </c>
      <c r="H61" s="18">
        <f t="shared" si="74"/>
        <v>0.06779093142729509</v>
      </c>
      <c r="I61" s="18">
        <f t="shared" si="74"/>
        <v>-0.033992260223825954</v>
      </c>
      <c r="J61" s="18">
        <f t="shared" si="74"/>
        <v>0.0352966652230402</v>
      </c>
      <c r="K61" s="18">
        <f t="shared" si="74"/>
        <v>0.06274837900020924</v>
      </c>
      <c r="L61" s="18">
        <f t="shared" si="74"/>
        <v>0.05933871285180081</v>
      </c>
      <c r="M61" s="18">
        <f t="shared" si="74"/>
        <v>0.099895030190432</v>
      </c>
      <c r="N61" s="18">
        <f t="shared" si="74"/>
        <v>0.036590072776442106</v>
      </c>
      <c r="O61" s="18">
        <f t="shared" si="74"/>
        <v>-0.007036234653048479</v>
      </c>
      <c r="P61" s="19">
        <f t="shared" si="74"/>
        <v>0.06240456214486456</v>
      </c>
      <c r="Q61" s="19">
        <f t="shared" si="74"/>
        <v>0.11074322336089781</v>
      </c>
      <c r="R61" s="19">
        <f t="shared" si="74"/>
        <v>0.02376984035929075</v>
      </c>
      <c r="S61" s="19">
        <f t="shared" si="74"/>
        <v>-0.08811208189346043</v>
      </c>
      <c r="T61" s="19">
        <f t="shared" si="74"/>
        <v>0.14600259194708864</v>
      </c>
      <c r="U61" s="19">
        <f t="shared" si="74"/>
        <v>0.062100054203501065</v>
      </c>
      <c r="V61" s="26">
        <f aca="true" t="shared" si="75" ref="V61:AE61">(+V23/U23)-1</f>
        <v>0.029024058313690704</v>
      </c>
      <c r="W61" s="26">
        <f t="shared" si="75"/>
        <v>0.01914039201321116</v>
      </c>
      <c r="X61" s="26">
        <f t="shared" si="75"/>
        <v>-0.04042737426581888</v>
      </c>
      <c r="Y61" s="26">
        <f t="shared" si="75"/>
        <v>-0.01627517666152445</v>
      </c>
      <c r="Z61" s="26">
        <f t="shared" si="75"/>
        <v>0.033855370746289415</v>
      </c>
      <c r="AA61" s="26">
        <f t="shared" si="75"/>
        <v>-0.002504582866476923</v>
      </c>
      <c r="AB61" s="26">
        <f t="shared" si="75"/>
        <v>-0.034342417185893814</v>
      </c>
      <c r="AC61" s="26">
        <f t="shared" si="75"/>
        <v>-0.01089351665063154</v>
      </c>
      <c r="AD61" s="26">
        <f t="shared" si="75"/>
        <v>-0.03777847505491061</v>
      </c>
      <c r="AE61" s="26">
        <f t="shared" si="75"/>
        <v>-0.012065479684341018</v>
      </c>
      <c r="AF61" s="26">
        <f>(+AF23/AE23)-1</f>
        <v>-0.16523633482968048</v>
      </c>
      <c r="AG61" s="26"/>
    </row>
    <row r="62" spans="3:33" ht="12.75">
      <c r="C62" s="18"/>
      <c r="D62" s="18"/>
      <c r="E62" s="18"/>
      <c r="F62" s="18"/>
      <c r="G62" s="18"/>
      <c r="H62" s="18"/>
      <c r="I62" s="18"/>
      <c r="J62" s="18"/>
      <c r="K62" s="18"/>
      <c r="L62" s="18"/>
      <c r="M62" s="18"/>
      <c r="N62" s="18"/>
      <c r="O62" s="18"/>
      <c r="P62" s="19"/>
      <c r="Q62" s="19"/>
      <c r="R62" s="19"/>
      <c r="S62" s="19"/>
      <c r="T62" s="19"/>
      <c r="U62" s="19"/>
      <c r="V62" s="26"/>
      <c r="W62" s="26"/>
      <c r="X62" s="26"/>
      <c r="Y62" s="26"/>
      <c r="Z62" s="26"/>
      <c r="AA62" s="26"/>
      <c r="AB62" s="26"/>
      <c r="AC62" s="26"/>
      <c r="AD62" s="26"/>
      <c r="AE62" s="26"/>
      <c r="AF62" s="26"/>
      <c r="AG62" s="24"/>
    </row>
    <row r="63" spans="1:33" ht="12.75">
      <c r="A63" s="23" t="s">
        <v>33</v>
      </c>
      <c r="C63" s="18">
        <f aca="true" t="shared" si="76" ref="C63:U63">(+C25/B25)-1</f>
        <v>-0.08545647558386427</v>
      </c>
      <c r="D63" s="18">
        <f t="shared" si="76"/>
        <v>0.1886244921648288</v>
      </c>
      <c r="E63" s="18">
        <f t="shared" si="76"/>
        <v>0.06526692708333348</v>
      </c>
      <c r="F63" s="18">
        <f t="shared" si="76"/>
        <v>0.032543926661573686</v>
      </c>
      <c r="G63" s="18">
        <f t="shared" si="76"/>
        <v>0.03358981947321693</v>
      </c>
      <c r="H63" s="18">
        <f t="shared" si="76"/>
        <v>0.06785969935576253</v>
      </c>
      <c r="I63" s="18">
        <f t="shared" si="76"/>
        <v>-0.07561335299638028</v>
      </c>
      <c r="J63" s="18">
        <f t="shared" si="76"/>
        <v>0.05482233502538092</v>
      </c>
      <c r="K63" s="18">
        <f t="shared" si="76"/>
        <v>0.059672762271414825</v>
      </c>
      <c r="L63" s="18">
        <f t="shared" si="76"/>
        <v>0.05332814324639923</v>
      </c>
      <c r="M63" s="18">
        <f t="shared" si="76"/>
        <v>0.11055186006405537</v>
      </c>
      <c r="N63" s="18">
        <f t="shared" si="76"/>
        <v>0.02081202733970322</v>
      </c>
      <c r="O63" s="18">
        <f t="shared" si="76"/>
        <v>-0.00447241089677497</v>
      </c>
      <c r="P63" s="19">
        <f t="shared" si="76"/>
        <v>0.04502981358731195</v>
      </c>
      <c r="Q63" s="19">
        <f t="shared" si="76"/>
        <v>0.07677380205107509</v>
      </c>
      <c r="R63" s="19">
        <f t="shared" si="76"/>
        <v>0.02853177051202982</v>
      </c>
      <c r="S63" s="19">
        <f t="shared" si="76"/>
        <v>-0.09820242160526849</v>
      </c>
      <c r="T63" s="19">
        <f t="shared" si="76"/>
        <v>0.1392955743328037</v>
      </c>
      <c r="U63" s="19">
        <f t="shared" si="76"/>
        <v>0.08344470553678951</v>
      </c>
      <c r="V63" s="26">
        <f aca="true" t="shared" si="77" ref="V63:AE63">(+V25/U25)-1</f>
        <v>0.022401020715924425</v>
      </c>
      <c r="W63" s="26">
        <f t="shared" si="77"/>
        <v>0.01638811755824765</v>
      </c>
      <c r="X63" s="26">
        <f t="shared" si="77"/>
        <v>-0.03406828495164549</v>
      </c>
      <c r="Y63" s="26">
        <f t="shared" si="77"/>
        <v>-0.013069948066263937</v>
      </c>
      <c r="Z63" s="26">
        <f t="shared" si="77"/>
        <v>0.029669184995390507</v>
      </c>
      <c r="AA63" s="26">
        <f t="shared" si="77"/>
        <v>0.011044148353884342</v>
      </c>
      <c r="AB63" s="26">
        <f t="shared" si="77"/>
        <v>-0.032604579214529306</v>
      </c>
      <c r="AC63" s="26">
        <f t="shared" si="77"/>
        <v>0.011044553555809467</v>
      </c>
      <c r="AD63" s="26">
        <f t="shared" si="77"/>
        <v>-0.05383840080631608</v>
      </c>
      <c r="AE63" s="26">
        <f t="shared" si="77"/>
        <v>-0.004616067465601503</v>
      </c>
      <c r="AF63" s="26">
        <f>(+AF25/AE25)-1</f>
        <v>-0.10701863907963971</v>
      </c>
      <c r="AG63" s="26"/>
    </row>
    <row r="64" spans="1:33" ht="12.75">
      <c r="A64" s="2" t="s">
        <v>4</v>
      </c>
      <c r="C64" s="18">
        <f aca="true" t="shared" si="78" ref="C64:U64">(+C27/B27)-1</f>
        <v>-0.08920988777676697</v>
      </c>
      <c r="D64" s="18">
        <f t="shared" si="78"/>
        <v>0.17200183157807114</v>
      </c>
      <c r="E64" s="18">
        <f t="shared" si="78"/>
        <v>0.056319185461433774</v>
      </c>
      <c r="F64" s="18">
        <f t="shared" si="78"/>
        <v>0.03342225011768396</v>
      </c>
      <c r="G64" s="18">
        <f t="shared" si="78"/>
        <v>0.03446705132098393</v>
      </c>
      <c r="H64" s="18">
        <f t="shared" si="78"/>
        <v>0.06957287538529289</v>
      </c>
      <c r="I64" s="18">
        <f t="shared" si="78"/>
        <v>-0.07871957009603059</v>
      </c>
      <c r="J64" s="18">
        <f t="shared" si="78"/>
        <v>0.046022055951702834</v>
      </c>
      <c r="K64" s="18">
        <f t="shared" si="78"/>
        <v>0.05991961656453504</v>
      </c>
      <c r="L64" s="18">
        <f t="shared" si="78"/>
        <v>0.05520779152542876</v>
      </c>
      <c r="M64" s="18">
        <f t="shared" si="78"/>
        <v>0.1098077796747563</v>
      </c>
      <c r="N64" s="18">
        <f t="shared" si="78"/>
        <v>0.0215259405767938</v>
      </c>
      <c r="O64" s="18">
        <f t="shared" si="78"/>
        <v>-0.004622594785093304</v>
      </c>
      <c r="P64" s="19">
        <f t="shared" si="78"/>
        <v>0.04654894036170898</v>
      </c>
      <c r="Q64" s="19">
        <f t="shared" si="78"/>
        <v>0.13164048476145163</v>
      </c>
      <c r="R64" s="19">
        <f t="shared" si="78"/>
        <v>0.028023573527226286</v>
      </c>
      <c r="S64" s="19">
        <f t="shared" si="78"/>
        <v>-0.09650095869857955</v>
      </c>
      <c r="T64" s="19">
        <f t="shared" si="78"/>
        <v>0.13662435277802865</v>
      </c>
      <c r="U64" s="19">
        <f t="shared" si="78"/>
        <v>0.07722517813697949</v>
      </c>
      <c r="V64" s="26">
        <f aca="true" t="shared" si="79" ref="V64:AE64">(+V27/U27)-1</f>
        <v>0.022150233892262117</v>
      </c>
      <c r="W64" s="26">
        <f t="shared" si="79"/>
        <v>0.016208623016949586</v>
      </c>
      <c r="X64" s="26">
        <f t="shared" si="79"/>
        <v>-0.033701096029614575</v>
      </c>
      <c r="Y64" s="26">
        <f t="shared" si="79"/>
        <v>-0.01662572831456688</v>
      </c>
      <c r="Z64" s="26">
        <f t="shared" si="79"/>
        <v>0.029444341181593225</v>
      </c>
      <c r="AA64" s="26">
        <f t="shared" si="79"/>
        <v>0.010962845706417923</v>
      </c>
      <c r="AB64" s="26">
        <f t="shared" si="79"/>
        <v>-0.03236716000169615</v>
      </c>
      <c r="AC64" s="26">
        <f t="shared" si="79"/>
        <v>-0.03068361482018478</v>
      </c>
      <c r="AD64" s="26">
        <f t="shared" si="79"/>
        <v>-0.05573349964089602</v>
      </c>
      <c r="AE64" s="26">
        <f t="shared" si="79"/>
        <v>-0.004788142267510009</v>
      </c>
      <c r="AF64" s="26">
        <f>(+AF27/AE27)-1</f>
        <v>-0.11102720484103523</v>
      </c>
      <c r="AG64" s="26"/>
    </row>
    <row r="65" spans="1:32" ht="12.75">
      <c r="A65" s="8"/>
      <c r="B65" s="8"/>
      <c r="C65" s="18"/>
      <c r="D65" s="18"/>
      <c r="E65" s="18"/>
      <c r="F65" s="18"/>
      <c r="G65" s="18"/>
      <c r="H65" s="18"/>
      <c r="I65" s="18"/>
      <c r="J65" s="18"/>
      <c r="K65" s="18"/>
      <c r="L65" s="18"/>
      <c r="M65" s="18"/>
      <c r="N65" s="18"/>
      <c r="O65" s="18"/>
      <c r="P65" s="19"/>
      <c r="Q65" s="19"/>
      <c r="R65" s="19"/>
      <c r="S65" s="19"/>
      <c r="T65" s="19"/>
      <c r="U65" s="19"/>
      <c r="V65" s="26"/>
      <c r="W65" s="26"/>
      <c r="X65" s="26"/>
      <c r="Y65" s="26"/>
      <c r="Z65" s="26"/>
      <c r="AA65" s="26"/>
      <c r="AB65" s="26"/>
      <c r="AC65" s="26"/>
      <c r="AD65" s="26"/>
      <c r="AE65" s="26"/>
      <c r="AF65" s="26"/>
    </row>
    <row r="66" spans="1:33" ht="12.75">
      <c r="A66" s="13" t="s">
        <v>43</v>
      </c>
      <c r="AG66" s="26"/>
    </row>
    <row r="67" spans="1:33" ht="12.75">
      <c r="A67" s="2" t="s">
        <v>9</v>
      </c>
      <c r="AG67" s="26"/>
    </row>
    <row r="68" spans="16:33" s="5" customFormat="1" ht="12.75">
      <c r="P68" s="36"/>
      <c r="Q68" s="36"/>
      <c r="R68" s="36"/>
      <c r="S68" s="36"/>
      <c r="T68" s="36"/>
      <c r="U68" s="36"/>
      <c r="V68" s="37"/>
      <c r="W68" s="37"/>
      <c r="X68" s="37"/>
      <c r="Y68" s="37"/>
      <c r="Z68" s="37"/>
      <c r="AA68" s="37"/>
      <c r="AB68" s="37"/>
      <c r="AC68" s="37"/>
      <c r="AD68" s="37"/>
      <c r="AE68" s="37"/>
      <c r="AF68" s="37"/>
      <c r="AG68" s="26"/>
    </row>
    <row r="69" spans="16:33" s="5" customFormat="1" ht="12.75">
      <c r="P69" s="36"/>
      <c r="Q69" s="36"/>
      <c r="R69" s="36"/>
      <c r="S69" s="36"/>
      <c r="T69" s="36"/>
      <c r="U69" s="36"/>
      <c r="V69" s="37"/>
      <c r="W69" s="37"/>
      <c r="X69" s="37"/>
      <c r="Y69" s="37"/>
      <c r="Z69" s="37"/>
      <c r="AA69" s="37"/>
      <c r="AB69" s="37"/>
      <c r="AC69" s="37"/>
      <c r="AD69" s="37"/>
      <c r="AE69" s="37"/>
      <c r="AF69" s="37"/>
      <c r="AG69" s="26"/>
    </row>
    <row r="70" spans="16:33" s="5" customFormat="1" ht="12.75">
      <c r="P70" s="36"/>
      <c r="Q70" s="36"/>
      <c r="R70" s="36"/>
      <c r="S70" s="36"/>
      <c r="T70" s="36"/>
      <c r="U70" s="36"/>
      <c r="V70" s="37"/>
      <c r="W70" s="37"/>
      <c r="X70" s="37"/>
      <c r="Y70" s="37"/>
      <c r="Z70" s="37"/>
      <c r="AA70" s="37"/>
      <c r="AB70" s="37"/>
      <c r="AC70" s="37"/>
      <c r="AD70" s="37"/>
      <c r="AE70" s="37"/>
      <c r="AF70" s="37"/>
      <c r="AG70" s="26"/>
    </row>
    <row r="71" spans="16:33" s="5" customFormat="1" ht="12.75">
      <c r="P71" s="36"/>
      <c r="Q71" s="36"/>
      <c r="R71" s="36"/>
      <c r="S71" s="36"/>
      <c r="T71" s="36"/>
      <c r="U71" s="36"/>
      <c r="V71" s="37"/>
      <c r="W71" s="37"/>
      <c r="X71" s="37"/>
      <c r="Y71" s="37"/>
      <c r="Z71" s="37"/>
      <c r="AA71" s="37"/>
      <c r="AB71" s="37"/>
      <c r="AC71" s="37"/>
      <c r="AD71" s="37"/>
      <c r="AE71" s="37"/>
      <c r="AF71" s="37"/>
      <c r="AG71" s="26"/>
    </row>
    <row r="72" spans="16:33" s="5" customFormat="1" ht="12.75">
      <c r="P72" s="36"/>
      <c r="Q72" s="36"/>
      <c r="R72" s="36"/>
      <c r="S72" s="36"/>
      <c r="T72" s="36"/>
      <c r="U72" s="36"/>
      <c r="V72" s="37"/>
      <c r="W72" s="37"/>
      <c r="X72" s="37"/>
      <c r="Y72" s="37"/>
      <c r="Z72" s="37"/>
      <c r="AA72" s="37"/>
      <c r="AB72" s="37"/>
      <c r="AC72" s="37"/>
      <c r="AD72" s="37"/>
      <c r="AE72" s="37"/>
      <c r="AF72" s="37"/>
      <c r="AG72" s="26"/>
    </row>
    <row r="73" spans="16:33" s="5" customFormat="1" ht="12.75">
      <c r="P73" s="36"/>
      <c r="Q73" s="36"/>
      <c r="R73" s="36"/>
      <c r="S73" s="36"/>
      <c r="T73" s="36"/>
      <c r="U73" s="36"/>
      <c r="V73" s="37"/>
      <c r="W73" s="37"/>
      <c r="X73" s="37"/>
      <c r="Y73" s="37"/>
      <c r="Z73" s="37"/>
      <c r="AA73" s="37"/>
      <c r="AB73" s="37"/>
      <c r="AC73" s="37"/>
      <c r="AD73" s="37"/>
      <c r="AE73" s="37"/>
      <c r="AF73" s="37"/>
      <c r="AG73" s="26"/>
    </row>
    <row r="74" spans="16:33" s="5" customFormat="1" ht="12.75">
      <c r="P74" s="36"/>
      <c r="Q74" s="36"/>
      <c r="R74" s="36"/>
      <c r="S74" s="36"/>
      <c r="T74" s="36"/>
      <c r="U74" s="36"/>
      <c r="V74" s="37"/>
      <c r="W74" s="37"/>
      <c r="X74" s="37"/>
      <c r="Y74" s="37"/>
      <c r="Z74" s="37"/>
      <c r="AA74" s="37"/>
      <c r="AB74" s="37"/>
      <c r="AC74" s="37"/>
      <c r="AD74" s="37"/>
      <c r="AE74" s="37"/>
      <c r="AF74" s="37"/>
      <c r="AG74" s="26"/>
    </row>
    <row r="75" spans="16:33" s="5" customFormat="1" ht="12.75">
      <c r="P75" s="36"/>
      <c r="Q75" s="36"/>
      <c r="R75" s="36"/>
      <c r="S75" s="36"/>
      <c r="T75" s="36"/>
      <c r="U75" s="36"/>
      <c r="V75" s="37"/>
      <c r="W75" s="37"/>
      <c r="X75" s="37"/>
      <c r="Y75" s="37"/>
      <c r="Z75" s="37"/>
      <c r="AA75" s="37"/>
      <c r="AB75" s="37"/>
      <c r="AC75" s="37"/>
      <c r="AD75" s="37"/>
      <c r="AE75" s="37"/>
      <c r="AF75" s="37"/>
      <c r="AG75" s="26"/>
    </row>
    <row r="76" spans="16:33" s="5" customFormat="1" ht="12.75">
      <c r="P76" s="36"/>
      <c r="Q76" s="36"/>
      <c r="R76" s="36"/>
      <c r="S76" s="36"/>
      <c r="T76" s="36"/>
      <c r="U76" s="36"/>
      <c r="V76" s="37"/>
      <c r="W76" s="37"/>
      <c r="X76" s="37"/>
      <c r="Y76" s="37"/>
      <c r="Z76" s="37"/>
      <c r="AA76" s="37"/>
      <c r="AB76" s="37"/>
      <c r="AC76" s="37"/>
      <c r="AD76" s="37"/>
      <c r="AE76" s="37"/>
      <c r="AF76" s="37"/>
      <c r="AG76" s="26"/>
    </row>
    <row r="77" spans="16:33" s="5" customFormat="1" ht="12.75">
      <c r="P77" s="36"/>
      <c r="Q77" s="36"/>
      <c r="R77" s="36"/>
      <c r="S77" s="36"/>
      <c r="T77" s="36"/>
      <c r="U77" s="36"/>
      <c r="V77" s="37"/>
      <c r="W77" s="37"/>
      <c r="X77" s="37"/>
      <c r="Y77" s="37"/>
      <c r="Z77" s="37"/>
      <c r="AA77" s="37"/>
      <c r="AB77" s="37"/>
      <c r="AC77" s="37"/>
      <c r="AD77" s="37"/>
      <c r="AE77" s="37"/>
      <c r="AF77" s="37"/>
      <c r="AG77" s="26"/>
    </row>
    <row r="78" spans="16:33" s="5" customFormat="1" ht="12.75">
      <c r="P78" s="36"/>
      <c r="Q78" s="36"/>
      <c r="R78" s="36"/>
      <c r="S78" s="36"/>
      <c r="T78" s="36"/>
      <c r="U78" s="36"/>
      <c r="V78" s="37"/>
      <c r="W78" s="37"/>
      <c r="X78" s="37"/>
      <c r="Y78" s="37"/>
      <c r="Z78" s="37"/>
      <c r="AA78" s="37"/>
      <c r="AB78" s="37"/>
      <c r="AC78" s="37"/>
      <c r="AD78" s="37"/>
      <c r="AE78" s="37"/>
      <c r="AF78" s="37"/>
      <c r="AG78" s="26"/>
    </row>
    <row r="79" spans="16:33" s="5" customFormat="1" ht="12.75">
      <c r="P79" s="36"/>
      <c r="Q79" s="36"/>
      <c r="R79" s="36"/>
      <c r="S79" s="36"/>
      <c r="T79" s="36"/>
      <c r="U79" s="36"/>
      <c r="V79" s="37"/>
      <c r="W79" s="37"/>
      <c r="X79" s="37"/>
      <c r="Y79" s="37"/>
      <c r="Z79" s="37"/>
      <c r="AA79" s="37"/>
      <c r="AB79" s="37"/>
      <c r="AC79" s="37"/>
      <c r="AD79" s="37"/>
      <c r="AE79" s="37"/>
      <c r="AF79" s="37"/>
      <c r="AG79" s="26"/>
    </row>
    <row r="80" spans="16:33" s="5" customFormat="1" ht="12.75">
      <c r="P80" s="36"/>
      <c r="Q80" s="36"/>
      <c r="R80" s="36"/>
      <c r="S80" s="36"/>
      <c r="T80" s="36"/>
      <c r="U80" s="36"/>
      <c r="V80" s="37"/>
      <c r="W80" s="37"/>
      <c r="X80" s="37"/>
      <c r="Y80" s="37"/>
      <c r="Z80" s="37"/>
      <c r="AA80" s="37"/>
      <c r="AB80" s="37"/>
      <c r="AC80" s="37"/>
      <c r="AD80" s="37"/>
      <c r="AE80" s="37"/>
      <c r="AF80" s="37"/>
      <c r="AG80" s="37"/>
    </row>
    <row r="81" spans="16:33" s="5" customFormat="1" ht="12.75">
      <c r="P81" s="36"/>
      <c r="Q81" s="36"/>
      <c r="R81" s="36"/>
      <c r="S81" s="36"/>
      <c r="T81" s="36"/>
      <c r="U81" s="36"/>
      <c r="V81" s="37"/>
      <c r="W81" s="37"/>
      <c r="X81" s="37"/>
      <c r="Y81" s="37"/>
      <c r="Z81" s="37"/>
      <c r="AA81" s="37"/>
      <c r="AB81" s="37"/>
      <c r="AC81" s="37"/>
      <c r="AD81" s="37"/>
      <c r="AE81" s="37"/>
      <c r="AF81" s="37"/>
      <c r="AG81" s="37"/>
    </row>
    <row r="82" spans="16:33" s="5" customFormat="1" ht="12.75">
      <c r="P82" s="36"/>
      <c r="Q82" s="36"/>
      <c r="R82" s="36"/>
      <c r="S82" s="36"/>
      <c r="T82" s="36"/>
      <c r="U82" s="36"/>
      <c r="V82" s="37"/>
      <c r="W82" s="37"/>
      <c r="X82" s="37"/>
      <c r="Y82" s="37"/>
      <c r="Z82" s="37"/>
      <c r="AA82" s="37"/>
      <c r="AB82" s="37"/>
      <c r="AC82" s="37"/>
      <c r="AD82" s="37"/>
      <c r="AE82" s="37"/>
      <c r="AF82" s="37"/>
      <c r="AG82" s="37"/>
    </row>
    <row r="83" spans="16:33" s="5" customFormat="1" ht="12.75">
      <c r="P83" s="36"/>
      <c r="Q83" s="36"/>
      <c r="R83" s="36"/>
      <c r="S83" s="36"/>
      <c r="T83" s="36"/>
      <c r="U83" s="36"/>
      <c r="V83" s="37"/>
      <c r="W83" s="37"/>
      <c r="X83" s="37"/>
      <c r="Y83" s="37"/>
      <c r="Z83" s="37"/>
      <c r="AA83" s="37"/>
      <c r="AB83" s="37"/>
      <c r="AC83" s="37"/>
      <c r="AD83" s="37"/>
      <c r="AE83" s="37"/>
      <c r="AF83" s="37"/>
      <c r="AG83" s="37"/>
    </row>
    <row r="84" spans="16:33" s="5" customFormat="1" ht="12.75">
      <c r="P84" s="36"/>
      <c r="Q84" s="36"/>
      <c r="R84" s="36"/>
      <c r="S84" s="36"/>
      <c r="T84" s="36"/>
      <c r="U84" s="36"/>
      <c r="V84" s="37"/>
      <c r="W84" s="37"/>
      <c r="X84" s="37"/>
      <c r="Y84" s="37"/>
      <c r="Z84" s="37"/>
      <c r="AA84" s="37"/>
      <c r="AB84" s="37"/>
      <c r="AC84" s="37"/>
      <c r="AD84" s="37"/>
      <c r="AE84" s="37"/>
      <c r="AF84" s="37"/>
      <c r="AG84" s="37"/>
    </row>
    <row r="85" spans="16:33" s="5" customFormat="1" ht="12.75">
      <c r="P85" s="36"/>
      <c r="Q85" s="36"/>
      <c r="R85" s="36"/>
      <c r="S85" s="36"/>
      <c r="T85" s="36"/>
      <c r="U85" s="36"/>
      <c r="V85" s="37"/>
      <c r="W85" s="37"/>
      <c r="X85" s="37"/>
      <c r="Y85" s="37"/>
      <c r="Z85" s="37"/>
      <c r="AA85" s="37"/>
      <c r="AB85" s="37"/>
      <c r="AC85" s="37"/>
      <c r="AD85" s="37"/>
      <c r="AE85" s="37"/>
      <c r="AF85" s="37"/>
      <c r="AG85" s="37"/>
    </row>
    <row r="86" spans="16:33" s="5" customFormat="1" ht="12.75">
      <c r="P86" s="36"/>
      <c r="Q86" s="36"/>
      <c r="R86" s="36"/>
      <c r="S86" s="36"/>
      <c r="T86" s="36"/>
      <c r="U86" s="36"/>
      <c r="V86" s="37"/>
      <c r="W86" s="37"/>
      <c r="X86" s="37"/>
      <c r="Y86" s="37"/>
      <c r="Z86" s="37"/>
      <c r="AA86" s="37"/>
      <c r="AB86" s="37"/>
      <c r="AC86" s="37"/>
      <c r="AD86" s="37"/>
      <c r="AE86" s="37"/>
      <c r="AF86" s="37"/>
      <c r="AG86" s="37"/>
    </row>
    <row r="87" spans="16:33" s="5" customFormat="1" ht="12.75">
      <c r="P87" s="36"/>
      <c r="Q87" s="36"/>
      <c r="R87" s="36"/>
      <c r="S87" s="36"/>
      <c r="T87" s="36"/>
      <c r="U87" s="36"/>
      <c r="V87" s="37"/>
      <c r="W87" s="37"/>
      <c r="X87" s="37"/>
      <c r="Y87" s="37"/>
      <c r="Z87" s="37"/>
      <c r="AA87" s="37"/>
      <c r="AB87" s="37"/>
      <c r="AC87" s="37"/>
      <c r="AD87" s="37"/>
      <c r="AE87" s="37"/>
      <c r="AF87" s="37"/>
      <c r="AG87" s="37"/>
    </row>
    <row r="88" spans="16:33" s="5" customFormat="1" ht="12.75">
      <c r="P88" s="36"/>
      <c r="Q88" s="36"/>
      <c r="R88" s="36"/>
      <c r="S88" s="36"/>
      <c r="T88" s="36"/>
      <c r="U88" s="36"/>
      <c r="V88" s="37"/>
      <c r="W88" s="37"/>
      <c r="X88" s="37"/>
      <c r="Y88" s="37"/>
      <c r="Z88" s="37"/>
      <c r="AA88" s="37"/>
      <c r="AB88" s="37"/>
      <c r="AC88" s="37"/>
      <c r="AD88" s="37"/>
      <c r="AE88" s="37"/>
      <c r="AF88" s="37"/>
      <c r="AG88" s="37"/>
    </row>
    <row r="89" spans="16:33" s="5" customFormat="1" ht="12.75">
      <c r="P89" s="36"/>
      <c r="Q89" s="36"/>
      <c r="R89" s="36"/>
      <c r="S89" s="36"/>
      <c r="T89" s="36"/>
      <c r="U89" s="36"/>
      <c r="V89" s="37"/>
      <c r="W89" s="37"/>
      <c r="X89" s="37"/>
      <c r="Y89" s="37"/>
      <c r="Z89" s="37"/>
      <c r="AA89" s="37"/>
      <c r="AB89" s="37"/>
      <c r="AC89" s="37"/>
      <c r="AD89" s="37"/>
      <c r="AE89" s="37"/>
      <c r="AF89" s="37"/>
      <c r="AG89" s="37"/>
    </row>
    <row r="90" spans="16:33" s="5" customFormat="1" ht="12.75">
      <c r="P90" s="36"/>
      <c r="Q90" s="36"/>
      <c r="R90" s="36"/>
      <c r="S90" s="36"/>
      <c r="T90" s="36"/>
      <c r="U90" s="36"/>
      <c r="V90" s="37"/>
      <c r="W90" s="37"/>
      <c r="X90" s="37"/>
      <c r="Y90" s="37"/>
      <c r="Z90" s="37"/>
      <c r="AA90" s="37"/>
      <c r="AB90" s="37"/>
      <c r="AC90" s="37"/>
      <c r="AD90" s="37"/>
      <c r="AE90" s="37"/>
      <c r="AF90" s="37"/>
      <c r="AG90" s="37"/>
    </row>
    <row r="91" spans="16:33" s="5" customFormat="1" ht="12.75">
      <c r="P91" s="36"/>
      <c r="Q91" s="36"/>
      <c r="R91" s="36"/>
      <c r="S91" s="36"/>
      <c r="T91" s="36"/>
      <c r="U91" s="36"/>
      <c r="V91" s="37"/>
      <c r="W91" s="37"/>
      <c r="X91" s="37"/>
      <c r="Y91" s="37"/>
      <c r="Z91" s="37"/>
      <c r="AA91" s="37"/>
      <c r="AB91" s="37"/>
      <c r="AC91" s="37"/>
      <c r="AD91" s="37"/>
      <c r="AE91" s="37"/>
      <c r="AF91" s="37"/>
      <c r="AG91" s="37"/>
    </row>
    <row r="92" spans="16:33" s="5" customFormat="1" ht="12.75">
      <c r="P92" s="36"/>
      <c r="Q92" s="36"/>
      <c r="R92" s="36"/>
      <c r="S92" s="36"/>
      <c r="T92" s="36"/>
      <c r="U92" s="36"/>
      <c r="V92" s="37"/>
      <c r="W92" s="37"/>
      <c r="X92" s="37"/>
      <c r="Y92" s="37"/>
      <c r="Z92" s="37"/>
      <c r="AA92" s="37"/>
      <c r="AB92" s="37"/>
      <c r="AC92" s="37"/>
      <c r="AD92" s="37"/>
      <c r="AE92" s="37"/>
      <c r="AF92" s="37"/>
      <c r="AG92" s="37"/>
    </row>
    <row r="93" spans="16:33" s="5" customFormat="1" ht="12.75">
      <c r="P93" s="36"/>
      <c r="Q93" s="36"/>
      <c r="R93" s="36"/>
      <c r="S93" s="36"/>
      <c r="T93" s="36"/>
      <c r="U93" s="36"/>
      <c r="V93" s="37"/>
      <c r="W93" s="37"/>
      <c r="X93" s="37"/>
      <c r="Y93" s="37"/>
      <c r="Z93" s="37"/>
      <c r="AA93" s="37"/>
      <c r="AB93" s="37"/>
      <c r="AC93" s="37"/>
      <c r="AD93" s="37"/>
      <c r="AE93" s="37"/>
      <c r="AF93" s="37"/>
      <c r="AG93" s="37"/>
    </row>
    <row r="94" spans="16:33" s="5" customFormat="1" ht="12.75">
      <c r="P94" s="36"/>
      <c r="Q94" s="36"/>
      <c r="R94" s="36"/>
      <c r="S94" s="36"/>
      <c r="T94" s="36"/>
      <c r="U94" s="36"/>
      <c r="V94" s="37"/>
      <c r="W94" s="37"/>
      <c r="X94" s="37"/>
      <c r="Y94" s="37"/>
      <c r="Z94" s="37"/>
      <c r="AA94" s="37"/>
      <c r="AB94" s="37"/>
      <c r="AC94" s="37"/>
      <c r="AD94" s="37"/>
      <c r="AE94" s="37"/>
      <c r="AF94" s="37"/>
      <c r="AG94" s="37"/>
    </row>
    <row r="95" spans="16:33" s="5" customFormat="1" ht="12.75">
      <c r="P95" s="36"/>
      <c r="Q95" s="36"/>
      <c r="R95" s="36"/>
      <c r="S95" s="36"/>
      <c r="T95" s="36"/>
      <c r="U95" s="36"/>
      <c r="V95" s="37"/>
      <c r="W95" s="37"/>
      <c r="X95" s="37"/>
      <c r="Y95" s="37"/>
      <c r="Z95" s="37"/>
      <c r="AA95" s="37"/>
      <c r="AB95" s="37"/>
      <c r="AC95" s="37"/>
      <c r="AD95" s="37"/>
      <c r="AE95" s="37"/>
      <c r="AF95" s="37"/>
      <c r="AG95" s="37"/>
    </row>
    <row r="96" spans="16:33" s="5" customFormat="1" ht="12.75">
      <c r="P96" s="36"/>
      <c r="Q96" s="36"/>
      <c r="R96" s="36"/>
      <c r="S96" s="36"/>
      <c r="T96" s="36"/>
      <c r="U96" s="36"/>
      <c r="V96" s="37"/>
      <c r="W96" s="37"/>
      <c r="X96" s="37"/>
      <c r="Y96" s="37"/>
      <c r="Z96" s="37"/>
      <c r="AA96" s="37"/>
      <c r="AB96" s="37"/>
      <c r="AC96" s="37"/>
      <c r="AD96" s="37"/>
      <c r="AE96" s="37"/>
      <c r="AF96" s="37"/>
      <c r="AG96" s="37"/>
    </row>
    <row r="97" spans="16:33" s="5" customFormat="1" ht="12.75">
      <c r="P97" s="36"/>
      <c r="Q97" s="36"/>
      <c r="R97" s="36"/>
      <c r="S97" s="36"/>
      <c r="T97" s="36"/>
      <c r="U97" s="36"/>
      <c r="V97" s="37"/>
      <c r="W97" s="37"/>
      <c r="X97" s="37"/>
      <c r="Y97" s="37"/>
      <c r="Z97" s="37"/>
      <c r="AA97" s="37"/>
      <c r="AB97" s="37"/>
      <c r="AC97" s="37"/>
      <c r="AD97" s="37"/>
      <c r="AE97" s="37"/>
      <c r="AF97" s="37"/>
      <c r="AG97" s="37"/>
    </row>
    <row r="98" spans="16:33" s="5" customFormat="1" ht="12.75">
      <c r="P98" s="36"/>
      <c r="Q98" s="36"/>
      <c r="R98" s="36"/>
      <c r="S98" s="36"/>
      <c r="T98" s="36"/>
      <c r="U98" s="36"/>
      <c r="V98" s="37"/>
      <c r="W98" s="37"/>
      <c r="X98" s="37"/>
      <c r="Y98" s="37"/>
      <c r="Z98" s="37"/>
      <c r="AA98" s="37"/>
      <c r="AB98" s="37"/>
      <c r="AC98" s="37"/>
      <c r="AD98" s="37"/>
      <c r="AE98" s="37"/>
      <c r="AF98" s="37"/>
      <c r="AG98" s="37"/>
    </row>
    <row r="99" spans="16:33" s="5" customFormat="1" ht="12.75">
      <c r="P99" s="36"/>
      <c r="Q99" s="36"/>
      <c r="R99" s="36"/>
      <c r="S99" s="36"/>
      <c r="T99" s="36"/>
      <c r="U99" s="36"/>
      <c r="V99" s="37"/>
      <c r="W99" s="37"/>
      <c r="X99" s="37"/>
      <c r="Y99" s="37"/>
      <c r="Z99" s="37"/>
      <c r="AA99" s="37"/>
      <c r="AB99" s="37"/>
      <c r="AC99" s="37"/>
      <c r="AD99" s="37"/>
      <c r="AE99" s="37"/>
      <c r="AF99" s="37"/>
      <c r="AG99" s="37"/>
    </row>
    <row r="100" spans="16:33" s="5" customFormat="1" ht="12.75">
      <c r="P100" s="36"/>
      <c r="Q100" s="36"/>
      <c r="R100" s="36"/>
      <c r="S100" s="36"/>
      <c r="T100" s="36"/>
      <c r="U100" s="36"/>
      <c r="V100" s="37"/>
      <c r="W100" s="37"/>
      <c r="X100" s="37"/>
      <c r="Y100" s="37"/>
      <c r="Z100" s="37"/>
      <c r="AA100" s="37"/>
      <c r="AB100" s="37"/>
      <c r="AC100" s="37"/>
      <c r="AD100" s="37"/>
      <c r="AE100" s="37"/>
      <c r="AF100" s="37"/>
      <c r="AG100" s="37"/>
    </row>
    <row r="101" spans="16:33" s="5" customFormat="1" ht="12.75">
      <c r="P101" s="36"/>
      <c r="Q101" s="36"/>
      <c r="R101" s="36"/>
      <c r="S101" s="36"/>
      <c r="T101" s="36"/>
      <c r="U101" s="36"/>
      <c r="V101" s="37"/>
      <c r="W101" s="37"/>
      <c r="X101" s="37"/>
      <c r="Y101" s="37"/>
      <c r="Z101" s="37"/>
      <c r="AA101" s="37"/>
      <c r="AB101" s="37"/>
      <c r="AC101" s="37"/>
      <c r="AD101" s="37"/>
      <c r="AE101" s="37"/>
      <c r="AF101" s="37"/>
      <c r="AG101" s="37"/>
    </row>
    <row r="102" spans="16:33" s="5" customFormat="1" ht="12.75">
      <c r="P102" s="36"/>
      <c r="Q102" s="36"/>
      <c r="R102" s="36"/>
      <c r="S102" s="36"/>
      <c r="T102" s="36"/>
      <c r="U102" s="36"/>
      <c r="V102" s="37"/>
      <c r="W102" s="37"/>
      <c r="X102" s="37"/>
      <c r="Y102" s="37"/>
      <c r="Z102" s="37"/>
      <c r="AA102" s="37"/>
      <c r="AB102" s="37"/>
      <c r="AC102" s="37"/>
      <c r="AD102" s="37"/>
      <c r="AE102" s="37"/>
      <c r="AF102" s="37"/>
      <c r="AG102" s="37"/>
    </row>
    <row r="103" spans="16:33" s="5" customFormat="1" ht="12.75">
      <c r="P103" s="36"/>
      <c r="Q103" s="36"/>
      <c r="R103" s="36"/>
      <c r="S103" s="36"/>
      <c r="T103" s="36"/>
      <c r="U103" s="36"/>
      <c r="V103" s="37"/>
      <c r="W103" s="37"/>
      <c r="X103" s="37"/>
      <c r="Y103" s="37"/>
      <c r="Z103" s="37"/>
      <c r="AA103" s="37"/>
      <c r="AB103" s="37"/>
      <c r="AC103" s="37"/>
      <c r="AD103" s="37"/>
      <c r="AE103" s="37"/>
      <c r="AF103" s="37"/>
      <c r="AG103" s="37"/>
    </row>
    <row r="104" spans="16:33" s="5" customFormat="1" ht="12.75">
      <c r="P104" s="36"/>
      <c r="Q104" s="36"/>
      <c r="R104" s="36"/>
      <c r="S104" s="36"/>
      <c r="T104" s="36"/>
      <c r="U104" s="36"/>
      <c r="V104" s="37"/>
      <c r="W104" s="37"/>
      <c r="X104" s="37"/>
      <c r="Y104" s="37"/>
      <c r="Z104" s="37"/>
      <c r="AA104" s="37"/>
      <c r="AB104" s="37"/>
      <c r="AC104" s="37"/>
      <c r="AD104" s="37"/>
      <c r="AE104" s="37"/>
      <c r="AF104" s="37"/>
      <c r="AG104" s="37"/>
    </row>
    <row r="105" spans="16:33" s="5" customFormat="1" ht="12.75">
      <c r="P105" s="36"/>
      <c r="Q105" s="36"/>
      <c r="R105" s="36"/>
      <c r="S105" s="36"/>
      <c r="T105" s="36"/>
      <c r="U105" s="36"/>
      <c r="V105" s="37"/>
      <c r="W105" s="37"/>
      <c r="X105" s="37"/>
      <c r="Y105" s="37"/>
      <c r="Z105" s="37"/>
      <c r="AA105" s="37"/>
      <c r="AB105" s="37"/>
      <c r="AC105" s="37"/>
      <c r="AD105" s="37"/>
      <c r="AE105" s="37"/>
      <c r="AF105" s="37"/>
      <c r="AG105" s="37"/>
    </row>
    <row r="106" spans="16:33" s="5" customFormat="1" ht="12.75">
      <c r="P106" s="36"/>
      <c r="Q106" s="36"/>
      <c r="R106" s="36"/>
      <c r="S106" s="36"/>
      <c r="T106" s="36"/>
      <c r="U106" s="36"/>
      <c r="V106" s="37"/>
      <c r="W106" s="37"/>
      <c r="X106" s="37"/>
      <c r="Y106" s="37"/>
      <c r="Z106" s="37"/>
      <c r="AA106" s="37"/>
      <c r="AB106" s="37"/>
      <c r="AC106" s="37"/>
      <c r="AD106" s="37"/>
      <c r="AE106" s="37"/>
      <c r="AF106" s="37"/>
      <c r="AG106" s="37"/>
    </row>
    <row r="107" spans="16:33" s="5" customFormat="1" ht="12.75">
      <c r="P107" s="36"/>
      <c r="Q107" s="36"/>
      <c r="R107" s="36"/>
      <c r="S107" s="36"/>
      <c r="T107" s="36"/>
      <c r="U107" s="36"/>
      <c r="V107" s="37"/>
      <c r="W107" s="37"/>
      <c r="X107" s="37"/>
      <c r="Y107" s="37"/>
      <c r="Z107" s="37"/>
      <c r="AA107" s="37"/>
      <c r="AB107" s="37"/>
      <c r="AC107" s="37"/>
      <c r="AD107" s="37"/>
      <c r="AE107" s="37"/>
      <c r="AF107" s="37"/>
      <c r="AG107" s="37"/>
    </row>
    <row r="108" spans="16:33" s="5" customFormat="1" ht="12.75">
      <c r="P108" s="36"/>
      <c r="Q108" s="36"/>
      <c r="R108" s="36"/>
      <c r="S108" s="36"/>
      <c r="T108" s="36"/>
      <c r="U108" s="36"/>
      <c r="V108" s="37"/>
      <c r="W108" s="37"/>
      <c r="X108" s="37"/>
      <c r="Y108" s="37"/>
      <c r="Z108" s="37"/>
      <c r="AA108" s="37"/>
      <c r="AB108" s="37"/>
      <c r="AC108" s="37"/>
      <c r="AD108" s="37"/>
      <c r="AE108" s="37"/>
      <c r="AF108" s="37"/>
      <c r="AG108" s="37"/>
    </row>
    <row r="109" spans="16:33" s="5" customFormat="1" ht="12.75">
      <c r="P109" s="36"/>
      <c r="Q109" s="36"/>
      <c r="R109" s="36"/>
      <c r="S109" s="36"/>
      <c r="T109" s="36"/>
      <c r="U109" s="36"/>
      <c r="V109" s="37"/>
      <c r="W109" s="37"/>
      <c r="X109" s="37"/>
      <c r="Y109" s="37"/>
      <c r="Z109" s="37"/>
      <c r="AA109" s="37"/>
      <c r="AB109" s="37"/>
      <c r="AC109" s="37"/>
      <c r="AD109" s="37"/>
      <c r="AE109" s="37"/>
      <c r="AF109" s="37"/>
      <c r="AG109" s="37"/>
    </row>
    <row r="110" spans="16:33" s="5" customFormat="1" ht="12.75">
      <c r="P110" s="36"/>
      <c r="Q110" s="36"/>
      <c r="R110" s="36"/>
      <c r="S110" s="36"/>
      <c r="T110" s="36"/>
      <c r="U110" s="36"/>
      <c r="V110" s="37"/>
      <c r="W110" s="37"/>
      <c r="X110" s="37"/>
      <c r="Y110" s="37"/>
      <c r="Z110" s="37"/>
      <c r="AA110" s="37"/>
      <c r="AB110" s="37"/>
      <c r="AC110" s="37"/>
      <c r="AD110" s="37"/>
      <c r="AE110" s="37"/>
      <c r="AF110" s="37"/>
      <c r="AG110" s="37"/>
    </row>
    <row r="111" spans="16:33" s="5" customFormat="1" ht="12.75">
      <c r="P111" s="36"/>
      <c r="Q111" s="36"/>
      <c r="R111" s="36"/>
      <c r="S111" s="36"/>
      <c r="T111" s="36"/>
      <c r="U111" s="36"/>
      <c r="V111" s="37"/>
      <c r="W111" s="37"/>
      <c r="X111" s="37"/>
      <c r="Y111" s="37"/>
      <c r="Z111" s="37"/>
      <c r="AA111" s="37"/>
      <c r="AB111" s="37"/>
      <c r="AC111" s="37"/>
      <c r="AD111" s="37"/>
      <c r="AE111" s="37"/>
      <c r="AF111" s="37"/>
      <c r="AG111" s="37"/>
    </row>
    <row r="112" spans="16:33" s="5" customFormat="1" ht="12.75">
      <c r="P112" s="36"/>
      <c r="Q112" s="36"/>
      <c r="R112" s="36"/>
      <c r="S112" s="36"/>
      <c r="T112" s="36"/>
      <c r="U112" s="36"/>
      <c r="V112" s="37"/>
      <c r="W112" s="37"/>
      <c r="X112" s="37"/>
      <c r="Y112" s="37"/>
      <c r="Z112" s="37"/>
      <c r="AA112" s="37"/>
      <c r="AB112" s="37"/>
      <c r="AC112" s="37"/>
      <c r="AD112" s="37"/>
      <c r="AE112" s="37"/>
      <c r="AF112" s="37"/>
      <c r="AG112" s="37"/>
    </row>
    <row r="113" spans="16:33" s="5" customFormat="1" ht="12.75">
      <c r="P113" s="36"/>
      <c r="Q113" s="36"/>
      <c r="R113" s="36"/>
      <c r="S113" s="36"/>
      <c r="T113" s="36"/>
      <c r="U113" s="36"/>
      <c r="V113" s="37"/>
      <c r="W113" s="37"/>
      <c r="X113" s="37"/>
      <c r="Y113" s="37"/>
      <c r="Z113" s="37"/>
      <c r="AA113" s="37"/>
      <c r="AB113" s="37"/>
      <c r="AC113" s="37"/>
      <c r="AD113" s="37"/>
      <c r="AE113" s="37"/>
      <c r="AF113" s="37"/>
      <c r="AG113" s="37"/>
    </row>
    <row r="114" spans="16:33" s="5" customFormat="1" ht="12.75">
      <c r="P114" s="36"/>
      <c r="Q114" s="36"/>
      <c r="R114" s="36"/>
      <c r="S114" s="36"/>
      <c r="T114" s="36"/>
      <c r="U114" s="36"/>
      <c r="V114" s="37"/>
      <c r="W114" s="37"/>
      <c r="X114" s="37"/>
      <c r="Y114" s="37"/>
      <c r="Z114" s="37"/>
      <c r="AA114" s="37"/>
      <c r="AB114" s="37"/>
      <c r="AC114" s="37"/>
      <c r="AD114" s="37"/>
      <c r="AE114" s="37"/>
      <c r="AF114" s="37"/>
      <c r="AG114" s="37"/>
    </row>
    <row r="115" spans="16:33" s="5" customFormat="1" ht="12.75">
      <c r="P115" s="36"/>
      <c r="Q115" s="36"/>
      <c r="R115" s="36"/>
      <c r="S115" s="36"/>
      <c r="T115" s="36"/>
      <c r="U115" s="36"/>
      <c r="V115" s="37"/>
      <c r="W115" s="37"/>
      <c r="X115" s="37"/>
      <c r="Y115" s="37"/>
      <c r="Z115" s="37"/>
      <c r="AA115" s="37"/>
      <c r="AB115" s="37"/>
      <c r="AC115" s="37"/>
      <c r="AD115" s="37"/>
      <c r="AE115" s="37"/>
      <c r="AF115" s="37"/>
      <c r="AG115" s="37"/>
    </row>
    <row r="116" spans="16:33" s="5" customFormat="1" ht="12.75">
      <c r="P116" s="36"/>
      <c r="Q116" s="36"/>
      <c r="R116" s="36"/>
      <c r="S116" s="36"/>
      <c r="T116" s="36"/>
      <c r="U116" s="36"/>
      <c r="V116" s="37"/>
      <c r="W116" s="37"/>
      <c r="X116" s="37"/>
      <c r="Y116" s="37"/>
      <c r="Z116" s="37"/>
      <c r="AA116" s="37"/>
      <c r="AB116" s="37"/>
      <c r="AC116" s="37"/>
      <c r="AD116" s="37"/>
      <c r="AE116" s="37"/>
      <c r="AF116" s="37"/>
      <c r="AG116" s="37"/>
    </row>
    <row r="117" spans="16:33" s="5" customFormat="1" ht="12.75">
      <c r="P117" s="36"/>
      <c r="Q117" s="36"/>
      <c r="R117" s="36"/>
      <c r="S117" s="36"/>
      <c r="T117" s="36"/>
      <c r="U117" s="36"/>
      <c r="V117" s="37"/>
      <c r="W117" s="37"/>
      <c r="X117" s="37"/>
      <c r="Y117" s="37"/>
      <c r="Z117" s="37"/>
      <c r="AA117" s="37"/>
      <c r="AB117" s="37"/>
      <c r="AC117" s="37"/>
      <c r="AD117" s="37"/>
      <c r="AE117" s="37"/>
      <c r="AF117" s="37"/>
      <c r="AG117" s="37"/>
    </row>
    <row r="118" spans="16:33" s="5" customFormat="1" ht="12.75">
      <c r="P118" s="36"/>
      <c r="Q118" s="36"/>
      <c r="R118" s="36"/>
      <c r="S118" s="36"/>
      <c r="T118" s="36"/>
      <c r="U118" s="36"/>
      <c r="V118" s="37"/>
      <c r="W118" s="37"/>
      <c r="X118" s="37"/>
      <c r="Y118" s="37"/>
      <c r="Z118" s="37"/>
      <c r="AA118" s="37"/>
      <c r="AB118" s="37"/>
      <c r="AC118" s="37"/>
      <c r="AD118" s="37"/>
      <c r="AE118" s="37"/>
      <c r="AF118" s="37"/>
      <c r="AG118" s="37"/>
    </row>
    <row r="119" spans="16:33" s="5" customFormat="1" ht="12.75">
      <c r="P119" s="36"/>
      <c r="Q119" s="36"/>
      <c r="R119" s="36"/>
      <c r="S119" s="36"/>
      <c r="T119" s="36"/>
      <c r="U119" s="36"/>
      <c r="V119" s="37"/>
      <c r="W119" s="37"/>
      <c r="X119" s="37"/>
      <c r="Y119" s="37"/>
      <c r="Z119" s="37"/>
      <c r="AA119" s="37"/>
      <c r="AB119" s="37"/>
      <c r="AC119" s="37"/>
      <c r="AD119" s="37"/>
      <c r="AE119" s="37"/>
      <c r="AF119" s="37"/>
      <c r="AG119" s="37"/>
    </row>
    <row r="120" spans="16:33" s="5" customFormat="1" ht="12.75">
      <c r="P120" s="36"/>
      <c r="Q120" s="36"/>
      <c r="R120" s="36"/>
      <c r="S120" s="36"/>
      <c r="T120" s="36"/>
      <c r="U120" s="36"/>
      <c r="V120" s="37"/>
      <c r="W120" s="37"/>
      <c r="X120" s="37"/>
      <c r="Y120" s="37"/>
      <c r="Z120" s="37"/>
      <c r="AA120" s="37"/>
      <c r="AB120" s="37"/>
      <c r="AC120" s="37"/>
      <c r="AD120" s="37"/>
      <c r="AE120" s="37"/>
      <c r="AF120" s="37"/>
      <c r="AG120" s="37"/>
    </row>
    <row r="121" spans="16:33" s="5" customFormat="1" ht="12.75">
      <c r="P121" s="36"/>
      <c r="Q121" s="36"/>
      <c r="R121" s="36"/>
      <c r="S121" s="36"/>
      <c r="T121" s="36"/>
      <c r="U121" s="36"/>
      <c r="V121" s="37"/>
      <c r="W121" s="37"/>
      <c r="X121" s="37"/>
      <c r="Y121" s="37"/>
      <c r="Z121" s="37"/>
      <c r="AA121" s="37"/>
      <c r="AB121" s="37"/>
      <c r="AC121" s="37"/>
      <c r="AD121" s="37"/>
      <c r="AE121" s="37"/>
      <c r="AF121" s="37"/>
      <c r="AG121" s="37"/>
    </row>
    <row r="122" spans="16:33" s="5" customFormat="1" ht="12.75">
      <c r="P122" s="36"/>
      <c r="Q122" s="36"/>
      <c r="R122" s="36"/>
      <c r="S122" s="36"/>
      <c r="T122" s="36"/>
      <c r="U122" s="36"/>
      <c r="V122" s="37"/>
      <c r="W122" s="37"/>
      <c r="X122" s="37"/>
      <c r="Y122" s="37"/>
      <c r="Z122" s="37"/>
      <c r="AA122" s="37"/>
      <c r="AB122" s="37"/>
      <c r="AC122" s="37"/>
      <c r="AD122" s="37"/>
      <c r="AE122" s="37"/>
      <c r="AF122" s="37"/>
      <c r="AG122" s="37"/>
    </row>
    <row r="123" spans="16:33" s="5" customFormat="1" ht="12.75">
      <c r="P123" s="36"/>
      <c r="Q123" s="36"/>
      <c r="R123" s="36"/>
      <c r="S123" s="36"/>
      <c r="T123" s="36"/>
      <c r="U123" s="36"/>
      <c r="V123" s="37"/>
      <c r="W123" s="37"/>
      <c r="X123" s="37"/>
      <c r="Y123" s="37"/>
      <c r="Z123" s="37"/>
      <c r="AA123" s="37"/>
      <c r="AB123" s="37"/>
      <c r="AC123" s="37"/>
      <c r="AD123" s="37"/>
      <c r="AE123" s="37"/>
      <c r="AF123" s="37"/>
      <c r="AG123" s="37"/>
    </row>
    <row r="124" spans="16:33" s="5" customFormat="1" ht="12.75">
      <c r="P124" s="36"/>
      <c r="Q124" s="36"/>
      <c r="R124" s="36"/>
      <c r="S124" s="36"/>
      <c r="T124" s="36"/>
      <c r="U124" s="36"/>
      <c r="V124" s="37"/>
      <c r="W124" s="37"/>
      <c r="X124" s="37"/>
      <c r="Y124" s="37"/>
      <c r="Z124" s="37"/>
      <c r="AA124" s="37"/>
      <c r="AB124" s="37"/>
      <c r="AC124" s="37"/>
      <c r="AD124" s="37"/>
      <c r="AE124" s="37"/>
      <c r="AF124" s="37"/>
      <c r="AG124" s="37"/>
    </row>
    <row r="125" spans="16:33" s="5" customFormat="1" ht="12.75">
      <c r="P125" s="36"/>
      <c r="Q125" s="36"/>
      <c r="R125" s="36"/>
      <c r="S125" s="36"/>
      <c r="T125" s="36"/>
      <c r="U125" s="36"/>
      <c r="V125" s="37"/>
      <c r="W125" s="37"/>
      <c r="X125" s="37"/>
      <c r="Y125" s="37"/>
      <c r="Z125" s="37"/>
      <c r="AA125" s="37"/>
      <c r="AB125" s="37"/>
      <c r="AC125" s="37"/>
      <c r="AD125" s="37"/>
      <c r="AE125" s="37"/>
      <c r="AF125" s="37"/>
      <c r="AG125" s="37"/>
    </row>
    <row r="126" spans="16:33" s="5" customFormat="1" ht="12.75">
      <c r="P126" s="36"/>
      <c r="Q126" s="36"/>
      <c r="R126" s="36"/>
      <c r="S126" s="36"/>
      <c r="T126" s="36"/>
      <c r="U126" s="36"/>
      <c r="V126" s="37"/>
      <c r="W126" s="37"/>
      <c r="X126" s="37"/>
      <c r="Y126" s="37"/>
      <c r="Z126" s="37"/>
      <c r="AA126" s="37"/>
      <c r="AB126" s="37"/>
      <c r="AC126" s="37"/>
      <c r="AD126" s="37"/>
      <c r="AE126" s="37"/>
      <c r="AF126" s="37"/>
      <c r="AG126" s="37"/>
    </row>
    <row r="127" spans="16:33" s="5" customFormat="1" ht="12.75">
      <c r="P127" s="36"/>
      <c r="Q127" s="36"/>
      <c r="R127" s="36"/>
      <c r="S127" s="36"/>
      <c r="T127" s="36"/>
      <c r="U127" s="36"/>
      <c r="V127" s="37"/>
      <c r="W127" s="37"/>
      <c r="X127" s="37"/>
      <c r="Y127" s="37"/>
      <c r="Z127" s="37"/>
      <c r="AA127" s="37"/>
      <c r="AB127" s="37"/>
      <c r="AC127" s="37"/>
      <c r="AD127" s="37"/>
      <c r="AE127" s="37"/>
      <c r="AF127" s="37"/>
      <c r="AG127" s="37"/>
    </row>
    <row r="128" spans="16:33" s="5" customFormat="1" ht="12.75">
      <c r="P128" s="36"/>
      <c r="Q128" s="36"/>
      <c r="R128" s="36"/>
      <c r="S128" s="36"/>
      <c r="T128" s="36"/>
      <c r="U128" s="36"/>
      <c r="V128" s="37"/>
      <c r="W128" s="37"/>
      <c r="X128" s="37"/>
      <c r="Y128" s="37"/>
      <c r="Z128" s="37"/>
      <c r="AA128" s="37"/>
      <c r="AB128" s="37"/>
      <c r="AC128" s="37"/>
      <c r="AD128" s="37"/>
      <c r="AE128" s="37"/>
      <c r="AF128" s="37"/>
      <c r="AG128" s="37"/>
    </row>
    <row r="129" spans="16:33" s="5" customFormat="1" ht="12.75">
      <c r="P129" s="36"/>
      <c r="Q129" s="36"/>
      <c r="R129" s="36"/>
      <c r="S129" s="36"/>
      <c r="T129" s="36"/>
      <c r="U129" s="36"/>
      <c r="V129" s="37"/>
      <c r="W129" s="37"/>
      <c r="X129" s="37"/>
      <c r="Y129" s="37"/>
      <c r="Z129" s="37"/>
      <c r="AA129" s="37"/>
      <c r="AB129" s="37"/>
      <c r="AC129" s="37"/>
      <c r="AD129" s="37"/>
      <c r="AE129" s="37"/>
      <c r="AF129" s="37"/>
      <c r="AG129" s="37"/>
    </row>
    <row r="130" spans="16:33" s="5" customFormat="1" ht="12.75">
      <c r="P130" s="36"/>
      <c r="Q130" s="36"/>
      <c r="R130" s="36"/>
      <c r="S130" s="36"/>
      <c r="T130" s="36"/>
      <c r="U130" s="36"/>
      <c r="V130" s="37"/>
      <c r="W130" s="37"/>
      <c r="X130" s="37"/>
      <c r="Y130" s="37"/>
      <c r="Z130" s="37"/>
      <c r="AA130" s="37"/>
      <c r="AB130" s="37"/>
      <c r="AC130" s="37"/>
      <c r="AD130" s="37"/>
      <c r="AE130" s="37"/>
      <c r="AF130" s="37"/>
      <c r="AG130" s="37"/>
    </row>
    <row r="131" spans="16:33" s="5" customFormat="1" ht="12.75">
      <c r="P131" s="36"/>
      <c r="Q131" s="36"/>
      <c r="R131" s="36"/>
      <c r="S131" s="36"/>
      <c r="T131" s="36"/>
      <c r="U131" s="36"/>
      <c r="V131" s="37"/>
      <c r="W131" s="37"/>
      <c r="X131" s="37"/>
      <c r="Y131" s="37"/>
      <c r="Z131" s="37"/>
      <c r="AA131" s="37"/>
      <c r="AB131" s="37"/>
      <c r="AC131" s="37"/>
      <c r="AD131" s="37"/>
      <c r="AE131" s="37"/>
      <c r="AF131" s="37"/>
      <c r="AG131" s="37"/>
    </row>
    <row r="132" spans="16:33" s="5" customFormat="1" ht="12.75">
      <c r="P132" s="36"/>
      <c r="Q132" s="36"/>
      <c r="R132" s="36"/>
      <c r="S132" s="36"/>
      <c r="T132" s="36"/>
      <c r="U132" s="36"/>
      <c r="V132" s="37"/>
      <c r="W132" s="37"/>
      <c r="X132" s="37"/>
      <c r="Y132" s="37"/>
      <c r="Z132" s="37"/>
      <c r="AA132" s="37"/>
      <c r="AB132" s="37"/>
      <c r="AC132" s="37"/>
      <c r="AD132" s="37"/>
      <c r="AE132" s="37"/>
      <c r="AF132" s="37"/>
      <c r="AG132" s="37"/>
    </row>
    <row r="133" spans="16:33" s="5" customFormat="1" ht="12.75">
      <c r="P133" s="36"/>
      <c r="Q133" s="36"/>
      <c r="R133" s="36"/>
      <c r="S133" s="36"/>
      <c r="T133" s="36"/>
      <c r="U133" s="36"/>
      <c r="V133" s="37"/>
      <c r="W133" s="37"/>
      <c r="X133" s="37"/>
      <c r="Y133" s="37"/>
      <c r="Z133" s="37"/>
      <c r="AA133" s="37"/>
      <c r="AB133" s="37"/>
      <c r="AC133" s="37"/>
      <c r="AD133" s="37"/>
      <c r="AE133" s="37"/>
      <c r="AF133" s="37"/>
      <c r="AG133" s="37"/>
    </row>
    <row r="134" spans="16:33" s="5" customFormat="1" ht="12.75">
      <c r="P134" s="36"/>
      <c r="Q134" s="36"/>
      <c r="R134" s="36"/>
      <c r="S134" s="36"/>
      <c r="T134" s="36"/>
      <c r="U134" s="36"/>
      <c r="V134" s="37"/>
      <c r="W134" s="37"/>
      <c r="X134" s="37"/>
      <c r="Y134" s="37"/>
      <c r="Z134" s="37"/>
      <c r="AA134" s="37"/>
      <c r="AB134" s="37"/>
      <c r="AC134" s="37"/>
      <c r="AD134" s="37"/>
      <c r="AE134" s="37"/>
      <c r="AF134" s="37"/>
      <c r="AG134" s="37"/>
    </row>
    <row r="135" spans="16:33" s="5" customFormat="1" ht="12.75">
      <c r="P135" s="36"/>
      <c r="Q135" s="36"/>
      <c r="R135" s="36"/>
      <c r="S135" s="36"/>
      <c r="T135" s="36"/>
      <c r="U135" s="36"/>
      <c r="V135" s="37"/>
      <c r="W135" s="37"/>
      <c r="X135" s="37"/>
      <c r="Y135" s="37"/>
      <c r="Z135" s="37"/>
      <c r="AA135" s="37"/>
      <c r="AB135" s="37"/>
      <c r="AC135" s="37"/>
      <c r="AD135" s="37"/>
      <c r="AE135" s="37"/>
      <c r="AF135" s="37"/>
      <c r="AG135" s="37"/>
    </row>
    <row r="136" spans="16:33" s="5" customFormat="1" ht="12.75">
      <c r="P136" s="36"/>
      <c r="Q136" s="36"/>
      <c r="R136" s="36"/>
      <c r="S136" s="36"/>
      <c r="T136" s="36"/>
      <c r="U136" s="36"/>
      <c r="V136" s="37"/>
      <c r="W136" s="37"/>
      <c r="X136" s="37"/>
      <c r="Y136" s="37"/>
      <c r="Z136" s="37"/>
      <c r="AA136" s="37"/>
      <c r="AB136" s="37"/>
      <c r="AC136" s="37"/>
      <c r="AD136" s="37"/>
      <c r="AE136" s="37"/>
      <c r="AF136" s="37"/>
      <c r="AG136" s="37"/>
    </row>
    <row r="137" spans="16:33" s="5" customFormat="1" ht="12.75">
      <c r="P137" s="36"/>
      <c r="Q137" s="36"/>
      <c r="R137" s="36"/>
      <c r="S137" s="36"/>
      <c r="T137" s="36"/>
      <c r="U137" s="36"/>
      <c r="V137" s="37"/>
      <c r="W137" s="37"/>
      <c r="X137" s="37"/>
      <c r="Y137" s="37"/>
      <c r="Z137" s="37"/>
      <c r="AA137" s="37"/>
      <c r="AB137" s="37"/>
      <c r="AC137" s="37"/>
      <c r="AD137" s="37"/>
      <c r="AE137" s="37"/>
      <c r="AF137" s="37"/>
      <c r="AG137" s="37"/>
    </row>
    <row r="138" spans="16:33" s="5" customFormat="1" ht="12.75">
      <c r="P138" s="36"/>
      <c r="Q138" s="36"/>
      <c r="R138" s="36"/>
      <c r="S138" s="36"/>
      <c r="T138" s="36"/>
      <c r="U138" s="36"/>
      <c r="V138" s="37"/>
      <c r="W138" s="37"/>
      <c r="X138" s="37"/>
      <c r="Y138" s="37"/>
      <c r="Z138" s="37"/>
      <c r="AA138" s="37"/>
      <c r="AB138" s="37"/>
      <c r="AC138" s="37"/>
      <c r="AD138" s="37"/>
      <c r="AE138" s="37"/>
      <c r="AF138" s="37"/>
      <c r="AG138" s="37"/>
    </row>
    <row r="139" spans="16:33" s="5" customFormat="1" ht="12.75">
      <c r="P139" s="36"/>
      <c r="Q139" s="36"/>
      <c r="R139" s="36"/>
      <c r="S139" s="36"/>
      <c r="T139" s="36"/>
      <c r="U139" s="36"/>
      <c r="V139" s="37"/>
      <c r="W139" s="37"/>
      <c r="X139" s="37"/>
      <c r="Y139" s="37"/>
      <c r="Z139" s="37"/>
      <c r="AA139" s="37"/>
      <c r="AB139" s="37"/>
      <c r="AC139" s="37"/>
      <c r="AD139" s="37"/>
      <c r="AE139" s="37"/>
      <c r="AF139" s="37"/>
      <c r="AG139" s="37"/>
    </row>
    <row r="140" spans="16:33" s="5" customFormat="1" ht="12.75">
      <c r="P140" s="36"/>
      <c r="Q140" s="36"/>
      <c r="R140" s="36"/>
      <c r="S140" s="36"/>
      <c r="T140" s="36"/>
      <c r="U140" s="36"/>
      <c r="V140" s="37"/>
      <c r="W140" s="37"/>
      <c r="X140" s="37"/>
      <c r="Y140" s="37"/>
      <c r="Z140" s="37"/>
      <c r="AA140" s="37"/>
      <c r="AB140" s="37"/>
      <c r="AC140" s="37"/>
      <c r="AD140" s="37"/>
      <c r="AE140" s="37"/>
      <c r="AF140" s="37"/>
      <c r="AG140" s="37"/>
    </row>
    <row r="141" spans="16:33" s="5" customFormat="1" ht="12.75">
      <c r="P141" s="36"/>
      <c r="Q141" s="36"/>
      <c r="R141" s="36"/>
      <c r="S141" s="36"/>
      <c r="T141" s="36"/>
      <c r="U141" s="36"/>
      <c r="V141" s="37"/>
      <c r="W141" s="37"/>
      <c r="X141" s="37"/>
      <c r="Y141" s="37"/>
      <c r="Z141" s="37"/>
      <c r="AA141" s="37"/>
      <c r="AB141" s="37"/>
      <c r="AC141" s="37"/>
      <c r="AD141" s="37"/>
      <c r="AE141" s="37"/>
      <c r="AF141" s="37"/>
      <c r="AG141" s="37"/>
    </row>
    <row r="142" spans="16:33" s="5" customFormat="1" ht="12.75">
      <c r="P142" s="36"/>
      <c r="Q142" s="36"/>
      <c r="R142" s="36"/>
      <c r="S142" s="36"/>
      <c r="T142" s="36"/>
      <c r="U142" s="36"/>
      <c r="V142" s="37"/>
      <c r="W142" s="37"/>
      <c r="X142" s="37"/>
      <c r="Y142" s="37"/>
      <c r="Z142" s="37"/>
      <c r="AA142" s="37"/>
      <c r="AB142" s="37"/>
      <c r="AC142" s="37"/>
      <c r="AD142" s="37"/>
      <c r="AE142" s="37"/>
      <c r="AF142" s="37"/>
      <c r="AG142" s="37"/>
    </row>
    <row r="143" spans="16:33" s="5" customFormat="1" ht="12.75">
      <c r="P143" s="36"/>
      <c r="Q143" s="36"/>
      <c r="R143" s="36"/>
      <c r="S143" s="36"/>
      <c r="T143" s="36"/>
      <c r="U143" s="36"/>
      <c r="V143" s="37"/>
      <c r="W143" s="37"/>
      <c r="X143" s="37"/>
      <c r="Y143" s="37"/>
      <c r="Z143" s="37"/>
      <c r="AA143" s="37"/>
      <c r="AB143" s="37"/>
      <c r="AC143" s="37"/>
      <c r="AD143" s="37"/>
      <c r="AE143" s="37"/>
      <c r="AF143" s="37"/>
      <c r="AG143" s="37"/>
    </row>
    <row r="144" spans="16:33" s="5" customFormat="1" ht="12.75">
      <c r="P144" s="36"/>
      <c r="Q144" s="36"/>
      <c r="R144" s="36"/>
      <c r="S144" s="36"/>
      <c r="T144" s="36"/>
      <c r="U144" s="36"/>
      <c r="V144" s="37"/>
      <c r="W144" s="37"/>
      <c r="X144" s="37"/>
      <c r="Y144" s="37"/>
      <c r="Z144" s="37"/>
      <c r="AA144" s="37"/>
      <c r="AB144" s="37"/>
      <c r="AC144" s="37"/>
      <c r="AD144" s="37"/>
      <c r="AE144" s="37"/>
      <c r="AF144" s="37"/>
      <c r="AG144" s="37"/>
    </row>
    <row r="145" spans="16:33" s="5" customFormat="1" ht="12.75">
      <c r="P145" s="36"/>
      <c r="Q145" s="36"/>
      <c r="R145" s="36"/>
      <c r="S145" s="36"/>
      <c r="T145" s="36"/>
      <c r="U145" s="36"/>
      <c r="V145" s="37"/>
      <c r="W145" s="37"/>
      <c r="X145" s="37"/>
      <c r="Y145" s="37"/>
      <c r="Z145" s="37"/>
      <c r="AA145" s="37"/>
      <c r="AB145" s="37"/>
      <c r="AC145" s="37"/>
      <c r="AD145" s="37"/>
      <c r="AE145" s="37"/>
      <c r="AF145" s="37"/>
      <c r="AG145" s="37"/>
    </row>
    <row r="146" spans="16:33" s="5" customFormat="1" ht="12.75">
      <c r="P146" s="36"/>
      <c r="Q146" s="36"/>
      <c r="R146" s="36"/>
      <c r="S146" s="36"/>
      <c r="T146" s="36"/>
      <c r="U146" s="36"/>
      <c r="V146" s="37"/>
      <c r="W146" s="37"/>
      <c r="X146" s="37"/>
      <c r="Y146" s="37"/>
      <c r="Z146" s="37"/>
      <c r="AA146" s="37"/>
      <c r="AB146" s="37"/>
      <c r="AC146" s="37"/>
      <c r="AD146" s="37"/>
      <c r="AE146" s="37"/>
      <c r="AF146" s="37"/>
      <c r="AG146" s="37"/>
    </row>
    <row r="147" spans="16:33" s="5" customFormat="1" ht="12.75">
      <c r="P147" s="36"/>
      <c r="Q147" s="36"/>
      <c r="R147" s="36"/>
      <c r="S147" s="36"/>
      <c r="T147" s="36"/>
      <c r="U147" s="36"/>
      <c r="V147" s="37"/>
      <c r="W147" s="37"/>
      <c r="X147" s="37"/>
      <c r="Y147" s="37"/>
      <c r="Z147" s="37"/>
      <c r="AA147" s="37"/>
      <c r="AB147" s="37"/>
      <c r="AC147" s="37"/>
      <c r="AD147" s="37"/>
      <c r="AE147" s="37"/>
      <c r="AF147" s="37"/>
      <c r="AG147" s="37"/>
    </row>
    <row r="148" spans="16:33" s="5" customFormat="1" ht="12.75">
      <c r="P148" s="36"/>
      <c r="Q148" s="36"/>
      <c r="R148" s="36"/>
      <c r="S148" s="36"/>
      <c r="T148" s="36"/>
      <c r="U148" s="36"/>
      <c r="V148" s="37"/>
      <c r="W148" s="37"/>
      <c r="X148" s="37"/>
      <c r="Y148" s="37"/>
      <c r="Z148" s="37"/>
      <c r="AA148" s="37"/>
      <c r="AB148" s="37"/>
      <c r="AC148" s="37"/>
      <c r="AD148" s="37"/>
      <c r="AE148" s="37"/>
      <c r="AF148" s="37"/>
      <c r="AG148" s="37"/>
    </row>
    <row r="149" spans="16:33" s="5" customFormat="1" ht="12.75">
      <c r="P149" s="36"/>
      <c r="Q149" s="36"/>
      <c r="R149" s="36"/>
      <c r="S149" s="36"/>
      <c r="T149" s="36"/>
      <c r="U149" s="36"/>
      <c r="V149" s="37"/>
      <c r="W149" s="37"/>
      <c r="X149" s="37"/>
      <c r="Y149" s="37"/>
      <c r="Z149" s="37"/>
      <c r="AA149" s="37"/>
      <c r="AB149" s="37"/>
      <c r="AC149" s="37"/>
      <c r="AD149" s="37"/>
      <c r="AE149" s="37"/>
      <c r="AF149" s="37"/>
      <c r="AG149" s="37"/>
    </row>
    <row r="150" spans="16:33" s="5" customFormat="1" ht="12.75">
      <c r="P150" s="36"/>
      <c r="Q150" s="36"/>
      <c r="R150" s="36"/>
      <c r="S150" s="36"/>
      <c r="T150" s="36"/>
      <c r="U150" s="36"/>
      <c r="V150" s="37"/>
      <c r="W150" s="37"/>
      <c r="X150" s="37"/>
      <c r="Y150" s="37"/>
      <c r="Z150" s="37"/>
      <c r="AA150" s="37"/>
      <c r="AB150" s="37"/>
      <c r="AC150" s="37"/>
      <c r="AD150" s="37"/>
      <c r="AE150" s="37"/>
      <c r="AF150" s="37"/>
      <c r="AG150" s="37"/>
    </row>
    <row r="151" spans="16:33" s="5" customFormat="1" ht="12.75">
      <c r="P151" s="36"/>
      <c r="Q151" s="36"/>
      <c r="R151" s="36"/>
      <c r="S151" s="36"/>
      <c r="T151" s="36"/>
      <c r="U151" s="36"/>
      <c r="V151" s="37"/>
      <c r="W151" s="37"/>
      <c r="X151" s="37"/>
      <c r="Y151" s="37"/>
      <c r="Z151" s="37"/>
      <c r="AA151" s="37"/>
      <c r="AB151" s="37"/>
      <c r="AC151" s="37"/>
      <c r="AD151" s="37"/>
      <c r="AE151" s="37"/>
      <c r="AF151" s="37"/>
      <c r="AG151" s="37"/>
    </row>
    <row r="152" spans="16:33" s="5" customFormat="1" ht="12.75">
      <c r="P152" s="36"/>
      <c r="Q152" s="36"/>
      <c r="R152" s="36"/>
      <c r="S152" s="36"/>
      <c r="T152" s="36"/>
      <c r="U152" s="36"/>
      <c r="V152" s="37"/>
      <c r="W152" s="37"/>
      <c r="X152" s="37"/>
      <c r="Y152" s="37"/>
      <c r="Z152" s="37"/>
      <c r="AA152" s="37"/>
      <c r="AB152" s="37"/>
      <c r="AC152" s="37"/>
      <c r="AD152" s="37"/>
      <c r="AE152" s="37"/>
      <c r="AF152" s="37"/>
      <c r="AG152" s="37"/>
    </row>
    <row r="153" spans="16:33" s="5" customFormat="1" ht="12.75">
      <c r="P153" s="36"/>
      <c r="Q153" s="36"/>
      <c r="R153" s="36"/>
      <c r="S153" s="36"/>
      <c r="T153" s="36"/>
      <c r="U153" s="36"/>
      <c r="V153" s="37"/>
      <c r="W153" s="37"/>
      <c r="X153" s="37"/>
      <c r="Y153" s="37"/>
      <c r="Z153" s="37"/>
      <c r="AA153" s="37"/>
      <c r="AB153" s="37"/>
      <c r="AC153" s="37"/>
      <c r="AD153" s="37"/>
      <c r="AE153" s="37"/>
      <c r="AF153" s="37"/>
      <c r="AG153" s="37"/>
    </row>
    <row r="154" spans="16:33" s="5" customFormat="1" ht="12.75">
      <c r="P154" s="36"/>
      <c r="Q154" s="36"/>
      <c r="R154" s="36"/>
      <c r="S154" s="36"/>
      <c r="T154" s="36"/>
      <c r="U154" s="36"/>
      <c r="V154" s="37"/>
      <c r="W154" s="37"/>
      <c r="X154" s="37"/>
      <c r="Y154" s="37"/>
      <c r="Z154" s="37"/>
      <c r="AA154" s="37"/>
      <c r="AB154" s="37"/>
      <c r="AC154" s="37"/>
      <c r="AD154" s="37"/>
      <c r="AE154" s="37"/>
      <c r="AF154" s="37"/>
      <c r="AG154" s="37"/>
    </row>
    <row r="155" spans="16:33" s="5" customFormat="1" ht="12.75">
      <c r="P155" s="36"/>
      <c r="Q155" s="36"/>
      <c r="R155" s="36"/>
      <c r="S155" s="36"/>
      <c r="T155" s="36"/>
      <c r="U155" s="36"/>
      <c r="V155" s="37"/>
      <c r="W155" s="37"/>
      <c r="X155" s="37"/>
      <c r="Y155" s="37"/>
      <c r="Z155" s="37"/>
      <c r="AA155" s="37"/>
      <c r="AB155" s="37"/>
      <c r="AC155" s="37"/>
      <c r="AD155" s="37"/>
      <c r="AE155" s="37"/>
      <c r="AF155" s="37"/>
      <c r="AG155" s="37"/>
    </row>
    <row r="156" spans="16:33" s="5" customFormat="1" ht="12.75">
      <c r="P156" s="36"/>
      <c r="Q156" s="36"/>
      <c r="R156" s="36"/>
      <c r="S156" s="36"/>
      <c r="T156" s="36"/>
      <c r="U156" s="36"/>
      <c r="V156" s="37"/>
      <c r="W156" s="37"/>
      <c r="X156" s="37"/>
      <c r="Y156" s="37"/>
      <c r="Z156" s="37"/>
      <c r="AA156" s="37"/>
      <c r="AB156" s="37"/>
      <c r="AC156" s="37"/>
      <c r="AD156" s="37"/>
      <c r="AE156" s="37"/>
      <c r="AF156" s="37"/>
      <c r="AG156" s="37"/>
    </row>
    <row r="157" spans="16:33" s="5" customFormat="1" ht="12.75">
      <c r="P157" s="36"/>
      <c r="Q157" s="36"/>
      <c r="R157" s="36"/>
      <c r="S157" s="36"/>
      <c r="T157" s="36"/>
      <c r="U157" s="36"/>
      <c r="V157" s="37"/>
      <c r="W157" s="37"/>
      <c r="X157" s="37"/>
      <c r="Y157" s="37"/>
      <c r="Z157" s="37"/>
      <c r="AA157" s="37"/>
      <c r="AB157" s="37"/>
      <c r="AC157" s="37"/>
      <c r="AD157" s="37"/>
      <c r="AE157" s="37"/>
      <c r="AF157" s="37"/>
      <c r="AG157" s="37"/>
    </row>
    <row r="158" spans="16:33" s="5" customFormat="1" ht="12.75">
      <c r="P158" s="36"/>
      <c r="Q158" s="36"/>
      <c r="R158" s="36"/>
      <c r="S158" s="36"/>
      <c r="T158" s="36"/>
      <c r="U158" s="36"/>
      <c r="V158" s="37"/>
      <c r="W158" s="37"/>
      <c r="X158" s="37"/>
      <c r="Y158" s="37"/>
      <c r="Z158" s="37"/>
      <c r="AA158" s="37"/>
      <c r="AB158" s="37"/>
      <c r="AC158" s="37"/>
      <c r="AD158" s="37"/>
      <c r="AE158" s="37"/>
      <c r="AF158" s="37"/>
      <c r="AG158" s="37"/>
    </row>
    <row r="159" spans="16:33" s="5" customFormat="1" ht="12.75">
      <c r="P159" s="36"/>
      <c r="Q159" s="36"/>
      <c r="R159" s="36"/>
      <c r="S159" s="36"/>
      <c r="T159" s="36"/>
      <c r="U159" s="36"/>
      <c r="V159" s="37"/>
      <c r="W159" s="37"/>
      <c r="X159" s="37"/>
      <c r="Y159" s="37"/>
      <c r="Z159" s="37"/>
      <c r="AA159" s="37"/>
      <c r="AB159" s="37"/>
      <c r="AC159" s="37"/>
      <c r="AD159" s="37"/>
      <c r="AE159" s="37"/>
      <c r="AF159" s="37"/>
      <c r="AG159" s="37"/>
    </row>
    <row r="160" spans="16:33" s="5" customFormat="1" ht="12.75">
      <c r="P160" s="36"/>
      <c r="Q160" s="36"/>
      <c r="R160" s="36"/>
      <c r="S160" s="36"/>
      <c r="T160" s="36"/>
      <c r="U160" s="36"/>
      <c r="V160" s="37"/>
      <c r="W160" s="37"/>
      <c r="X160" s="37"/>
      <c r="Y160" s="37"/>
      <c r="Z160" s="37"/>
      <c r="AA160" s="37"/>
      <c r="AB160" s="37"/>
      <c r="AC160" s="37"/>
      <c r="AD160" s="37"/>
      <c r="AE160" s="37"/>
      <c r="AF160" s="37"/>
      <c r="AG160" s="37"/>
    </row>
    <row r="161" spans="16:33" s="5" customFormat="1" ht="12.75">
      <c r="P161" s="36"/>
      <c r="Q161" s="36"/>
      <c r="R161" s="36"/>
      <c r="S161" s="36"/>
      <c r="T161" s="36"/>
      <c r="U161" s="36"/>
      <c r="V161" s="37"/>
      <c r="W161" s="37"/>
      <c r="X161" s="37"/>
      <c r="Y161" s="37"/>
      <c r="Z161" s="37"/>
      <c r="AA161" s="37"/>
      <c r="AB161" s="37"/>
      <c r="AC161" s="37"/>
      <c r="AD161" s="37"/>
      <c r="AE161" s="37"/>
      <c r="AF161" s="37"/>
      <c r="AG161" s="37"/>
    </row>
    <row r="162" spans="16:33" s="5" customFormat="1" ht="12.75">
      <c r="P162" s="36"/>
      <c r="Q162" s="36"/>
      <c r="R162" s="36"/>
      <c r="S162" s="36"/>
      <c r="T162" s="36"/>
      <c r="U162" s="36"/>
      <c r="V162" s="37"/>
      <c r="W162" s="37"/>
      <c r="X162" s="37"/>
      <c r="Y162" s="37"/>
      <c r="Z162" s="37"/>
      <c r="AA162" s="37"/>
      <c r="AB162" s="37"/>
      <c r="AC162" s="37"/>
      <c r="AD162" s="37"/>
      <c r="AE162" s="37"/>
      <c r="AF162" s="37"/>
      <c r="AG162" s="37"/>
    </row>
    <row r="163" spans="16:33" s="5" customFormat="1" ht="12.75">
      <c r="P163" s="36"/>
      <c r="Q163" s="36"/>
      <c r="R163" s="36"/>
      <c r="S163" s="36"/>
      <c r="T163" s="36"/>
      <c r="U163" s="36"/>
      <c r="V163" s="37"/>
      <c r="W163" s="37"/>
      <c r="X163" s="37"/>
      <c r="Y163" s="37"/>
      <c r="Z163" s="37"/>
      <c r="AA163" s="37"/>
      <c r="AB163" s="37"/>
      <c r="AC163" s="37"/>
      <c r="AD163" s="37"/>
      <c r="AE163" s="37"/>
      <c r="AF163" s="37"/>
      <c r="AG163" s="37"/>
    </row>
    <row r="164" spans="16:33" s="5" customFormat="1" ht="12.75">
      <c r="P164" s="36"/>
      <c r="Q164" s="36"/>
      <c r="R164" s="36"/>
      <c r="S164" s="36"/>
      <c r="T164" s="36"/>
      <c r="U164" s="36"/>
      <c r="V164" s="37"/>
      <c r="W164" s="37"/>
      <c r="X164" s="37"/>
      <c r="Y164" s="37"/>
      <c r="Z164" s="37"/>
      <c r="AA164" s="37"/>
      <c r="AB164" s="37"/>
      <c r="AC164" s="37"/>
      <c r="AD164" s="37"/>
      <c r="AE164" s="37"/>
      <c r="AF164" s="37"/>
      <c r="AG164" s="37"/>
    </row>
    <row r="165" spans="16:33" s="5" customFormat="1" ht="12.75">
      <c r="P165" s="36"/>
      <c r="Q165" s="36"/>
      <c r="R165" s="36"/>
      <c r="S165" s="36"/>
      <c r="T165" s="36"/>
      <c r="U165" s="36"/>
      <c r="V165" s="37"/>
      <c r="W165" s="37"/>
      <c r="X165" s="37"/>
      <c r="Y165" s="37"/>
      <c r="Z165" s="37"/>
      <c r="AA165" s="37"/>
      <c r="AB165" s="37"/>
      <c r="AC165" s="37"/>
      <c r="AD165" s="37"/>
      <c r="AE165" s="37"/>
      <c r="AF165" s="37"/>
      <c r="AG165" s="37"/>
    </row>
    <row r="166" spans="16:33" s="5" customFormat="1" ht="12.75">
      <c r="P166" s="36"/>
      <c r="Q166" s="36"/>
      <c r="R166" s="36"/>
      <c r="S166" s="36"/>
      <c r="T166" s="36"/>
      <c r="U166" s="36"/>
      <c r="V166" s="37"/>
      <c r="W166" s="37"/>
      <c r="X166" s="37"/>
      <c r="Y166" s="37"/>
      <c r="Z166" s="37"/>
      <c r="AA166" s="37"/>
      <c r="AB166" s="37"/>
      <c r="AC166" s="37"/>
      <c r="AD166" s="37"/>
      <c r="AE166" s="37"/>
      <c r="AF166" s="37"/>
      <c r="AG166" s="37"/>
    </row>
    <row r="167" spans="16:33" s="5" customFormat="1" ht="12.75">
      <c r="P167" s="36"/>
      <c r="Q167" s="36"/>
      <c r="R167" s="36"/>
      <c r="S167" s="36"/>
      <c r="T167" s="36"/>
      <c r="U167" s="36"/>
      <c r="V167" s="37"/>
      <c r="W167" s="37"/>
      <c r="X167" s="37"/>
      <c r="Y167" s="37"/>
      <c r="Z167" s="37"/>
      <c r="AA167" s="37"/>
      <c r="AB167" s="37"/>
      <c r="AC167" s="37"/>
      <c r="AD167" s="37"/>
      <c r="AE167" s="37"/>
      <c r="AF167" s="37"/>
      <c r="AG167" s="37"/>
    </row>
    <row r="168" spans="16:33" s="5" customFormat="1" ht="12.75">
      <c r="P168" s="36"/>
      <c r="Q168" s="36"/>
      <c r="R168" s="36"/>
      <c r="S168" s="36"/>
      <c r="T168" s="36"/>
      <c r="U168" s="36"/>
      <c r="V168" s="37"/>
      <c r="W168" s="37"/>
      <c r="X168" s="37"/>
      <c r="Y168" s="37"/>
      <c r="Z168" s="37"/>
      <c r="AA168" s="37"/>
      <c r="AB168" s="37"/>
      <c r="AC168" s="37"/>
      <c r="AD168" s="37"/>
      <c r="AE168" s="37"/>
      <c r="AF168" s="37"/>
      <c r="AG168" s="37"/>
    </row>
    <row r="169" spans="16:33" s="5" customFormat="1" ht="12.75">
      <c r="P169" s="36"/>
      <c r="Q169" s="36"/>
      <c r="R169" s="36"/>
      <c r="S169" s="36"/>
      <c r="T169" s="36"/>
      <c r="U169" s="36"/>
      <c r="V169" s="37"/>
      <c r="W169" s="37"/>
      <c r="X169" s="37"/>
      <c r="Y169" s="37"/>
      <c r="Z169" s="37"/>
      <c r="AA169" s="37"/>
      <c r="AB169" s="37"/>
      <c r="AC169" s="37"/>
      <c r="AD169" s="37"/>
      <c r="AE169" s="37"/>
      <c r="AF169" s="37"/>
      <c r="AG169" s="37"/>
    </row>
    <row r="170" spans="16:33" s="5" customFormat="1" ht="12.75">
      <c r="P170" s="36"/>
      <c r="Q170" s="36"/>
      <c r="R170" s="36"/>
      <c r="S170" s="36"/>
      <c r="T170" s="36"/>
      <c r="U170" s="36"/>
      <c r="V170" s="37"/>
      <c r="W170" s="37"/>
      <c r="X170" s="37"/>
      <c r="Y170" s="37"/>
      <c r="Z170" s="37"/>
      <c r="AA170" s="37"/>
      <c r="AB170" s="37"/>
      <c r="AC170" s="37"/>
      <c r="AD170" s="37"/>
      <c r="AE170" s="37"/>
      <c r="AF170" s="37"/>
      <c r="AG170" s="37"/>
    </row>
    <row r="171" spans="16:33" s="5" customFormat="1" ht="12.75">
      <c r="P171" s="36"/>
      <c r="Q171" s="36"/>
      <c r="R171" s="36"/>
      <c r="S171" s="36"/>
      <c r="T171" s="36"/>
      <c r="U171" s="36"/>
      <c r="V171" s="37"/>
      <c r="W171" s="37"/>
      <c r="X171" s="37"/>
      <c r="Y171" s="37"/>
      <c r="Z171" s="37"/>
      <c r="AA171" s="37"/>
      <c r="AB171" s="37"/>
      <c r="AC171" s="37"/>
      <c r="AD171" s="37"/>
      <c r="AE171" s="37"/>
      <c r="AF171" s="37"/>
      <c r="AG171" s="37"/>
    </row>
    <row r="172" spans="16:33" s="5" customFormat="1" ht="12.75">
      <c r="P172" s="36"/>
      <c r="Q172" s="36"/>
      <c r="R172" s="36"/>
      <c r="S172" s="36"/>
      <c r="T172" s="36"/>
      <c r="U172" s="36"/>
      <c r="V172" s="37"/>
      <c r="W172" s="37"/>
      <c r="X172" s="37"/>
      <c r="Y172" s="37"/>
      <c r="Z172" s="37"/>
      <c r="AA172" s="37"/>
      <c r="AB172" s="37"/>
      <c r="AC172" s="37"/>
      <c r="AD172" s="37"/>
      <c r="AE172" s="37"/>
      <c r="AF172" s="37"/>
      <c r="AG172" s="37"/>
    </row>
    <row r="173" spans="16:33" s="5" customFormat="1" ht="12.75">
      <c r="P173" s="36"/>
      <c r="Q173" s="36"/>
      <c r="R173" s="36"/>
      <c r="S173" s="36"/>
      <c r="T173" s="36"/>
      <c r="U173" s="36"/>
      <c r="V173" s="37"/>
      <c r="W173" s="37"/>
      <c r="X173" s="37"/>
      <c r="Y173" s="37"/>
      <c r="Z173" s="37"/>
      <c r="AA173" s="37"/>
      <c r="AB173" s="37"/>
      <c r="AC173" s="37"/>
      <c r="AD173" s="37"/>
      <c r="AE173" s="37"/>
      <c r="AF173" s="37"/>
      <c r="AG173" s="37"/>
    </row>
    <row r="174" spans="16:33" s="5" customFormat="1" ht="12.75">
      <c r="P174" s="36"/>
      <c r="Q174" s="36"/>
      <c r="R174" s="36"/>
      <c r="S174" s="36"/>
      <c r="T174" s="36"/>
      <c r="U174" s="36"/>
      <c r="V174" s="37"/>
      <c r="W174" s="37"/>
      <c r="X174" s="37"/>
      <c r="Y174" s="37"/>
      <c r="Z174" s="37"/>
      <c r="AA174" s="37"/>
      <c r="AB174" s="37"/>
      <c r="AC174" s="37"/>
      <c r="AD174" s="37"/>
      <c r="AE174" s="37"/>
      <c r="AF174" s="37"/>
      <c r="AG174" s="37"/>
    </row>
    <row r="175" spans="16:33" s="5" customFormat="1" ht="12.75">
      <c r="P175" s="36"/>
      <c r="Q175" s="36"/>
      <c r="R175" s="36"/>
      <c r="S175" s="36"/>
      <c r="T175" s="36"/>
      <c r="U175" s="36"/>
      <c r="V175" s="37"/>
      <c r="W175" s="37"/>
      <c r="X175" s="37"/>
      <c r="Y175" s="37"/>
      <c r="Z175" s="37"/>
      <c r="AA175" s="37"/>
      <c r="AB175" s="37"/>
      <c r="AC175" s="37"/>
      <c r="AD175" s="37"/>
      <c r="AE175" s="37"/>
      <c r="AF175" s="37"/>
      <c r="AG175" s="37"/>
    </row>
    <row r="176" spans="16:33" s="5" customFormat="1" ht="12.75">
      <c r="P176" s="36"/>
      <c r="Q176" s="36"/>
      <c r="R176" s="36"/>
      <c r="S176" s="36"/>
      <c r="T176" s="36"/>
      <c r="U176" s="36"/>
      <c r="V176" s="37"/>
      <c r="W176" s="37"/>
      <c r="X176" s="37"/>
      <c r="Y176" s="37"/>
      <c r="Z176" s="37"/>
      <c r="AA176" s="37"/>
      <c r="AB176" s="37"/>
      <c r="AC176" s="37"/>
      <c r="AD176" s="37"/>
      <c r="AE176" s="37"/>
      <c r="AF176" s="37"/>
      <c r="AG176" s="37"/>
    </row>
    <row r="177" spans="16:33" s="5" customFormat="1" ht="12.75">
      <c r="P177" s="36"/>
      <c r="Q177" s="36"/>
      <c r="R177" s="36"/>
      <c r="S177" s="36"/>
      <c r="T177" s="36"/>
      <c r="U177" s="36"/>
      <c r="V177" s="37"/>
      <c r="W177" s="37"/>
      <c r="X177" s="37"/>
      <c r="Y177" s="37"/>
      <c r="Z177" s="37"/>
      <c r="AA177" s="37"/>
      <c r="AB177" s="37"/>
      <c r="AC177" s="37"/>
      <c r="AD177" s="37"/>
      <c r="AE177" s="37"/>
      <c r="AF177" s="37"/>
      <c r="AG177" s="37"/>
    </row>
    <row r="178" spans="16:33" s="5" customFormat="1" ht="12.75">
      <c r="P178" s="36"/>
      <c r="Q178" s="36"/>
      <c r="R178" s="36"/>
      <c r="S178" s="36"/>
      <c r="T178" s="36"/>
      <c r="U178" s="36"/>
      <c r="V178" s="37"/>
      <c r="W178" s="37"/>
      <c r="X178" s="37"/>
      <c r="Y178" s="37"/>
      <c r="Z178" s="37"/>
      <c r="AA178" s="37"/>
      <c r="AB178" s="37"/>
      <c r="AC178" s="37"/>
      <c r="AD178" s="37"/>
      <c r="AE178" s="37"/>
      <c r="AF178" s="37"/>
      <c r="AG178" s="37"/>
    </row>
    <row r="179" spans="16:33" s="5" customFormat="1" ht="12.75">
      <c r="P179" s="36"/>
      <c r="Q179" s="36"/>
      <c r="R179" s="36"/>
      <c r="S179" s="36"/>
      <c r="T179" s="36"/>
      <c r="U179" s="36"/>
      <c r="V179" s="37"/>
      <c r="W179" s="37"/>
      <c r="X179" s="37"/>
      <c r="Y179" s="37"/>
      <c r="Z179" s="37"/>
      <c r="AA179" s="37"/>
      <c r="AB179" s="37"/>
      <c r="AC179" s="37"/>
      <c r="AD179" s="37"/>
      <c r="AE179" s="37"/>
      <c r="AF179" s="37"/>
      <c r="AG179" s="37"/>
    </row>
    <row r="180" spans="16:33" s="5" customFormat="1" ht="12.75">
      <c r="P180" s="36"/>
      <c r="Q180" s="36"/>
      <c r="R180" s="36"/>
      <c r="S180" s="36"/>
      <c r="T180" s="36"/>
      <c r="U180" s="36"/>
      <c r="V180" s="37"/>
      <c r="W180" s="37"/>
      <c r="X180" s="37"/>
      <c r="Y180" s="37"/>
      <c r="Z180" s="37"/>
      <c r="AA180" s="37"/>
      <c r="AB180" s="37"/>
      <c r="AC180" s="37"/>
      <c r="AD180" s="37"/>
      <c r="AE180" s="37"/>
      <c r="AF180" s="37"/>
      <c r="AG180" s="37"/>
    </row>
    <row r="181" spans="16:33" s="5" customFormat="1" ht="12.75">
      <c r="P181" s="36"/>
      <c r="Q181" s="36"/>
      <c r="R181" s="36"/>
      <c r="S181" s="36"/>
      <c r="T181" s="36"/>
      <c r="U181" s="36"/>
      <c r="V181" s="37"/>
      <c r="W181" s="37"/>
      <c r="X181" s="37"/>
      <c r="Y181" s="37"/>
      <c r="Z181" s="37"/>
      <c r="AA181" s="37"/>
      <c r="AB181" s="37"/>
      <c r="AC181" s="37"/>
      <c r="AD181" s="37"/>
      <c r="AE181" s="37"/>
      <c r="AF181" s="37"/>
      <c r="AG181" s="37"/>
    </row>
    <row r="182" spans="16:33" s="5" customFormat="1" ht="12.75">
      <c r="P182" s="36"/>
      <c r="Q182" s="36"/>
      <c r="R182" s="36"/>
      <c r="S182" s="36"/>
      <c r="T182" s="36"/>
      <c r="U182" s="36"/>
      <c r="V182" s="37"/>
      <c r="W182" s="37"/>
      <c r="X182" s="37"/>
      <c r="Y182" s="37"/>
      <c r="Z182" s="37"/>
      <c r="AA182" s="37"/>
      <c r="AB182" s="37"/>
      <c r="AC182" s="37"/>
      <c r="AD182" s="37"/>
      <c r="AE182" s="37"/>
      <c r="AF182" s="37"/>
      <c r="AG182" s="37"/>
    </row>
    <row r="183" spans="16:33" s="5" customFormat="1" ht="12.75">
      <c r="P183" s="36"/>
      <c r="Q183" s="36"/>
      <c r="R183" s="36"/>
      <c r="S183" s="36"/>
      <c r="T183" s="36"/>
      <c r="U183" s="36"/>
      <c r="V183" s="37"/>
      <c r="W183" s="37"/>
      <c r="X183" s="37"/>
      <c r="Y183" s="37"/>
      <c r="Z183" s="37"/>
      <c r="AA183" s="37"/>
      <c r="AB183" s="37"/>
      <c r="AC183" s="37"/>
      <c r="AD183" s="37"/>
      <c r="AE183" s="37"/>
      <c r="AF183" s="37"/>
      <c r="AG183" s="37"/>
    </row>
    <row r="184" spans="16:33" s="5" customFormat="1" ht="12.75">
      <c r="P184" s="36"/>
      <c r="Q184" s="36"/>
      <c r="R184" s="36"/>
      <c r="S184" s="36"/>
      <c r="T184" s="36"/>
      <c r="U184" s="36"/>
      <c r="V184" s="37"/>
      <c r="W184" s="37"/>
      <c r="X184" s="37"/>
      <c r="Y184" s="37"/>
      <c r="Z184" s="37"/>
      <c r="AA184" s="37"/>
      <c r="AB184" s="37"/>
      <c r="AC184" s="37"/>
      <c r="AD184" s="37"/>
      <c r="AE184" s="37"/>
      <c r="AF184" s="37"/>
      <c r="AG184" s="37"/>
    </row>
    <row r="185" spans="16:33" s="5" customFormat="1" ht="12.75">
      <c r="P185" s="36"/>
      <c r="Q185" s="36"/>
      <c r="R185" s="36"/>
      <c r="S185" s="36"/>
      <c r="T185" s="36"/>
      <c r="U185" s="36"/>
      <c r="V185" s="37"/>
      <c r="W185" s="37"/>
      <c r="X185" s="37"/>
      <c r="Y185" s="37"/>
      <c r="Z185" s="37"/>
      <c r="AA185" s="37"/>
      <c r="AB185" s="37"/>
      <c r="AC185" s="37"/>
      <c r="AD185" s="37"/>
      <c r="AE185" s="37"/>
      <c r="AF185" s="37"/>
      <c r="AG185" s="37"/>
    </row>
    <row r="186" spans="16:33" s="5" customFormat="1" ht="12.75">
      <c r="P186" s="36"/>
      <c r="Q186" s="36"/>
      <c r="R186" s="36"/>
      <c r="S186" s="36"/>
      <c r="T186" s="36"/>
      <c r="U186" s="36"/>
      <c r="V186" s="37"/>
      <c r="W186" s="37"/>
      <c r="X186" s="37"/>
      <c r="Y186" s="37"/>
      <c r="Z186" s="37"/>
      <c r="AA186" s="37"/>
      <c r="AB186" s="37"/>
      <c r="AC186" s="37"/>
      <c r="AD186" s="37"/>
      <c r="AE186" s="37"/>
      <c r="AF186" s="37"/>
      <c r="AG186" s="37"/>
    </row>
    <row r="187" spans="16:33" s="5" customFormat="1" ht="12.75">
      <c r="P187" s="36"/>
      <c r="Q187" s="36"/>
      <c r="R187" s="36"/>
      <c r="S187" s="36"/>
      <c r="T187" s="36"/>
      <c r="U187" s="36"/>
      <c r="V187" s="37"/>
      <c r="W187" s="37"/>
      <c r="X187" s="37"/>
      <c r="Y187" s="37"/>
      <c r="Z187" s="37"/>
      <c r="AA187" s="37"/>
      <c r="AB187" s="37"/>
      <c r="AC187" s="37"/>
      <c r="AD187" s="37"/>
      <c r="AE187" s="37"/>
      <c r="AF187" s="37"/>
      <c r="AG187" s="37"/>
    </row>
    <row r="188" spans="16:33" s="5" customFormat="1" ht="12.75">
      <c r="P188" s="36"/>
      <c r="Q188" s="36"/>
      <c r="R188" s="36"/>
      <c r="S188" s="36"/>
      <c r="T188" s="36"/>
      <c r="U188" s="36"/>
      <c r="V188" s="37"/>
      <c r="W188" s="37"/>
      <c r="X188" s="37"/>
      <c r="Y188" s="37"/>
      <c r="Z188" s="37"/>
      <c r="AA188" s="37"/>
      <c r="AB188" s="37"/>
      <c r="AC188" s="37"/>
      <c r="AD188" s="37"/>
      <c r="AE188" s="37"/>
      <c r="AF188" s="37"/>
      <c r="AG188" s="37"/>
    </row>
    <row r="189" spans="16:33" s="5" customFormat="1" ht="12.75">
      <c r="P189" s="36"/>
      <c r="Q189" s="36"/>
      <c r="R189" s="36"/>
      <c r="S189" s="36"/>
      <c r="T189" s="36"/>
      <c r="U189" s="36"/>
      <c r="V189" s="37"/>
      <c r="W189" s="37"/>
      <c r="X189" s="37"/>
      <c r="Y189" s="37"/>
      <c r="Z189" s="37"/>
      <c r="AA189" s="37"/>
      <c r="AB189" s="37"/>
      <c r="AC189" s="37"/>
      <c r="AD189" s="37"/>
      <c r="AE189" s="37"/>
      <c r="AF189" s="37"/>
      <c r="AG189" s="37"/>
    </row>
    <row r="190" spans="16:33" s="5" customFormat="1" ht="12.75">
      <c r="P190" s="36"/>
      <c r="Q190" s="36"/>
      <c r="R190" s="36"/>
      <c r="S190" s="36"/>
      <c r="T190" s="36"/>
      <c r="U190" s="36"/>
      <c r="V190" s="37"/>
      <c r="W190" s="37"/>
      <c r="X190" s="37"/>
      <c r="Y190" s="37"/>
      <c r="Z190" s="37"/>
      <c r="AA190" s="37"/>
      <c r="AB190" s="37"/>
      <c r="AC190" s="37"/>
      <c r="AD190" s="37"/>
      <c r="AE190" s="37"/>
      <c r="AF190" s="37"/>
      <c r="AG190" s="37"/>
    </row>
    <row r="191" spans="16:33" s="5" customFormat="1" ht="12.75">
      <c r="P191" s="36"/>
      <c r="Q191" s="36"/>
      <c r="R191" s="36"/>
      <c r="S191" s="36"/>
      <c r="T191" s="36"/>
      <c r="U191" s="36"/>
      <c r="V191" s="37"/>
      <c r="W191" s="37"/>
      <c r="X191" s="37"/>
      <c r="Y191" s="37"/>
      <c r="Z191" s="37"/>
      <c r="AA191" s="37"/>
      <c r="AB191" s="37"/>
      <c r="AC191" s="37"/>
      <c r="AD191" s="37"/>
      <c r="AE191" s="37"/>
      <c r="AF191" s="37"/>
      <c r="AG191" s="37"/>
    </row>
    <row r="192" spans="16:33" s="5" customFormat="1" ht="12.75">
      <c r="P192" s="36"/>
      <c r="Q192" s="36"/>
      <c r="R192" s="36"/>
      <c r="S192" s="36"/>
      <c r="T192" s="36"/>
      <c r="U192" s="36"/>
      <c r="V192" s="37"/>
      <c r="W192" s="37"/>
      <c r="X192" s="37"/>
      <c r="Y192" s="37"/>
      <c r="Z192" s="37"/>
      <c r="AA192" s="37"/>
      <c r="AB192" s="37"/>
      <c r="AC192" s="37"/>
      <c r="AD192" s="37"/>
      <c r="AE192" s="37"/>
      <c r="AF192" s="37"/>
      <c r="AG192" s="37"/>
    </row>
    <row r="193" spans="16:33" s="5" customFormat="1" ht="12.75">
      <c r="P193" s="36"/>
      <c r="Q193" s="36"/>
      <c r="R193" s="36"/>
      <c r="S193" s="36"/>
      <c r="T193" s="36"/>
      <c r="U193" s="36"/>
      <c r="V193" s="37"/>
      <c r="W193" s="37"/>
      <c r="X193" s="37"/>
      <c r="Y193" s="37"/>
      <c r="Z193" s="37"/>
      <c r="AA193" s="37"/>
      <c r="AB193" s="37"/>
      <c r="AC193" s="37"/>
      <c r="AD193" s="37"/>
      <c r="AE193" s="37"/>
      <c r="AF193" s="37"/>
      <c r="AG193" s="37"/>
    </row>
    <row r="194" spans="16:33" s="5" customFormat="1" ht="12.75">
      <c r="P194" s="36"/>
      <c r="Q194" s="36"/>
      <c r="R194" s="36"/>
      <c r="S194" s="36"/>
      <c r="T194" s="36"/>
      <c r="U194" s="36"/>
      <c r="V194" s="37"/>
      <c r="W194" s="37"/>
      <c r="X194" s="37"/>
      <c r="Y194" s="37"/>
      <c r="Z194" s="37"/>
      <c r="AA194" s="37"/>
      <c r="AB194" s="37"/>
      <c r="AC194" s="37"/>
      <c r="AD194" s="37"/>
      <c r="AE194" s="37"/>
      <c r="AF194" s="37"/>
      <c r="AG194" s="37"/>
    </row>
    <row r="195" spans="16:33" s="5" customFormat="1" ht="12.75">
      <c r="P195" s="36"/>
      <c r="Q195" s="36"/>
      <c r="R195" s="36"/>
      <c r="S195" s="36"/>
      <c r="T195" s="36"/>
      <c r="U195" s="36"/>
      <c r="V195" s="37"/>
      <c r="W195" s="37"/>
      <c r="X195" s="37"/>
      <c r="Y195" s="37"/>
      <c r="Z195" s="37"/>
      <c r="AA195" s="37"/>
      <c r="AB195" s="37"/>
      <c r="AC195" s="37"/>
      <c r="AD195" s="37"/>
      <c r="AE195" s="37"/>
      <c r="AF195" s="37"/>
      <c r="AG195" s="37"/>
    </row>
    <row r="196" spans="16:33" s="5" customFormat="1" ht="12.75">
      <c r="P196" s="36"/>
      <c r="Q196" s="36"/>
      <c r="R196" s="36"/>
      <c r="S196" s="36"/>
      <c r="T196" s="36"/>
      <c r="U196" s="36"/>
      <c r="V196" s="37"/>
      <c r="W196" s="37"/>
      <c r="X196" s="37"/>
      <c r="Y196" s="37"/>
      <c r="Z196" s="37"/>
      <c r="AA196" s="37"/>
      <c r="AB196" s="37"/>
      <c r="AC196" s="37"/>
      <c r="AD196" s="37"/>
      <c r="AE196" s="37"/>
      <c r="AF196" s="37"/>
      <c r="AG196" s="37"/>
    </row>
    <row r="197" spans="16:33" s="5" customFormat="1" ht="12.75">
      <c r="P197" s="36"/>
      <c r="Q197" s="36"/>
      <c r="R197" s="36"/>
      <c r="S197" s="36"/>
      <c r="T197" s="36"/>
      <c r="U197" s="36"/>
      <c r="V197" s="37"/>
      <c r="W197" s="37"/>
      <c r="X197" s="37"/>
      <c r="Y197" s="37"/>
      <c r="Z197" s="37"/>
      <c r="AA197" s="37"/>
      <c r="AB197" s="37"/>
      <c r="AC197" s="37"/>
      <c r="AD197" s="37"/>
      <c r="AE197" s="37"/>
      <c r="AF197" s="37"/>
      <c r="AG197" s="37"/>
    </row>
    <row r="198" spans="16:33" s="5" customFormat="1" ht="12.75">
      <c r="P198" s="36"/>
      <c r="Q198" s="36"/>
      <c r="R198" s="36"/>
      <c r="S198" s="36"/>
      <c r="T198" s="36"/>
      <c r="U198" s="36"/>
      <c r="V198" s="37"/>
      <c r="W198" s="37"/>
      <c r="X198" s="37"/>
      <c r="Y198" s="37"/>
      <c r="Z198" s="37"/>
      <c r="AA198" s="37"/>
      <c r="AB198" s="37"/>
      <c r="AC198" s="37"/>
      <c r="AD198" s="37"/>
      <c r="AE198" s="37"/>
      <c r="AF198" s="37"/>
      <c r="AG198" s="37"/>
    </row>
    <row r="199" spans="16:33" s="5" customFormat="1" ht="12.75">
      <c r="P199" s="36"/>
      <c r="Q199" s="36"/>
      <c r="R199" s="36"/>
      <c r="S199" s="36"/>
      <c r="T199" s="36"/>
      <c r="U199" s="36"/>
      <c r="V199" s="37"/>
      <c r="W199" s="37"/>
      <c r="X199" s="37"/>
      <c r="Y199" s="37"/>
      <c r="Z199" s="37"/>
      <c r="AA199" s="37"/>
      <c r="AB199" s="37"/>
      <c r="AC199" s="37"/>
      <c r="AD199" s="37"/>
      <c r="AE199" s="37"/>
      <c r="AF199" s="37"/>
      <c r="AG199" s="37"/>
    </row>
    <row r="200" spans="16:33" s="5" customFormat="1" ht="12.75">
      <c r="P200" s="36"/>
      <c r="Q200" s="36"/>
      <c r="R200" s="36"/>
      <c r="S200" s="36"/>
      <c r="T200" s="36"/>
      <c r="U200" s="36"/>
      <c r="V200" s="37"/>
      <c r="W200" s="37"/>
      <c r="X200" s="37"/>
      <c r="Y200" s="37"/>
      <c r="Z200" s="37"/>
      <c r="AA200" s="37"/>
      <c r="AB200" s="37"/>
      <c r="AC200" s="37"/>
      <c r="AD200" s="37"/>
      <c r="AE200" s="37"/>
      <c r="AF200" s="37"/>
      <c r="AG200" s="37"/>
    </row>
    <row r="201" spans="16:33" s="5" customFormat="1" ht="12.75">
      <c r="P201" s="36"/>
      <c r="Q201" s="36"/>
      <c r="R201" s="36"/>
      <c r="S201" s="36"/>
      <c r="T201" s="36"/>
      <c r="U201" s="36"/>
      <c r="V201" s="37"/>
      <c r="W201" s="37"/>
      <c r="X201" s="37"/>
      <c r="Y201" s="37"/>
      <c r="Z201" s="37"/>
      <c r="AA201" s="37"/>
      <c r="AB201" s="37"/>
      <c r="AC201" s="37"/>
      <c r="AD201" s="37"/>
      <c r="AE201" s="37"/>
      <c r="AF201" s="37"/>
      <c r="AG201" s="37"/>
    </row>
    <row r="202" spans="16:33" s="5" customFormat="1" ht="12.75">
      <c r="P202" s="36"/>
      <c r="Q202" s="36"/>
      <c r="R202" s="36"/>
      <c r="S202" s="36"/>
      <c r="T202" s="36"/>
      <c r="U202" s="36"/>
      <c r="V202" s="37"/>
      <c r="W202" s="37"/>
      <c r="X202" s="37"/>
      <c r="Y202" s="37"/>
      <c r="Z202" s="37"/>
      <c r="AA202" s="37"/>
      <c r="AB202" s="37"/>
      <c r="AC202" s="37"/>
      <c r="AD202" s="37"/>
      <c r="AE202" s="37"/>
      <c r="AF202" s="37"/>
      <c r="AG202" s="37"/>
    </row>
    <row r="203" spans="16:33" s="5" customFormat="1" ht="12.75">
      <c r="P203" s="36"/>
      <c r="Q203" s="36"/>
      <c r="R203" s="36"/>
      <c r="S203" s="36"/>
      <c r="T203" s="36"/>
      <c r="U203" s="36"/>
      <c r="V203" s="37"/>
      <c r="W203" s="37"/>
      <c r="X203" s="37"/>
      <c r="Y203" s="37"/>
      <c r="Z203" s="37"/>
      <c r="AA203" s="37"/>
      <c r="AB203" s="37"/>
      <c r="AC203" s="37"/>
      <c r="AD203" s="37"/>
      <c r="AE203" s="37"/>
      <c r="AF203" s="37"/>
      <c r="AG203" s="37"/>
    </row>
    <row r="204" spans="16:33" s="5" customFormat="1" ht="12.75">
      <c r="P204" s="36"/>
      <c r="Q204" s="36"/>
      <c r="R204" s="36"/>
      <c r="S204" s="36"/>
      <c r="T204" s="36"/>
      <c r="U204" s="36"/>
      <c r="V204" s="37"/>
      <c r="W204" s="37"/>
      <c r="X204" s="37"/>
      <c r="Y204" s="37"/>
      <c r="Z204" s="37"/>
      <c r="AA204" s="37"/>
      <c r="AB204" s="37"/>
      <c r="AC204" s="37"/>
      <c r="AD204" s="37"/>
      <c r="AE204" s="37"/>
      <c r="AF204" s="37"/>
      <c r="AG204" s="37"/>
    </row>
    <row r="205" spans="16:33" s="5" customFormat="1" ht="12.75">
      <c r="P205" s="36"/>
      <c r="Q205" s="36"/>
      <c r="R205" s="36"/>
      <c r="S205" s="36"/>
      <c r="T205" s="36"/>
      <c r="U205" s="36"/>
      <c r="V205" s="37"/>
      <c r="W205" s="37"/>
      <c r="X205" s="37"/>
      <c r="Y205" s="37"/>
      <c r="Z205" s="37"/>
      <c r="AA205" s="37"/>
      <c r="AB205" s="37"/>
      <c r="AC205" s="37"/>
      <c r="AD205" s="37"/>
      <c r="AE205" s="37"/>
      <c r="AF205" s="37"/>
      <c r="AG205" s="37"/>
    </row>
    <row r="206" spans="16:33" s="5" customFormat="1" ht="12.75">
      <c r="P206" s="36"/>
      <c r="Q206" s="36"/>
      <c r="R206" s="36"/>
      <c r="S206" s="36"/>
      <c r="T206" s="36"/>
      <c r="U206" s="36"/>
      <c r="V206" s="37"/>
      <c r="W206" s="37"/>
      <c r="X206" s="37"/>
      <c r="Y206" s="37"/>
      <c r="Z206" s="37"/>
      <c r="AA206" s="37"/>
      <c r="AB206" s="37"/>
      <c r="AC206" s="37"/>
      <c r="AD206" s="37"/>
      <c r="AE206" s="37"/>
      <c r="AF206" s="37"/>
      <c r="AG206" s="37"/>
    </row>
    <row r="207" spans="16:33" s="5" customFormat="1" ht="12.75">
      <c r="P207" s="36"/>
      <c r="Q207" s="36"/>
      <c r="R207" s="36"/>
      <c r="S207" s="36"/>
      <c r="T207" s="36"/>
      <c r="U207" s="36"/>
      <c r="V207" s="37"/>
      <c r="W207" s="37"/>
      <c r="X207" s="37"/>
      <c r="Y207" s="37"/>
      <c r="Z207" s="37"/>
      <c r="AA207" s="37"/>
      <c r="AB207" s="37"/>
      <c r="AC207" s="37"/>
      <c r="AD207" s="37"/>
      <c r="AE207" s="37"/>
      <c r="AF207" s="37"/>
      <c r="AG207" s="37"/>
    </row>
    <row r="208" spans="16:33" s="5" customFormat="1" ht="12.75">
      <c r="P208" s="36"/>
      <c r="Q208" s="36"/>
      <c r="R208" s="36"/>
      <c r="S208" s="36"/>
      <c r="T208" s="36"/>
      <c r="U208" s="36"/>
      <c r="V208" s="37"/>
      <c r="W208" s="37"/>
      <c r="X208" s="37"/>
      <c r="Y208" s="37"/>
      <c r="Z208" s="37"/>
      <c r="AA208" s="37"/>
      <c r="AB208" s="37"/>
      <c r="AC208" s="37"/>
      <c r="AD208" s="37"/>
      <c r="AE208" s="37"/>
      <c r="AF208" s="37"/>
      <c r="AG208" s="37"/>
    </row>
    <row r="209" spans="16:33" s="5" customFormat="1" ht="12.75">
      <c r="P209" s="36"/>
      <c r="Q209" s="36"/>
      <c r="R209" s="36"/>
      <c r="S209" s="36"/>
      <c r="T209" s="36"/>
      <c r="U209" s="36"/>
      <c r="V209" s="37"/>
      <c r="W209" s="37"/>
      <c r="X209" s="37"/>
      <c r="Y209" s="37"/>
      <c r="Z209" s="37"/>
      <c r="AA209" s="37"/>
      <c r="AB209" s="37"/>
      <c r="AC209" s="37"/>
      <c r="AD209" s="37"/>
      <c r="AE209" s="37"/>
      <c r="AF209" s="37"/>
      <c r="AG209" s="37"/>
    </row>
    <row r="210" spans="16:33" s="5" customFormat="1" ht="12.75">
      <c r="P210" s="36"/>
      <c r="Q210" s="36"/>
      <c r="R210" s="36"/>
      <c r="S210" s="36"/>
      <c r="T210" s="36"/>
      <c r="U210" s="36"/>
      <c r="V210" s="37"/>
      <c r="W210" s="37"/>
      <c r="X210" s="37"/>
      <c r="Y210" s="37"/>
      <c r="Z210" s="37"/>
      <c r="AA210" s="37"/>
      <c r="AB210" s="37"/>
      <c r="AC210" s="37"/>
      <c r="AD210" s="37"/>
      <c r="AE210" s="37"/>
      <c r="AF210" s="37"/>
      <c r="AG210" s="37"/>
    </row>
    <row r="211" spans="16:33" s="5" customFormat="1" ht="12.75">
      <c r="P211" s="36"/>
      <c r="Q211" s="36"/>
      <c r="R211" s="36"/>
      <c r="S211" s="36"/>
      <c r="T211" s="36"/>
      <c r="U211" s="36"/>
      <c r="V211" s="37"/>
      <c r="W211" s="37"/>
      <c r="X211" s="37"/>
      <c r="Y211" s="37"/>
      <c r="Z211" s="37"/>
      <c r="AA211" s="37"/>
      <c r="AB211" s="37"/>
      <c r="AC211" s="37"/>
      <c r="AD211" s="37"/>
      <c r="AE211" s="37"/>
      <c r="AF211" s="37"/>
      <c r="AG211" s="37"/>
    </row>
    <row r="212" spans="16:33" s="5" customFormat="1" ht="12.75">
      <c r="P212" s="36"/>
      <c r="Q212" s="36"/>
      <c r="R212" s="36"/>
      <c r="S212" s="36"/>
      <c r="T212" s="36"/>
      <c r="U212" s="36"/>
      <c r="V212" s="37"/>
      <c r="W212" s="37"/>
      <c r="X212" s="37"/>
      <c r="Y212" s="37"/>
      <c r="Z212" s="37"/>
      <c r="AA212" s="37"/>
      <c r="AB212" s="37"/>
      <c r="AC212" s="37"/>
      <c r="AD212" s="37"/>
      <c r="AE212" s="37"/>
      <c r="AF212" s="37"/>
      <c r="AG212" s="37"/>
    </row>
    <row r="213" spans="16:33" s="5" customFormat="1" ht="12.75">
      <c r="P213" s="36"/>
      <c r="Q213" s="36"/>
      <c r="R213" s="36"/>
      <c r="S213" s="36"/>
      <c r="T213" s="36"/>
      <c r="U213" s="36"/>
      <c r="V213" s="37"/>
      <c r="W213" s="37"/>
      <c r="X213" s="37"/>
      <c r="Y213" s="37"/>
      <c r="Z213" s="37"/>
      <c r="AA213" s="37"/>
      <c r="AB213" s="37"/>
      <c r="AC213" s="37"/>
      <c r="AD213" s="37"/>
      <c r="AE213" s="37"/>
      <c r="AF213" s="37"/>
      <c r="AG213" s="37"/>
    </row>
    <row r="214" spans="16:33" s="5" customFormat="1" ht="12.75">
      <c r="P214" s="36"/>
      <c r="Q214" s="36"/>
      <c r="R214" s="36"/>
      <c r="S214" s="36"/>
      <c r="T214" s="36"/>
      <c r="U214" s="36"/>
      <c r="V214" s="37"/>
      <c r="W214" s="37"/>
      <c r="X214" s="37"/>
      <c r="Y214" s="37"/>
      <c r="Z214" s="37"/>
      <c r="AA214" s="37"/>
      <c r="AB214" s="37"/>
      <c r="AC214" s="37"/>
      <c r="AD214" s="37"/>
      <c r="AE214" s="37"/>
      <c r="AF214" s="37"/>
      <c r="AG214" s="37"/>
    </row>
    <row r="215" spans="16:33" s="5" customFormat="1" ht="12.75">
      <c r="P215" s="36"/>
      <c r="Q215" s="36"/>
      <c r="R215" s="36"/>
      <c r="S215" s="36"/>
      <c r="T215" s="36"/>
      <c r="U215" s="36"/>
      <c r="V215" s="37"/>
      <c r="W215" s="37"/>
      <c r="X215" s="37"/>
      <c r="Y215" s="37"/>
      <c r="Z215" s="37"/>
      <c r="AA215" s="37"/>
      <c r="AB215" s="37"/>
      <c r="AC215" s="37"/>
      <c r="AD215" s="37"/>
      <c r="AE215" s="37"/>
      <c r="AF215" s="37"/>
      <c r="AG215" s="37"/>
    </row>
    <row r="216" spans="16:33" s="5" customFormat="1" ht="12.75">
      <c r="P216" s="36"/>
      <c r="Q216" s="36"/>
      <c r="R216" s="36"/>
      <c r="S216" s="36"/>
      <c r="T216" s="36"/>
      <c r="U216" s="36"/>
      <c r="V216" s="37"/>
      <c r="W216" s="37"/>
      <c r="X216" s="37"/>
      <c r="Y216" s="37"/>
      <c r="Z216" s="37"/>
      <c r="AA216" s="37"/>
      <c r="AB216" s="37"/>
      <c r="AC216" s="37"/>
      <c r="AD216" s="37"/>
      <c r="AE216" s="37"/>
      <c r="AF216" s="37"/>
      <c r="AG216" s="37"/>
    </row>
    <row r="217" spans="16:33" s="5" customFormat="1" ht="12.75">
      <c r="P217" s="36"/>
      <c r="Q217" s="36"/>
      <c r="R217" s="36"/>
      <c r="S217" s="36"/>
      <c r="T217" s="36"/>
      <c r="U217" s="36"/>
      <c r="V217" s="37"/>
      <c r="W217" s="37"/>
      <c r="X217" s="37"/>
      <c r="Y217" s="37"/>
      <c r="Z217" s="37"/>
      <c r="AA217" s="37"/>
      <c r="AB217" s="37"/>
      <c r="AC217" s="37"/>
      <c r="AD217" s="37"/>
      <c r="AE217" s="37"/>
      <c r="AF217" s="37"/>
      <c r="AG217" s="37"/>
    </row>
    <row r="218" spans="16:33" s="5" customFormat="1" ht="12.75">
      <c r="P218" s="36"/>
      <c r="Q218" s="36"/>
      <c r="R218" s="36"/>
      <c r="S218" s="36"/>
      <c r="T218" s="36"/>
      <c r="U218" s="36"/>
      <c r="V218" s="37"/>
      <c r="W218" s="37"/>
      <c r="X218" s="37"/>
      <c r="Y218" s="37"/>
      <c r="Z218" s="37"/>
      <c r="AA218" s="37"/>
      <c r="AB218" s="37"/>
      <c r="AC218" s="37"/>
      <c r="AD218" s="37"/>
      <c r="AE218" s="37"/>
      <c r="AF218" s="37"/>
      <c r="AG218" s="37"/>
    </row>
    <row r="219" spans="16:33" s="5" customFormat="1" ht="12.75">
      <c r="P219" s="36"/>
      <c r="Q219" s="36"/>
      <c r="R219" s="36"/>
      <c r="S219" s="36"/>
      <c r="T219" s="36"/>
      <c r="U219" s="36"/>
      <c r="V219" s="37"/>
      <c r="W219" s="37"/>
      <c r="X219" s="37"/>
      <c r="Y219" s="37"/>
      <c r="Z219" s="37"/>
      <c r="AA219" s="37"/>
      <c r="AB219" s="37"/>
      <c r="AC219" s="37"/>
      <c r="AD219" s="37"/>
      <c r="AE219" s="37"/>
      <c r="AF219" s="37"/>
      <c r="AG219" s="37"/>
    </row>
    <row r="220" spans="16:33" s="5" customFormat="1" ht="12.75">
      <c r="P220" s="36"/>
      <c r="Q220" s="36"/>
      <c r="R220" s="36"/>
      <c r="S220" s="36"/>
      <c r="T220" s="36"/>
      <c r="U220" s="36"/>
      <c r="V220" s="37"/>
      <c r="W220" s="37"/>
      <c r="X220" s="37"/>
      <c r="Y220" s="37"/>
      <c r="Z220" s="37"/>
      <c r="AA220" s="37"/>
      <c r="AB220" s="37"/>
      <c r="AC220" s="37"/>
      <c r="AD220" s="37"/>
      <c r="AE220" s="37"/>
      <c r="AF220" s="37"/>
      <c r="AG220" s="37"/>
    </row>
    <row r="221" spans="16:33" s="5" customFormat="1" ht="12.75">
      <c r="P221" s="36"/>
      <c r="Q221" s="36"/>
      <c r="R221" s="36"/>
      <c r="S221" s="36"/>
      <c r="T221" s="36"/>
      <c r="U221" s="36"/>
      <c r="V221" s="37"/>
      <c r="W221" s="37"/>
      <c r="X221" s="37"/>
      <c r="Y221" s="37"/>
      <c r="Z221" s="37"/>
      <c r="AA221" s="37"/>
      <c r="AB221" s="37"/>
      <c r="AC221" s="37"/>
      <c r="AD221" s="37"/>
      <c r="AE221" s="37"/>
      <c r="AF221" s="37"/>
      <c r="AG221" s="37"/>
    </row>
    <row r="222" spans="16:33" s="5" customFormat="1" ht="12.75">
      <c r="P222" s="36"/>
      <c r="Q222" s="36"/>
      <c r="R222" s="36"/>
      <c r="S222" s="36"/>
      <c r="T222" s="36"/>
      <c r="U222" s="36"/>
      <c r="V222" s="37"/>
      <c r="W222" s="37"/>
      <c r="X222" s="37"/>
      <c r="Y222" s="37"/>
      <c r="Z222" s="37"/>
      <c r="AA222" s="37"/>
      <c r="AB222" s="37"/>
      <c r="AC222" s="37"/>
      <c r="AD222" s="37"/>
      <c r="AE222" s="37"/>
      <c r="AF222" s="37"/>
      <c r="AG222" s="37"/>
    </row>
    <row r="223" spans="16:33" s="5" customFormat="1" ht="12.75">
      <c r="P223" s="36"/>
      <c r="Q223" s="36"/>
      <c r="R223" s="36"/>
      <c r="S223" s="36"/>
      <c r="T223" s="36"/>
      <c r="U223" s="36"/>
      <c r="V223" s="37"/>
      <c r="W223" s="37"/>
      <c r="X223" s="37"/>
      <c r="Y223" s="37"/>
      <c r="Z223" s="37"/>
      <c r="AA223" s="37"/>
      <c r="AB223" s="37"/>
      <c r="AC223" s="37"/>
      <c r="AD223" s="37"/>
      <c r="AE223" s="37"/>
      <c r="AF223" s="37"/>
      <c r="AG223" s="37"/>
    </row>
  </sheetData>
  <printOptions/>
  <pageMargins left="0.5" right="0.4" top="0.5" bottom="0.5" header="0.5" footer="0.5"/>
  <pageSetup fitToHeight="1" fitToWidth="1" horizontalDpi="600" verticalDpi="600" orientation="landscape" paperSize="5"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 Department of Commerce</cp:lastModifiedBy>
  <cp:lastPrinted>2009-04-28T15:14:31Z</cp:lastPrinted>
  <dcterms:created xsi:type="dcterms:W3CDTF">2006-07-27T18:47:44Z</dcterms:created>
  <dcterms:modified xsi:type="dcterms:W3CDTF">2009-04-28T15:15:24Z</dcterms:modified>
  <cp:category/>
  <cp:version/>
  <cp:contentType/>
  <cp:contentStatus/>
</cp:coreProperties>
</file>