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0" windowWidth="12120" windowHeight="8250" activeTab="0"/>
  </bookViews>
  <sheets>
    <sheet name="Data" sheetId="1" r:id="rId1"/>
    <sheet name="Notes" sheetId="2" r:id="rId2"/>
  </sheets>
  <definedNames>
    <definedName name="_Fill" hidden="1">'Data'!$B$8:$Y$8</definedName>
    <definedName name="DATABASE">'Data'!#REF!</definedName>
    <definedName name="INTERNET">'Data'!#REF!</definedName>
    <definedName name="_xlnm.Print_Titles" localSheetId="0">'Data'!$3:$13</definedName>
    <definedName name="Print_Titles_MI" localSheetId="0">'Data'!$3:$13</definedName>
    <definedName name="SOURCE">'Data'!$A$101:$A$102</definedName>
    <definedName name="TERMS">#REF!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<sst xmlns="http://schemas.openxmlformats.org/spreadsheetml/2006/main" count="191" uniqueCount="98">
  <si>
    <t>U.S. investment abroad is the ownership or control by one U.S. person</t>
  </si>
  <si>
    <t>Country</t>
  </si>
  <si>
    <t xml:space="preserve">     All countries</t>
  </si>
  <si>
    <t>Canada</t>
  </si>
  <si>
    <t xml:space="preserve">  Austria</t>
  </si>
  <si>
    <t xml:space="preserve">  Belgium</t>
  </si>
  <si>
    <t xml:space="preserve">  Czech Republic</t>
  </si>
  <si>
    <t>(NA)</t>
  </si>
  <si>
    <t xml:space="preserve">  Denmark</t>
  </si>
  <si>
    <t>(D)</t>
  </si>
  <si>
    <t xml:space="preserve">  Finland</t>
  </si>
  <si>
    <t xml:space="preserve">  France</t>
  </si>
  <si>
    <t xml:space="preserve">  Greece</t>
  </si>
  <si>
    <t xml:space="preserve">  Hungary</t>
  </si>
  <si>
    <t xml:space="preserve">  Ireland</t>
  </si>
  <si>
    <t xml:space="preserve">  Italy</t>
  </si>
  <si>
    <t xml:space="preserve">  Luxembourg</t>
  </si>
  <si>
    <t xml:space="preserve">  Netherlands</t>
  </si>
  <si>
    <t xml:space="preserve">  Norway</t>
  </si>
  <si>
    <t xml:space="preserve">  Poland</t>
  </si>
  <si>
    <t xml:space="preserve">  Portugal</t>
  </si>
  <si>
    <t xml:space="preserve">  Russia</t>
  </si>
  <si>
    <t xml:space="preserve">  Spain</t>
  </si>
  <si>
    <t xml:space="preserve">  Sweden</t>
  </si>
  <si>
    <t xml:space="preserve">  Switzerland</t>
  </si>
  <si>
    <t xml:space="preserve">  Turkey</t>
  </si>
  <si>
    <t xml:space="preserve">  United Kingdom</t>
  </si>
  <si>
    <t xml:space="preserve">  Other</t>
  </si>
  <si>
    <t xml:space="preserve">    Argentina</t>
  </si>
  <si>
    <t xml:space="preserve">    Brazil</t>
  </si>
  <si>
    <t xml:space="preserve">    Chile</t>
  </si>
  <si>
    <t xml:space="preserve">    Colombia</t>
  </si>
  <si>
    <t xml:space="preserve">    Ecuador</t>
  </si>
  <si>
    <t xml:space="preserve">    Peru</t>
  </si>
  <si>
    <t xml:space="preserve">    Venezuela</t>
  </si>
  <si>
    <t xml:space="preserve">    Other</t>
  </si>
  <si>
    <t xml:space="preserve">    Costa Rica</t>
  </si>
  <si>
    <t xml:space="preserve">    Honduras</t>
  </si>
  <si>
    <t xml:space="preserve">    Mexico</t>
  </si>
  <si>
    <t xml:space="preserve">    Panama</t>
  </si>
  <si>
    <t xml:space="preserve">    Barbados</t>
  </si>
  <si>
    <t xml:space="preserve">    Bermuda</t>
  </si>
  <si>
    <t xml:space="preserve">    Dominican Republic</t>
  </si>
  <si>
    <t xml:space="preserve">    Jamaica</t>
  </si>
  <si>
    <t xml:space="preserve">    Netherlands Antilles</t>
  </si>
  <si>
    <t xml:space="preserve">    Trinidad and Tobago</t>
  </si>
  <si>
    <t xml:space="preserve">    U.K. Islands, Caribbean</t>
  </si>
  <si>
    <t xml:space="preserve">  Egypt</t>
  </si>
  <si>
    <t xml:space="preserve">  Nigeria</t>
  </si>
  <si>
    <t xml:space="preserve">  South Africa</t>
  </si>
  <si>
    <t xml:space="preserve">  Israel</t>
  </si>
  <si>
    <t xml:space="preserve">  Saudi Arabia</t>
  </si>
  <si>
    <t xml:space="preserve">  United Arab Emirates</t>
  </si>
  <si>
    <t xml:space="preserve">  Australia</t>
  </si>
  <si>
    <t xml:space="preserve">  Hong Kong</t>
  </si>
  <si>
    <t xml:space="preserve">  India</t>
  </si>
  <si>
    <t xml:space="preserve">  Indonesia</t>
  </si>
  <si>
    <t xml:space="preserve">  Japan</t>
  </si>
  <si>
    <t xml:space="preserve">  Korea, South</t>
  </si>
  <si>
    <t xml:space="preserve">  Malaysia</t>
  </si>
  <si>
    <t xml:space="preserve">  New Zealand</t>
  </si>
  <si>
    <t xml:space="preserve">  Philippines</t>
  </si>
  <si>
    <t xml:space="preserve">  Singapore</t>
  </si>
  <si>
    <t xml:space="preserve">  Thailand</t>
  </si>
  <si>
    <t>International</t>
  </si>
  <si>
    <t>SYMBOLS</t>
  </si>
  <si>
    <t>FOOTNOTES</t>
  </si>
  <si>
    <t xml:space="preserve">Source: U.S. Bureau of Economic Analysis, </t>
  </si>
  <si>
    <t>Direct investment position (millions of dollars)</t>
  </si>
  <si>
    <t>Latin America and Other Western Hemisphere</t>
  </si>
  <si>
    <t xml:space="preserve">    Bahamas, The</t>
  </si>
  <si>
    <t>Europe \1</t>
  </si>
  <si>
    <t xml:space="preserve">  South America \1</t>
  </si>
  <si>
    <t xml:space="preserve">  Central America \1</t>
  </si>
  <si>
    <t xml:space="preserve">  China \2</t>
  </si>
  <si>
    <t xml:space="preserve">  Taiwan \2</t>
  </si>
  <si>
    <t>http://www.bea.gov/bea/pubs.htm</t>
  </si>
  <si>
    <t>For more information:</t>
  </si>
  <si>
    <t>(X)</t>
  </si>
  <si>
    <t>D Suppressed to avoid disclosure of data of individual companies.</t>
  </si>
  <si>
    <t>\2 See footnote 2, Table 1288.</t>
  </si>
  <si>
    <t>[In millions of dollars (1,316,247 represents $1,316,247,000,000).</t>
  </si>
  <si>
    <t xml:space="preserve">of 10 percent or more of the voting securities of an incorporated foreign </t>
  </si>
  <si>
    <t>business enterprise or an equivalent interest in an unincorporated</t>
  </si>
  <si>
    <t>foreign business enterprise. Negative position can occur when a</t>
  </si>
  <si>
    <t>U.S. parent company's liabilities to the foreign affiliate are</t>
  </si>
  <si>
    <t>greater than its equity in and loans to the foreign affiliate]</t>
  </si>
  <si>
    <t>\1 Includes other countries not shown separately.</t>
  </si>
  <si>
    <t>Asia and Pacific \1</t>
  </si>
  <si>
    <t>Middle East \1</t>
  </si>
  <si>
    <t>Africa \1</t>
  </si>
  <si>
    <t>Other Western Hemisphere \1</t>
  </si>
  <si>
    <t xml:space="preserve">  Germany</t>
  </si>
  <si>
    <t>HEADNOTE</t>
  </si>
  <si>
    <t>Back to Data</t>
  </si>
  <si>
    <t xml:space="preserve">Survey of Current Business, July 2008. For most recent copy and historical issues, </t>
  </si>
  <si>
    <t>Table 1256. U.S. Direct Investment Position Abroad on a Historical-Cost Basis by Selected Country</t>
  </si>
  <si>
    <t>See Notes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</si>
</sst>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7">
    <font>
      <sz val="12"/>
      <name val="Courier New"/>
      <family val="0"/>
    </font>
    <font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6"/>
      <color indexed="36"/>
      <name val="Courier New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172" fontId="3" fillId="0" borderId="1" xfId="0" applyNumberFormat="1" applyFont="1" applyFill="1" applyBorder="1" applyAlignment="1" applyProtection="1">
      <alignment horizontal="right" wrapText="1"/>
      <protection/>
    </xf>
    <xf numFmtId="172" fontId="3" fillId="0" borderId="0" xfId="0" applyNumberFormat="1" applyFont="1" applyFill="1" applyAlignment="1" applyProtection="1">
      <alignment horizontal="right" wrapText="1"/>
      <protection/>
    </xf>
    <xf numFmtId="172" fontId="4" fillId="0" borderId="0" xfId="0" applyNumberFormat="1" applyFont="1" applyFill="1" applyAlignment="1" applyProtection="1">
      <alignment horizontal="right" wrapText="1"/>
      <protection/>
    </xf>
    <xf numFmtId="172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Alignment="1" applyProtection="1" quotePrefix="1">
      <alignment horizontal="left"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172" fontId="4" fillId="0" borderId="4" xfId="0" applyNumberFormat="1" applyFont="1" applyFill="1" applyBorder="1" applyAlignment="1" applyProtection="1">
      <alignment horizontal="right" wrapText="1"/>
      <protection/>
    </xf>
    <xf numFmtId="0" fontId="6" fillId="0" borderId="5" xfId="0" applyFont="1" applyFill="1" applyBorder="1" applyAlignment="1">
      <alignment/>
    </xf>
    <xf numFmtId="3" fontId="4" fillId="0" borderId="0" xfId="0" applyNumberFormat="1" applyFont="1" applyFill="1" applyAlignment="1" quotePrefix="1">
      <alignment/>
    </xf>
    <xf numFmtId="3" fontId="3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2" xfId="0" applyNumberFormat="1" applyFont="1" applyFill="1" applyBorder="1" applyAlignment="1" applyProtection="1">
      <alignment/>
      <protection locked="0"/>
    </xf>
    <xf numFmtId="0" fontId="2" fillId="0" borderId="0" xfId="20" applyAlignment="1">
      <alignment/>
    </xf>
    <xf numFmtId="0" fontId="2" fillId="0" borderId="0" xfId="20" applyFill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pub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102"/>
  <sheetViews>
    <sheetView showGridLines="0" tabSelected="1" defaultGridColor="0" zoomScale="75" zoomScaleNormal="75" colorId="22" workbookViewId="0" topLeftCell="A1">
      <pane xSplit="1" ySplit="9" topLeftCell="B8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2.69921875" defaultRowHeight="15.75"/>
  <cols>
    <col min="1" max="1" width="48.8984375" style="5" customWidth="1"/>
    <col min="2" max="17" width="9.69921875" style="5" customWidth="1"/>
    <col min="18" max="19" width="11.69921875" style="5" customWidth="1"/>
    <col min="20" max="27" width="14.09765625" style="5" customWidth="1"/>
    <col min="28" max="16384" width="12.69921875" style="5" customWidth="1"/>
  </cols>
  <sheetData>
    <row r="1" spans="1:26" ht="16.5">
      <c r="A1" s="1" t="s">
        <v>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28" t="s">
        <v>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ht="15" customHeight="1">
      <c r="A6" s="31" t="s">
        <v>1</v>
      </c>
      <c r="B6" s="33" t="s">
        <v>68</v>
      </c>
      <c r="C6" s="34"/>
      <c r="D6" s="34"/>
      <c r="E6" s="34"/>
      <c r="F6" s="34"/>
      <c r="G6" s="34"/>
      <c r="H6" s="34"/>
      <c r="I6" s="35"/>
      <c r="J6" s="33" t="s">
        <v>68</v>
      </c>
      <c r="K6" s="34"/>
      <c r="L6" s="34"/>
      <c r="M6" s="34"/>
      <c r="N6" s="34"/>
      <c r="O6" s="34"/>
      <c r="P6" s="34"/>
      <c r="Q6" s="34"/>
      <c r="R6" s="34"/>
      <c r="S6" s="35"/>
      <c r="T6" s="39" t="s">
        <v>68</v>
      </c>
      <c r="U6" s="40"/>
      <c r="V6" s="40"/>
      <c r="W6" s="40"/>
      <c r="X6" s="40"/>
      <c r="Y6" s="40"/>
      <c r="Z6" s="40"/>
      <c r="AA6" s="41"/>
    </row>
    <row r="7" spans="1:27" ht="15.75">
      <c r="A7" s="32"/>
      <c r="B7" s="36"/>
      <c r="C7" s="37"/>
      <c r="D7" s="37"/>
      <c r="E7" s="37"/>
      <c r="F7" s="37"/>
      <c r="G7" s="37"/>
      <c r="H7" s="37"/>
      <c r="I7" s="38"/>
      <c r="J7" s="36"/>
      <c r="K7" s="37"/>
      <c r="L7" s="37"/>
      <c r="M7" s="37"/>
      <c r="N7" s="37"/>
      <c r="O7" s="37"/>
      <c r="P7" s="37"/>
      <c r="Q7" s="37"/>
      <c r="R7" s="37"/>
      <c r="S7" s="38"/>
      <c r="T7" s="42"/>
      <c r="U7" s="43"/>
      <c r="V7" s="43"/>
      <c r="W7" s="43"/>
      <c r="X7" s="43"/>
      <c r="Y7" s="43"/>
      <c r="Z7" s="43"/>
      <c r="AA7" s="44"/>
    </row>
    <row r="8" spans="1:27" ht="16.5">
      <c r="A8" s="32"/>
      <c r="B8" s="2">
        <v>1982</v>
      </c>
      <c r="C8" s="3">
        <v>1983</v>
      </c>
      <c r="D8" s="3">
        <v>1984</v>
      </c>
      <c r="E8" s="3">
        <v>1985</v>
      </c>
      <c r="F8" s="3">
        <v>1986</v>
      </c>
      <c r="G8" s="3">
        <v>1987</v>
      </c>
      <c r="H8" s="3">
        <v>1988</v>
      </c>
      <c r="I8" s="3">
        <v>1989</v>
      </c>
      <c r="J8" s="2">
        <v>1990</v>
      </c>
      <c r="K8" s="3">
        <v>1991</v>
      </c>
      <c r="L8" s="3">
        <v>1992</v>
      </c>
      <c r="M8" s="3">
        <v>1993</v>
      </c>
      <c r="N8" s="3">
        <v>1994</v>
      </c>
      <c r="O8" s="3">
        <v>1995</v>
      </c>
      <c r="P8" s="3">
        <v>1996</v>
      </c>
      <c r="Q8" s="3">
        <v>1997</v>
      </c>
      <c r="R8" s="3">
        <v>1998</v>
      </c>
      <c r="S8" s="3">
        <v>1999</v>
      </c>
      <c r="T8" s="2">
        <v>2000</v>
      </c>
      <c r="U8" s="3">
        <v>2001</v>
      </c>
      <c r="V8" s="3">
        <v>2002</v>
      </c>
      <c r="W8" s="3">
        <v>2003</v>
      </c>
      <c r="X8" s="3">
        <v>2004</v>
      </c>
      <c r="Y8" s="3">
        <v>2005</v>
      </c>
      <c r="Z8" s="3">
        <v>2006</v>
      </c>
      <c r="AA8" s="3">
        <v>2007</v>
      </c>
    </row>
    <row r="9" spans="1:27" ht="22.5" customHeight="1">
      <c r="A9" s="15"/>
      <c r="B9" s="16"/>
      <c r="C9" s="15"/>
      <c r="D9" s="15"/>
      <c r="E9" s="15"/>
      <c r="F9" s="15"/>
      <c r="G9" s="15"/>
      <c r="H9" s="15"/>
      <c r="I9" s="15"/>
      <c r="J9" s="16"/>
      <c r="K9" s="15"/>
      <c r="L9" s="15"/>
      <c r="M9" s="15"/>
      <c r="N9" s="15"/>
      <c r="O9" s="15"/>
      <c r="P9" s="15"/>
      <c r="Q9" s="15"/>
      <c r="R9" s="15"/>
      <c r="S9" s="15"/>
      <c r="T9" s="16"/>
      <c r="U9" s="15"/>
      <c r="V9" s="15"/>
      <c r="W9" s="15"/>
      <c r="X9" s="15"/>
      <c r="Y9" s="15"/>
      <c r="Z9" s="15"/>
      <c r="AA9" s="15"/>
    </row>
    <row r="10" spans="1:27" ht="16.5">
      <c r="A10" s="6" t="s">
        <v>2</v>
      </c>
      <c r="B10" s="7">
        <v>207752</v>
      </c>
      <c r="C10" s="8">
        <v>212150</v>
      </c>
      <c r="D10" s="8">
        <v>218093</v>
      </c>
      <c r="E10" s="8">
        <v>238369</v>
      </c>
      <c r="F10" s="8">
        <v>270472</v>
      </c>
      <c r="G10" s="8">
        <v>326253</v>
      </c>
      <c r="H10" s="8">
        <v>347179</v>
      </c>
      <c r="I10" s="8">
        <v>381781</v>
      </c>
      <c r="J10" s="7">
        <v>430521</v>
      </c>
      <c r="K10" s="8">
        <v>467844</v>
      </c>
      <c r="L10" s="8">
        <v>502063</v>
      </c>
      <c r="M10" s="8">
        <v>564283</v>
      </c>
      <c r="N10" s="8">
        <v>612893</v>
      </c>
      <c r="O10" s="8">
        <v>699015</v>
      </c>
      <c r="P10" s="8">
        <v>795195</v>
      </c>
      <c r="Q10" s="8">
        <v>871316</v>
      </c>
      <c r="R10" s="8">
        <v>1000703</v>
      </c>
      <c r="S10" s="8">
        <v>1215960</v>
      </c>
      <c r="T10" s="7">
        <v>1316247</v>
      </c>
      <c r="U10" s="8">
        <v>1460352</v>
      </c>
      <c r="V10" s="20">
        <v>1616548</v>
      </c>
      <c r="W10" s="20">
        <v>1769613</v>
      </c>
      <c r="X10" s="20">
        <v>2160844</v>
      </c>
      <c r="Y10" s="8">
        <v>2241656</v>
      </c>
      <c r="Z10" s="8">
        <v>2454674</v>
      </c>
      <c r="AA10" s="8">
        <v>2791269</v>
      </c>
    </row>
    <row r="11" spans="1:27" ht="15.75">
      <c r="A11" s="4"/>
      <c r="B11" s="10"/>
      <c r="C11" s="9"/>
      <c r="D11" s="9"/>
      <c r="E11" s="9"/>
      <c r="F11" s="9"/>
      <c r="G11" s="9"/>
      <c r="H11" s="9"/>
      <c r="I11" s="9"/>
      <c r="J11" s="10"/>
      <c r="K11" s="9"/>
      <c r="L11" s="9"/>
      <c r="M11" s="9"/>
      <c r="N11" s="9"/>
      <c r="O11" s="9"/>
      <c r="P11" s="9"/>
      <c r="Q11" s="9"/>
      <c r="R11" s="9"/>
      <c r="S11" s="9"/>
      <c r="T11" s="10"/>
      <c r="U11" s="9"/>
      <c r="V11" s="21"/>
      <c r="W11" s="21"/>
      <c r="X11" s="21"/>
      <c r="Y11" s="9"/>
      <c r="Z11" s="9"/>
      <c r="AA11" s="9"/>
    </row>
    <row r="12" spans="1:27" ht="15.75">
      <c r="A12" s="4" t="s">
        <v>3</v>
      </c>
      <c r="B12" s="10">
        <v>43511</v>
      </c>
      <c r="C12" s="9">
        <v>44779</v>
      </c>
      <c r="D12" s="9">
        <v>47498</v>
      </c>
      <c r="E12" s="9">
        <v>47934</v>
      </c>
      <c r="F12" s="9">
        <v>52006</v>
      </c>
      <c r="G12" s="9">
        <v>59145</v>
      </c>
      <c r="H12" s="9">
        <v>63900</v>
      </c>
      <c r="I12" s="9">
        <v>63948</v>
      </c>
      <c r="J12" s="10">
        <v>69508</v>
      </c>
      <c r="K12" s="9">
        <v>70711</v>
      </c>
      <c r="L12" s="9">
        <v>68690</v>
      </c>
      <c r="M12" s="9">
        <v>69922</v>
      </c>
      <c r="N12" s="9">
        <v>74221</v>
      </c>
      <c r="O12" s="9">
        <v>83498</v>
      </c>
      <c r="P12" s="9">
        <v>89592</v>
      </c>
      <c r="Q12" s="9">
        <v>96626</v>
      </c>
      <c r="R12" s="9">
        <v>98200</v>
      </c>
      <c r="S12" s="9">
        <v>119590</v>
      </c>
      <c r="T12" s="10">
        <v>132472</v>
      </c>
      <c r="U12" s="9">
        <v>152601</v>
      </c>
      <c r="V12" s="21">
        <v>166473</v>
      </c>
      <c r="W12" s="21">
        <v>187953</v>
      </c>
      <c r="X12" s="21">
        <v>214931</v>
      </c>
      <c r="Y12" s="9">
        <v>231836</v>
      </c>
      <c r="Z12" s="9">
        <v>230045</v>
      </c>
      <c r="AA12" s="9">
        <v>257058</v>
      </c>
    </row>
    <row r="13" spans="1:27" ht="15.75">
      <c r="A13" s="4"/>
      <c r="B13" s="10"/>
      <c r="C13" s="9"/>
      <c r="D13" s="9"/>
      <c r="E13" s="9"/>
      <c r="F13" s="9"/>
      <c r="G13" s="9"/>
      <c r="H13" s="9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10"/>
      <c r="U13" s="9"/>
      <c r="V13" s="21"/>
      <c r="W13" s="21"/>
      <c r="X13" s="21"/>
      <c r="Y13" s="9"/>
      <c r="Z13" s="9"/>
      <c r="AA13" s="9"/>
    </row>
    <row r="14" spans="1:27" ht="15.75">
      <c r="A14" s="4" t="s">
        <v>71</v>
      </c>
      <c r="B14" s="10">
        <v>92449</v>
      </c>
      <c r="C14" s="9">
        <v>94400</v>
      </c>
      <c r="D14" s="9">
        <v>94388</v>
      </c>
      <c r="E14" s="9">
        <v>108664</v>
      </c>
      <c r="F14" s="9">
        <v>125613</v>
      </c>
      <c r="G14" s="9">
        <v>156003</v>
      </c>
      <c r="H14" s="9">
        <v>163138</v>
      </c>
      <c r="I14" s="9">
        <v>189467</v>
      </c>
      <c r="J14" s="10">
        <v>214739</v>
      </c>
      <c r="K14" s="9">
        <v>235163</v>
      </c>
      <c r="L14" s="9">
        <v>248744</v>
      </c>
      <c r="M14" s="9">
        <v>285735</v>
      </c>
      <c r="N14" s="9">
        <v>297133</v>
      </c>
      <c r="O14" s="9">
        <v>344596</v>
      </c>
      <c r="P14" s="9">
        <v>389378</v>
      </c>
      <c r="Q14" s="9">
        <v>425139</v>
      </c>
      <c r="R14" s="9">
        <v>518433</v>
      </c>
      <c r="S14" s="9">
        <v>627754</v>
      </c>
      <c r="T14" s="10">
        <v>687320</v>
      </c>
      <c r="U14" s="9">
        <v>771936</v>
      </c>
      <c r="V14" s="21">
        <v>859378</v>
      </c>
      <c r="W14" s="21">
        <v>976889</v>
      </c>
      <c r="X14" s="21">
        <v>1180130</v>
      </c>
      <c r="Y14" s="9">
        <v>1210679</v>
      </c>
      <c r="Z14" s="9">
        <v>1341116</v>
      </c>
      <c r="AA14" s="9">
        <v>1551165</v>
      </c>
    </row>
    <row r="15" spans="1:27" ht="15.75">
      <c r="A15" s="4" t="s">
        <v>4</v>
      </c>
      <c r="B15" s="10">
        <v>562</v>
      </c>
      <c r="C15" s="9">
        <v>548</v>
      </c>
      <c r="D15" s="9">
        <v>534</v>
      </c>
      <c r="E15" s="9">
        <v>509</v>
      </c>
      <c r="F15" s="9">
        <v>736</v>
      </c>
      <c r="G15" s="9">
        <v>711</v>
      </c>
      <c r="H15" s="9">
        <v>697</v>
      </c>
      <c r="I15" s="9">
        <v>962</v>
      </c>
      <c r="J15" s="10">
        <v>1113</v>
      </c>
      <c r="K15" s="9">
        <v>1268</v>
      </c>
      <c r="L15" s="9">
        <v>1371</v>
      </c>
      <c r="M15" s="9">
        <v>1312</v>
      </c>
      <c r="N15" s="9">
        <v>2197</v>
      </c>
      <c r="O15" s="9">
        <v>2829</v>
      </c>
      <c r="P15" s="9">
        <v>2854</v>
      </c>
      <c r="Q15" s="9">
        <v>2646</v>
      </c>
      <c r="R15" s="9">
        <v>3856</v>
      </c>
      <c r="S15" s="9">
        <v>3848</v>
      </c>
      <c r="T15" s="10">
        <v>2872</v>
      </c>
      <c r="U15" s="9">
        <v>3964</v>
      </c>
      <c r="V15" s="21">
        <v>4011</v>
      </c>
      <c r="W15" s="21">
        <v>6366</v>
      </c>
      <c r="X15" s="21">
        <v>9264</v>
      </c>
      <c r="Y15" s="9">
        <v>11236</v>
      </c>
      <c r="Z15" s="9">
        <v>17909</v>
      </c>
      <c r="AA15" s="9">
        <v>20490</v>
      </c>
    </row>
    <row r="16" spans="1:27" ht="15.75">
      <c r="A16" s="4" t="s">
        <v>5</v>
      </c>
      <c r="B16" s="10">
        <v>5549</v>
      </c>
      <c r="C16" s="9">
        <v>5087</v>
      </c>
      <c r="D16" s="9">
        <v>5202</v>
      </c>
      <c r="E16" s="9">
        <v>5619</v>
      </c>
      <c r="F16" s="9">
        <v>5568</v>
      </c>
      <c r="G16" s="9">
        <v>7719</v>
      </c>
      <c r="H16" s="9">
        <v>7830</v>
      </c>
      <c r="I16" s="9">
        <v>7710</v>
      </c>
      <c r="J16" s="10">
        <v>9464</v>
      </c>
      <c r="K16" s="9">
        <v>10611</v>
      </c>
      <c r="L16" s="9">
        <v>11381</v>
      </c>
      <c r="M16" s="9">
        <v>11697</v>
      </c>
      <c r="N16" s="9">
        <v>14714</v>
      </c>
      <c r="O16" s="9">
        <v>18706</v>
      </c>
      <c r="P16" s="9">
        <v>18740</v>
      </c>
      <c r="Q16" s="9">
        <v>17337</v>
      </c>
      <c r="R16" s="9">
        <v>17899</v>
      </c>
      <c r="S16" s="9">
        <v>21756</v>
      </c>
      <c r="T16" s="10">
        <v>17973</v>
      </c>
      <c r="U16" s="9">
        <v>22589</v>
      </c>
      <c r="V16" s="21">
        <v>25727</v>
      </c>
      <c r="W16" s="21">
        <v>27415</v>
      </c>
      <c r="X16" s="21">
        <v>41840</v>
      </c>
      <c r="Y16" s="9">
        <v>49306</v>
      </c>
      <c r="Z16" s="9">
        <v>51137</v>
      </c>
      <c r="AA16" s="9">
        <v>54464</v>
      </c>
    </row>
    <row r="17" spans="1:27" ht="15.75">
      <c r="A17" s="4" t="s">
        <v>6</v>
      </c>
      <c r="B17" s="17" t="s">
        <v>78</v>
      </c>
      <c r="C17" s="12" t="s">
        <v>78</v>
      </c>
      <c r="D17" s="12" t="s">
        <v>78</v>
      </c>
      <c r="E17" s="12" t="s">
        <v>78</v>
      </c>
      <c r="F17" s="12" t="s">
        <v>78</v>
      </c>
      <c r="G17" s="12" t="s">
        <v>78</v>
      </c>
      <c r="H17" s="12" t="s">
        <v>78</v>
      </c>
      <c r="I17" s="12" t="s">
        <v>78</v>
      </c>
      <c r="J17" s="12" t="s">
        <v>78</v>
      </c>
      <c r="K17" s="12" t="s">
        <v>78</v>
      </c>
      <c r="L17" s="12" t="s">
        <v>78</v>
      </c>
      <c r="M17" s="12" t="s">
        <v>78</v>
      </c>
      <c r="N17" s="12" t="s">
        <v>78</v>
      </c>
      <c r="O17" s="12" t="s">
        <v>78</v>
      </c>
      <c r="P17" s="12" t="s">
        <v>78</v>
      </c>
      <c r="Q17" s="9">
        <v>409</v>
      </c>
      <c r="R17" s="9">
        <v>500</v>
      </c>
      <c r="S17" s="9">
        <v>1038</v>
      </c>
      <c r="T17" s="10">
        <v>1228</v>
      </c>
      <c r="U17" s="9">
        <v>1179</v>
      </c>
      <c r="V17" s="21">
        <v>1264</v>
      </c>
      <c r="W17" s="21">
        <v>1668</v>
      </c>
      <c r="X17" s="21">
        <v>2444</v>
      </c>
      <c r="Y17" s="9">
        <v>2729</v>
      </c>
      <c r="Z17" s="9">
        <v>3424</v>
      </c>
      <c r="AA17" s="9">
        <v>3782</v>
      </c>
    </row>
    <row r="18" spans="1:27" ht="16.5">
      <c r="A18" s="4" t="s">
        <v>8</v>
      </c>
      <c r="B18" s="10">
        <v>1155</v>
      </c>
      <c r="C18" s="9">
        <v>1275</v>
      </c>
      <c r="D18" s="9">
        <v>1263</v>
      </c>
      <c r="E18" s="9">
        <v>1383</v>
      </c>
      <c r="F18" s="9">
        <v>1164</v>
      </c>
      <c r="G18" s="9">
        <v>1120</v>
      </c>
      <c r="H18" s="9">
        <v>1182</v>
      </c>
      <c r="I18" s="8" t="s">
        <v>9</v>
      </c>
      <c r="J18" s="10">
        <v>1726</v>
      </c>
      <c r="K18" s="9">
        <v>1940</v>
      </c>
      <c r="L18" s="9">
        <v>1676</v>
      </c>
      <c r="M18" s="9">
        <v>1735</v>
      </c>
      <c r="N18" s="9">
        <v>2030</v>
      </c>
      <c r="O18" s="9">
        <v>2161</v>
      </c>
      <c r="P18" s="9">
        <v>2554</v>
      </c>
      <c r="Q18" s="9">
        <v>2385</v>
      </c>
      <c r="R18" s="9">
        <v>2764</v>
      </c>
      <c r="S18" s="9">
        <v>3846</v>
      </c>
      <c r="T18" s="10">
        <v>5270</v>
      </c>
      <c r="U18" s="9">
        <v>5160</v>
      </c>
      <c r="V18" s="21">
        <v>6184</v>
      </c>
      <c r="W18" s="21">
        <v>5597</v>
      </c>
      <c r="X18" s="21">
        <v>6815</v>
      </c>
      <c r="Y18" s="9">
        <v>6914</v>
      </c>
      <c r="Z18" s="9">
        <v>6979</v>
      </c>
      <c r="AA18" s="9">
        <v>7903</v>
      </c>
    </row>
    <row r="19" spans="1:27" ht="16.5">
      <c r="A19" s="4" t="s">
        <v>10</v>
      </c>
      <c r="B19" s="10">
        <v>178</v>
      </c>
      <c r="C19" s="9">
        <v>199</v>
      </c>
      <c r="D19" s="9">
        <v>193</v>
      </c>
      <c r="E19" s="9">
        <v>268</v>
      </c>
      <c r="F19" s="9">
        <v>306</v>
      </c>
      <c r="G19" s="9">
        <v>404</v>
      </c>
      <c r="H19" s="9">
        <v>426</v>
      </c>
      <c r="I19" s="8" t="s">
        <v>9</v>
      </c>
      <c r="J19" s="10">
        <v>544</v>
      </c>
      <c r="K19" s="9">
        <v>386</v>
      </c>
      <c r="L19" s="9">
        <v>343</v>
      </c>
      <c r="M19" s="9">
        <v>414</v>
      </c>
      <c r="N19" s="9">
        <v>761</v>
      </c>
      <c r="O19" s="9">
        <v>965</v>
      </c>
      <c r="P19" s="9">
        <v>1070</v>
      </c>
      <c r="Q19" s="9">
        <v>1311</v>
      </c>
      <c r="R19" s="9">
        <v>1628</v>
      </c>
      <c r="S19" s="9">
        <v>1379</v>
      </c>
      <c r="T19" s="10">
        <v>1342</v>
      </c>
      <c r="U19" s="9">
        <v>1686</v>
      </c>
      <c r="V19" s="21">
        <v>1722</v>
      </c>
      <c r="W19" s="21">
        <v>1677</v>
      </c>
      <c r="X19" s="21">
        <v>2208</v>
      </c>
      <c r="Y19" s="9">
        <v>1950</v>
      </c>
      <c r="Z19" s="9">
        <v>2499</v>
      </c>
      <c r="AA19" s="9">
        <v>2683</v>
      </c>
    </row>
    <row r="20" spans="1:27" ht="15.75">
      <c r="A20" s="4" t="s">
        <v>11</v>
      </c>
      <c r="B20" s="10">
        <v>7391</v>
      </c>
      <c r="C20" s="9">
        <v>6613</v>
      </c>
      <c r="D20" s="9">
        <v>6434</v>
      </c>
      <c r="E20" s="9">
        <v>7747</v>
      </c>
      <c r="F20" s="9">
        <v>9323</v>
      </c>
      <c r="G20" s="9">
        <v>12335</v>
      </c>
      <c r="H20" s="9">
        <v>13576</v>
      </c>
      <c r="I20" s="9">
        <v>16443</v>
      </c>
      <c r="J20" s="10">
        <v>19164</v>
      </c>
      <c r="K20" s="9">
        <v>21569</v>
      </c>
      <c r="L20" s="9">
        <v>25157</v>
      </c>
      <c r="M20" s="9">
        <v>24312</v>
      </c>
      <c r="N20" s="9">
        <v>27322</v>
      </c>
      <c r="O20" s="9">
        <v>33358</v>
      </c>
      <c r="P20" s="9">
        <v>35200</v>
      </c>
      <c r="Q20" s="9">
        <v>36630</v>
      </c>
      <c r="R20" s="9">
        <v>42328</v>
      </c>
      <c r="S20" s="9">
        <v>43120</v>
      </c>
      <c r="T20" s="10">
        <v>42628</v>
      </c>
      <c r="U20" s="9">
        <v>40125</v>
      </c>
      <c r="V20" s="21">
        <v>43348</v>
      </c>
      <c r="W20" s="21">
        <v>51229</v>
      </c>
      <c r="X20" s="21">
        <v>63359</v>
      </c>
      <c r="Y20" s="9">
        <v>60526</v>
      </c>
      <c r="Z20" s="9">
        <v>62003</v>
      </c>
      <c r="AA20" s="9">
        <v>68454</v>
      </c>
    </row>
    <row r="21" spans="1:27" ht="15.75">
      <c r="A21" s="11" t="s">
        <v>92</v>
      </c>
      <c r="B21" s="10">
        <v>15463</v>
      </c>
      <c r="C21" s="9">
        <v>15451</v>
      </c>
      <c r="D21" s="9">
        <v>15055</v>
      </c>
      <c r="E21" s="9">
        <v>17176</v>
      </c>
      <c r="F21" s="9">
        <v>21476</v>
      </c>
      <c r="G21" s="9">
        <v>25128</v>
      </c>
      <c r="H21" s="9">
        <v>22784</v>
      </c>
      <c r="I21" s="9">
        <v>23673</v>
      </c>
      <c r="J21" s="10">
        <v>27609</v>
      </c>
      <c r="K21" s="9">
        <v>32411</v>
      </c>
      <c r="L21" s="9">
        <v>33003</v>
      </c>
      <c r="M21" s="9">
        <v>36811</v>
      </c>
      <c r="N21" s="9">
        <v>38878</v>
      </c>
      <c r="O21" s="9">
        <v>44242</v>
      </c>
      <c r="P21" s="9">
        <v>41281</v>
      </c>
      <c r="Q21" s="9">
        <v>40726</v>
      </c>
      <c r="R21" s="9">
        <v>47685</v>
      </c>
      <c r="S21" s="9">
        <v>53399</v>
      </c>
      <c r="T21" s="10">
        <v>55508</v>
      </c>
      <c r="U21" s="9">
        <v>63396</v>
      </c>
      <c r="V21" s="21">
        <v>61073</v>
      </c>
      <c r="W21" s="21">
        <v>72262</v>
      </c>
      <c r="X21" s="21">
        <v>79467</v>
      </c>
      <c r="Y21" s="9">
        <v>100473</v>
      </c>
      <c r="Z21" s="9">
        <v>96243</v>
      </c>
      <c r="AA21" s="9">
        <v>107351</v>
      </c>
    </row>
    <row r="22" spans="1:27" ht="15.75">
      <c r="A22" s="4" t="s">
        <v>12</v>
      </c>
      <c r="B22" s="10">
        <v>412</v>
      </c>
      <c r="C22" s="9">
        <v>315</v>
      </c>
      <c r="D22" s="9">
        <v>239</v>
      </c>
      <c r="E22" s="9">
        <v>179</v>
      </c>
      <c r="F22" s="9">
        <v>129</v>
      </c>
      <c r="G22" s="9">
        <v>164</v>
      </c>
      <c r="H22" s="9">
        <v>216</v>
      </c>
      <c r="I22" s="9">
        <v>210</v>
      </c>
      <c r="J22" s="10">
        <v>282</v>
      </c>
      <c r="K22" s="9">
        <v>306</v>
      </c>
      <c r="L22" s="9">
        <v>372</v>
      </c>
      <c r="M22" s="9">
        <v>410</v>
      </c>
      <c r="N22" s="9">
        <v>482</v>
      </c>
      <c r="O22" s="9">
        <v>533</v>
      </c>
      <c r="P22" s="9">
        <v>566</v>
      </c>
      <c r="Q22" s="9">
        <v>634</v>
      </c>
      <c r="R22" s="9">
        <v>648</v>
      </c>
      <c r="S22" s="9">
        <v>760</v>
      </c>
      <c r="T22" s="10">
        <v>795</v>
      </c>
      <c r="U22" s="9">
        <v>835</v>
      </c>
      <c r="V22" s="21">
        <v>981</v>
      </c>
      <c r="W22" s="21">
        <v>1431</v>
      </c>
      <c r="X22" s="21">
        <v>1899</v>
      </c>
      <c r="Y22" s="9">
        <v>1884</v>
      </c>
      <c r="Z22" s="9">
        <v>1985</v>
      </c>
      <c r="AA22" s="9">
        <v>1829</v>
      </c>
    </row>
    <row r="23" spans="1:27" ht="15.75">
      <c r="A23" s="4" t="s">
        <v>13</v>
      </c>
      <c r="B23" s="10" t="s">
        <v>7</v>
      </c>
      <c r="C23" s="9" t="s">
        <v>7</v>
      </c>
      <c r="D23" s="9" t="s">
        <v>7</v>
      </c>
      <c r="E23" s="9" t="s">
        <v>7</v>
      </c>
      <c r="F23" s="9" t="s">
        <v>7</v>
      </c>
      <c r="G23" s="9" t="s">
        <v>7</v>
      </c>
      <c r="H23" s="9" t="s">
        <v>7</v>
      </c>
      <c r="I23" s="9" t="s">
        <v>7</v>
      </c>
      <c r="J23" s="10" t="s">
        <v>7</v>
      </c>
      <c r="K23" s="9" t="s">
        <v>7</v>
      </c>
      <c r="L23" s="9" t="s">
        <v>7</v>
      </c>
      <c r="M23" s="9" t="s">
        <v>7</v>
      </c>
      <c r="N23" s="9" t="s">
        <v>7</v>
      </c>
      <c r="O23" s="9" t="s">
        <v>7</v>
      </c>
      <c r="P23" s="9" t="s">
        <v>7</v>
      </c>
      <c r="Q23" s="9">
        <v>1168</v>
      </c>
      <c r="R23" s="9">
        <v>1485</v>
      </c>
      <c r="S23" s="9">
        <v>2409</v>
      </c>
      <c r="T23" s="10">
        <v>1920</v>
      </c>
      <c r="U23" s="9">
        <v>2033</v>
      </c>
      <c r="V23" s="21">
        <v>2503</v>
      </c>
      <c r="W23" s="21">
        <v>2856</v>
      </c>
      <c r="X23" s="21">
        <v>3024</v>
      </c>
      <c r="Y23" s="9">
        <v>2795</v>
      </c>
      <c r="Z23" s="9">
        <v>3957</v>
      </c>
      <c r="AA23" s="9">
        <v>4886</v>
      </c>
    </row>
    <row r="24" spans="1:27" ht="15.75">
      <c r="A24" s="4" t="s">
        <v>14</v>
      </c>
      <c r="B24" s="10">
        <v>2031</v>
      </c>
      <c r="C24" s="9">
        <v>2517</v>
      </c>
      <c r="D24" s="9">
        <v>2964</v>
      </c>
      <c r="E24" s="9">
        <v>3762</v>
      </c>
      <c r="F24" s="9">
        <v>4412</v>
      </c>
      <c r="G24" s="9">
        <v>5530</v>
      </c>
      <c r="H24" s="9">
        <v>6063</v>
      </c>
      <c r="I24" s="9">
        <v>4665</v>
      </c>
      <c r="J24" s="10">
        <v>5894</v>
      </c>
      <c r="K24" s="9">
        <v>6471</v>
      </c>
      <c r="L24" s="9">
        <v>7607</v>
      </c>
      <c r="M24" s="9">
        <v>9019</v>
      </c>
      <c r="N24" s="9">
        <v>7239</v>
      </c>
      <c r="O24" s="9">
        <v>7996</v>
      </c>
      <c r="P24" s="9">
        <v>10133</v>
      </c>
      <c r="Q24" s="9">
        <v>11339</v>
      </c>
      <c r="R24" s="9">
        <v>21825</v>
      </c>
      <c r="S24" s="9">
        <v>25157</v>
      </c>
      <c r="T24" s="10">
        <v>35903</v>
      </c>
      <c r="U24" s="9">
        <v>39541</v>
      </c>
      <c r="V24" s="21">
        <v>51598</v>
      </c>
      <c r="W24" s="21">
        <v>60604</v>
      </c>
      <c r="X24" s="21">
        <v>72907</v>
      </c>
      <c r="Y24" s="9">
        <v>55173</v>
      </c>
      <c r="Z24" s="9">
        <v>71065</v>
      </c>
      <c r="AA24" s="9">
        <v>87023</v>
      </c>
    </row>
    <row r="25" spans="1:27" ht="15.75">
      <c r="A25" s="4" t="s">
        <v>15</v>
      </c>
      <c r="B25" s="10">
        <v>4316</v>
      </c>
      <c r="C25" s="9">
        <v>4535</v>
      </c>
      <c r="D25" s="9">
        <v>4745</v>
      </c>
      <c r="E25" s="9">
        <v>6137</v>
      </c>
      <c r="F25" s="9">
        <v>7745</v>
      </c>
      <c r="G25" s="9">
        <v>9726</v>
      </c>
      <c r="H25" s="9">
        <v>10046</v>
      </c>
      <c r="I25" s="9">
        <v>11221</v>
      </c>
      <c r="J25" s="10">
        <v>14063</v>
      </c>
      <c r="K25" s="9">
        <v>15085</v>
      </c>
      <c r="L25" s="9">
        <v>13015</v>
      </c>
      <c r="M25" s="9">
        <v>12748</v>
      </c>
      <c r="N25" s="9">
        <v>14808</v>
      </c>
      <c r="O25" s="9">
        <v>17096</v>
      </c>
      <c r="P25" s="9">
        <v>16193</v>
      </c>
      <c r="Q25" s="9">
        <v>15547</v>
      </c>
      <c r="R25" s="9">
        <v>15548</v>
      </c>
      <c r="S25" s="9">
        <v>17889</v>
      </c>
      <c r="T25" s="10">
        <v>23484</v>
      </c>
      <c r="U25" s="9">
        <v>22883</v>
      </c>
      <c r="V25" s="21">
        <v>23771</v>
      </c>
      <c r="W25" s="21">
        <v>23092</v>
      </c>
      <c r="X25" s="21">
        <v>25184</v>
      </c>
      <c r="Y25" s="9">
        <v>24528</v>
      </c>
      <c r="Z25" s="9">
        <v>26342</v>
      </c>
      <c r="AA25" s="9">
        <v>28408</v>
      </c>
    </row>
    <row r="26" spans="1:27" ht="15.75">
      <c r="A26" s="4" t="s">
        <v>16</v>
      </c>
      <c r="B26" s="10">
        <v>1098</v>
      </c>
      <c r="C26" s="9">
        <v>1240</v>
      </c>
      <c r="D26" s="9">
        <v>493</v>
      </c>
      <c r="E26" s="9">
        <v>795</v>
      </c>
      <c r="F26" s="9">
        <v>957</v>
      </c>
      <c r="G26" s="9">
        <v>874</v>
      </c>
      <c r="H26" s="9">
        <v>1122</v>
      </c>
      <c r="I26" s="9">
        <v>1560</v>
      </c>
      <c r="J26" s="10">
        <v>1697</v>
      </c>
      <c r="K26" s="9">
        <v>1734</v>
      </c>
      <c r="L26" s="9">
        <v>2031</v>
      </c>
      <c r="M26" s="9">
        <v>5611</v>
      </c>
      <c r="N26" s="9">
        <v>6310</v>
      </c>
      <c r="O26" s="9">
        <v>5929</v>
      </c>
      <c r="P26" s="9">
        <v>7753</v>
      </c>
      <c r="Q26" s="9">
        <v>10258</v>
      </c>
      <c r="R26" s="9">
        <v>14571</v>
      </c>
      <c r="S26" s="9">
        <v>22148</v>
      </c>
      <c r="T26" s="10">
        <v>27849</v>
      </c>
      <c r="U26" s="9">
        <v>50771</v>
      </c>
      <c r="V26" s="21">
        <v>62181</v>
      </c>
      <c r="W26" s="21">
        <v>68298</v>
      </c>
      <c r="X26" s="21">
        <v>83634</v>
      </c>
      <c r="Y26" s="9">
        <v>79937</v>
      </c>
      <c r="Z26" s="9">
        <v>94554</v>
      </c>
      <c r="AA26" s="9">
        <v>113611</v>
      </c>
    </row>
    <row r="27" spans="1:27" ht="15.75">
      <c r="A27" s="4" t="s">
        <v>17</v>
      </c>
      <c r="B27" s="10">
        <v>6760</v>
      </c>
      <c r="C27" s="9">
        <v>6917</v>
      </c>
      <c r="D27" s="9">
        <v>6207</v>
      </c>
      <c r="E27" s="9">
        <v>7552</v>
      </c>
      <c r="F27" s="9">
        <v>12203</v>
      </c>
      <c r="G27" s="9">
        <v>15507</v>
      </c>
      <c r="H27" s="9">
        <v>16765</v>
      </c>
      <c r="I27" s="9">
        <v>19160</v>
      </c>
      <c r="J27" s="10">
        <v>19120</v>
      </c>
      <c r="K27" s="9">
        <v>20293</v>
      </c>
      <c r="L27" s="9">
        <v>20700</v>
      </c>
      <c r="M27" s="9">
        <v>20911</v>
      </c>
      <c r="N27" s="9">
        <v>29889</v>
      </c>
      <c r="O27" s="9">
        <v>42113</v>
      </c>
      <c r="P27" s="9">
        <v>54118</v>
      </c>
      <c r="Q27" s="9">
        <v>68619</v>
      </c>
      <c r="R27" s="9">
        <v>89978</v>
      </c>
      <c r="S27" s="9">
        <v>121315</v>
      </c>
      <c r="T27" s="10">
        <v>115429</v>
      </c>
      <c r="U27" s="9">
        <v>147687</v>
      </c>
      <c r="V27" s="21">
        <v>158415</v>
      </c>
      <c r="W27" s="21">
        <v>186366</v>
      </c>
      <c r="X27" s="21">
        <v>219384</v>
      </c>
      <c r="Y27" s="9">
        <v>240205</v>
      </c>
      <c r="Z27" s="9">
        <v>280514</v>
      </c>
      <c r="AA27" s="9">
        <v>370160</v>
      </c>
    </row>
    <row r="28" spans="1:27" ht="15.75">
      <c r="A28" s="4" t="s">
        <v>18</v>
      </c>
      <c r="B28" s="10">
        <v>2735</v>
      </c>
      <c r="C28" s="9">
        <v>3099</v>
      </c>
      <c r="D28" s="9">
        <v>2850</v>
      </c>
      <c r="E28" s="9">
        <v>3235</v>
      </c>
      <c r="F28" s="9">
        <v>3247</v>
      </c>
      <c r="G28" s="9">
        <v>3873</v>
      </c>
      <c r="H28" s="9">
        <v>4429</v>
      </c>
      <c r="I28" s="9">
        <v>3447</v>
      </c>
      <c r="J28" s="10">
        <v>4209</v>
      </c>
      <c r="K28" s="9">
        <v>4318</v>
      </c>
      <c r="L28" s="9">
        <v>3825</v>
      </c>
      <c r="M28" s="9">
        <v>3757</v>
      </c>
      <c r="N28" s="9">
        <v>5026</v>
      </c>
      <c r="O28" s="9">
        <v>4741</v>
      </c>
      <c r="P28" s="9">
        <v>5483</v>
      </c>
      <c r="Q28" s="9">
        <v>6633</v>
      </c>
      <c r="R28" s="9">
        <v>6897</v>
      </c>
      <c r="S28" s="9">
        <v>5944</v>
      </c>
      <c r="T28" s="10">
        <v>4379</v>
      </c>
      <c r="U28" s="9">
        <v>4446</v>
      </c>
      <c r="V28" s="21">
        <v>6045</v>
      </c>
      <c r="W28" s="21">
        <v>7511</v>
      </c>
      <c r="X28" s="21">
        <v>8491</v>
      </c>
      <c r="Y28" s="9">
        <v>8533</v>
      </c>
      <c r="Z28" s="9">
        <v>10330</v>
      </c>
      <c r="AA28" s="9">
        <v>11650</v>
      </c>
    </row>
    <row r="29" spans="1:27" ht="15.75">
      <c r="A29" s="4" t="s">
        <v>19</v>
      </c>
      <c r="B29" s="10" t="s">
        <v>7</v>
      </c>
      <c r="C29" s="9" t="s">
        <v>7</v>
      </c>
      <c r="D29" s="9" t="s">
        <v>7</v>
      </c>
      <c r="E29" s="9" t="s">
        <v>7</v>
      </c>
      <c r="F29" s="9" t="s">
        <v>7</v>
      </c>
      <c r="G29" s="9" t="s">
        <v>7</v>
      </c>
      <c r="H29" s="9" t="s">
        <v>7</v>
      </c>
      <c r="I29" s="9" t="s">
        <v>7</v>
      </c>
      <c r="J29" s="10" t="s">
        <v>7</v>
      </c>
      <c r="K29" s="9" t="s">
        <v>7</v>
      </c>
      <c r="L29" s="9" t="s">
        <v>7</v>
      </c>
      <c r="M29" s="9" t="s">
        <v>7</v>
      </c>
      <c r="N29" s="9" t="s">
        <v>7</v>
      </c>
      <c r="O29" s="9" t="s">
        <v>7</v>
      </c>
      <c r="P29" s="9" t="s">
        <v>7</v>
      </c>
      <c r="Q29" s="9">
        <v>1390</v>
      </c>
      <c r="R29" s="9">
        <v>1870</v>
      </c>
      <c r="S29" s="9">
        <v>3281</v>
      </c>
      <c r="T29" s="10">
        <v>3884</v>
      </c>
      <c r="U29" s="9">
        <v>4573</v>
      </c>
      <c r="V29" s="21">
        <v>4231</v>
      </c>
      <c r="W29" s="21">
        <v>4382</v>
      </c>
      <c r="X29" s="21">
        <v>7256</v>
      </c>
      <c r="Y29" s="9">
        <v>5575</v>
      </c>
      <c r="Z29" s="9">
        <v>6464</v>
      </c>
      <c r="AA29" s="9">
        <v>8278</v>
      </c>
    </row>
    <row r="30" spans="1:27" ht="16.5">
      <c r="A30" s="4" t="s">
        <v>20</v>
      </c>
      <c r="B30" s="10">
        <v>277</v>
      </c>
      <c r="C30" s="9">
        <v>222</v>
      </c>
      <c r="D30" s="9">
        <v>210</v>
      </c>
      <c r="E30" s="9">
        <v>243</v>
      </c>
      <c r="F30" s="9">
        <v>302</v>
      </c>
      <c r="G30" s="9">
        <v>528</v>
      </c>
      <c r="H30" s="9">
        <v>583</v>
      </c>
      <c r="I30" s="8" t="s">
        <v>9</v>
      </c>
      <c r="J30" s="10">
        <v>897</v>
      </c>
      <c r="K30" s="9">
        <v>1034</v>
      </c>
      <c r="L30" s="9">
        <v>1290</v>
      </c>
      <c r="M30" s="9">
        <v>1264</v>
      </c>
      <c r="N30" s="9">
        <v>1181</v>
      </c>
      <c r="O30" s="9">
        <v>1413</v>
      </c>
      <c r="P30" s="9">
        <v>1423</v>
      </c>
      <c r="Q30" s="9">
        <v>1399</v>
      </c>
      <c r="R30" s="9">
        <v>1360</v>
      </c>
      <c r="S30" s="9">
        <v>2188</v>
      </c>
      <c r="T30" s="10">
        <v>2664</v>
      </c>
      <c r="U30" s="9">
        <v>2746</v>
      </c>
      <c r="V30" s="21">
        <v>3093</v>
      </c>
      <c r="W30" s="21">
        <v>2402</v>
      </c>
      <c r="X30" s="21">
        <v>1915</v>
      </c>
      <c r="Y30" s="9">
        <v>2138</v>
      </c>
      <c r="Z30" s="9">
        <v>2864</v>
      </c>
      <c r="AA30" s="9">
        <v>3702</v>
      </c>
    </row>
    <row r="31" spans="1:27" ht="15.75">
      <c r="A31" s="4" t="s">
        <v>21</v>
      </c>
      <c r="B31" s="17" t="s">
        <v>78</v>
      </c>
      <c r="C31" s="12" t="s">
        <v>78</v>
      </c>
      <c r="D31" s="12" t="s">
        <v>78</v>
      </c>
      <c r="E31" s="12" t="s">
        <v>78</v>
      </c>
      <c r="F31" s="12" t="s">
        <v>78</v>
      </c>
      <c r="G31" s="12" t="s">
        <v>78</v>
      </c>
      <c r="H31" s="12" t="s">
        <v>78</v>
      </c>
      <c r="I31" s="12" t="s">
        <v>78</v>
      </c>
      <c r="J31" s="12" t="s">
        <v>78</v>
      </c>
      <c r="K31" s="12" t="s">
        <v>78</v>
      </c>
      <c r="L31" s="12" t="s">
        <v>78</v>
      </c>
      <c r="M31" s="12" t="s">
        <v>78</v>
      </c>
      <c r="N31" s="12" t="s">
        <v>78</v>
      </c>
      <c r="O31" s="12" t="s">
        <v>78</v>
      </c>
      <c r="P31" s="12" t="s">
        <v>78</v>
      </c>
      <c r="Q31" s="9">
        <v>1371</v>
      </c>
      <c r="R31" s="9">
        <v>623</v>
      </c>
      <c r="S31" s="9">
        <v>1678</v>
      </c>
      <c r="T31" s="10">
        <v>1147</v>
      </c>
      <c r="U31" s="9">
        <v>883</v>
      </c>
      <c r="V31" s="21">
        <v>1135</v>
      </c>
      <c r="W31" s="21">
        <v>2511</v>
      </c>
      <c r="X31" s="21">
        <v>6088</v>
      </c>
      <c r="Y31" s="9">
        <v>9363</v>
      </c>
      <c r="Z31" s="9">
        <v>10699</v>
      </c>
      <c r="AA31" s="9">
        <v>12986</v>
      </c>
    </row>
    <row r="32" spans="1:27" ht="15.75">
      <c r="A32" s="4" t="s">
        <v>22</v>
      </c>
      <c r="B32" s="10">
        <v>2350</v>
      </c>
      <c r="C32" s="9">
        <v>2331</v>
      </c>
      <c r="D32" s="9">
        <v>2224</v>
      </c>
      <c r="E32" s="9">
        <v>2407</v>
      </c>
      <c r="F32" s="9">
        <v>2882</v>
      </c>
      <c r="G32" s="9">
        <v>4334</v>
      </c>
      <c r="H32" s="9">
        <v>5220</v>
      </c>
      <c r="I32" s="9">
        <v>6500</v>
      </c>
      <c r="J32" s="10">
        <v>7868</v>
      </c>
      <c r="K32" s="9">
        <v>8088</v>
      </c>
      <c r="L32" s="9">
        <v>8757</v>
      </c>
      <c r="M32" s="9">
        <v>6689</v>
      </c>
      <c r="N32" s="9">
        <v>9572</v>
      </c>
      <c r="O32" s="9">
        <v>10856</v>
      </c>
      <c r="P32" s="9">
        <v>12252</v>
      </c>
      <c r="Q32" s="9">
        <v>11541</v>
      </c>
      <c r="R32" s="9">
        <v>14221</v>
      </c>
      <c r="S32" s="9">
        <v>19970</v>
      </c>
      <c r="T32" s="10">
        <v>21236</v>
      </c>
      <c r="U32" s="9">
        <v>28174</v>
      </c>
      <c r="V32" s="21">
        <v>38001</v>
      </c>
      <c r="W32" s="21">
        <v>41119</v>
      </c>
      <c r="X32" s="21">
        <v>48409</v>
      </c>
      <c r="Y32" s="9">
        <v>50197</v>
      </c>
      <c r="Z32" s="9">
        <v>50759</v>
      </c>
      <c r="AA32" s="9">
        <v>55894</v>
      </c>
    </row>
    <row r="33" spans="1:27" ht="15.75">
      <c r="A33" s="4" t="s">
        <v>23</v>
      </c>
      <c r="B33" s="10">
        <v>1103</v>
      </c>
      <c r="C33" s="9">
        <v>1064</v>
      </c>
      <c r="D33" s="9">
        <v>997</v>
      </c>
      <c r="E33" s="9">
        <v>1060</v>
      </c>
      <c r="F33" s="9">
        <v>1030</v>
      </c>
      <c r="G33" s="9">
        <v>1179</v>
      </c>
      <c r="H33" s="9">
        <v>1131</v>
      </c>
      <c r="I33" s="9">
        <v>1297</v>
      </c>
      <c r="J33" s="10">
        <v>1787</v>
      </c>
      <c r="K33" s="9">
        <v>2323</v>
      </c>
      <c r="L33" s="9">
        <v>1881</v>
      </c>
      <c r="M33" s="9">
        <v>2374</v>
      </c>
      <c r="N33" s="9">
        <v>1905</v>
      </c>
      <c r="O33" s="9">
        <v>6816</v>
      </c>
      <c r="P33" s="9">
        <v>5248</v>
      </c>
      <c r="Q33" s="9">
        <v>3542</v>
      </c>
      <c r="R33" s="9">
        <v>5237</v>
      </c>
      <c r="S33" s="9">
        <v>10624</v>
      </c>
      <c r="T33" s="10">
        <v>25959</v>
      </c>
      <c r="U33" s="9">
        <v>26374</v>
      </c>
      <c r="V33" s="21">
        <v>30114</v>
      </c>
      <c r="W33" s="21">
        <v>27004</v>
      </c>
      <c r="X33" s="21">
        <v>29730</v>
      </c>
      <c r="Y33" s="9">
        <v>30153</v>
      </c>
      <c r="Z33" s="9">
        <v>33057</v>
      </c>
      <c r="AA33" s="9">
        <v>36372</v>
      </c>
    </row>
    <row r="34" spans="1:27" ht="15.75">
      <c r="A34" s="4" t="s">
        <v>24</v>
      </c>
      <c r="B34" s="10">
        <v>12863</v>
      </c>
      <c r="C34" s="9">
        <v>14257</v>
      </c>
      <c r="D34" s="9">
        <v>14877</v>
      </c>
      <c r="E34" s="9">
        <v>15888</v>
      </c>
      <c r="F34" s="9">
        <v>16608</v>
      </c>
      <c r="G34" s="9">
        <v>19691</v>
      </c>
      <c r="H34" s="9">
        <v>18709</v>
      </c>
      <c r="I34" s="9">
        <v>21144</v>
      </c>
      <c r="J34" s="10">
        <v>25099</v>
      </c>
      <c r="K34" s="9">
        <v>25682</v>
      </c>
      <c r="L34" s="9">
        <v>28698</v>
      </c>
      <c r="M34" s="9">
        <v>33056</v>
      </c>
      <c r="N34" s="9">
        <v>27908</v>
      </c>
      <c r="O34" s="9">
        <v>31125</v>
      </c>
      <c r="P34" s="9">
        <v>30744</v>
      </c>
      <c r="Q34" s="9">
        <v>30634</v>
      </c>
      <c r="R34" s="9">
        <v>38225</v>
      </c>
      <c r="S34" s="9">
        <v>40532</v>
      </c>
      <c r="T34" s="10">
        <v>55377</v>
      </c>
      <c r="U34" s="9">
        <v>63768</v>
      </c>
      <c r="V34" s="21">
        <v>74229</v>
      </c>
      <c r="W34" s="21">
        <v>92750</v>
      </c>
      <c r="X34" s="21">
        <v>121790</v>
      </c>
      <c r="Y34" s="9">
        <v>100692</v>
      </c>
      <c r="Z34" s="9">
        <v>115216</v>
      </c>
      <c r="AA34" s="9">
        <v>127709</v>
      </c>
    </row>
    <row r="35" spans="1:27" ht="15.75">
      <c r="A35" s="4" t="s">
        <v>25</v>
      </c>
      <c r="B35" s="10">
        <v>146</v>
      </c>
      <c r="C35" s="9">
        <v>131</v>
      </c>
      <c r="D35" s="9">
        <v>248</v>
      </c>
      <c r="E35" s="9">
        <v>259</v>
      </c>
      <c r="F35" s="9">
        <v>246</v>
      </c>
      <c r="G35" s="9">
        <v>238</v>
      </c>
      <c r="H35" s="9">
        <v>287</v>
      </c>
      <c r="I35" s="9">
        <v>343</v>
      </c>
      <c r="J35" s="10">
        <v>522</v>
      </c>
      <c r="K35" s="9">
        <v>545</v>
      </c>
      <c r="L35" s="9">
        <v>732</v>
      </c>
      <c r="M35" s="9">
        <v>995</v>
      </c>
      <c r="N35" s="9">
        <v>874</v>
      </c>
      <c r="O35" s="9">
        <v>973</v>
      </c>
      <c r="P35" s="9">
        <v>1059</v>
      </c>
      <c r="Q35" s="9">
        <v>1033</v>
      </c>
      <c r="R35" s="9">
        <v>1014</v>
      </c>
      <c r="S35" s="9">
        <v>1792</v>
      </c>
      <c r="T35" s="10">
        <v>1826</v>
      </c>
      <c r="U35" s="9">
        <v>1641</v>
      </c>
      <c r="V35" s="21">
        <v>1869</v>
      </c>
      <c r="W35" s="21">
        <v>2213</v>
      </c>
      <c r="X35" s="21">
        <v>2682</v>
      </c>
      <c r="Y35" s="9">
        <v>2563</v>
      </c>
      <c r="Z35" s="9">
        <v>2576</v>
      </c>
      <c r="AA35" s="9">
        <v>4905</v>
      </c>
    </row>
    <row r="36" spans="1:27" ht="15.75">
      <c r="A36" s="4" t="s">
        <v>26</v>
      </c>
      <c r="B36" s="10">
        <v>27537</v>
      </c>
      <c r="C36" s="9">
        <v>28086</v>
      </c>
      <c r="D36" s="9">
        <v>29265</v>
      </c>
      <c r="E36" s="9">
        <v>34066</v>
      </c>
      <c r="F36" s="9">
        <v>36974</v>
      </c>
      <c r="G36" s="9">
        <v>46489</v>
      </c>
      <c r="H36" s="9">
        <v>51734</v>
      </c>
      <c r="I36" s="9">
        <v>67722</v>
      </c>
      <c r="J36" s="10">
        <v>72707</v>
      </c>
      <c r="K36" s="9">
        <v>79819</v>
      </c>
      <c r="L36" s="9">
        <v>85176</v>
      </c>
      <c r="M36" s="9">
        <v>109208</v>
      </c>
      <c r="N36" s="9">
        <v>100817</v>
      </c>
      <c r="O36" s="9">
        <v>106332</v>
      </c>
      <c r="P36" s="9">
        <v>134559</v>
      </c>
      <c r="Q36" s="9">
        <v>154462</v>
      </c>
      <c r="R36" s="9">
        <v>183035</v>
      </c>
      <c r="S36" s="9">
        <v>216638</v>
      </c>
      <c r="T36" s="10">
        <v>230762</v>
      </c>
      <c r="U36" s="9">
        <v>228230</v>
      </c>
      <c r="V36" s="21">
        <v>247952</v>
      </c>
      <c r="W36" s="21">
        <v>277246</v>
      </c>
      <c r="X36" s="21">
        <v>330416</v>
      </c>
      <c r="Y36" s="9">
        <v>351513</v>
      </c>
      <c r="Z36" s="9">
        <v>375348</v>
      </c>
      <c r="AA36" s="9">
        <v>398836</v>
      </c>
    </row>
    <row r="37" spans="1:27" ht="16.5">
      <c r="A37" s="4" t="s">
        <v>27</v>
      </c>
      <c r="B37" s="10">
        <v>355</v>
      </c>
      <c r="C37" s="9">
        <v>353</v>
      </c>
      <c r="D37" s="9">
        <v>358</v>
      </c>
      <c r="E37" s="9">
        <v>383</v>
      </c>
      <c r="F37" s="9">
        <v>367</v>
      </c>
      <c r="G37" s="9">
        <v>449</v>
      </c>
      <c r="H37" s="9">
        <v>342</v>
      </c>
      <c r="I37" s="8" t="s">
        <v>9</v>
      </c>
      <c r="J37" s="10">
        <v>974</v>
      </c>
      <c r="K37" s="9">
        <v>1282</v>
      </c>
      <c r="L37" s="9">
        <v>1729</v>
      </c>
      <c r="M37" s="9">
        <v>3411</v>
      </c>
      <c r="N37" s="9">
        <v>5219</v>
      </c>
      <c r="O37" s="9">
        <v>6412</v>
      </c>
      <c r="P37" s="9">
        <v>8148</v>
      </c>
      <c r="Q37" s="9">
        <v>4126</v>
      </c>
      <c r="R37" s="9">
        <v>5235</v>
      </c>
      <c r="S37" s="9">
        <v>7042</v>
      </c>
      <c r="T37" s="10">
        <v>7885</v>
      </c>
      <c r="U37" s="9">
        <v>9252</v>
      </c>
      <c r="V37" s="21">
        <v>9929</v>
      </c>
      <c r="W37" s="21">
        <v>10888</v>
      </c>
      <c r="X37" s="21">
        <v>11924</v>
      </c>
      <c r="Y37" s="9">
        <v>12297</v>
      </c>
      <c r="Z37" s="9">
        <v>15192</v>
      </c>
      <c r="AA37" s="9">
        <v>19788</v>
      </c>
    </row>
    <row r="38" spans="1:27" ht="15.75">
      <c r="A38" s="4"/>
      <c r="B38" s="10"/>
      <c r="C38" s="9"/>
      <c r="D38" s="9"/>
      <c r="E38" s="9"/>
      <c r="F38" s="9"/>
      <c r="G38" s="9"/>
      <c r="H38" s="9"/>
      <c r="I38" s="9"/>
      <c r="J38" s="10"/>
      <c r="K38" s="9"/>
      <c r="L38" s="9"/>
      <c r="M38" s="9"/>
      <c r="N38" s="9"/>
      <c r="O38" s="9"/>
      <c r="P38" s="9"/>
      <c r="Q38" s="9"/>
      <c r="R38" s="9"/>
      <c r="S38" s="9"/>
      <c r="T38" s="10"/>
      <c r="U38" s="9"/>
      <c r="V38" s="22"/>
      <c r="W38" s="22"/>
      <c r="X38" s="22"/>
      <c r="Y38" s="9"/>
      <c r="Z38" s="9"/>
      <c r="AA38" s="9"/>
    </row>
    <row r="39" spans="1:27" ht="15.75">
      <c r="A39" s="4"/>
      <c r="B39" s="10"/>
      <c r="C39" s="9"/>
      <c r="D39" s="9"/>
      <c r="E39" s="9"/>
      <c r="F39" s="9"/>
      <c r="G39" s="9"/>
      <c r="H39" s="9"/>
      <c r="I39" s="9"/>
      <c r="J39" s="10"/>
      <c r="K39" s="9"/>
      <c r="L39" s="9"/>
      <c r="M39" s="9"/>
      <c r="N39" s="9"/>
      <c r="O39" s="9"/>
      <c r="P39" s="9"/>
      <c r="Q39" s="9"/>
      <c r="R39" s="9"/>
      <c r="S39" s="9"/>
      <c r="T39" s="10"/>
      <c r="U39" s="9"/>
      <c r="V39" s="22"/>
      <c r="W39" s="22"/>
      <c r="X39" s="22"/>
      <c r="Y39" s="9"/>
      <c r="Z39" s="9"/>
      <c r="AA39" s="9"/>
    </row>
    <row r="40" spans="1:27" ht="15.75">
      <c r="A40" s="4" t="s">
        <v>69</v>
      </c>
      <c r="B40" s="10">
        <f aca="true" t="shared" si="0" ref="B40:P40">B42+B52+B59</f>
        <v>28161</v>
      </c>
      <c r="C40" s="9">
        <f t="shared" si="0"/>
        <v>25630</v>
      </c>
      <c r="D40" s="9">
        <f t="shared" si="0"/>
        <v>26549</v>
      </c>
      <c r="E40" s="9">
        <f t="shared" si="0"/>
        <v>30416</v>
      </c>
      <c r="F40" s="9">
        <f t="shared" si="0"/>
        <v>39318</v>
      </c>
      <c r="G40" s="9">
        <f t="shared" si="0"/>
        <v>50147</v>
      </c>
      <c r="H40" s="9">
        <f t="shared" si="0"/>
        <v>55412</v>
      </c>
      <c r="I40" s="9">
        <f t="shared" si="0"/>
        <v>62145</v>
      </c>
      <c r="J40" s="10">
        <f t="shared" si="0"/>
        <v>71413</v>
      </c>
      <c r="K40" s="9">
        <f t="shared" si="0"/>
        <v>77677</v>
      </c>
      <c r="L40" s="9">
        <f t="shared" si="0"/>
        <v>91308</v>
      </c>
      <c r="M40" s="9">
        <f t="shared" si="0"/>
        <v>100482</v>
      </c>
      <c r="N40" s="9">
        <f t="shared" si="0"/>
        <v>116478</v>
      </c>
      <c r="O40" s="9">
        <f t="shared" si="0"/>
        <v>131377</v>
      </c>
      <c r="P40" s="9">
        <f t="shared" si="0"/>
        <v>155925</v>
      </c>
      <c r="Q40" s="9">
        <v>180818</v>
      </c>
      <c r="R40" s="9">
        <v>196755</v>
      </c>
      <c r="S40" s="9">
        <v>253928</v>
      </c>
      <c r="T40" s="10">
        <v>266576</v>
      </c>
      <c r="U40" s="9">
        <v>279611</v>
      </c>
      <c r="V40" s="21">
        <v>289413</v>
      </c>
      <c r="W40" s="21">
        <v>297222</v>
      </c>
      <c r="X40" s="21">
        <v>351709</v>
      </c>
      <c r="Y40" s="9">
        <v>379582</v>
      </c>
      <c r="Z40" s="9">
        <v>427397</v>
      </c>
      <c r="AA40" s="9">
        <v>471953</v>
      </c>
    </row>
    <row r="41" spans="1:27" ht="15.75">
      <c r="A41" s="4"/>
      <c r="B41" s="10"/>
      <c r="C41" s="9"/>
      <c r="D41" s="9"/>
      <c r="E41" s="9"/>
      <c r="F41" s="9"/>
      <c r="G41" s="9"/>
      <c r="H41" s="9"/>
      <c r="I41" s="9"/>
      <c r="J41" s="10"/>
      <c r="K41" s="9"/>
      <c r="L41" s="9"/>
      <c r="M41" s="9"/>
      <c r="N41" s="9"/>
      <c r="O41" s="9"/>
      <c r="P41" s="9"/>
      <c r="Q41" s="9"/>
      <c r="R41" s="9"/>
      <c r="S41" s="9"/>
      <c r="T41" s="10"/>
      <c r="U41" s="9"/>
      <c r="V41" s="22"/>
      <c r="W41" s="22"/>
      <c r="X41" s="22"/>
      <c r="Y41" s="9"/>
      <c r="Z41" s="9"/>
      <c r="AA41" s="9"/>
    </row>
    <row r="42" spans="1:27" ht="15.75">
      <c r="A42" s="4" t="s">
        <v>72</v>
      </c>
      <c r="B42" s="10">
        <v>19834</v>
      </c>
      <c r="C42" s="9">
        <v>18931</v>
      </c>
      <c r="D42" s="9">
        <v>19133</v>
      </c>
      <c r="E42" s="9">
        <v>18115</v>
      </c>
      <c r="F42" s="9">
        <v>20416</v>
      </c>
      <c r="G42" s="9">
        <v>21921</v>
      </c>
      <c r="H42" s="9">
        <v>22473</v>
      </c>
      <c r="I42" s="9">
        <v>21806</v>
      </c>
      <c r="J42" s="10">
        <v>22933</v>
      </c>
      <c r="K42" s="9">
        <v>24607</v>
      </c>
      <c r="L42" s="9">
        <v>28760</v>
      </c>
      <c r="M42" s="9">
        <v>31210</v>
      </c>
      <c r="N42" s="9">
        <v>37673</v>
      </c>
      <c r="O42" s="9">
        <v>49170</v>
      </c>
      <c r="P42" s="9">
        <v>57372</v>
      </c>
      <c r="Q42" s="9">
        <v>69507</v>
      </c>
      <c r="R42" s="9">
        <v>72593</v>
      </c>
      <c r="S42" s="9">
        <v>83477</v>
      </c>
      <c r="T42" s="10">
        <v>84220</v>
      </c>
      <c r="U42" s="9">
        <v>76809</v>
      </c>
      <c r="V42" s="21">
        <v>64603</v>
      </c>
      <c r="W42" s="21">
        <v>66256</v>
      </c>
      <c r="X42" s="21">
        <v>68685</v>
      </c>
      <c r="Y42" s="9">
        <v>73311</v>
      </c>
      <c r="Z42" s="9">
        <v>79846</v>
      </c>
      <c r="AA42" s="9">
        <v>93373</v>
      </c>
    </row>
    <row r="43" spans="1:27" ht="15.75">
      <c r="A43" s="4" t="s">
        <v>28</v>
      </c>
      <c r="B43" s="10">
        <v>2864</v>
      </c>
      <c r="C43" s="9">
        <v>2697</v>
      </c>
      <c r="D43" s="9">
        <v>2735</v>
      </c>
      <c r="E43" s="9">
        <v>2698</v>
      </c>
      <c r="F43" s="9">
        <v>2931</v>
      </c>
      <c r="G43" s="9">
        <v>2818</v>
      </c>
      <c r="H43" s="9">
        <v>2682</v>
      </c>
      <c r="I43" s="9">
        <v>2215</v>
      </c>
      <c r="J43" s="10">
        <v>2531</v>
      </c>
      <c r="K43" s="9">
        <v>2831</v>
      </c>
      <c r="L43" s="9">
        <v>3327</v>
      </c>
      <c r="M43" s="9">
        <v>4442</v>
      </c>
      <c r="N43" s="9">
        <v>5692</v>
      </c>
      <c r="O43" s="9">
        <v>7660</v>
      </c>
      <c r="P43" s="9">
        <v>7893</v>
      </c>
      <c r="Q43" s="9">
        <v>10980</v>
      </c>
      <c r="R43" s="9">
        <v>12327</v>
      </c>
      <c r="S43" s="9">
        <v>18865</v>
      </c>
      <c r="T43" s="10">
        <v>17488</v>
      </c>
      <c r="U43" s="9">
        <v>15535</v>
      </c>
      <c r="V43" s="21">
        <v>11288</v>
      </c>
      <c r="W43" s="21">
        <v>10663</v>
      </c>
      <c r="X43" s="21">
        <v>9201</v>
      </c>
      <c r="Y43" s="9">
        <v>10103</v>
      </c>
      <c r="Z43" s="9">
        <v>13867</v>
      </c>
      <c r="AA43" s="9">
        <v>14868</v>
      </c>
    </row>
    <row r="44" spans="1:27" ht="15.75">
      <c r="A44" s="4" t="s">
        <v>29</v>
      </c>
      <c r="B44" s="10">
        <v>9290</v>
      </c>
      <c r="C44" s="9">
        <v>9154</v>
      </c>
      <c r="D44" s="9">
        <v>9425</v>
      </c>
      <c r="E44" s="9">
        <v>9110</v>
      </c>
      <c r="F44" s="9">
        <v>9498</v>
      </c>
      <c r="G44" s="9">
        <v>11128</v>
      </c>
      <c r="H44" s="9">
        <v>12767</v>
      </c>
      <c r="I44" s="9">
        <v>14025</v>
      </c>
      <c r="J44" s="10">
        <v>14384</v>
      </c>
      <c r="K44" s="9">
        <v>14997</v>
      </c>
      <c r="L44" s="9">
        <v>16313</v>
      </c>
      <c r="M44" s="9">
        <v>16772</v>
      </c>
      <c r="N44" s="9">
        <v>17885</v>
      </c>
      <c r="O44" s="9">
        <v>25002</v>
      </c>
      <c r="P44" s="9">
        <v>29105</v>
      </c>
      <c r="Q44" s="9">
        <v>35778</v>
      </c>
      <c r="R44" s="9">
        <v>37195</v>
      </c>
      <c r="S44" s="9">
        <v>37184</v>
      </c>
      <c r="T44" s="10">
        <v>36717</v>
      </c>
      <c r="U44" s="9">
        <v>32027</v>
      </c>
      <c r="V44" s="21">
        <v>27598</v>
      </c>
      <c r="W44" s="21">
        <v>29553</v>
      </c>
      <c r="X44" s="21">
        <v>29485</v>
      </c>
      <c r="Y44" s="9">
        <v>30882</v>
      </c>
      <c r="Z44" s="9">
        <v>33090</v>
      </c>
      <c r="AA44" s="9">
        <v>41552</v>
      </c>
    </row>
    <row r="45" spans="1:27" ht="15.75">
      <c r="A45" s="4" t="s">
        <v>30</v>
      </c>
      <c r="B45" s="10">
        <v>311</v>
      </c>
      <c r="C45" s="9">
        <v>160</v>
      </c>
      <c r="D45" s="9">
        <v>162</v>
      </c>
      <c r="E45" s="9">
        <v>255</v>
      </c>
      <c r="F45" s="9">
        <v>473</v>
      </c>
      <c r="G45" s="9">
        <v>617</v>
      </c>
      <c r="H45" s="9">
        <v>988</v>
      </c>
      <c r="I45" s="9">
        <v>1412</v>
      </c>
      <c r="J45" s="10">
        <v>1896</v>
      </c>
      <c r="K45" s="9">
        <v>2069</v>
      </c>
      <c r="L45" s="9">
        <v>2544</v>
      </c>
      <c r="M45" s="9">
        <v>2749</v>
      </c>
      <c r="N45" s="9">
        <v>5062</v>
      </c>
      <c r="O45" s="9">
        <v>6216</v>
      </c>
      <c r="P45" s="9">
        <v>8156</v>
      </c>
      <c r="Q45" s="9">
        <v>9148</v>
      </c>
      <c r="R45" s="9">
        <v>9029</v>
      </c>
      <c r="S45" s="9">
        <v>10177</v>
      </c>
      <c r="T45" s="10">
        <v>10052</v>
      </c>
      <c r="U45" s="9">
        <v>10526</v>
      </c>
      <c r="V45" s="21">
        <v>8928</v>
      </c>
      <c r="W45" s="21">
        <v>9021</v>
      </c>
      <c r="X45" s="21">
        <v>10804</v>
      </c>
      <c r="Y45" s="9">
        <v>11127</v>
      </c>
      <c r="Z45" s="9">
        <v>11356</v>
      </c>
      <c r="AA45" s="9">
        <v>12632</v>
      </c>
    </row>
    <row r="46" spans="1:27" ht="15.75">
      <c r="A46" s="4" t="s">
        <v>31</v>
      </c>
      <c r="B46" s="10">
        <v>1769</v>
      </c>
      <c r="C46" s="9">
        <v>2135</v>
      </c>
      <c r="D46" s="9">
        <v>2150</v>
      </c>
      <c r="E46" s="9">
        <v>2188</v>
      </c>
      <c r="F46" s="9">
        <v>3332</v>
      </c>
      <c r="G46" s="9">
        <v>3148</v>
      </c>
      <c r="H46" s="9">
        <v>2331</v>
      </c>
      <c r="I46" s="9">
        <v>1660</v>
      </c>
      <c r="J46" s="10">
        <v>1677</v>
      </c>
      <c r="K46" s="9">
        <v>1876</v>
      </c>
      <c r="L46" s="9">
        <v>3053</v>
      </c>
      <c r="M46" s="9">
        <v>2930</v>
      </c>
      <c r="N46" s="9">
        <v>3463</v>
      </c>
      <c r="O46" s="9">
        <v>3506</v>
      </c>
      <c r="P46" s="9">
        <v>3531</v>
      </c>
      <c r="Q46" s="9">
        <v>4097</v>
      </c>
      <c r="R46" s="9">
        <v>3749</v>
      </c>
      <c r="S46" s="9">
        <v>3775</v>
      </c>
      <c r="T46" s="10">
        <v>3693</v>
      </c>
      <c r="U46" s="9">
        <v>3122</v>
      </c>
      <c r="V46" s="21">
        <v>2622</v>
      </c>
      <c r="W46" s="21">
        <v>2773</v>
      </c>
      <c r="X46" s="21">
        <v>2991</v>
      </c>
      <c r="Y46" s="9">
        <v>4292</v>
      </c>
      <c r="Z46" s="9">
        <v>4622</v>
      </c>
      <c r="AA46" s="9">
        <v>5603</v>
      </c>
    </row>
    <row r="47" spans="1:27" ht="15.75">
      <c r="A47" s="4" t="s">
        <v>32</v>
      </c>
      <c r="B47" s="10">
        <v>388</v>
      </c>
      <c r="C47" s="9">
        <v>443</v>
      </c>
      <c r="D47" s="9">
        <v>372</v>
      </c>
      <c r="E47" s="9">
        <v>352</v>
      </c>
      <c r="F47" s="9">
        <v>410</v>
      </c>
      <c r="G47" s="9">
        <v>475</v>
      </c>
      <c r="H47" s="9">
        <v>437</v>
      </c>
      <c r="I47" s="9">
        <v>301</v>
      </c>
      <c r="J47" s="10">
        <v>280</v>
      </c>
      <c r="K47" s="9">
        <v>321</v>
      </c>
      <c r="L47" s="9">
        <v>295</v>
      </c>
      <c r="M47" s="9">
        <v>555</v>
      </c>
      <c r="N47" s="9">
        <v>784</v>
      </c>
      <c r="O47" s="9">
        <v>889</v>
      </c>
      <c r="P47" s="9">
        <v>922</v>
      </c>
      <c r="Q47" s="9">
        <v>838</v>
      </c>
      <c r="R47" s="9">
        <v>904</v>
      </c>
      <c r="S47" s="9">
        <v>1116</v>
      </c>
      <c r="T47" s="10">
        <v>832</v>
      </c>
      <c r="U47" s="9">
        <v>579</v>
      </c>
      <c r="V47" s="21">
        <v>809</v>
      </c>
      <c r="W47" s="21">
        <v>975</v>
      </c>
      <c r="X47" s="21">
        <v>881</v>
      </c>
      <c r="Y47" s="9">
        <v>941</v>
      </c>
      <c r="Z47" s="9">
        <v>554</v>
      </c>
      <c r="AA47" s="9">
        <v>673</v>
      </c>
    </row>
    <row r="48" spans="1:27" ht="15.75">
      <c r="A48" s="4" t="s">
        <v>33</v>
      </c>
      <c r="B48" s="10">
        <v>1990</v>
      </c>
      <c r="C48" s="9">
        <v>2082</v>
      </c>
      <c r="D48" s="9">
        <v>2003</v>
      </c>
      <c r="E48" s="9">
        <v>1368</v>
      </c>
      <c r="F48" s="9">
        <v>1239</v>
      </c>
      <c r="G48" s="9">
        <v>1141</v>
      </c>
      <c r="H48" s="9">
        <v>1124</v>
      </c>
      <c r="I48" s="9">
        <v>813</v>
      </c>
      <c r="J48" s="10">
        <v>599</v>
      </c>
      <c r="K48" s="9">
        <v>492</v>
      </c>
      <c r="L48" s="9">
        <v>620</v>
      </c>
      <c r="M48" s="9">
        <v>622</v>
      </c>
      <c r="N48" s="9">
        <v>971</v>
      </c>
      <c r="O48" s="9">
        <v>1335</v>
      </c>
      <c r="P48" s="9">
        <v>2281</v>
      </c>
      <c r="Q48" s="9">
        <v>2147</v>
      </c>
      <c r="R48" s="9">
        <v>2148</v>
      </c>
      <c r="S48" s="9">
        <v>3148</v>
      </c>
      <c r="T48" s="10">
        <v>3130</v>
      </c>
      <c r="U48" s="9">
        <v>3197</v>
      </c>
      <c r="V48" s="21">
        <v>3310</v>
      </c>
      <c r="W48" s="21">
        <v>3401</v>
      </c>
      <c r="X48" s="21">
        <v>4773</v>
      </c>
      <c r="Y48" s="9">
        <v>5542</v>
      </c>
      <c r="Z48" s="9">
        <v>4815</v>
      </c>
      <c r="AA48" s="9">
        <v>6811</v>
      </c>
    </row>
    <row r="49" spans="1:27" ht="15.75">
      <c r="A49" s="4" t="s">
        <v>34</v>
      </c>
      <c r="B49" s="10">
        <v>2631</v>
      </c>
      <c r="C49" s="9">
        <v>1708</v>
      </c>
      <c r="D49" s="9">
        <v>1752</v>
      </c>
      <c r="E49" s="9">
        <v>1562</v>
      </c>
      <c r="F49" s="9">
        <v>1920</v>
      </c>
      <c r="G49" s="9">
        <v>2045</v>
      </c>
      <c r="H49" s="9">
        <v>1714</v>
      </c>
      <c r="I49" s="9">
        <v>932</v>
      </c>
      <c r="J49" s="10">
        <v>1087</v>
      </c>
      <c r="K49" s="9">
        <v>1427</v>
      </c>
      <c r="L49" s="9">
        <v>1972</v>
      </c>
      <c r="M49" s="9">
        <v>2362</v>
      </c>
      <c r="N49" s="9">
        <v>3087</v>
      </c>
      <c r="O49" s="9">
        <v>3634</v>
      </c>
      <c r="P49" s="9">
        <v>4474</v>
      </c>
      <c r="Q49" s="9">
        <v>5339</v>
      </c>
      <c r="R49" s="9">
        <v>5912</v>
      </c>
      <c r="S49" s="9">
        <v>7385</v>
      </c>
      <c r="T49" s="10">
        <v>10531</v>
      </c>
      <c r="U49" s="9">
        <v>10069</v>
      </c>
      <c r="V49" s="21">
        <v>8671</v>
      </c>
      <c r="W49" s="21">
        <v>8438</v>
      </c>
      <c r="X49" s="21">
        <v>9109</v>
      </c>
      <c r="Y49" s="9">
        <v>8934</v>
      </c>
      <c r="Z49" s="9">
        <v>10066</v>
      </c>
      <c r="AA49" s="9">
        <v>9974</v>
      </c>
    </row>
    <row r="50" spans="1:27" ht="15.75">
      <c r="A50" s="4" t="s">
        <v>35</v>
      </c>
      <c r="B50" s="10">
        <v>321</v>
      </c>
      <c r="C50" s="9">
        <v>303</v>
      </c>
      <c r="D50" s="9">
        <v>284</v>
      </c>
      <c r="E50" s="9">
        <v>332</v>
      </c>
      <c r="F50" s="9">
        <v>387</v>
      </c>
      <c r="G50" s="9">
        <v>368</v>
      </c>
      <c r="H50" s="9">
        <v>289</v>
      </c>
      <c r="I50" s="9">
        <v>448</v>
      </c>
      <c r="J50" s="10">
        <v>479</v>
      </c>
      <c r="K50" s="9">
        <v>594</v>
      </c>
      <c r="L50" s="9">
        <v>636</v>
      </c>
      <c r="M50" s="9">
        <v>778</v>
      </c>
      <c r="N50" s="9">
        <v>728</v>
      </c>
      <c r="O50" s="9">
        <v>928</v>
      </c>
      <c r="P50" s="9">
        <v>1010</v>
      </c>
      <c r="Q50" s="9">
        <v>1182</v>
      </c>
      <c r="R50" s="9">
        <v>1329</v>
      </c>
      <c r="S50" s="9">
        <v>1828</v>
      </c>
      <c r="T50" s="10">
        <v>1778</v>
      </c>
      <c r="U50" s="9">
        <v>1755</v>
      </c>
      <c r="V50" s="21">
        <v>1377</v>
      </c>
      <c r="W50" s="21">
        <v>1431</v>
      </c>
      <c r="X50" s="21">
        <v>1441</v>
      </c>
      <c r="Y50" s="9">
        <v>1489</v>
      </c>
      <c r="Z50" s="9">
        <v>1476</v>
      </c>
      <c r="AA50" s="9">
        <v>1259</v>
      </c>
    </row>
    <row r="51" spans="1:27" ht="15.75">
      <c r="A51" s="4"/>
      <c r="B51" s="10"/>
      <c r="C51" s="9"/>
      <c r="D51" s="9"/>
      <c r="E51" s="9"/>
      <c r="F51" s="9"/>
      <c r="G51" s="9"/>
      <c r="H51" s="9"/>
      <c r="I51" s="9"/>
      <c r="J51" s="10"/>
      <c r="K51" s="9"/>
      <c r="L51" s="9"/>
      <c r="M51" s="9"/>
      <c r="N51" s="9"/>
      <c r="O51" s="9"/>
      <c r="P51" s="9"/>
      <c r="Q51" s="9"/>
      <c r="R51" s="9"/>
      <c r="S51" s="9"/>
      <c r="T51" s="10"/>
      <c r="U51" s="9"/>
      <c r="V51" s="22"/>
      <c r="W51" s="22"/>
      <c r="X51" s="22"/>
      <c r="Y51" s="9"/>
      <c r="Z51" s="9"/>
      <c r="AA51" s="9"/>
    </row>
    <row r="52" spans="1:27" ht="15.75">
      <c r="A52" s="4" t="s">
        <v>73</v>
      </c>
      <c r="B52" s="10">
        <v>10174</v>
      </c>
      <c r="C52" s="9">
        <v>10051</v>
      </c>
      <c r="D52" s="9">
        <v>10071</v>
      </c>
      <c r="E52" s="9">
        <v>10100</v>
      </c>
      <c r="F52" s="9">
        <v>10844</v>
      </c>
      <c r="G52" s="9">
        <v>12425</v>
      </c>
      <c r="H52" s="9">
        <v>13626</v>
      </c>
      <c r="I52" s="9">
        <v>17846</v>
      </c>
      <c r="J52" s="10">
        <v>20415</v>
      </c>
      <c r="K52" s="9">
        <v>23939</v>
      </c>
      <c r="L52" s="9">
        <v>25579</v>
      </c>
      <c r="M52" s="9">
        <v>28092</v>
      </c>
      <c r="N52" s="9">
        <v>30083</v>
      </c>
      <c r="O52" s="9">
        <v>33493</v>
      </c>
      <c r="P52" s="9">
        <v>37667</v>
      </c>
      <c r="Q52" s="9">
        <v>48549</v>
      </c>
      <c r="R52" s="9">
        <v>56035</v>
      </c>
      <c r="S52" s="9">
        <v>73761</v>
      </c>
      <c r="T52" s="10">
        <v>73841</v>
      </c>
      <c r="U52" s="9">
        <v>60716</v>
      </c>
      <c r="V52" s="21">
        <v>65395</v>
      </c>
      <c r="W52" s="21">
        <v>64647</v>
      </c>
      <c r="X52" s="21">
        <v>73214</v>
      </c>
      <c r="Y52" s="9">
        <v>82496</v>
      </c>
      <c r="Z52" s="9">
        <v>93480</v>
      </c>
      <c r="AA52" s="9">
        <v>104533</v>
      </c>
    </row>
    <row r="53" spans="1:27" ht="15.75">
      <c r="A53" s="4" t="s">
        <v>36</v>
      </c>
      <c r="B53" s="10">
        <v>142</v>
      </c>
      <c r="C53" s="9">
        <v>169</v>
      </c>
      <c r="D53" s="9">
        <v>164</v>
      </c>
      <c r="E53" s="9">
        <v>123</v>
      </c>
      <c r="F53" s="9">
        <v>127</v>
      </c>
      <c r="G53" s="9">
        <v>161</v>
      </c>
      <c r="H53" s="9">
        <v>196</v>
      </c>
      <c r="I53" s="9">
        <v>213</v>
      </c>
      <c r="J53" s="10">
        <v>251</v>
      </c>
      <c r="K53" s="9">
        <v>417</v>
      </c>
      <c r="L53" s="9">
        <v>274</v>
      </c>
      <c r="M53" s="9">
        <v>298</v>
      </c>
      <c r="N53" s="9">
        <v>607</v>
      </c>
      <c r="O53" s="9">
        <v>921</v>
      </c>
      <c r="P53" s="9">
        <v>1223</v>
      </c>
      <c r="Q53" s="9">
        <v>1529</v>
      </c>
      <c r="R53" s="9">
        <v>2074</v>
      </c>
      <c r="S53" s="9">
        <v>1493</v>
      </c>
      <c r="T53" s="10">
        <v>1716</v>
      </c>
      <c r="U53" s="9">
        <v>1835</v>
      </c>
      <c r="V53" s="21">
        <v>1803</v>
      </c>
      <c r="W53" s="21">
        <v>840</v>
      </c>
      <c r="X53" s="21">
        <v>2687</v>
      </c>
      <c r="Y53" s="9">
        <v>1598</v>
      </c>
      <c r="Z53" s="9">
        <v>3252</v>
      </c>
      <c r="AA53" s="9">
        <v>3508</v>
      </c>
    </row>
    <row r="54" spans="1:27" ht="15.75">
      <c r="A54" s="4" t="s">
        <v>37</v>
      </c>
      <c r="B54" s="10">
        <v>247</v>
      </c>
      <c r="C54" s="9">
        <v>215</v>
      </c>
      <c r="D54" s="9">
        <v>286</v>
      </c>
      <c r="E54" s="9">
        <v>169</v>
      </c>
      <c r="F54" s="9">
        <v>165</v>
      </c>
      <c r="G54" s="9">
        <v>183</v>
      </c>
      <c r="H54" s="9">
        <v>238</v>
      </c>
      <c r="I54" s="9">
        <v>251</v>
      </c>
      <c r="J54" s="10">
        <v>262</v>
      </c>
      <c r="K54" s="9">
        <v>255</v>
      </c>
      <c r="L54" s="9">
        <v>239</v>
      </c>
      <c r="M54" s="9">
        <v>159</v>
      </c>
      <c r="N54" s="9">
        <v>140</v>
      </c>
      <c r="O54" s="9">
        <v>68</v>
      </c>
      <c r="P54" s="9">
        <v>129</v>
      </c>
      <c r="Q54" s="9">
        <v>183</v>
      </c>
      <c r="R54" s="9">
        <v>111</v>
      </c>
      <c r="S54" s="9">
        <v>347</v>
      </c>
      <c r="T54" s="10">
        <v>399</v>
      </c>
      <c r="U54" s="9">
        <v>227</v>
      </c>
      <c r="V54" s="21">
        <v>181</v>
      </c>
      <c r="W54" s="21">
        <v>272</v>
      </c>
      <c r="X54" s="21">
        <v>755</v>
      </c>
      <c r="Y54" s="9">
        <v>821</v>
      </c>
      <c r="Z54" s="9">
        <v>1001</v>
      </c>
      <c r="AA54" s="9">
        <v>968</v>
      </c>
    </row>
    <row r="55" spans="1:27" ht="15.75">
      <c r="A55" s="4" t="s">
        <v>38</v>
      </c>
      <c r="B55" s="10">
        <v>5019</v>
      </c>
      <c r="C55" s="9">
        <v>4516</v>
      </c>
      <c r="D55" s="9">
        <v>4829</v>
      </c>
      <c r="E55" s="9">
        <v>5417</v>
      </c>
      <c r="F55" s="9">
        <v>5060</v>
      </c>
      <c r="G55" s="9">
        <v>5434</v>
      </c>
      <c r="H55" s="9">
        <v>6312</v>
      </c>
      <c r="I55" s="9">
        <v>8264</v>
      </c>
      <c r="J55" s="10">
        <v>10313</v>
      </c>
      <c r="K55" s="9">
        <v>12501</v>
      </c>
      <c r="L55" s="9">
        <v>13730</v>
      </c>
      <c r="M55" s="9">
        <v>15221</v>
      </c>
      <c r="N55" s="9">
        <v>16968</v>
      </c>
      <c r="O55" s="9">
        <v>16873</v>
      </c>
      <c r="P55" s="9">
        <v>19351</v>
      </c>
      <c r="Q55" s="9">
        <v>24050</v>
      </c>
      <c r="R55" s="9">
        <v>26657</v>
      </c>
      <c r="S55" s="9">
        <v>37151</v>
      </c>
      <c r="T55" s="10">
        <v>39352</v>
      </c>
      <c r="U55" s="9">
        <v>52544</v>
      </c>
      <c r="V55" s="21">
        <v>56303</v>
      </c>
      <c r="W55" s="21">
        <v>56851</v>
      </c>
      <c r="X55" s="21">
        <v>63384</v>
      </c>
      <c r="Y55" s="9">
        <v>73687</v>
      </c>
      <c r="Z55" s="9">
        <v>83219</v>
      </c>
      <c r="AA55" s="9">
        <v>91663</v>
      </c>
    </row>
    <row r="56" spans="1:27" ht="15.75">
      <c r="A56" s="4" t="s">
        <v>39</v>
      </c>
      <c r="B56" s="10">
        <v>4413</v>
      </c>
      <c r="C56" s="9">
        <v>4863</v>
      </c>
      <c r="D56" s="9">
        <v>4460</v>
      </c>
      <c r="E56" s="9">
        <v>4069</v>
      </c>
      <c r="F56" s="9">
        <v>5227</v>
      </c>
      <c r="G56" s="9">
        <v>6294</v>
      </c>
      <c r="H56" s="9">
        <v>6489</v>
      </c>
      <c r="I56" s="9">
        <v>8913</v>
      </c>
      <c r="J56" s="10">
        <v>9289</v>
      </c>
      <c r="K56" s="9">
        <v>10484</v>
      </c>
      <c r="L56" s="9">
        <v>11038</v>
      </c>
      <c r="M56" s="9">
        <v>12043</v>
      </c>
      <c r="N56" s="9">
        <v>11905</v>
      </c>
      <c r="O56" s="9">
        <v>15123</v>
      </c>
      <c r="P56" s="9">
        <v>16335</v>
      </c>
      <c r="Q56" s="9">
        <v>22016</v>
      </c>
      <c r="R56" s="9">
        <v>25924</v>
      </c>
      <c r="S56" s="9">
        <v>33493</v>
      </c>
      <c r="T56" s="10">
        <v>30758</v>
      </c>
      <c r="U56" s="9">
        <v>5141</v>
      </c>
      <c r="V56" s="21">
        <v>5842</v>
      </c>
      <c r="W56" s="21">
        <v>5409</v>
      </c>
      <c r="X56" s="21">
        <v>4919</v>
      </c>
      <c r="Y56" s="9">
        <v>4826</v>
      </c>
      <c r="Z56" s="9">
        <v>4714</v>
      </c>
      <c r="AA56" s="9">
        <v>6243</v>
      </c>
    </row>
    <row r="57" spans="1:27" ht="15.75">
      <c r="A57" s="4" t="s">
        <v>35</v>
      </c>
      <c r="B57" s="10">
        <f>119+233</f>
        <v>352</v>
      </c>
      <c r="C57" s="9">
        <f>75+213</f>
        <v>288</v>
      </c>
      <c r="D57" s="9">
        <f>88+244</f>
        <v>332</v>
      </c>
      <c r="E57" s="9">
        <f>110+211</f>
        <v>321</v>
      </c>
      <c r="F57" s="9">
        <f>90+175</f>
        <v>265</v>
      </c>
      <c r="G57" s="9">
        <f>188+165</f>
        <v>353</v>
      </c>
      <c r="H57" s="9">
        <f>208+183</f>
        <v>391</v>
      </c>
      <c r="I57" s="9">
        <f>94+111</f>
        <v>205</v>
      </c>
      <c r="J57" s="10">
        <f>169+130</f>
        <v>299</v>
      </c>
      <c r="K57" s="9">
        <v>175</v>
      </c>
      <c r="L57" s="9">
        <v>182</v>
      </c>
      <c r="M57" s="9">
        <v>233</v>
      </c>
      <c r="N57" s="9">
        <v>262</v>
      </c>
      <c r="O57" s="9">
        <f>273+233</f>
        <v>506</v>
      </c>
      <c r="P57" s="9">
        <v>298</v>
      </c>
      <c r="Q57" s="9">
        <f>413+358</f>
        <v>771</v>
      </c>
      <c r="R57" s="9">
        <f>771+498</f>
        <v>1269</v>
      </c>
      <c r="S57" s="9">
        <v>1277</v>
      </c>
      <c r="T57" s="10">
        <v>1618</v>
      </c>
      <c r="U57" s="9">
        <v>970</v>
      </c>
      <c r="V57" s="21">
        <v>1267</v>
      </c>
      <c r="W57" s="21">
        <v>1274</v>
      </c>
      <c r="X57" s="21">
        <v>1469</v>
      </c>
      <c r="Y57" s="9">
        <v>1563</v>
      </c>
      <c r="Z57" s="9">
        <v>1295</v>
      </c>
      <c r="AA57" s="9">
        <v>2152</v>
      </c>
    </row>
    <row r="58" spans="1:27" ht="15.75">
      <c r="A58" s="4"/>
      <c r="B58" s="10"/>
      <c r="C58" s="9"/>
      <c r="D58" s="9"/>
      <c r="E58" s="9"/>
      <c r="F58" s="9"/>
      <c r="G58" s="9"/>
      <c r="H58" s="9"/>
      <c r="I58" s="9"/>
      <c r="J58" s="10"/>
      <c r="K58" s="9"/>
      <c r="L58" s="9"/>
      <c r="M58" s="9"/>
      <c r="N58" s="9"/>
      <c r="O58" s="9"/>
      <c r="Q58" s="10"/>
      <c r="R58" s="10"/>
      <c r="S58" s="9"/>
      <c r="T58" s="10"/>
      <c r="U58" s="9"/>
      <c r="V58" s="22"/>
      <c r="W58" s="22"/>
      <c r="X58" s="22"/>
      <c r="Y58" s="9"/>
      <c r="Z58" s="9"/>
      <c r="AA58" s="9"/>
    </row>
    <row r="59" spans="1:27" ht="15.75">
      <c r="A59" s="11" t="s">
        <v>91</v>
      </c>
      <c r="B59" s="10">
        <v>-1847</v>
      </c>
      <c r="C59" s="9">
        <v>-3352</v>
      </c>
      <c r="D59" s="9">
        <v>-2655</v>
      </c>
      <c r="E59" s="9">
        <v>2201</v>
      </c>
      <c r="F59" s="9">
        <v>8058</v>
      </c>
      <c r="G59" s="9">
        <v>15801</v>
      </c>
      <c r="H59" s="9">
        <v>19313</v>
      </c>
      <c r="I59" s="9">
        <v>22493</v>
      </c>
      <c r="J59" s="10">
        <v>28065</v>
      </c>
      <c r="K59" s="9">
        <v>29131</v>
      </c>
      <c r="L59" s="9">
        <v>36969</v>
      </c>
      <c r="M59" s="9">
        <v>41180</v>
      </c>
      <c r="N59" s="9">
        <v>48722</v>
      </c>
      <c r="O59" s="9">
        <v>48714</v>
      </c>
      <c r="P59" s="9">
        <v>60886</v>
      </c>
      <c r="Q59" s="9">
        <v>62761</v>
      </c>
      <c r="R59" s="9">
        <v>68127</v>
      </c>
      <c r="S59" s="9">
        <v>96690</v>
      </c>
      <c r="T59" s="10">
        <v>108515</v>
      </c>
      <c r="U59" s="9">
        <v>142086</v>
      </c>
      <c r="V59" s="21">
        <v>159416</v>
      </c>
      <c r="W59" s="21">
        <v>166319</v>
      </c>
      <c r="X59" s="21">
        <v>209810</v>
      </c>
      <c r="Y59" s="9">
        <v>223775</v>
      </c>
      <c r="Z59" s="9">
        <v>254070</v>
      </c>
      <c r="AA59" s="9">
        <v>274047</v>
      </c>
    </row>
    <row r="60" spans="1:27" ht="15.75">
      <c r="A60" s="4" t="s">
        <v>70</v>
      </c>
      <c r="B60" s="10">
        <v>3121</v>
      </c>
      <c r="C60" s="9">
        <v>3720</v>
      </c>
      <c r="D60" s="9">
        <v>3345</v>
      </c>
      <c r="E60" s="9">
        <v>3796</v>
      </c>
      <c r="F60" s="9">
        <v>2959</v>
      </c>
      <c r="G60" s="9">
        <v>3766</v>
      </c>
      <c r="H60" s="9">
        <v>4462</v>
      </c>
      <c r="I60" s="9">
        <v>4577</v>
      </c>
      <c r="J60" s="10">
        <v>4004</v>
      </c>
      <c r="K60" s="9">
        <v>3864</v>
      </c>
      <c r="L60" s="9">
        <v>4167</v>
      </c>
      <c r="M60" s="9">
        <v>3138</v>
      </c>
      <c r="N60" s="9">
        <v>2808</v>
      </c>
      <c r="O60" s="9">
        <v>1768</v>
      </c>
      <c r="P60" s="9">
        <v>1876</v>
      </c>
      <c r="Q60" s="9">
        <v>1569</v>
      </c>
      <c r="R60" s="9">
        <v>-282</v>
      </c>
      <c r="S60" s="9">
        <v>3740</v>
      </c>
      <c r="T60" s="10">
        <v>3291</v>
      </c>
      <c r="U60" s="9">
        <v>5533</v>
      </c>
      <c r="V60" s="21">
        <v>7645</v>
      </c>
      <c r="W60" s="21">
        <v>8643</v>
      </c>
      <c r="X60" s="21">
        <v>11255</v>
      </c>
      <c r="Y60" s="9">
        <v>13451</v>
      </c>
      <c r="Z60" s="9">
        <v>10652</v>
      </c>
      <c r="AA60" s="9">
        <v>12239</v>
      </c>
    </row>
    <row r="61" spans="1:27" ht="15.75">
      <c r="A61" s="4" t="s">
        <v>40</v>
      </c>
      <c r="B61" s="10">
        <v>55</v>
      </c>
      <c r="C61" s="9">
        <v>62</v>
      </c>
      <c r="D61" s="9">
        <v>54</v>
      </c>
      <c r="E61" s="9">
        <v>92</v>
      </c>
      <c r="F61" s="9">
        <v>204</v>
      </c>
      <c r="G61" s="9">
        <v>181</v>
      </c>
      <c r="H61" s="9">
        <v>314</v>
      </c>
      <c r="I61" s="9">
        <v>141</v>
      </c>
      <c r="J61" s="10">
        <v>252</v>
      </c>
      <c r="K61" s="9">
        <v>291</v>
      </c>
      <c r="L61" s="9">
        <v>340</v>
      </c>
      <c r="M61" s="9">
        <v>471</v>
      </c>
      <c r="N61" s="9">
        <v>391</v>
      </c>
      <c r="O61" s="9">
        <v>698</v>
      </c>
      <c r="P61" s="9">
        <v>848</v>
      </c>
      <c r="Q61" s="9">
        <v>787</v>
      </c>
      <c r="R61" s="9">
        <v>929</v>
      </c>
      <c r="S61" s="9">
        <v>3030</v>
      </c>
      <c r="T61" s="10">
        <v>2141</v>
      </c>
      <c r="U61" s="9">
        <v>2240</v>
      </c>
      <c r="V61" s="23">
        <v>1817</v>
      </c>
      <c r="W61" s="23">
        <v>984</v>
      </c>
      <c r="X61" s="23">
        <v>3249</v>
      </c>
      <c r="Y61" s="9">
        <v>3881</v>
      </c>
      <c r="Z61" s="9">
        <v>4217</v>
      </c>
      <c r="AA61" s="9">
        <v>2909</v>
      </c>
    </row>
    <row r="62" spans="1:27" ht="15.75">
      <c r="A62" s="4" t="s">
        <v>41</v>
      </c>
      <c r="B62" s="10">
        <v>11519</v>
      </c>
      <c r="C62" s="9">
        <v>11400</v>
      </c>
      <c r="D62" s="9">
        <v>13322</v>
      </c>
      <c r="E62" s="9">
        <v>13343</v>
      </c>
      <c r="F62" s="9">
        <v>15717</v>
      </c>
      <c r="G62" s="9">
        <v>19166</v>
      </c>
      <c r="H62" s="9">
        <v>18916</v>
      </c>
      <c r="I62" s="9">
        <v>18297</v>
      </c>
      <c r="J62" s="10">
        <v>20169</v>
      </c>
      <c r="K62" s="9">
        <v>22262</v>
      </c>
      <c r="L62" s="9">
        <v>26736</v>
      </c>
      <c r="M62" s="9">
        <v>28666</v>
      </c>
      <c r="N62" s="9">
        <v>28355</v>
      </c>
      <c r="O62" s="9">
        <v>28374</v>
      </c>
      <c r="P62" s="9">
        <v>37091</v>
      </c>
      <c r="Q62" s="9">
        <v>38071</v>
      </c>
      <c r="R62" s="9">
        <v>41908</v>
      </c>
      <c r="S62" s="9">
        <v>50847</v>
      </c>
      <c r="T62" s="10">
        <v>60114</v>
      </c>
      <c r="U62" s="9">
        <v>84969</v>
      </c>
      <c r="V62" s="21">
        <v>89473</v>
      </c>
      <c r="W62" s="21">
        <v>84508</v>
      </c>
      <c r="X62" s="21">
        <v>100856</v>
      </c>
      <c r="Y62" s="9">
        <v>113222</v>
      </c>
      <c r="Z62" s="9">
        <v>134613</v>
      </c>
      <c r="AA62" s="9">
        <v>148633</v>
      </c>
    </row>
    <row r="63" spans="1:27" ht="16.5">
      <c r="A63" s="4" t="s">
        <v>42</v>
      </c>
      <c r="B63" s="10">
        <v>188</v>
      </c>
      <c r="C63" s="9">
        <v>246</v>
      </c>
      <c r="D63" s="9">
        <v>236</v>
      </c>
      <c r="E63" s="9">
        <v>227</v>
      </c>
      <c r="F63" s="9">
        <v>220</v>
      </c>
      <c r="G63" s="9">
        <v>185</v>
      </c>
      <c r="H63" s="9">
        <v>183</v>
      </c>
      <c r="I63" s="8" t="s">
        <v>9</v>
      </c>
      <c r="J63" s="10">
        <v>529</v>
      </c>
      <c r="K63" s="9">
        <v>661</v>
      </c>
      <c r="L63" s="9">
        <v>779</v>
      </c>
      <c r="M63" s="9">
        <v>1039</v>
      </c>
      <c r="N63" s="9">
        <v>266</v>
      </c>
      <c r="O63" s="9">
        <v>330</v>
      </c>
      <c r="P63" s="9">
        <v>400</v>
      </c>
      <c r="Q63" s="9">
        <v>488</v>
      </c>
      <c r="R63" s="9">
        <v>645</v>
      </c>
      <c r="S63" s="9">
        <v>968</v>
      </c>
      <c r="T63" s="10">
        <v>1143</v>
      </c>
      <c r="U63" s="9">
        <v>1116</v>
      </c>
      <c r="V63" s="21">
        <v>983</v>
      </c>
      <c r="W63" s="21">
        <v>816</v>
      </c>
      <c r="X63" s="21">
        <v>1028</v>
      </c>
      <c r="Y63" s="9">
        <v>815</v>
      </c>
      <c r="Z63" s="9">
        <v>907</v>
      </c>
      <c r="AA63" s="9">
        <v>933</v>
      </c>
    </row>
    <row r="64" spans="1:27" ht="15.75">
      <c r="A64" s="4" t="s">
        <v>43</v>
      </c>
      <c r="B64" s="10">
        <v>386</v>
      </c>
      <c r="C64" s="9">
        <v>306</v>
      </c>
      <c r="D64" s="9">
        <v>250</v>
      </c>
      <c r="E64" s="9">
        <v>107</v>
      </c>
      <c r="F64" s="9">
        <v>80</v>
      </c>
      <c r="G64" s="9">
        <v>71</v>
      </c>
      <c r="H64" s="9">
        <v>111</v>
      </c>
      <c r="I64" s="9">
        <v>383</v>
      </c>
      <c r="J64" s="10">
        <v>625</v>
      </c>
      <c r="K64" s="9">
        <v>763</v>
      </c>
      <c r="L64" s="9">
        <v>892</v>
      </c>
      <c r="M64" s="9">
        <v>1049</v>
      </c>
      <c r="N64" s="9">
        <v>1167</v>
      </c>
      <c r="O64" s="9">
        <v>1287</v>
      </c>
      <c r="P64" s="9">
        <v>1583</v>
      </c>
      <c r="Q64" s="9">
        <v>1952</v>
      </c>
      <c r="R64" s="9">
        <v>1960</v>
      </c>
      <c r="S64" s="9">
        <v>2296</v>
      </c>
      <c r="T64" s="10">
        <v>2483</v>
      </c>
      <c r="U64" s="9">
        <v>2957</v>
      </c>
      <c r="V64" s="13">
        <v>3097</v>
      </c>
      <c r="W64" s="13">
        <v>3406</v>
      </c>
      <c r="X64" s="13">
        <v>3551</v>
      </c>
      <c r="Y64" s="9">
        <v>1018</v>
      </c>
      <c r="Z64" s="9">
        <v>973</v>
      </c>
      <c r="AA64" s="9">
        <v>739</v>
      </c>
    </row>
    <row r="65" spans="1:27" ht="15.75">
      <c r="A65" s="4" t="s">
        <v>44</v>
      </c>
      <c r="B65" s="10">
        <v>-19756</v>
      </c>
      <c r="C65" s="9">
        <v>-22169</v>
      </c>
      <c r="D65" s="9">
        <v>-23891</v>
      </c>
      <c r="E65" s="9">
        <v>-19878</v>
      </c>
      <c r="F65" s="9">
        <v>-16074</v>
      </c>
      <c r="G65" s="9">
        <v>-13137</v>
      </c>
      <c r="H65" s="9">
        <v>-10078</v>
      </c>
      <c r="I65" s="9">
        <v>-8378</v>
      </c>
      <c r="J65" s="10">
        <v>-4501</v>
      </c>
      <c r="K65" s="9">
        <v>-5072</v>
      </c>
      <c r="L65" s="9">
        <v>-1989</v>
      </c>
      <c r="M65" s="9">
        <v>-62</v>
      </c>
      <c r="N65" s="9">
        <v>6739</v>
      </c>
      <c r="O65" s="9">
        <v>6835</v>
      </c>
      <c r="P65" s="9">
        <v>7597</v>
      </c>
      <c r="Q65" s="9">
        <v>4415</v>
      </c>
      <c r="R65" s="9">
        <v>3897</v>
      </c>
      <c r="S65" s="9">
        <v>3451</v>
      </c>
      <c r="T65" s="10">
        <v>3579</v>
      </c>
      <c r="U65" s="9">
        <v>5695</v>
      </c>
      <c r="V65" s="13">
        <v>4753</v>
      </c>
      <c r="W65" s="13">
        <v>2926</v>
      </c>
      <c r="X65" s="13">
        <v>4712</v>
      </c>
      <c r="Y65" s="9">
        <v>5607</v>
      </c>
      <c r="Z65" s="9">
        <v>9017</v>
      </c>
      <c r="AA65" s="9">
        <v>13292</v>
      </c>
    </row>
    <row r="66" spans="1:27" ht="16.5">
      <c r="A66" s="4" t="s">
        <v>45</v>
      </c>
      <c r="B66" s="10">
        <v>931</v>
      </c>
      <c r="C66" s="9">
        <v>862</v>
      </c>
      <c r="D66" s="9">
        <v>663</v>
      </c>
      <c r="E66" s="9">
        <v>476</v>
      </c>
      <c r="F66" s="9">
        <v>412</v>
      </c>
      <c r="G66" s="9">
        <v>381</v>
      </c>
      <c r="H66" s="9">
        <v>400</v>
      </c>
      <c r="I66" s="8" t="s">
        <v>9</v>
      </c>
      <c r="J66" s="10">
        <v>485</v>
      </c>
      <c r="K66" s="9">
        <v>510</v>
      </c>
      <c r="L66" s="9">
        <v>565</v>
      </c>
      <c r="M66" s="9">
        <v>691</v>
      </c>
      <c r="N66" s="9">
        <v>529</v>
      </c>
      <c r="O66" s="9">
        <v>673</v>
      </c>
      <c r="P66" s="9">
        <v>786</v>
      </c>
      <c r="Q66" s="9">
        <v>639</v>
      </c>
      <c r="R66" s="9">
        <v>1004</v>
      </c>
      <c r="S66" s="9">
        <v>1508</v>
      </c>
      <c r="T66" s="10">
        <v>1550</v>
      </c>
      <c r="U66" s="9">
        <v>2025</v>
      </c>
      <c r="V66" s="21">
        <v>2326</v>
      </c>
      <c r="W66" s="21">
        <v>2392</v>
      </c>
      <c r="X66" s="21">
        <v>2577</v>
      </c>
      <c r="Y66" s="9">
        <v>2219</v>
      </c>
      <c r="Z66" s="9">
        <v>3041</v>
      </c>
      <c r="AA66" s="9">
        <v>3829</v>
      </c>
    </row>
    <row r="67" spans="1:27" ht="15.75">
      <c r="A67" s="4" t="s">
        <v>46</v>
      </c>
      <c r="B67" s="10">
        <v>1425</v>
      </c>
      <c r="C67" s="9">
        <v>2050</v>
      </c>
      <c r="D67" s="9">
        <v>3198</v>
      </c>
      <c r="E67" s="9">
        <v>3865</v>
      </c>
      <c r="F67" s="9">
        <v>4347</v>
      </c>
      <c r="G67" s="9">
        <v>4961</v>
      </c>
      <c r="H67" s="9">
        <v>4788</v>
      </c>
      <c r="I67" s="9">
        <v>6123</v>
      </c>
      <c r="J67" s="10">
        <v>5929</v>
      </c>
      <c r="K67" s="9">
        <v>5397</v>
      </c>
      <c r="L67" s="9">
        <v>5401</v>
      </c>
      <c r="M67" s="9">
        <v>5544</v>
      </c>
      <c r="N67" s="9">
        <v>7858</v>
      </c>
      <c r="O67" s="9">
        <v>8358</v>
      </c>
      <c r="P67" s="9">
        <v>10121</v>
      </c>
      <c r="Q67" s="9">
        <v>14044</v>
      </c>
      <c r="R67" s="9">
        <v>17434</v>
      </c>
      <c r="S67" s="9">
        <v>29762</v>
      </c>
      <c r="T67" s="10">
        <v>33451</v>
      </c>
      <c r="U67" s="9">
        <v>36443</v>
      </c>
      <c r="V67" s="21">
        <v>48305</v>
      </c>
      <c r="W67" s="21">
        <v>61882</v>
      </c>
      <c r="X67" s="21">
        <v>82159</v>
      </c>
      <c r="Y67" s="9">
        <v>83164</v>
      </c>
      <c r="Z67" s="9">
        <v>90060</v>
      </c>
      <c r="AA67" s="9">
        <v>90803</v>
      </c>
    </row>
    <row r="68" spans="1:27" ht="15" customHeight="1">
      <c r="A68" s="4" t="s">
        <v>35</v>
      </c>
      <c r="B68" s="10">
        <v>36</v>
      </c>
      <c r="C68" s="9">
        <v>32</v>
      </c>
      <c r="D68" s="9">
        <v>35</v>
      </c>
      <c r="E68" s="9">
        <v>35</v>
      </c>
      <c r="F68" s="9">
        <v>44</v>
      </c>
      <c r="G68" s="9">
        <v>70</v>
      </c>
      <c r="H68" s="9">
        <v>55</v>
      </c>
      <c r="I68" s="9">
        <v>427</v>
      </c>
      <c r="J68" s="10">
        <v>574</v>
      </c>
      <c r="K68" s="9">
        <v>455</v>
      </c>
      <c r="L68" s="9">
        <v>75</v>
      </c>
      <c r="M68" s="9">
        <v>645</v>
      </c>
      <c r="N68" s="9">
        <v>608</v>
      </c>
      <c r="O68" s="9">
        <v>392</v>
      </c>
      <c r="P68" s="9">
        <v>583</v>
      </c>
      <c r="Q68" s="9">
        <v>797</v>
      </c>
      <c r="R68" s="9">
        <v>632</v>
      </c>
      <c r="S68" s="9">
        <v>1088</v>
      </c>
      <c r="T68" s="10">
        <v>762</v>
      </c>
      <c r="U68" s="9">
        <v>1107</v>
      </c>
      <c r="V68" s="23">
        <v>1017</v>
      </c>
      <c r="W68" s="24">
        <f>30+442-26+49+72+7+74-1+109+6</f>
        <v>762</v>
      </c>
      <c r="X68" s="24">
        <f>X59-X60-X61-X62-X63-X64-X65-X66-X67</f>
        <v>423</v>
      </c>
      <c r="Y68" s="19">
        <f>Y59-Y60-Y61-Y62-Y63-Y64-Y65-Y66-Y67</f>
        <v>398</v>
      </c>
      <c r="Z68" s="19">
        <f>Z59-Z60-Z61-Z62-Z63-Z64-Z65-Z66-Z67</f>
        <v>590</v>
      </c>
      <c r="AA68" s="19">
        <f>AA59-AA60-AA61-AA62-AA63-AA64-AA65-AA66-AA67</f>
        <v>670</v>
      </c>
    </row>
    <row r="69" spans="1:27" ht="15.75">
      <c r="A69" s="4"/>
      <c r="B69" s="10"/>
      <c r="C69" s="9"/>
      <c r="D69" s="9"/>
      <c r="E69" s="9"/>
      <c r="F69" s="9"/>
      <c r="G69" s="9"/>
      <c r="H69" s="9"/>
      <c r="I69" s="9"/>
      <c r="J69" s="10"/>
      <c r="K69" s="9"/>
      <c r="L69" s="9"/>
      <c r="M69" s="9"/>
      <c r="N69" s="9"/>
      <c r="O69" s="9"/>
      <c r="P69" s="9"/>
      <c r="Q69" s="9"/>
      <c r="R69" s="9"/>
      <c r="S69" s="9"/>
      <c r="T69" s="10"/>
      <c r="U69" s="9"/>
      <c r="V69" s="22"/>
      <c r="W69" s="22"/>
      <c r="X69" s="22"/>
      <c r="Y69" s="9"/>
      <c r="Z69" s="9"/>
      <c r="AA69" s="9"/>
    </row>
    <row r="70" spans="1:27" ht="15.75">
      <c r="A70" s="4" t="s">
        <v>90</v>
      </c>
      <c r="B70" s="10">
        <v>6487</v>
      </c>
      <c r="C70" s="9">
        <v>6230</v>
      </c>
      <c r="D70" s="9">
        <v>6076</v>
      </c>
      <c r="E70" s="9">
        <v>6130</v>
      </c>
      <c r="F70" s="9">
        <v>5748</v>
      </c>
      <c r="G70" s="9">
        <v>6032</v>
      </c>
      <c r="H70" s="9">
        <v>5474</v>
      </c>
      <c r="I70" s="9">
        <f>SUM(I71:I74)</f>
        <v>3937</v>
      </c>
      <c r="J70" s="10">
        <f>SUM(J71:J74)</f>
        <v>3650</v>
      </c>
      <c r="K70" s="9">
        <f>SUM(K71:K74)</f>
        <v>4427</v>
      </c>
      <c r="L70" s="9">
        <f>SUM(L71:L74)</f>
        <v>4469</v>
      </c>
      <c r="M70" s="9">
        <v>5469</v>
      </c>
      <c r="N70" s="9">
        <v>5760</v>
      </c>
      <c r="O70" s="9">
        <v>6017</v>
      </c>
      <c r="P70" s="9">
        <v>8162</v>
      </c>
      <c r="Q70" s="9">
        <v>11330</v>
      </c>
      <c r="R70" s="9">
        <v>14061</v>
      </c>
      <c r="S70" s="9">
        <v>13118</v>
      </c>
      <c r="T70" s="10">
        <v>11891</v>
      </c>
      <c r="U70" s="9">
        <v>15574</v>
      </c>
      <c r="V70" s="21">
        <v>16040</v>
      </c>
      <c r="W70" s="21">
        <v>19835</v>
      </c>
      <c r="X70" s="21">
        <v>20356</v>
      </c>
      <c r="Y70" s="9">
        <v>22756</v>
      </c>
      <c r="Z70" s="9">
        <v>25074</v>
      </c>
      <c r="AA70" s="9">
        <v>27764</v>
      </c>
    </row>
    <row r="71" spans="1:27" ht="15.75">
      <c r="A71" s="4" t="s">
        <v>47</v>
      </c>
      <c r="B71" s="10">
        <v>1229</v>
      </c>
      <c r="C71" s="9">
        <v>1416</v>
      </c>
      <c r="D71" s="9">
        <v>1521</v>
      </c>
      <c r="E71" s="9">
        <v>1905</v>
      </c>
      <c r="F71" s="9">
        <v>1792</v>
      </c>
      <c r="G71" s="9">
        <v>1644</v>
      </c>
      <c r="H71" s="9">
        <v>1596</v>
      </c>
      <c r="I71" s="9">
        <v>1541</v>
      </c>
      <c r="J71" s="10">
        <v>1231</v>
      </c>
      <c r="K71" s="9">
        <v>1246</v>
      </c>
      <c r="L71" s="9">
        <v>1334</v>
      </c>
      <c r="M71" s="9">
        <v>1510</v>
      </c>
      <c r="N71" s="9">
        <v>1090</v>
      </c>
      <c r="O71" s="9">
        <v>1093</v>
      </c>
      <c r="P71" s="9">
        <v>1366</v>
      </c>
      <c r="Q71" s="9">
        <v>1603</v>
      </c>
      <c r="R71" s="9">
        <v>1963</v>
      </c>
      <c r="S71" s="9">
        <v>2210</v>
      </c>
      <c r="T71" s="10">
        <v>1998</v>
      </c>
      <c r="U71" s="9">
        <v>2557</v>
      </c>
      <c r="V71" s="21">
        <v>2682</v>
      </c>
      <c r="W71" s="21">
        <v>3524</v>
      </c>
      <c r="X71" s="21">
        <v>4526</v>
      </c>
      <c r="Y71" s="9">
        <v>5475</v>
      </c>
      <c r="Z71" s="9">
        <v>6511</v>
      </c>
      <c r="AA71" s="9">
        <v>7513</v>
      </c>
    </row>
    <row r="72" spans="1:27" ht="15.75">
      <c r="A72" s="4" t="s">
        <v>48</v>
      </c>
      <c r="B72" s="10">
        <v>334</v>
      </c>
      <c r="C72" s="9">
        <v>231</v>
      </c>
      <c r="D72" s="9">
        <v>345</v>
      </c>
      <c r="E72" s="9">
        <v>63</v>
      </c>
      <c r="F72" s="9">
        <v>793</v>
      </c>
      <c r="G72" s="9">
        <v>913</v>
      </c>
      <c r="H72" s="9">
        <v>680</v>
      </c>
      <c r="I72" s="9">
        <v>-42</v>
      </c>
      <c r="J72" s="10">
        <v>-401</v>
      </c>
      <c r="K72" s="9">
        <v>529</v>
      </c>
      <c r="L72" s="9">
        <v>301</v>
      </c>
      <c r="M72" s="9">
        <v>478</v>
      </c>
      <c r="N72" s="9">
        <v>605</v>
      </c>
      <c r="O72" s="9">
        <v>629</v>
      </c>
      <c r="P72" s="9">
        <v>1020</v>
      </c>
      <c r="Q72" s="9">
        <v>1396</v>
      </c>
      <c r="R72" s="9">
        <v>1686</v>
      </c>
      <c r="S72" s="9">
        <v>233</v>
      </c>
      <c r="T72" s="10">
        <v>470</v>
      </c>
      <c r="U72" s="9">
        <v>260</v>
      </c>
      <c r="V72" s="21">
        <v>901</v>
      </c>
      <c r="W72" s="21">
        <v>1100</v>
      </c>
      <c r="X72" s="21">
        <v>1936</v>
      </c>
      <c r="Y72" s="9">
        <v>1105</v>
      </c>
      <c r="Z72" s="9">
        <v>190</v>
      </c>
      <c r="AA72" s="9">
        <v>-828</v>
      </c>
    </row>
    <row r="73" spans="1:27" ht="15.75">
      <c r="A73" s="4" t="s">
        <v>49</v>
      </c>
      <c r="B73" s="10">
        <v>2281</v>
      </c>
      <c r="C73" s="9">
        <v>2007</v>
      </c>
      <c r="D73" s="9">
        <v>1446</v>
      </c>
      <c r="E73" s="9">
        <v>1390</v>
      </c>
      <c r="F73" s="9">
        <v>1499</v>
      </c>
      <c r="G73" s="9">
        <v>1465</v>
      </c>
      <c r="H73" s="9">
        <v>1189</v>
      </c>
      <c r="I73" s="9">
        <v>699</v>
      </c>
      <c r="J73" s="10">
        <v>775</v>
      </c>
      <c r="K73" s="9">
        <v>868</v>
      </c>
      <c r="L73" s="9">
        <v>879</v>
      </c>
      <c r="M73" s="9">
        <v>900</v>
      </c>
      <c r="N73" s="9">
        <v>1132</v>
      </c>
      <c r="O73" s="9">
        <v>1422</v>
      </c>
      <c r="P73" s="9">
        <v>1495</v>
      </c>
      <c r="Q73" s="9">
        <v>2499</v>
      </c>
      <c r="R73" s="9">
        <v>2344</v>
      </c>
      <c r="S73" s="9">
        <v>3474</v>
      </c>
      <c r="T73" s="10">
        <v>3562</v>
      </c>
      <c r="U73" s="9">
        <v>3070</v>
      </c>
      <c r="V73" s="21">
        <v>3334</v>
      </c>
      <c r="W73" s="21">
        <v>3580</v>
      </c>
      <c r="X73" s="21">
        <v>3913</v>
      </c>
      <c r="Y73" s="9">
        <v>3969</v>
      </c>
      <c r="Z73" s="9">
        <v>4118</v>
      </c>
      <c r="AA73" s="9">
        <v>4839</v>
      </c>
    </row>
    <row r="74" spans="1:27" ht="15.75">
      <c r="A74" s="4" t="s">
        <v>27</v>
      </c>
      <c r="B74" s="10">
        <v>2080</v>
      </c>
      <c r="C74" s="9">
        <v>1976</v>
      </c>
      <c r="D74" s="9">
        <v>2134</v>
      </c>
      <c r="E74" s="9">
        <v>2116</v>
      </c>
      <c r="F74" s="9">
        <v>1380</v>
      </c>
      <c r="G74" s="9">
        <v>1647</v>
      </c>
      <c r="H74" s="9">
        <v>697</v>
      </c>
      <c r="I74" s="9">
        <v>1739</v>
      </c>
      <c r="J74" s="10">
        <v>2045</v>
      </c>
      <c r="K74" s="9">
        <v>1784</v>
      </c>
      <c r="L74" s="9">
        <v>1955</v>
      </c>
      <c r="M74" s="9">
        <v>2581</v>
      </c>
      <c r="N74" s="9">
        <v>2933</v>
      </c>
      <c r="O74" s="9">
        <v>2873</v>
      </c>
      <c r="P74" s="9">
        <v>4281</v>
      </c>
      <c r="Q74" s="9">
        <v>5833</v>
      </c>
      <c r="R74" s="9">
        <v>8068</v>
      </c>
      <c r="S74" s="9">
        <v>7202</v>
      </c>
      <c r="T74" s="10">
        <v>5861</v>
      </c>
      <c r="U74" s="9">
        <v>9687</v>
      </c>
      <c r="V74" s="21">
        <v>9122</v>
      </c>
      <c r="W74" s="21">
        <v>11631</v>
      </c>
      <c r="X74" s="21">
        <v>9981</v>
      </c>
      <c r="Y74" s="9">
        <v>12206</v>
      </c>
      <c r="Z74" s="9">
        <v>14255</v>
      </c>
      <c r="AA74" s="9">
        <v>16241</v>
      </c>
    </row>
    <row r="75" spans="1:27" ht="15.75">
      <c r="A75" s="4"/>
      <c r="B75" s="10"/>
      <c r="C75" s="9"/>
      <c r="D75" s="9"/>
      <c r="E75" s="9"/>
      <c r="F75" s="9"/>
      <c r="G75" s="9"/>
      <c r="H75" s="9"/>
      <c r="I75" s="9"/>
      <c r="J75" s="10"/>
      <c r="K75" s="9"/>
      <c r="L75" s="9"/>
      <c r="M75" s="9"/>
      <c r="N75" s="9"/>
      <c r="O75" s="9"/>
      <c r="P75" s="9"/>
      <c r="Q75" s="9"/>
      <c r="R75" s="9"/>
      <c r="S75" s="9"/>
      <c r="T75" s="10"/>
      <c r="U75" s="9"/>
      <c r="V75" s="22"/>
      <c r="W75" s="22"/>
      <c r="X75" s="22"/>
      <c r="Y75" s="9"/>
      <c r="Z75" s="9"/>
      <c r="AA75" s="9"/>
    </row>
    <row r="76" spans="1:27" ht="15.75">
      <c r="A76" s="4" t="s">
        <v>89</v>
      </c>
      <c r="B76" s="10">
        <v>3550</v>
      </c>
      <c r="C76" s="9">
        <v>4470</v>
      </c>
      <c r="D76" s="9">
        <v>4979</v>
      </c>
      <c r="E76" s="9">
        <v>4554</v>
      </c>
      <c r="F76" s="9">
        <v>4876</v>
      </c>
      <c r="G76" s="9">
        <v>4225</v>
      </c>
      <c r="H76" s="9">
        <v>3923</v>
      </c>
      <c r="I76" s="9">
        <v>3518</v>
      </c>
      <c r="J76" s="10">
        <v>3959</v>
      </c>
      <c r="K76" s="9">
        <v>4963</v>
      </c>
      <c r="L76" s="9">
        <v>5759</v>
      </c>
      <c r="M76" s="9">
        <v>6571</v>
      </c>
      <c r="N76" s="9">
        <v>6367</v>
      </c>
      <c r="O76" s="9">
        <v>7198</v>
      </c>
      <c r="P76" s="9">
        <v>8294</v>
      </c>
      <c r="Q76" s="9">
        <v>8836</v>
      </c>
      <c r="R76" s="9">
        <v>10739</v>
      </c>
      <c r="S76" s="9">
        <v>10950</v>
      </c>
      <c r="T76" s="10">
        <v>10863</v>
      </c>
      <c r="U76" s="9">
        <v>13212</v>
      </c>
      <c r="V76" s="21">
        <v>15158</v>
      </c>
      <c r="W76" s="21">
        <v>16885</v>
      </c>
      <c r="X76" s="21">
        <v>18963</v>
      </c>
      <c r="Y76" s="9">
        <v>21115</v>
      </c>
      <c r="Z76" s="9">
        <v>25540</v>
      </c>
      <c r="AA76" s="9">
        <v>29370</v>
      </c>
    </row>
    <row r="77" spans="1:27" ht="15.75">
      <c r="A77" s="4" t="s">
        <v>50</v>
      </c>
      <c r="B77" s="10">
        <v>579</v>
      </c>
      <c r="C77" s="9">
        <v>636</v>
      </c>
      <c r="D77" s="9">
        <v>761</v>
      </c>
      <c r="E77" s="9">
        <v>744</v>
      </c>
      <c r="F77" s="9">
        <v>469</v>
      </c>
      <c r="G77" s="9">
        <v>688</v>
      </c>
      <c r="H77" s="9">
        <v>752</v>
      </c>
      <c r="I77" s="9">
        <v>827</v>
      </c>
      <c r="J77" s="10">
        <v>746</v>
      </c>
      <c r="K77" s="9">
        <v>826</v>
      </c>
      <c r="L77" s="9">
        <v>1335</v>
      </c>
      <c r="M77" s="9">
        <v>1604</v>
      </c>
      <c r="N77" s="9">
        <v>1483</v>
      </c>
      <c r="O77" s="9">
        <v>1831</v>
      </c>
      <c r="P77" s="9">
        <v>2045</v>
      </c>
      <c r="Q77" s="9">
        <v>2071</v>
      </c>
      <c r="R77" s="9">
        <v>2837</v>
      </c>
      <c r="S77" s="9">
        <v>4777</v>
      </c>
      <c r="T77" s="10">
        <v>3735</v>
      </c>
      <c r="U77" s="9">
        <v>5690</v>
      </c>
      <c r="V77" s="21">
        <v>5726</v>
      </c>
      <c r="W77" s="21">
        <v>7020</v>
      </c>
      <c r="X77" s="21">
        <v>6171</v>
      </c>
      <c r="Y77" s="9">
        <v>7978</v>
      </c>
      <c r="Z77" s="9">
        <v>9427</v>
      </c>
      <c r="AA77" s="9">
        <v>10119</v>
      </c>
    </row>
    <row r="78" spans="1:27" ht="15.75">
      <c r="A78" s="4" t="s">
        <v>51</v>
      </c>
      <c r="B78" s="10">
        <v>1495</v>
      </c>
      <c r="C78" s="9">
        <v>2131</v>
      </c>
      <c r="D78" s="9">
        <v>2274</v>
      </c>
      <c r="E78" s="9">
        <v>2325</v>
      </c>
      <c r="F78" s="9">
        <v>2332</v>
      </c>
      <c r="G78" s="9">
        <v>2082</v>
      </c>
      <c r="H78" s="9">
        <v>1700</v>
      </c>
      <c r="I78" s="9">
        <v>1655</v>
      </c>
      <c r="J78" s="10">
        <v>1899</v>
      </c>
      <c r="K78" s="9">
        <v>2303</v>
      </c>
      <c r="L78" s="9">
        <v>2351</v>
      </c>
      <c r="M78" s="9">
        <v>2587</v>
      </c>
      <c r="N78" s="9">
        <v>2100</v>
      </c>
      <c r="O78" s="9">
        <v>2741</v>
      </c>
      <c r="P78" s="9">
        <v>3476</v>
      </c>
      <c r="Q78" s="9">
        <v>3821</v>
      </c>
      <c r="R78" s="9">
        <v>4672</v>
      </c>
      <c r="S78" s="9">
        <v>3336</v>
      </c>
      <c r="T78" s="10">
        <v>3661</v>
      </c>
      <c r="U78" s="9">
        <v>3570</v>
      </c>
      <c r="V78" s="21">
        <v>4930</v>
      </c>
      <c r="W78" s="21">
        <v>3140</v>
      </c>
      <c r="X78" s="21">
        <v>3657</v>
      </c>
      <c r="Y78" s="9">
        <v>3830</v>
      </c>
      <c r="Z78" s="9">
        <v>4737</v>
      </c>
      <c r="AA78" s="9">
        <v>5345</v>
      </c>
    </row>
    <row r="79" spans="1:27" ht="15.75">
      <c r="A79" s="4" t="s">
        <v>52</v>
      </c>
      <c r="B79" s="10">
        <v>511</v>
      </c>
      <c r="C79" s="9">
        <v>716</v>
      </c>
      <c r="D79" s="9">
        <v>1006</v>
      </c>
      <c r="E79" s="9">
        <v>813</v>
      </c>
      <c r="F79" s="9">
        <v>884</v>
      </c>
      <c r="G79" s="9">
        <v>766</v>
      </c>
      <c r="H79" s="9">
        <v>774</v>
      </c>
      <c r="I79" s="9">
        <v>391</v>
      </c>
      <c r="J79" s="10">
        <v>409</v>
      </c>
      <c r="K79" s="9">
        <v>416</v>
      </c>
      <c r="L79" s="9">
        <v>429</v>
      </c>
      <c r="M79" s="9">
        <v>524</v>
      </c>
      <c r="N79" s="9">
        <v>357</v>
      </c>
      <c r="O79" s="9">
        <v>500</v>
      </c>
      <c r="P79" s="9">
        <v>598</v>
      </c>
      <c r="Q79" s="9">
        <v>567</v>
      </c>
      <c r="R79" s="9">
        <v>674</v>
      </c>
      <c r="S79" s="9">
        <v>540</v>
      </c>
      <c r="T79" s="10">
        <v>683</v>
      </c>
      <c r="U79" s="9">
        <v>834</v>
      </c>
      <c r="V79" s="21">
        <v>1087</v>
      </c>
      <c r="W79" s="21">
        <v>1934</v>
      </c>
      <c r="X79" s="21">
        <v>2962</v>
      </c>
      <c r="Y79" s="9">
        <v>2285</v>
      </c>
      <c r="Z79" s="9">
        <v>3621</v>
      </c>
      <c r="AA79" s="9">
        <v>3846</v>
      </c>
    </row>
    <row r="80" spans="1:27" ht="15.75">
      <c r="A80" s="4" t="s">
        <v>27</v>
      </c>
      <c r="B80" s="10">
        <v>906</v>
      </c>
      <c r="C80" s="9">
        <v>952</v>
      </c>
      <c r="D80" s="9">
        <v>886</v>
      </c>
      <c r="E80" s="9">
        <v>596</v>
      </c>
      <c r="F80" s="9">
        <v>384</v>
      </c>
      <c r="G80" s="9">
        <v>-278</v>
      </c>
      <c r="H80" s="9">
        <v>-281</v>
      </c>
      <c r="I80" s="9">
        <v>644</v>
      </c>
      <c r="J80" s="10">
        <v>905</v>
      </c>
      <c r="K80" s="9">
        <v>1419</v>
      </c>
      <c r="L80" s="9">
        <v>1644</v>
      </c>
      <c r="M80" s="9">
        <v>1856</v>
      </c>
      <c r="N80" s="9">
        <v>2427</v>
      </c>
      <c r="O80" s="9">
        <v>2126</v>
      </c>
      <c r="P80" s="9">
        <v>2174</v>
      </c>
      <c r="Q80" s="9">
        <v>2377</v>
      </c>
      <c r="R80" s="9">
        <v>2556</v>
      </c>
      <c r="S80" s="9">
        <v>2298</v>
      </c>
      <c r="T80" s="10">
        <v>2784</v>
      </c>
      <c r="U80" s="9">
        <v>3118</v>
      </c>
      <c r="V80" s="21">
        <v>3415</v>
      </c>
      <c r="W80" s="21">
        <v>4790</v>
      </c>
      <c r="X80" s="21">
        <v>6172</v>
      </c>
      <c r="Y80" s="9">
        <v>7022</v>
      </c>
      <c r="Z80" s="9">
        <v>7755</v>
      </c>
      <c r="AA80" s="9">
        <v>10061</v>
      </c>
    </row>
    <row r="81" spans="1:27" ht="15.75">
      <c r="A81" s="4"/>
      <c r="B81" s="10"/>
      <c r="C81" s="9"/>
      <c r="D81" s="9"/>
      <c r="E81" s="9"/>
      <c r="F81" s="9"/>
      <c r="G81" s="9"/>
      <c r="H81" s="9"/>
      <c r="I81" s="9"/>
      <c r="J81" s="10"/>
      <c r="K81" s="9"/>
      <c r="L81" s="9"/>
      <c r="M81" s="9"/>
      <c r="N81" s="9"/>
      <c r="O81" s="9"/>
      <c r="P81" s="9"/>
      <c r="Q81" s="9"/>
      <c r="R81" s="9"/>
      <c r="S81" s="9"/>
      <c r="T81" s="10"/>
      <c r="U81" s="9"/>
      <c r="V81" s="22"/>
      <c r="W81" s="22"/>
      <c r="X81" s="22"/>
      <c r="Y81" s="9"/>
      <c r="Z81" s="9"/>
      <c r="AA81" s="9"/>
    </row>
    <row r="82" spans="1:27" ht="16.5">
      <c r="A82" s="4" t="s">
        <v>88</v>
      </c>
      <c r="B82" s="10">
        <f aca="true" t="shared" si="1" ref="B82:H82">SUM(B83:B96)</f>
        <v>28188</v>
      </c>
      <c r="C82" s="9">
        <f t="shared" si="1"/>
        <v>30815</v>
      </c>
      <c r="D82" s="9">
        <f t="shared" si="1"/>
        <v>33362</v>
      </c>
      <c r="E82" s="9">
        <f t="shared" si="1"/>
        <v>35241</v>
      </c>
      <c r="F82" s="9">
        <f t="shared" si="1"/>
        <v>38416</v>
      </c>
      <c r="G82" s="9">
        <f t="shared" si="1"/>
        <v>46881</v>
      </c>
      <c r="H82" s="9">
        <f t="shared" si="1"/>
        <v>52176</v>
      </c>
      <c r="I82" s="8" t="s">
        <v>9</v>
      </c>
      <c r="J82" s="10">
        <f aca="true" t="shared" si="2" ref="J82:P82">SUM(J83:J96)</f>
        <v>64716</v>
      </c>
      <c r="K82" s="9">
        <f t="shared" si="2"/>
        <v>72218</v>
      </c>
      <c r="L82" s="9">
        <f t="shared" si="2"/>
        <v>79963</v>
      </c>
      <c r="M82" s="9">
        <f t="shared" si="2"/>
        <v>92671</v>
      </c>
      <c r="N82" s="9">
        <f t="shared" si="2"/>
        <v>108528</v>
      </c>
      <c r="O82" s="9">
        <f t="shared" si="2"/>
        <v>122712</v>
      </c>
      <c r="P82" s="9">
        <f t="shared" si="2"/>
        <v>139548</v>
      </c>
      <c r="Q82" s="9">
        <v>144815</v>
      </c>
      <c r="R82" s="9">
        <v>159678</v>
      </c>
      <c r="S82" s="9">
        <v>190621</v>
      </c>
      <c r="T82" s="10">
        <v>207125</v>
      </c>
      <c r="U82" s="9">
        <v>227418</v>
      </c>
      <c r="V82" s="21">
        <v>270086</v>
      </c>
      <c r="W82" s="21">
        <v>270830</v>
      </c>
      <c r="X82" s="21">
        <v>374754</v>
      </c>
      <c r="Y82" s="9">
        <v>375689</v>
      </c>
      <c r="Z82" s="9">
        <v>405502</v>
      </c>
      <c r="AA82" s="9">
        <v>453959</v>
      </c>
    </row>
    <row r="83" spans="1:27" ht="15.75">
      <c r="A83" s="4" t="s">
        <v>53</v>
      </c>
      <c r="B83" s="10">
        <v>9089</v>
      </c>
      <c r="C83" s="9">
        <v>9151</v>
      </c>
      <c r="D83" s="9">
        <v>9121</v>
      </c>
      <c r="E83" s="9">
        <v>9067</v>
      </c>
      <c r="F83" s="9">
        <v>9670</v>
      </c>
      <c r="G83" s="9">
        <v>11728</v>
      </c>
      <c r="H83" s="9">
        <v>13155</v>
      </c>
      <c r="I83" s="9">
        <v>14368</v>
      </c>
      <c r="J83" s="10">
        <v>15110</v>
      </c>
      <c r="K83" s="9">
        <v>16072</v>
      </c>
      <c r="L83" s="9">
        <v>16928</v>
      </c>
      <c r="M83" s="9">
        <v>19047</v>
      </c>
      <c r="N83" s="9">
        <v>20196</v>
      </c>
      <c r="O83" s="9">
        <v>24328</v>
      </c>
      <c r="P83" s="9">
        <v>30006</v>
      </c>
      <c r="Q83" s="9">
        <v>28404</v>
      </c>
      <c r="R83" s="9">
        <v>31483</v>
      </c>
      <c r="S83" s="9">
        <v>35386</v>
      </c>
      <c r="T83" s="10">
        <v>34838</v>
      </c>
      <c r="U83" s="9">
        <v>27778</v>
      </c>
      <c r="V83" s="21">
        <v>39074</v>
      </c>
      <c r="W83" s="21">
        <v>48447</v>
      </c>
      <c r="X83" s="23" t="s">
        <v>9</v>
      </c>
      <c r="Y83" s="9">
        <v>75669</v>
      </c>
      <c r="Z83" s="9">
        <v>68484</v>
      </c>
      <c r="AA83" s="9">
        <v>79027</v>
      </c>
    </row>
    <row r="84" spans="1:27" ht="15.75">
      <c r="A84" s="4" t="s">
        <v>74</v>
      </c>
      <c r="B84" s="10">
        <v>49</v>
      </c>
      <c r="C84" s="9">
        <v>103</v>
      </c>
      <c r="D84" s="9">
        <v>215</v>
      </c>
      <c r="E84" s="9">
        <v>322</v>
      </c>
      <c r="F84" s="9">
        <v>183</v>
      </c>
      <c r="G84" s="9">
        <v>240</v>
      </c>
      <c r="H84" s="9">
        <v>346</v>
      </c>
      <c r="I84" s="9">
        <v>436</v>
      </c>
      <c r="J84" s="10">
        <v>354</v>
      </c>
      <c r="K84" s="9">
        <v>426</v>
      </c>
      <c r="L84" s="9">
        <v>563</v>
      </c>
      <c r="M84" s="9">
        <v>916</v>
      </c>
      <c r="N84" s="9">
        <v>2557</v>
      </c>
      <c r="O84" s="9">
        <v>2765</v>
      </c>
      <c r="P84" s="9">
        <v>3848</v>
      </c>
      <c r="Q84" s="9">
        <v>5150</v>
      </c>
      <c r="R84" s="9">
        <v>6350</v>
      </c>
      <c r="S84" s="9">
        <v>9401</v>
      </c>
      <c r="T84" s="10">
        <v>11140</v>
      </c>
      <c r="U84" s="9">
        <v>12081</v>
      </c>
      <c r="V84" s="21">
        <v>10570</v>
      </c>
      <c r="W84" s="21">
        <v>11261</v>
      </c>
      <c r="X84" s="21">
        <v>17616</v>
      </c>
      <c r="Y84" s="9">
        <v>19016</v>
      </c>
      <c r="Z84" s="9">
        <v>23405</v>
      </c>
      <c r="AA84" s="9">
        <v>28298</v>
      </c>
    </row>
    <row r="85" spans="1:27" ht="15.75">
      <c r="A85" s="4" t="s">
        <v>54</v>
      </c>
      <c r="B85" s="10">
        <v>2854</v>
      </c>
      <c r="C85" s="9">
        <v>3157</v>
      </c>
      <c r="D85" s="9">
        <v>3418</v>
      </c>
      <c r="E85" s="9">
        <v>3510</v>
      </c>
      <c r="F85" s="9">
        <v>4227</v>
      </c>
      <c r="G85" s="9">
        <v>4795</v>
      </c>
      <c r="H85" s="9">
        <v>5486</v>
      </c>
      <c r="I85" s="9">
        <v>5412</v>
      </c>
      <c r="J85" s="10">
        <v>6055</v>
      </c>
      <c r="K85" s="9">
        <v>6656</v>
      </c>
      <c r="L85" s="9">
        <v>8693</v>
      </c>
      <c r="M85" s="9">
        <v>10063</v>
      </c>
      <c r="N85" s="9">
        <v>11092</v>
      </c>
      <c r="O85" s="9">
        <v>11768</v>
      </c>
      <c r="P85" s="9">
        <v>14391</v>
      </c>
      <c r="Q85" s="9">
        <v>17315</v>
      </c>
      <c r="R85" s="9">
        <v>17548</v>
      </c>
      <c r="S85" s="9">
        <v>22759</v>
      </c>
      <c r="T85" s="10">
        <v>27447</v>
      </c>
      <c r="U85" s="9">
        <v>32494</v>
      </c>
      <c r="V85" s="21">
        <v>40329</v>
      </c>
      <c r="W85" s="21">
        <v>36426</v>
      </c>
      <c r="X85" s="21">
        <v>32735</v>
      </c>
      <c r="Y85" s="9">
        <v>36415</v>
      </c>
      <c r="Z85" s="9">
        <v>41019</v>
      </c>
      <c r="AA85" s="9">
        <v>47431</v>
      </c>
    </row>
    <row r="86" spans="1:27" ht="16.5">
      <c r="A86" s="4" t="s">
        <v>55</v>
      </c>
      <c r="B86" s="10">
        <v>360</v>
      </c>
      <c r="C86" s="9">
        <v>358</v>
      </c>
      <c r="D86" s="9">
        <v>331</v>
      </c>
      <c r="E86" s="9">
        <v>381</v>
      </c>
      <c r="F86" s="9">
        <v>406</v>
      </c>
      <c r="G86" s="9">
        <v>407</v>
      </c>
      <c r="H86" s="9">
        <v>378</v>
      </c>
      <c r="I86" s="8" t="s">
        <v>9</v>
      </c>
      <c r="J86" s="10">
        <v>372</v>
      </c>
      <c r="K86" s="9">
        <v>415</v>
      </c>
      <c r="L86" s="9">
        <v>484</v>
      </c>
      <c r="M86" s="9">
        <v>599</v>
      </c>
      <c r="N86" s="9">
        <v>1030</v>
      </c>
      <c r="O86" s="9">
        <v>1105</v>
      </c>
      <c r="P86" s="9">
        <v>1344</v>
      </c>
      <c r="Q86" s="9">
        <v>1563</v>
      </c>
      <c r="R86" s="9">
        <v>1592</v>
      </c>
      <c r="S86" s="9">
        <v>2390</v>
      </c>
      <c r="T86" s="10">
        <v>2379</v>
      </c>
      <c r="U86" s="9">
        <v>2496</v>
      </c>
      <c r="V86" s="21">
        <v>4232</v>
      </c>
      <c r="W86" s="21">
        <v>4868</v>
      </c>
      <c r="X86" s="21">
        <v>7658</v>
      </c>
      <c r="Y86" s="9">
        <v>7162</v>
      </c>
      <c r="Z86" s="9">
        <v>9226</v>
      </c>
      <c r="AA86" s="9">
        <v>13633</v>
      </c>
    </row>
    <row r="87" spans="1:27" ht="15.75">
      <c r="A87" s="4" t="s">
        <v>56</v>
      </c>
      <c r="B87" s="10">
        <v>2295</v>
      </c>
      <c r="C87" s="9">
        <v>2846</v>
      </c>
      <c r="D87" s="9">
        <v>4185</v>
      </c>
      <c r="E87" s="9">
        <v>4592</v>
      </c>
      <c r="F87" s="9">
        <v>3369</v>
      </c>
      <c r="G87" s="9">
        <v>3252</v>
      </c>
      <c r="H87" s="9">
        <v>3131</v>
      </c>
      <c r="I87" s="9">
        <v>2771</v>
      </c>
      <c r="J87" s="10">
        <v>3207</v>
      </c>
      <c r="K87" s="9">
        <v>3826</v>
      </c>
      <c r="L87" s="9">
        <v>4384</v>
      </c>
      <c r="M87" s="9">
        <v>4864</v>
      </c>
      <c r="N87" s="9">
        <v>6355</v>
      </c>
      <c r="O87" s="9">
        <v>6777</v>
      </c>
      <c r="P87" s="9">
        <v>8322</v>
      </c>
      <c r="Q87" s="9">
        <v>6729</v>
      </c>
      <c r="R87" s="9">
        <v>8104</v>
      </c>
      <c r="S87" s="9">
        <v>8402</v>
      </c>
      <c r="T87" s="10">
        <v>8904</v>
      </c>
      <c r="U87" s="9">
        <v>10511</v>
      </c>
      <c r="V87" s="23" t="s">
        <v>9</v>
      </c>
      <c r="W87" s="23" t="s">
        <v>9</v>
      </c>
      <c r="X87" s="23" t="s">
        <v>9</v>
      </c>
      <c r="Y87" s="9">
        <v>8603</v>
      </c>
      <c r="Z87" s="9">
        <v>9864</v>
      </c>
      <c r="AA87" s="9">
        <v>10049</v>
      </c>
    </row>
    <row r="88" spans="1:27" ht="15.75">
      <c r="A88" s="4" t="s">
        <v>57</v>
      </c>
      <c r="B88" s="10">
        <v>6407</v>
      </c>
      <c r="C88" s="9">
        <v>7768</v>
      </c>
      <c r="D88" s="9">
        <v>8100</v>
      </c>
      <c r="E88" s="9">
        <v>9467</v>
      </c>
      <c r="F88" s="9">
        <v>11839</v>
      </c>
      <c r="G88" s="9">
        <v>16141</v>
      </c>
      <c r="H88" s="9">
        <v>18546</v>
      </c>
      <c r="I88" s="9">
        <v>19911</v>
      </c>
      <c r="J88" s="10">
        <v>22599</v>
      </c>
      <c r="K88" s="9">
        <v>25403</v>
      </c>
      <c r="L88" s="9">
        <v>26591</v>
      </c>
      <c r="M88" s="9">
        <v>31095</v>
      </c>
      <c r="N88" s="9">
        <v>34117</v>
      </c>
      <c r="O88" s="9">
        <v>37309</v>
      </c>
      <c r="P88" s="9">
        <v>34578</v>
      </c>
      <c r="Q88" s="9">
        <v>33854</v>
      </c>
      <c r="R88" s="9">
        <v>41423</v>
      </c>
      <c r="S88" s="9">
        <v>55120</v>
      </c>
      <c r="T88" s="10">
        <v>57091</v>
      </c>
      <c r="U88" s="9">
        <v>55651</v>
      </c>
      <c r="V88" s="21">
        <v>66468</v>
      </c>
      <c r="W88" s="21">
        <v>57794</v>
      </c>
      <c r="X88" s="21">
        <v>71005</v>
      </c>
      <c r="Y88" s="9">
        <v>81175</v>
      </c>
      <c r="Z88" s="9">
        <v>92383</v>
      </c>
      <c r="AA88" s="9">
        <v>101607</v>
      </c>
    </row>
    <row r="89" spans="1:27" ht="15.75">
      <c r="A89" s="4" t="s">
        <v>58</v>
      </c>
      <c r="B89" s="10">
        <v>690</v>
      </c>
      <c r="C89" s="9">
        <v>622</v>
      </c>
      <c r="D89" s="9">
        <v>776</v>
      </c>
      <c r="E89" s="9">
        <v>828</v>
      </c>
      <c r="F89" s="9">
        <v>897</v>
      </c>
      <c r="G89" s="9">
        <v>1318</v>
      </c>
      <c r="H89" s="9">
        <v>1647</v>
      </c>
      <c r="I89" s="9">
        <v>2370</v>
      </c>
      <c r="J89" s="10">
        <v>2695</v>
      </c>
      <c r="K89" s="9">
        <v>2900</v>
      </c>
      <c r="L89" s="9">
        <v>2912</v>
      </c>
      <c r="M89" s="9">
        <v>3427</v>
      </c>
      <c r="N89" s="9">
        <v>4334</v>
      </c>
      <c r="O89" s="9">
        <v>5557</v>
      </c>
      <c r="P89" s="9">
        <v>6508</v>
      </c>
      <c r="Q89" s="9">
        <v>6467</v>
      </c>
      <c r="R89" s="9">
        <v>7365</v>
      </c>
      <c r="S89" s="9">
        <v>7474</v>
      </c>
      <c r="T89" s="10">
        <v>8968</v>
      </c>
      <c r="U89" s="9">
        <v>9977</v>
      </c>
      <c r="V89" s="21">
        <v>11856</v>
      </c>
      <c r="W89" s="21">
        <v>13063</v>
      </c>
      <c r="X89" s="21">
        <v>17747</v>
      </c>
      <c r="Y89" s="9">
        <v>19760</v>
      </c>
      <c r="Z89" s="9">
        <v>24609</v>
      </c>
      <c r="AA89" s="9">
        <v>27151</v>
      </c>
    </row>
    <row r="90" spans="1:27" ht="15.75">
      <c r="A90" s="4" t="s">
        <v>59</v>
      </c>
      <c r="B90" s="10">
        <v>1221</v>
      </c>
      <c r="C90" s="9">
        <v>1162</v>
      </c>
      <c r="D90" s="9">
        <v>1111</v>
      </c>
      <c r="E90" s="9">
        <v>1152</v>
      </c>
      <c r="F90" s="9">
        <v>1019</v>
      </c>
      <c r="G90" s="9">
        <v>962</v>
      </c>
      <c r="H90" s="9">
        <v>1158</v>
      </c>
      <c r="I90" s="9">
        <v>1263</v>
      </c>
      <c r="J90" s="10">
        <v>1466</v>
      </c>
      <c r="K90" s="9">
        <v>1774</v>
      </c>
      <c r="L90" s="9">
        <v>1596</v>
      </c>
      <c r="M90" s="9">
        <v>1975</v>
      </c>
      <c r="N90" s="9">
        <v>3148</v>
      </c>
      <c r="O90" s="9">
        <v>4237</v>
      </c>
      <c r="P90" s="9">
        <v>5663</v>
      </c>
      <c r="Q90" s="9">
        <v>6530</v>
      </c>
      <c r="R90" s="9">
        <v>5629</v>
      </c>
      <c r="S90" s="9">
        <v>6222</v>
      </c>
      <c r="T90" s="10">
        <v>7910</v>
      </c>
      <c r="U90" s="9">
        <v>7489</v>
      </c>
      <c r="V90" s="21">
        <v>7101</v>
      </c>
      <c r="W90" s="21">
        <v>7057</v>
      </c>
      <c r="X90" s="21">
        <v>8909</v>
      </c>
      <c r="Y90" s="9">
        <v>11097</v>
      </c>
      <c r="Z90" s="9">
        <v>12557</v>
      </c>
      <c r="AA90" s="9">
        <v>15699</v>
      </c>
    </row>
    <row r="91" spans="1:27" ht="15.75">
      <c r="A91" s="4" t="s">
        <v>60</v>
      </c>
      <c r="B91" s="10">
        <v>644</v>
      </c>
      <c r="C91" s="9">
        <v>575</v>
      </c>
      <c r="D91" s="9">
        <v>510</v>
      </c>
      <c r="E91" s="9">
        <v>582</v>
      </c>
      <c r="F91" s="9">
        <v>607</v>
      </c>
      <c r="G91" s="9">
        <v>744</v>
      </c>
      <c r="H91" s="9">
        <v>842</v>
      </c>
      <c r="I91" s="9">
        <v>1062</v>
      </c>
      <c r="J91" s="10">
        <v>3156</v>
      </c>
      <c r="K91" s="9">
        <v>2949</v>
      </c>
      <c r="L91" s="9">
        <v>3314</v>
      </c>
      <c r="M91" s="9">
        <v>3064</v>
      </c>
      <c r="N91" s="9">
        <v>3893</v>
      </c>
      <c r="O91" s="9">
        <v>4601</v>
      </c>
      <c r="P91" s="9">
        <v>5940</v>
      </c>
      <c r="Q91" s="9">
        <v>7160</v>
      </c>
      <c r="R91" s="9">
        <v>6021</v>
      </c>
      <c r="S91" s="9">
        <v>4852</v>
      </c>
      <c r="T91" s="10">
        <v>4271</v>
      </c>
      <c r="U91" s="9">
        <v>4273</v>
      </c>
      <c r="V91" s="21">
        <v>3926</v>
      </c>
      <c r="W91" s="21">
        <v>3859</v>
      </c>
      <c r="X91" s="21">
        <v>4620</v>
      </c>
      <c r="Y91" s="9">
        <v>5191</v>
      </c>
      <c r="Z91" s="9">
        <v>5974</v>
      </c>
      <c r="AA91" s="9">
        <v>5385</v>
      </c>
    </row>
    <row r="92" spans="1:27" ht="15.75">
      <c r="A92" s="4" t="s">
        <v>61</v>
      </c>
      <c r="B92" s="10">
        <v>1315</v>
      </c>
      <c r="C92" s="9">
        <v>1372</v>
      </c>
      <c r="D92" s="9">
        <v>1292</v>
      </c>
      <c r="E92" s="9">
        <v>1029</v>
      </c>
      <c r="F92" s="9">
        <v>1274</v>
      </c>
      <c r="G92" s="9">
        <v>1331</v>
      </c>
      <c r="H92" s="9">
        <v>1371</v>
      </c>
      <c r="I92" s="9">
        <v>1107</v>
      </c>
      <c r="J92" s="10">
        <v>1355</v>
      </c>
      <c r="K92" s="9">
        <v>1395</v>
      </c>
      <c r="L92" s="9">
        <v>1666</v>
      </c>
      <c r="M92" s="9">
        <v>1953</v>
      </c>
      <c r="N92" s="9">
        <v>2484</v>
      </c>
      <c r="O92" s="9">
        <v>2719</v>
      </c>
      <c r="P92" s="9">
        <v>3541</v>
      </c>
      <c r="Q92" s="9">
        <v>3219</v>
      </c>
      <c r="R92" s="9">
        <v>3931</v>
      </c>
      <c r="S92" s="9">
        <v>3517</v>
      </c>
      <c r="T92" s="10">
        <v>3638</v>
      </c>
      <c r="U92" s="9">
        <v>5436</v>
      </c>
      <c r="V92" s="21">
        <v>5964</v>
      </c>
      <c r="W92" s="21">
        <v>6390</v>
      </c>
      <c r="X92" s="21">
        <v>6176</v>
      </c>
      <c r="Y92" s="9">
        <v>6522</v>
      </c>
      <c r="Z92" s="9">
        <v>7149</v>
      </c>
      <c r="AA92" s="9">
        <v>6684</v>
      </c>
    </row>
    <row r="93" spans="1:27" ht="15.75">
      <c r="A93" s="4" t="s">
        <v>62</v>
      </c>
      <c r="B93" s="10">
        <v>1720</v>
      </c>
      <c r="C93" s="9">
        <v>1881</v>
      </c>
      <c r="D93" s="9">
        <v>2018</v>
      </c>
      <c r="E93" s="9">
        <v>2008</v>
      </c>
      <c r="F93" s="9">
        <v>2481</v>
      </c>
      <c r="G93" s="9">
        <v>2722</v>
      </c>
      <c r="H93" s="9">
        <v>2662</v>
      </c>
      <c r="I93" s="9">
        <v>2998</v>
      </c>
      <c r="J93" s="10">
        <v>3975</v>
      </c>
      <c r="K93" s="9">
        <v>5363</v>
      </c>
      <c r="L93" s="9">
        <v>6715</v>
      </c>
      <c r="M93" s="9">
        <v>8875</v>
      </c>
      <c r="N93" s="9">
        <v>10940</v>
      </c>
      <c r="O93" s="9">
        <v>12140</v>
      </c>
      <c r="P93" s="9">
        <v>14912</v>
      </c>
      <c r="Q93" s="9">
        <v>18026</v>
      </c>
      <c r="R93" s="9">
        <v>17550</v>
      </c>
      <c r="S93" s="9">
        <v>20665</v>
      </c>
      <c r="T93" s="10">
        <v>24133</v>
      </c>
      <c r="U93" s="9">
        <v>40764</v>
      </c>
      <c r="V93" s="21">
        <v>50955</v>
      </c>
      <c r="W93" s="21">
        <v>51053</v>
      </c>
      <c r="X93" s="21">
        <v>61076</v>
      </c>
      <c r="Y93" s="9">
        <v>76390</v>
      </c>
      <c r="Z93" s="9">
        <v>78436</v>
      </c>
      <c r="AA93" s="9">
        <v>82623</v>
      </c>
    </row>
    <row r="94" spans="1:27" ht="15.75">
      <c r="A94" s="4" t="s">
        <v>75</v>
      </c>
      <c r="B94" s="10">
        <v>544</v>
      </c>
      <c r="C94" s="9">
        <v>644</v>
      </c>
      <c r="D94" s="9">
        <v>795</v>
      </c>
      <c r="E94" s="9">
        <v>845</v>
      </c>
      <c r="F94" s="9">
        <v>1003</v>
      </c>
      <c r="G94" s="9">
        <v>1531</v>
      </c>
      <c r="H94" s="9">
        <v>1831</v>
      </c>
      <c r="I94" s="9">
        <v>1968</v>
      </c>
      <c r="J94" s="10">
        <v>2226</v>
      </c>
      <c r="K94" s="9">
        <v>2666</v>
      </c>
      <c r="L94" s="9">
        <v>2827</v>
      </c>
      <c r="M94" s="9">
        <v>3113</v>
      </c>
      <c r="N94" s="9">
        <v>3775</v>
      </c>
      <c r="O94" s="9">
        <v>4293</v>
      </c>
      <c r="P94" s="9">
        <v>4476</v>
      </c>
      <c r="Q94" s="9">
        <v>5007</v>
      </c>
      <c r="R94" s="9">
        <v>6295</v>
      </c>
      <c r="S94" s="9">
        <v>6744</v>
      </c>
      <c r="T94" s="10">
        <v>7836</v>
      </c>
      <c r="U94" s="9">
        <v>9301</v>
      </c>
      <c r="V94" s="21">
        <v>10144</v>
      </c>
      <c r="W94" s="21">
        <v>11983</v>
      </c>
      <c r="X94" s="23" t="s">
        <v>9</v>
      </c>
      <c r="Y94" s="9">
        <v>14356</v>
      </c>
      <c r="Z94" s="9">
        <v>16374</v>
      </c>
      <c r="AA94" s="9">
        <v>16374</v>
      </c>
    </row>
    <row r="95" spans="1:27" ht="18" customHeight="1">
      <c r="A95" s="4" t="s">
        <v>63</v>
      </c>
      <c r="B95" s="10">
        <v>780</v>
      </c>
      <c r="C95" s="9">
        <v>918</v>
      </c>
      <c r="D95" s="9">
        <v>1160</v>
      </c>
      <c r="E95" s="9">
        <v>1146</v>
      </c>
      <c r="F95" s="9">
        <v>1152</v>
      </c>
      <c r="G95" s="9">
        <v>1349</v>
      </c>
      <c r="H95" s="9">
        <v>1211</v>
      </c>
      <c r="I95" s="9">
        <v>1511</v>
      </c>
      <c r="J95" s="10">
        <v>1790</v>
      </c>
      <c r="K95" s="9">
        <v>2025</v>
      </c>
      <c r="L95" s="9">
        <v>2594</v>
      </c>
      <c r="M95" s="9">
        <v>2943</v>
      </c>
      <c r="N95" s="9">
        <v>3585</v>
      </c>
      <c r="O95" s="9">
        <v>4283</v>
      </c>
      <c r="P95" s="9">
        <v>5000</v>
      </c>
      <c r="Q95" s="9">
        <v>4332</v>
      </c>
      <c r="R95" s="9">
        <v>5209</v>
      </c>
      <c r="S95" s="9">
        <v>5500</v>
      </c>
      <c r="T95" s="10">
        <v>5824</v>
      </c>
      <c r="U95" s="9">
        <v>6176</v>
      </c>
      <c r="V95" s="21">
        <v>7774</v>
      </c>
      <c r="W95" s="21">
        <v>6886</v>
      </c>
      <c r="X95" s="21">
        <v>7499</v>
      </c>
      <c r="Y95" s="9">
        <v>10352</v>
      </c>
      <c r="Z95" s="9">
        <v>10911</v>
      </c>
      <c r="AA95" s="9">
        <v>14983</v>
      </c>
    </row>
    <row r="96" spans="1:27" ht="16.5">
      <c r="A96" s="4" t="s">
        <v>27</v>
      </c>
      <c r="B96" s="10">
        <v>220</v>
      </c>
      <c r="C96" s="9">
        <v>258</v>
      </c>
      <c r="D96" s="9">
        <v>330</v>
      </c>
      <c r="E96" s="9">
        <v>312</v>
      </c>
      <c r="F96" s="9">
        <v>289</v>
      </c>
      <c r="G96" s="9">
        <v>361</v>
      </c>
      <c r="H96" s="9">
        <v>412</v>
      </c>
      <c r="I96" s="8" t="s">
        <v>9</v>
      </c>
      <c r="J96" s="10">
        <v>356</v>
      </c>
      <c r="K96" s="9">
        <v>348</v>
      </c>
      <c r="L96" s="9">
        <v>696</v>
      </c>
      <c r="M96" s="9">
        <v>737</v>
      </c>
      <c r="N96" s="9">
        <v>1022</v>
      </c>
      <c r="O96" s="9">
        <v>830</v>
      </c>
      <c r="P96" s="9">
        <v>1019</v>
      </c>
      <c r="Q96" s="9">
        <v>1058</v>
      </c>
      <c r="R96" s="9">
        <v>1177</v>
      </c>
      <c r="S96" s="9">
        <v>2190</v>
      </c>
      <c r="T96" s="10">
        <v>2746</v>
      </c>
      <c r="U96" s="9">
        <v>2990</v>
      </c>
      <c r="V96" s="25" t="s">
        <v>9</v>
      </c>
      <c r="W96" s="25" t="s">
        <v>9</v>
      </c>
      <c r="X96" s="25" t="s">
        <v>9</v>
      </c>
      <c r="Y96" s="9">
        <v>4082</v>
      </c>
      <c r="Z96" s="9">
        <v>5111</v>
      </c>
      <c r="AA96" s="9">
        <v>5015</v>
      </c>
    </row>
    <row r="97" spans="1:27" ht="15.75">
      <c r="A97" s="4"/>
      <c r="B97" s="10"/>
      <c r="C97" s="9"/>
      <c r="D97" s="9"/>
      <c r="E97" s="9"/>
      <c r="F97" s="9"/>
      <c r="G97" s="9"/>
      <c r="H97" s="9"/>
      <c r="I97" s="9"/>
      <c r="J97" s="10"/>
      <c r="K97" s="9"/>
      <c r="L97" s="9"/>
      <c r="M97" s="9"/>
      <c r="N97" s="9"/>
      <c r="O97" s="9"/>
      <c r="P97" s="9"/>
      <c r="Q97" s="9"/>
      <c r="R97" s="9"/>
      <c r="S97" s="9"/>
      <c r="T97" s="10"/>
      <c r="U97" s="9"/>
      <c r="V97" s="23"/>
      <c r="W97" s="23"/>
      <c r="X97" s="23"/>
      <c r="Y97" s="9"/>
      <c r="Z97" s="9"/>
      <c r="AA97" s="9"/>
    </row>
    <row r="98" spans="1:27" ht="16.5">
      <c r="A98" s="4" t="s">
        <v>64</v>
      </c>
      <c r="B98" s="10">
        <v>5314</v>
      </c>
      <c r="C98" s="9">
        <v>5724</v>
      </c>
      <c r="D98" s="9">
        <v>5198</v>
      </c>
      <c r="E98" s="9">
        <v>5378</v>
      </c>
      <c r="F98" s="9">
        <v>4440</v>
      </c>
      <c r="G98" s="9">
        <v>3776</v>
      </c>
      <c r="H98" s="9">
        <v>3127</v>
      </c>
      <c r="I98" s="9">
        <v>2962</v>
      </c>
      <c r="J98" s="10">
        <v>2535</v>
      </c>
      <c r="K98" s="9">
        <v>2684</v>
      </c>
      <c r="L98" s="9">
        <v>3131</v>
      </c>
      <c r="M98" s="9">
        <v>3433</v>
      </c>
      <c r="N98" s="9">
        <v>4406</v>
      </c>
      <c r="O98" s="12">
        <v>3618</v>
      </c>
      <c r="P98" s="9">
        <v>4295</v>
      </c>
      <c r="Q98" s="9">
        <v>3752</v>
      </c>
      <c r="R98" s="9">
        <v>2837</v>
      </c>
      <c r="S98" s="8" t="s">
        <v>7</v>
      </c>
      <c r="T98" s="7" t="s">
        <v>7</v>
      </c>
      <c r="U98" s="8" t="s">
        <v>7</v>
      </c>
      <c r="V98" s="25" t="s">
        <v>7</v>
      </c>
      <c r="W98" s="25" t="s">
        <v>7</v>
      </c>
      <c r="X98" s="25" t="s">
        <v>7</v>
      </c>
      <c r="Y98" s="8" t="s">
        <v>7</v>
      </c>
      <c r="Z98" s="8" t="s">
        <v>7</v>
      </c>
      <c r="AA98" s="8" t="s">
        <v>7</v>
      </c>
    </row>
    <row r="99" spans="1:27" ht="16.5">
      <c r="A99" s="15"/>
      <c r="B99" s="16"/>
      <c r="C99" s="15"/>
      <c r="D99" s="15"/>
      <c r="E99" s="15"/>
      <c r="F99" s="15"/>
      <c r="G99" s="15"/>
      <c r="H99" s="15"/>
      <c r="I99" s="15"/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6"/>
      <c r="U99" s="15"/>
      <c r="V99" s="26"/>
      <c r="W99" s="26"/>
      <c r="X99" s="26"/>
      <c r="Y99" s="15"/>
      <c r="Z99" s="15"/>
      <c r="AA99" s="18"/>
    </row>
    <row r="100" spans="1:27" ht="16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29"/>
      <c r="W100" s="29"/>
      <c r="X100" s="29"/>
      <c r="Y100" s="14"/>
      <c r="Z100" s="14"/>
      <c r="AA100" s="30"/>
    </row>
    <row r="101" spans="1:26" ht="15.75">
      <c r="A101" s="4" t="s">
        <v>67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>
      <c r="A102" s="11" t="s">
        <v>95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</sheetData>
  <mergeCells count="4">
    <mergeCell ref="A6:A8"/>
    <mergeCell ref="B6:I7"/>
    <mergeCell ref="J6:S7"/>
    <mergeCell ref="T6:AA7"/>
  </mergeCells>
  <hyperlinks>
    <hyperlink ref="A3" location="Notes!A1" display="See Notes"/>
  </hyperlinks>
  <printOptions/>
  <pageMargins left="0" right="0" top="0" bottom="0" header="0.5" footer="0.5"/>
  <pageSetup fitToHeight="1" fitToWidth="1" horizontalDpi="600" verticalDpi="600" orientation="landscape" paperSize="17" scale="4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96</v>
      </c>
    </row>
    <row r="3" ht="15.75">
      <c r="A3" s="27" t="s">
        <v>94</v>
      </c>
    </row>
    <row r="5" ht="15.75">
      <c r="A5" t="s">
        <v>93</v>
      </c>
    </row>
    <row r="6" ht="16.5">
      <c r="A6" s="6" t="s">
        <v>81</v>
      </c>
    </row>
    <row r="7" ht="15.75">
      <c r="A7" s="4" t="s">
        <v>0</v>
      </c>
    </row>
    <row r="8" ht="15.75">
      <c r="A8" s="4" t="s">
        <v>82</v>
      </c>
    </row>
    <row r="9" ht="15.75">
      <c r="A9" s="4" t="s">
        <v>83</v>
      </c>
    </row>
    <row r="10" ht="15.75">
      <c r="A10" s="4" t="s">
        <v>84</v>
      </c>
    </row>
    <row r="11" ht="15.75">
      <c r="A11" s="4" t="s">
        <v>85</v>
      </c>
    </row>
    <row r="12" ht="15.75">
      <c r="A12" s="4" t="s">
        <v>86</v>
      </c>
    </row>
    <row r="14" ht="15.75">
      <c r="A14" s="4" t="s">
        <v>65</v>
      </c>
    </row>
    <row r="15" ht="15.75">
      <c r="A15" s="4" t="s">
        <v>79</v>
      </c>
    </row>
    <row r="17" ht="15.75">
      <c r="A17" s="4" t="s">
        <v>66</v>
      </c>
    </row>
    <row r="18" ht="15.75">
      <c r="A18" s="5" t="s">
        <v>87</v>
      </c>
    </row>
    <row r="19" ht="15.75">
      <c r="A19" s="5" t="s">
        <v>80</v>
      </c>
    </row>
    <row r="21" ht="15.75">
      <c r="A21" s="4" t="s">
        <v>67</v>
      </c>
    </row>
    <row r="22" ht="15.75">
      <c r="A22" s="11" t="s">
        <v>95</v>
      </c>
    </row>
    <row r="24" ht="15.75">
      <c r="A24" t="s">
        <v>77</v>
      </c>
    </row>
    <row r="25" ht="15.75">
      <c r="A25" s="27" t="s">
        <v>76</v>
      </c>
    </row>
  </sheetData>
  <hyperlinks>
    <hyperlink ref="A3" location="Data!A1" display="Back to Data"/>
    <hyperlink ref="A25" r:id="rId1" display="http://www.bea.gov/bea/pubs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Direct Investment Position Abroad on a Historical-Cost Basis by Selected Country</dc:title>
  <dc:subject/>
  <dc:creator>US Census Bureau</dc:creator>
  <cp:keywords/>
  <dc:description/>
  <cp:lastModifiedBy>obrie014</cp:lastModifiedBy>
  <cp:lastPrinted>2008-07-01T18:53:25Z</cp:lastPrinted>
  <dcterms:created xsi:type="dcterms:W3CDTF">2004-05-03T19:16:03Z</dcterms:created>
  <dcterms:modified xsi:type="dcterms:W3CDTF">2008-11-25T18:13:23Z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-1938935044</vt:i4>
  </property>
  <property fmtid="{D5CDD505-2E9C-101B-9397-08002B2CF9AE}" pid="3" name="_NewReviewCycle">
    <vt:lpwstr/>
  </property>
  <property fmtid="{D5CDD505-2E9C-101B-9397-08002B2CF9AE}" pid="4" name="_EmailSubject">
    <vt:lpwstr>Tables for Statistical Abstract of the United States</vt:lpwstr>
  </property>
  <property fmtid="{D5CDD505-2E9C-101B-9397-08002B2CF9AE}" pid="5" name="_AuthorEmail">
    <vt:lpwstr>Paul.Farello@bea.gov</vt:lpwstr>
  </property>
  <property fmtid="{D5CDD505-2E9C-101B-9397-08002B2CF9AE}" pid="6" name="_AuthorEmailDisplayName">
    <vt:lpwstr>Farello, Paul</vt:lpwstr>
  </property>
  <property fmtid="{D5CDD505-2E9C-101B-9397-08002B2CF9AE}" pid="7" name="_PreviousAdHocReviewCycleID">
    <vt:i4>-224009555</vt:i4>
  </property>
</Properties>
</file>