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INTERNET">'Data'!#REF!</definedName>
    <definedName name="_xlnm.Print_Area" localSheetId="0">'Data'!$B$1:$AA$40</definedName>
    <definedName name="SOURCE">'Data'!$A$40:$A$40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<sst xmlns="http://schemas.openxmlformats.org/spreadsheetml/2006/main" count="72" uniqueCount="41">
  <si>
    <t xml:space="preserve">average of at least 25 persons for at least 60 days a year. Based on reported data </t>
  </si>
  <si>
    <t>in the Safe Drinking Water Information System maintained by the Environmental Protection</t>
  </si>
  <si>
    <t>Agency]</t>
  </si>
  <si>
    <t>2000</t>
  </si>
  <si>
    <t>Size of community served</t>
  </si>
  <si>
    <t>Water source</t>
  </si>
  <si>
    <t>Type of system</t>
  </si>
  <si>
    <t>Total</t>
  </si>
  <si>
    <t>COMMUNITY WATER SYSTEMS \1</t>
  </si>
  <si>
    <t xml:space="preserve">  Percent of systems</t>
  </si>
  <si>
    <t>Population served (1,000)</t>
  </si>
  <si>
    <t xml:space="preserve">  Percent of population</t>
  </si>
  <si>
    <t>NON-TRANSIENT</t>
  </si>
  <si>
    <t>NON-COMMUNITY</t>
  </si>
  <si>
    <t>WATER SYSTEM \2</t>
  </si>
  <si>
    <t>TRANSIENT</t>
  </si>
  <si>
    <t>WATER SYSTEM \3</t>
  </si>
  <si>
    <t>\2 A public water system that regularly supplies water to at least 25 of the same people at least 6 months per year, but not year-round.</t>
  </si>
  <si>
    <t>Some examples are schools, factories, and office buildings which have their own water systems.</t>
  </si>
  <si>
    <t>\3 A public water system that provides water in a place such as a gas station or</t>
  </si>
  <si>
    <t>campground where people do not remain for long periods of time.</t>
  </si>
  <si>
    <t xml:space="preserve">Source: U.S. Environmental Protection Agency, Factoids: Drinking Water and Ground Water Statistics, annual.  </t>
  </si>
  <si>
    <t>and other constructed conveyances to a least 15 service connections or serve an</t>
  </si>
  <si>
    <t>\1 A public water system that supplies water to the same population year-round.</t>
  </si>
  <si>
    <t>Total systems</t>
  </si>
  <si>
    <t>Number of systems</t>
  </si>
  <si>
    <t>FOOTNOTES</t>
  </si>
  <si>
    <r>
      <t>[</t>
    </r>
    <r>
      <rPr>
        <b/>
        <sz val="12"/>
        <rFont val="Courier New"/>
        <family val="3"/>
      </rPr>
      <t xml:space="preserve">As of September. </t>
    </r>
    <r>
      <rPr>
        <sz val="12"/>
        <rFont val="Courier New"/>
        <family val="0"/>
      </rPr>
      <t xml:space="preserve">Covers systems that provide water for human consumption through pipes </t>
    </r>
  </si>
  <si>
    <t>http://www.epa.gov/safewater/pws/index.html</t>
  </si>
  <si>
    <t>500 or fewer persons</t>
  </si>
  <si>
    <t>501 to 3,300 persons</t>
  </si>
  <si>
    <t>3,301 to 10,000 persons</t>
  </si>
  <si>
    <t>10,001 to 100,000 persons</t>
  </si>
  <si>
    <t>Ground water</t>
  </si>
  <si>
    <t>Surface water</t>
  </si>
  <si>
    <t>100,001 persons or more</t>
  </si>
  <si>
    <t>Back to data</t>
  </si>
  <si>
    <t>HEADNOTE</t>
  </si>
  <si>
    <t>For more information:</t>
  </si>
  <si>
    <t>See notes</t>
  </si>
  <si>
    <r>
      <t>Table 917.</t>
    </r>
    <r>
      <rPr>
        <b/>
        <sz val="12"/>
        <rFont val="Courier New"/>
        <family val="3"/>
      </rPr>
      <t xml:space="preserve"> Public Drinking Water Systems by Size of Community Served and Source of Water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</si>
</sst>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  <numFmt numFmtId="175" formatCode="0.000"/>
    <numFmt numFmtId="176" formatCode="#,##0.000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5" fillId="0" borderId="0" xfId="16" applyAlignment="1">
      <alignment/>
    </xf>
    <xf numFmtId="3" fontId="4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fill"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fill"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gov/safewater/pws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40"/>
  <sheetViews>
    <sheetView showGridLines="0" tabSelected="1" showOutlineSymbols="0"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15.69921875" defaultRowHeight="15.75"/>
  <cols>
    <col min="1" max="1" width="28.19921875" style="0" customWidth="1"/>
    <col min="2" max="4" width="15.69921875" style="0" customWidth="1"/>
    <col min="5" max="5" width="15.5" style="0" customWidth="1"/>
    <col min="6" max="6" width="15.09765625" style="0" customWidth="1"/>
    <col min="7" max="7" width="14.8984375" style="0" customWidth="1"/>
    <col min="8" max="15" width="15.69921875" style="0" customWidth="1"/>
    <col min="16" max="16" width="7.19921875" style="0" customWidth="1"/>
    <col min="17" max="17" width="11.3984375" style="0" customWidth="1"/>
    <col min="20" max="20" width="19" style="0" bestFit="1" customWidth="1"/>
  </cols>
  <sheetData>
    <row r="1" ht="16.5">
      <c r="A1" s="23" t="s">
        <v>40</v>
      </c>
    </row>
    <row r="3" ht="15.75">
      <c r="A3" s="8" t="s">
        <v>39</v>
      </c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25" ht="15.75" customHeight="1">
      <c r="A5" s="63" t="s">
        <v>6</v>
      </c>
      <c r="B5" s="66" t="s">
        <v>3</v>
      </c>
      <c r="C5" s="67"/>
      <c r="D5" s="67"/>
      <c r="E5" s="67"/>
      <c r="F5" s="67"/>
      <c r="G5" s="67"/>
      <c r="H5" s="67"/>
      <c r="I5" s="68"/>
      <c r="J5" s="50">
        <v>2005</v>
      </c>
      <c r="K5" s="66"/>
      <c r="L5" s="66"/>
      <c r="M5" s="66"/>
      <c r="N5" s="66"/>
      <c r="O5" s="66"/>
      <c r="P5" s="66"/>
      <c r="Q5" s="51"/>
      <c r="R5" s="66">
        <v>2006</v>
      </c>
      <c r="S5" s="66"/>
      <c r="T5" s="66"/>
      <c r="U5" s="66"/>
      <c r="V5" s="66"/>
      <c r="W5" s="66"/>
      <c r="X5" s="66"/>
      <c r="Y5" s="66"/>
    </row>
    <row r="6" spans="1:25" ht="15.75">
      <c r="A6" s="64"/>
      <c r="B6" s="69"/>
      <c r="C6" s="69"/>
      <c r="D6" s="69"/>
      <c r="E6" s="69"/>
      <c r="F6" s="69"/>
      <c r="G6" s="69"/>
      <c r="H6" s="69"/>
      <c r="I6" s="65"/>
      <c r="J6" s="52"/>
      <c r="K6" s="70"/>
      <c r="L6" s="70"/>
      <c r="M6" s="70"/>
      <c r="N6" s="70"/>
      <c r="O6" s="70"/>
      <c r="P6" s="70"/>
      <c r="Q6" s="53"/>
      <c r="R6" s="70"/>
      <c r="S6" s="70"/>
      <c r="T6" s="70"/>
      <c r="U6" s="70"/>
      <c r="V6" s="70"/>
      <c r="W6" s="70"/>
      <c r="X6" s="70"/>
      <c r="Y6" s="70"/>
    </row>
    <row r="7" spans="1:25" ht="15.75" customHeight="1">
      <c r="A7" s="64"/>
      <c r="B7" s="17"/>
      <c r="C7" s="50" t="s">
        <v>4</v>
      </c>
      <c r="D7" s="66"/>
      <c r="E7" s="66"/>
      <c r="F7" s="66"/>
      <c r="G7" s="51"/>
      <c r="H7" s="50" t="s">
        <v>5</v>
      </c>
      <c r="I7" s="51"/>
      <c r="J7" s="33"/>
      <c r="K7" s="50" t="s">
        <v>4</v>
      </c>
      <c r="L7" s="66"/>
      <c r="M7" s="66"/>
      <c r="N7" s="66"/>
      <c r="O7" s="51"/>
      <c r="P7" s="50" t="s">
        <v>5</v>
      </c>
      <c r="Q7" s="51"/>
      <c r="R7" s="17"/>
      <c r="S7" s="50" t="s">
        <v>4</v>
      </c>
      <c r="T7" s="66"/>
      <c r="U7" s="66"/>
      <c r="V7" s="66"/>
      <c r="W7" s="51"/>
      <c r="X7" s="50" t="s">
        <v>5</v>
      </c>
      <c r="Y7" s="66"/>
    </row>
    <row r="8" spans="1:25" ht="15.75">
      <c r="A8" s="64"/>
      <c r="B8" s="11"/>
      <c r="C8" s="52"/>
      <c r="D8" s="70"/>
      <c r="E8" s="70"/>
      <c r="F8" s="70"/>
      <c r="G8" s="53"/>
      <c r="H8" s="52"/>
      <c r="I8" s="53"/>
      <c r="J8" s="34"/>
      <c r="K8" s="52"/>
      <c r="L8" s="70"/>
      <c r="M8" s="70"/>
      <c r="N8" s="70"/>
      <c r="O8" s="53"/>
      <c r="P8" s="52"/>
      <c r="Q8" s="53"/>
      <c r="R8" s="11"/>
      <c r="S8" s="52"/>
      <c r="T8" s="70"/>
      <c r="U8" s="70"/>
      <c r="V8" s="70"/>
      <c r="W8" s="53"/>
      <c r="X8" s="52"/>
      <c r="Y8" s="70"/>
    </row>
    <row r="9" spans="1:25" ht="15.75" customHeight="1">
      <c r="A9" s="64"/>
      <c r="B9" s="11"/>
      <c r="C9" s="54" t="s">
        <v>29</v>
      </c>
      <c r="D9" s="60" t="s">
        <v>30</v>
      </c>
      <c r="E9" s="60" t="s">
        <v>31</v>
      </c>
      <c r="F9" s="60" t="s">
        <v>32</v>
      </c>
      <c r="G9" s="57" t="s">
        <v>35</v>
      </c>
      <c r="H9" s="54" t="s">
        <v>33</v>
      </c>
      <c r="I9" s="57" t="s">
        <v>34</v>
      </c>
      <c r="J9" s="34"/>
      <c r="K9" s="54" t="s">
        <v>29</v>
      </c>
      <c r="L9" s="60" t="s">
        <v>30</v>
      </c>
      <c r="M9" s="60" t="s">
        <v>31</v>
      </c>
      <c r="N9" s="60" t="s">
        <v>32</v>
      </c>
      <c r="O9" s="57" t="s">
        <v>35</v>
      </c>
      <c r="P9" s="54" t="s">
        <v>33</v>
      </c>
      <c r="Q9" s="57" t="s">
        <v>34</v>
      </c>
      <c r="R9" s="11"/>
      <c r="S9" s="54" t="s">
        <v>29</v>
      </c>
      <c r="T9" s="60" t="s">
        <v>30</v>
      </c>
      <c r="U9" s="60" t="s">
        <v>31</v>
      </c>
      <c r="V9" s="60" t="s">
        <v>32</v>
      </c>
      <c r="W9" s="57" t="s">
        <v>35</v>
      </c>
      <c r="X9" s="54" t="s">
        <v>33</v>
      </c>
      <c r="Y9" s="60" t="s">
        <v>34</v>
      </c>
    </row>
    <row r="10" spans="1:25" ht="15.75">
      <c r="A10" s="64"/>
      <c r="B10" s="11"/>
      <c r="C10" s="55"/>
      <c r="D10" s="61"/>
      <c r="E10" s="61"/>
      <c r="F10" s="61"/>
      <c r="G10" s="58"/>
      <c r="H10" s="55"/>
      <c r="I10" s="58"/>
      <c r="J10" s="34"/>
      <c r="K10" s="55"/>
      <c r="L10" s="61"/>
      <c r="M10" s="61"/>
      <c r="N10" s="61"/>
      <c r="O10" s="58"/>
      <c r="P10" s="55"/>
      <c r="Q10" s="58"/>
      <c r="R10" s="11"/>
      <c r="S10" s="55"/>
      <c r="T10" s="61"/>
      <c r="U10" s="61"/>
      <c r="V10" s="61"/>
      <c r="W10" s="58"/>
      <c r="X10" s="55"/>
      <c r="Y10" s="61"/>
    </row>
    <row r="11" spans="1:25" ht="15.75">
      <c r="A11" s="64"/>
      <c r="B11" s="18" t="s">
        <v>7</v>
      </c>
      <c r="C11" s="55"/>
      <c r="D11" s="61"/>
      <c r="E11" s="61"/>
      <c r="F11" s="61"/>
      <c r="G11" s="58"/>
      <c r="H11" s="55"/>
      <c r="I11" s="58"/>
      <c r="J11" s="35" t="s">
        <v>7</v>
      </c>
      <c r="K11" s="55"/>
      <c r="L11" s="61"/>
      <c r="M11" s="61"/>
      <c r="N11" s="61"/>
      <c r="O11" s="58"/>
      <c r="P11" s="55"/>
      <c r="Q11" s="58"/>
      <c r="R11" s="18" t="s">
        <v>7</v>
      </c>
      <c r="S11" s="55"/>
      <c r="T11" s="61"/>
      <c r="U11" s="61"/>
      <c r="V11" s="61"/>
      <c r="W11" s="58"/>
      <c r="X11" s="55"/>
      <c r="Y11" s="61"/>
    </row>
    <row r="12" spans="1:25" ht="15.75">
      <c r="A12" s="65"/>
      <c r="B12" s="13"/>
      <c r="C12" s="56"/>
      <c r="D12" s="62"/>
      <c r="E12" s="62"/>
      <c r="F12" s="62"/>
      <c r="G12" s="59"/>
      <c r="H12" s="56"/>
      <c r="I12" s="59"/>
      <c r="J12" s="36"/>
      <c r="K12" s="56"/>
      <c r="L12" s="62"/>
      <c r="M12" s="62"/>
      <c r="N12" s="62"/>
      <c r="O12" s="59"/>
      <c r="P12" s="56"/>
      <c r="Q12" s="59"/>
      <c r="R12" s="13"/>
      <c r="S12" s="56"/>
      <c r="T12" s="62"/>
      <c r="U12" s="62"/>
      <c r="V12" s="62"/>
      <c r="W12" s="59"/>
      <c r="X12" s="56"/>
      <c r="Y12" s="62"/>
    </row>
    <row r="13" spans="1:32" s="5" customFormat="1" ht="16.5">
      <c r="A13" s="14" t="s">
        <v>24</v>
      </c>
      <c r="B13" s="19">
        <v>167833</v>
      </c>
      <c r="C13" s="25">
        <v>139677</v>
      </c>
      <c r="D13" s="25">
        <v>19620</v>
      </c>
      <c r="E13" s="25">
        <v>4684</v>
      </c>
      <c r="F13" s="25">
        <v>3493</v>
      </c>
      <c r="G13" s="19">
        <v>359</v>
      </c>
      <c r="H13" s="25">
        <v>153697</v>
      </c>
      <c r="I13" s="19">
        <v>14136</v>
      </c>
      <c r="J13" s="44">
        <v>157908</v>
      </c>
      <c r="K13" s="37">
        <v>129330</v>
      </c>
      <c r="L13" s="37">
        <v>19541</v>
      </c>
      <c r="M13" s="37">
        <v>4961</v>
      </c>
      <c r="N13" s="37">
        <v>3686</v>
      </c>
      <c r="O13" s="43">
        <v>390</v>
      </c>
      <c r="P13" s="37">
        <v>143565</v>
      </c>
      <c r="Q13" s="38">
        <v>14343</v>
      </c>
      <c r="R13" s="43">
        <v>156644</v>
      </c>
      <c r="S13" s="9">
        <v>128094</v>
      </c>
      <c r="T13" s="9">
        <v>19502</v>
      </c>
      <c r="U13" s="9">
        <v>4960</v>
      </c>
      <c r="V13" s="9">
        <v>3695</v>
      </c>
      <c r="W13" s="43">
        <v>393</v>
      </c>
      <c r="X13" s="9">
        <v>142100</v>
      </c>
      <c r="Y13" s="9">
        <v>14544</v>
      </c>
      <c r="Z13" s="29"/>
      <c r="AA13" s="29"/>
      <c r="AB13" s="29"/>
      <c r="AC13" s="29"/>
      <c r="AD13" s="29"/>
      <c r="AE13" s="29"/>
      <c r="AF13" s="29"/>
    </row>
    <row r="14" spans="1:25" ht="15.75">
      <c r="A14" s="10"/>
      <c r="B14" s="20"/>
      <c r="C14" s="26"/>
      <c r="D14" s="26"/>
      <c r="E14" s="26"/>
      <c r="F14" s="26"/>
      <c r="G14" s="20"/>
      <c r="H14" s="26"/>
      <c r="I14" s="20"/>
      <c r="J14" s="45"/>
      <c r="K14" s="39"/>
      <c r="L14" s="39"/>
      <c r="M14" s="39"/>
      <c r="N14" s="39"/>
      <c r="O14" s="10"/>
      <c r="P14" s="39"/>
      <c r="Q14" s="10"/>
      <c r="R14" s="22"/>
      <c r="S14" s="4"/>
      <c r="T14" s="4"/>
      <c r="U14" s="4"/>
      <c r="V14" s="4"/>
      <c r="W14" s="22"/>
      <c r="X14" s="4"/>
      <c r="Y14" s="4"/>
    </row>
    <row r="15" spans="1:25" ht="15.75">
      <c r="A15" s="24" t="s">
        <v>8</v>
      </c>
      <c r="B15" s="20"/>
      <c r="C15" s="26"/>
      <c r="D15" s="26"/>
      <c r="E15" s="26"/>
      <c r="F15" s="26"/>
      <c r="G15" s="20"/>
      <c r="H15" s="26"/>
      <c r="I15" s="20"/>
      <c r="J15" s="45"/>
      <c r="K15" s="39"/>
      <c r="L15" s="39"/>
      <c r="M15" s="39"/>
      <c r="N15" s="39"/>
      <c r="O15" s="10"/>
      <c r="P15" s="39"/>
      <c r="Q15" s="10"/>
      <c r="R15" s="22"/>
      <c r="S15" s="4"/>
      <c r="T15" s="4"/>
      <c r="U15" s="4"/>
      <c r="V15" s="4"/>
      <c r="W15" s="22"/>
      <c r="X15" s="4"/>
      <c r="Y15" s="4"/>
    </row>
    <row r="16" spans="1:25" ht="15.75">
      <c r="A16" s="10"/>
      <c r="B16" s="20"/>
      <c r="C16" s="26"/>
      <c r="D16" s="26"/>
      <c r="E16" s="26"/>
      <c r="F16" s="26"/>
      <c r="G16" s="20"/>
      <c r="H16" s="26"/>
      <c r="I16" s="20"/>
      <c r="J16" s="45"/>
      <c r="K16" s="39"/>
      <c r="L16" s="39"/>
      <c r="M16" s="39"/>
      <c r="N16" s="39"/>
      <c r="O16" s="10"/>
      <c r="P16" s="39"/>
      <c r="Q16" s="10"/>
      <c r="R16" s="22"/>
      <c r="S16" s="4"/>
      <c r="T16" s="4"/>
      <c r="U16" s="4"/>
      <c r="V16" s="4"/>
      <c r="W16" s="22"/>
      <c r="X16" s="4"/>
      <c r="Y16" s="4"/>
    </row>
    <row r="17" spans="1:25" ht="15.75">
      <c r="A17" s="15" t="s">
        <v>25</v>
      </c>
      <c r="B17" s="20">
        <v>54064</v>
      </c>
      <c r="C17" s="26">
        <v>31688</v>
      </c>
      <c r="D17" s="26">
        <v>14149</v>
      </c>
      <c r="E17" s="26">
        <v>4458</v>
      </c>
      <c r="F17" s="26">
        <v>3416</v>
      </c>
      <c r="G17" s="20">
        <v>353</v>
      </c>
      <c r="H17" s="26">
        <v>42661</v>
      </c>
      <c r="I17" s="20">
        <v>11403</v>
      </c>
      <c r="J17" s="46">
        <v>52554</v>
      </c>
      <c r="K17" s="40">
        <v>29654</v>
      </c>
      <c r="L17" s="40">
        <v>14120</v>
      </c>
      <c r="M17" s="40">
        <v>4748</v>
      </c>
      <c r="N17" s="40">
        <v>3646</v>
      </c>
      <c r="O17" s="41">
        <v>386</v>
      </c>
      <c r="P17" s="40">
        <v>40686</v>
      </c>
      <c r="Q17" s="41">
        <v>11868</v>
      </c>
      <c r="R17" s="41">
        <v>52339</v>
      </c>
      <c r="S17" s="28">
        <v>29448</v>
      </c>
      <c r="T17" s="28">
        <v>14098</v>
      </c>
      <c r="U17" s="28">
        <v>4745</v>
      </c>
      <c r="V17" s="28">
        <v>3659</v>
      </c>
      <c r="W17" s="41">
        <v>389</v>
      </c>
      <c r="X17" s="28">
        <v>40315</v>
      </c>
      <c r="Y17" s="28">
        <v>12024</v>
      </c>
    </row>
    <row r="18" spans="1:25" ht="15.75">
      <c r="A18" s="15" t="s">
        <v>9</v>
      </c>
      <c r="B18" s="20">
        <v>100</v>
      </c>
      <c r="C18" s="26">
        <v>59</v>
      </c>
      <c r="D18" s="26">
        <v>26</v>
      </c>
      <c r="E18" s="26">
        <v>8</v>
      </c>
      <c r="F18" s="26">
        <v>6</v>
      </c>
      <c r="G18" s="20">
        <v>1</v>
      </c>
      <c r="H18" s="26">
        <v>79</v>
      </c>
      <c r="I18" s="20">
        <v>21</v>
      </c>
      <c r="J18" s="46">
        <v>100</v>
      </c>
      <c r="K18" s="40">
        <v>56</v>
      </c>
      <c r="L18" s="40">
        <v>27</v>
      </c>
      <c r="M18" s="40">
        <v>9</v>
      </c>
      <c r="N18" s="40">
        <v>7</v>
      </c>
      <c r="O18" s="41">
        <v>1</v>
      </c>
      <c r="P18" s="40">
        <v>77</v>
      </c>
      <c r="Q18" s="41">
        <v>23</v>
      </c>
      <c r="R18" s="22">
        <v>100</v>
      </c>
      <c r="S18" s="4">
        <v>56</v>
      </c>
      <c r="T18" s="4">
        <v>27</v>
      </c>
      <c r="U18" s="4">
        <v>9</v>
      </c>
      <c r="V18" s="4">
        <v>7</v>
      </c>
      <c r="W18" s="22">
        <v>1</v>
      </c>
      <c r="X18" s="4">
        <v>77</v>
      </c>
      <c r="Y18" s="4">
        <v>23</v>
      </c>
    </row>
    <row r="19" spans="1:25" s="23" customFormat="1" ht="15.75">
      <c r="A19" s="30" t="s">
        <v>10</v>
      </c>
      <c r="B19" s="31">
        <f>263926111/1000</f>
        <v>263926.111</v>
      </c>
      <c r="C19" s="32">
        <f>5148696/1000</f>
        <v>5148.696</v>
      </c>
      <c r="D19" s="32">
        <f>19931399/1000</f>
        <v>19931.399</v>
      </c>
      <c r="E19" s="32">
        <f>25854061/1000</f>
        <v>25854.061</v>
      </c>
      <c r="F19" s="32">
        <f>96709145/1000</f>
        <v>96709.145</v>
      </c>
      <c r="G19" s="31">
        <f>116282810/1000</f>
        <v>116282.81</v>
      </c>
      <c r="H19" s="32">
        <f>85868456/1000</f>
        <v>85868.456</v>
      </c>
      <c r="I19" s="31">
        <f>178057655/1000</f>
        <v>178057.655</v>
      </c>
      <c r="J19" s="46">
        <v>281503.882</v>
      </c>
      <c r="K19" s="40">
        <v>4924.096</v>
      </c>
      <c r="L19" s="40">
        <v>20048.423</v>
      </c>
      <c r="M19" s="40">
        <v>27514.714</v>
      </c>
      <c r="N19" s="40">
        <v>102711.842</v>
      </c>
      <c r="O19" s="41">
        <v>126304.807</v>
      </c>
      <c r="P19" s="40">
        <v>88796.843</v>
      </c>
      <c r="Q19" s="41">
        <v>192707.039</v>
      </c>
      <c r="R19" s="41">
        <v>281700.128</v>
      </c>
      <c r="S19" s="28">
        <v>4895.672</v>
      </c>
      <c r="T19" s="28">
        <v>20017.471</v>
      </c>
      <c r="U19" s="28">
        <v>27473.308</v>
      </c>
      <c r="V19" s="28">
        <v>103300.712</v>
      </c>
      <c r="W19" s="41">
        <v>126012.965</v>
      </c>
      <c r="X19" s="28">
        <v>85034.929</v>
      </c>
      <c r="Y19" s="28">
        <v>196665.199</v>
      </c>
    </row>
    <row r="20" spans="1:25" ht="15.75">
      <c r="A20" s="15" t="s">
        <v>11</v>
      </c>
      <c r="B20" s="20">
        <v>100</v>
      </c>
      <c r="C20" s="26">
        <v>2</v>
      </c>
      <c r="D20" s="26">
        <v>8</v>
      </c>
      <c r="E20" s="26">
        <v>10</v>
      </c>
      <c r="F20" s="26">
        <v>37</v>
      </c>
      <c r="G20" s="20">
        <v>44</v>
      </c>
      <c r="H20" s="26">
        <v>33</v>
      </c>
      <c r="I20" s="20">
        <v>67</v>
      </c>
      <c r="J20" s="46">
        <v>100</v>
      </c>
      <c r="K20" s="40">
        <v>2</v>
      </c>
      <c r="L20" s="40">
        <v>7</v>
      </c>
      <c r="M20" s="40">
        <v>10</v>
      </c>
      <c r="N20" s="40">
        <v>36</v>
      </c>
      <c r="O20" s="41">
        <v>45</v>
      </c>
      <c r="P20" s="40">
        <v>32</v>
      </c>
      <c r="Q20" s="41">
        <v>68</v>
      </c>
      <c r="R20" s="22">
        <v>100</v>
      </c>
      <c r="S20" s="4">
        <v>2</v>
      </c>
      <c r="T20" s="4">
        <v>7</v>
      </c>
      <c r="U20" s="4">
        <v>10</v>
      </c>
      <c r="V20" s="4">
        <v>37</v>
      </c>
      <c r="W20" s="22">
        <v>45</v>
      </c>
      <c r="X20" s="4">
        <v>30</v>
      </c>
      <c r="Y20" s="4">
        <v>70</v>
      </c>
    </row>
    <row r="21" spans="1:25" ht="15.75">
      <c r="A21" s="10"/>
      <c r="B21" s="20"/>
      <c r="C21" s="26"/>
      <c r="D21" s="26"/>
      <c r="E21" s="26"/>
      <c r="F21" s="26"/>
      <c r="G21" s="20"/>
      <c r="H21" s="26"/>
      <c r="I21" s="20"/>
      <c r="J21" s="45"/>
      <c r="K21" s="39"/>
      <c r="L21" s="39"/>
      <c r="M21" s="39"/>
      <c r="N21" s="39"/>
      <c r="O21" s="10"/>
      <c r="P21" s="39"/>
      <c r="Q21" s="10"/>
      <c r="R21" s="22"/>
      <c r="S21" s="4"/>
      <c r="T21" s="4"/>
      <c r="U21" s="4"/>
      <c r="V21" s="4"/>
      <c r="W21" s="22"/>
      <c r="X21" s="4"/>
      <c r="Y21" s="4"/>
    </row>
    <row r="22" spans="1:25" ht="15.75">
      <c r="A22" s="12" t="s">
        <v>12</v>
      </c>
      <c r="B22" s="20"/>
      <c r="C22" s="26"/>
      <c r="D22" s="26"/>
      <c r="E22" s="26"/>
      <c r="F22" s="26"/>
      <c r="G22" s="20"/>
      <c r="H22" s="26"/>
      <c r="I22" s="20"/>
      <c r="J22" s="45"/>
      <c r="K22" s="39"/>
      <c r="L22" s="39"/>
      <c r="M22" s="39"/>
      <c r="N22" s="39"/>
      <c r="O22" s="10"/>
      <c r="P22" s="39"/>
      <c r="Q22" s="10"/>
      <c r="R22" s="22"/>
      <c r="S22" s="4"/>
      <c r="T22" s="4"/>
      <c r="U22" s="4"/>
      <c r="V22" s="4"/>
      <c r="W22" s="22"/>
      <c r="X22" s="4"/>
      <c r="Y22" s="4"/>
    </row>
    <row r="23" spans="1:25" ht="15.75">
      <c r="A23" s="12" t="s">
        <v>13</v>
      </c>
      <c r="B23" s="20"/>
      <c r="C23" s="26"/>
      <c r="D23" s="26"/>
      <c r="E23" s="26"/>
      <c r="F23" s="26"/>
      <c r="G23" s="20"/>
      <c r="H23" s="26"/>
      <c r="I23" s="20"/>
      <c r="J23" s="45"/>
      <c r="K23" s="39"/>
      <c r="L23" s="39"/>
      <c r="M23" s="39"/>
      <c r="N23" s="39"/>
      <c r="O23" s="10"/>
      <c r="P23" s="39"/>
      <c r="Q23" s="10"/>
      <c r="R23" s="22"/>
      <c r="S23" s="4"/>
      <c r="T23" s="4"/>
      <c r="U23" s="4"/>
      <c r="V23" s="4"/>
      <c r="W23" s="22"/>
      <c r="X23" s="4"/>
      <c r="Y23" s="4"/>
    </row>
    <row r="24" spans="1:25" ht="15.75">
      <c r="A24" s="12" t="s">
        <v>14</v>
      </c>
      <c r="B24" s="20"/>
      <c r="C24" s="26"/>
      <c r="D24" s="26"/>
      <c r="E24" s="26"/>
      <c r="F24" s="26"/>
      <c r="G24" s="20"/>
      <c r="H24" s="26"/>
      <c r="I24" s="20"/>
      <c r="J24" s="45"/>
      <c r="K24" s="39"/>
      <c r="L24" s="39"/>
      <c r="M24" s="39"/>
      <c r="N24" s="39"/>
      <c r="O24" s="10"/>
      <c r="P24" s="39"/>
      <c r="Q24" s="10"/>
      <c r="R24" s="22"/>
      <c r="S24" s="4"/>
      <c r="T24" s="4"/>
      <c r="U24" s="4"/>
      <c r="V24" s="4"/>
      <c r="W24" s="22"/>
      <c r="X24" s="4"/>
      <c r="Y24" s="4"/>
    </row>
    <row r="25" spans="1:25" ht="15.75">
      <c r="A25" s="10"/>
      <c r="B25" s="20"/>
      <c r="C25" s="26"/>
      <c r="D25" s="26"/>
      <c r="E25" s="26"/>
      <c r="F25" s="26"/>
      <c r="G25" s="20"/>
      <c r="H25" s="26"/>
      <c r="I25" s="20"/>
      <c r="J25" s="45"/>
      <c r="K25" s="39"/>
      <c r="L25" s="39"/>
      <c r="M25" s="39"/>
      <c r="N25" s="39"/>
      <c r="O25" s="10"/>
      <c r="P25" s="39"/>
      <c r="Q25" s="10"/>
      <c r="R25" s="22"/>
      <c r="S25" s="4"/>
      <c r="T25" s="4"/>
      <c r="U25" s="4"/>
      <c r="V25" s="4"/>
      <c r="W25" s="22"/>
      <c r="X25" s="4"/>
      <c r="Y25" s="4"/>
    </row>
    <row r="26" spans="1:25" ht="15.75">
      <c r="A26" s="15" t="s">
        <v>25</v>
      </c>
      <c r="B26" s="20">
        <v>20559</v>
      </c>
      <c r="C26" s="26">
        <v>17598</v>
      </c>
      <c r="D26" s="26">
        <v>2839</v>
      </c>
      <c r="E26" s="26">
        <v>96</v>
      </c>
      <c r="F26" s="26">
        <v>23</v>
      </c>
      <c r="G26" s="20">
        <v>3</v>
      </c>
      <c r="H26" s="26">
        <v>19738</v>
      </c>
      <c r="I26" s="20">
        <v>821</v>
      </c>
      <c r="J26" s="47">
        <v>19169</v>
      </c>
      <c r="K26" s="40">
        <v>16345</v>
      </c>
      <c r="L26" s="40">
        <v>2705</v>
      </c>
      <c r="M26" s="40">
        <v>102</v>
      </c>
      <c r="N26" s="40">
        <v>17</v>
      </c>
      <c r="O26" s="41">
        <v>0</v>
      </c>
      <c r="P26" s="40">
        <v>18561</v>
      </c>
      <c r="Q26" s="41">
        <v>608</v>
      </c>
      <c r="R26" s="22">
        <v>19045</v>
      </c>
      <c r="S26" s="4">
        <v>16259</v>
      </c>
      <c r="T26" s="4">
        <v>2659</v>
      </c>
      <c r="U26" s="4">
        <v>108</v>
      </c>
      <c r="V26" s="4">
        <v>19</v>
      </c>
      <c r="W26" s="22">
        <v>0</v>
      </c>
      <c r="X26" s="4">
        <v>18429</v>
      </c>
      <c r="Y26" s="4">
        <v>616</v>
      </c>
    </row>
    <row r="27" spans="1:25" ht="15.75">
      <c r="A27" s="15" t="s">
        <v>9</v>
      </c>
      <c r="B27" s="20">
        <v>100</v>
      </c>
      <c r="C27" s="26">
        <v>86</v>
      </c>
      <c r="D27" s="26">
        <v>14</v>
      </c>
      <c r="E27" s="26">
        <v>0</v>
      </c>
      <c r="F27" s="26">
        <v>0</v>
      </c>
      <c r="G27" s="20">
        <v>0</v>
      </c>
      <c r="H27" s="26">
        <v>96</v>
      </c>
      <c r="I27" s="20">
        <v>4</v>
      </c>
      <c r="J27" s="47">
        <v>100</v>
      </c>
      <c r="K27" s="40">
        <v>85</v>
      </c>
      <c r="L27" s="40">
        <v>14</v>
      </c>
      <c r="M27" s="40">
        <v>1</v>
      </c>
      <c r="N27" s="40">
        <v>0</v>
      </c>
      <c r="O27" s="41">
        <v>0</v>
      </c>
      <c r="P27" s="40">
        <v>97</v>
      </c>
      <c r="Q27" s="41">
        <v>3</v>
      </c>
      <c r="R27" s="22">
        <v>100</v>
      </c>
      <c r="S27" s="4">
        <v>85</v>
      </c>
      <c r="T27" s="4">
        <v>14</v>
      </c>
      <c r="U27" s="4">
        <v>1</v>
      </c>
      <c r="V27" s="4">
        <v>0</v>
      </c>
      <c r="W27" s="22">
        <v>0</v>
      </c>
      <c r="X27" s="4">
        <v>97</v>
      </c>
      <c r="Y27" s="4">
        <v>3</v>
      </c>
    </row>
    <row r="28" spans="1:25" ht="15.75">
      <c r="A28" s="15" t="s">
        <v>10</v>
      </c>
      <c r="B28" s="20">
        <f>6916761/1000</f>
        <v>6916.761</v>
      </c>
      <c r="C28" s="26">
        <f>2440352/1000</f>
        <v>2440.352</v>
      </c>
      <c r="D28" s="26">
        <f>2795510/1000</f>
        <v>2795.51</v>
      </c>
      <c r="E28" s="26">
        <f>480243/1000</f>
        <v>480.243</v>
      </c>
      <c r="F28" s="26">
        <f>620719/1000</f>
        <v>620.719</v>
      </c>
      <c r="G28" s="20">
        <f>579937/1000</f>
        <v>579.937</v>
      </c>
      <c r="H28" s="26">
        <f>5984416/1000</f>
        <v>5984.416</v>
      </c>
      <c r="I28" s="20">
        <f>932345/1000</f>
        <v>932.345</v>
      </c>
      <c r="J28" s="47">
        <v>6052.355</v>
      </c>
      <c r="K28" s="40">
        <v>2282.487</v>
      </c>
      <c r="L28" s="40">
        <v>2707.211</v>
      </c>
      <c r="M28" s="40">
        <v>557.742</v>
      </c>
      <c r="N28" s="40">
        <v>504.915</v>
      </c>
      <c r="O28" s="41">
        <v>0</v>
      </c>
      <c r="P28" s="40">
        <v>5441.993</v>
      </c>
      <c r="Q28" s="41">
        <v>610.362</v>
      </c>
      <c r="R28" s="22">
        <v>6008.306</v>
      </c>
      <c r="S28" s="4">
        <v>2260.664</v>
      </c>
      <c r="T28" s="4">
        <v>2668.373</v>
      </c>
      <c r="U28" s="4">
        <v>585.699</v>
      </c>
      <c r="V28" s="4">
        <v>493.57</v>
      </c>
      <c r="W28" s="22">
        <v>0</v>
      </c>
      <c r="X28" s="4">
        <v>5406.675</v>
      </c>
      <c r="Y28" s="4">
        <v>601.631</v>
      </c>
    </row>
    <row r="29" spans="1:191" ht="15.75">
      <c r="A29" s="15" t="s">
        <v>11</v>
      </c>
      <c r="B29" s="20">
        <v>100</v>
      </c>
      <c r="C29" s="26">
        <v>35</v>
      </c>
      <c r="D29" s="26">
        <v>40</v>
      </c>
      <c r="E29" s="26">
        <v>7</v>
      </c>
      <c r="F29" s="26">
        <v>9</v>
      </c>
      <c r="G29" s="20">
        <v>8</v>
      </c>
      <c r="H29" s="26">
        <v>87</v>
      </c>
      <c r="I29" s="20">
        <v>13</v>
      </c>
      <c r="J29" s="48">
        <v>100</v>
      </c>
      <c r="K29" s="40">
        <v>38</v>
      </c>
      <c r="L29" s="40">
        <v>45</v>
      </c>
      <c r="M29" s="40">
        <v>9</v>
      </c>
      <c r="N29" s="40">
        <v>8</v>
      </c>
      <c r="O29" s="41">
        <v>0</v>
      </c>
      <c r="P29" s="40">
        <v>90</v>
      </c>
      <c r="Q29" s="41">
        <v>10</v>
      </c>
      <c r="R29" s="20">
        <v>100</v>
      </c>
      <c r="S29" s="3">
        <v>38</v>
      </c>
      <c r="T29" s="3">
        <v>44</v>
      </c>
      <c r="U29" s="3">
        <v>10</v>
      </c>
      <c r="V29" s="3">
        <v>8</v>
      </c>
      <c r="W29" s="20">
        <v>0</v>
      </c>
      <c r="X29" s="3">
        <v>90</v>
      </c>
      <c r="Y29" s="3">
        <v>10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</row>
    <row r="30" spans="1:25" ht="15.75">
      <c r="A30" s="10"/>
      <c r="B30" s="20"/>
      <c r="C30" s="26"/>
      <c r="D30" s="26"/>
      <c r="E30" s="26"/>
      <c r="F30" s="26"/>
      <c r="G30" s="20"/>
      <c r="H30" s="26"/>
      <c r="I30" s="20"/>
      <c r="J30" s="45"/>
      <c r="K30" s="39"/>
      <c r="L30" s="39"/>
      <c r="M30" s="39"/>
      <c r="N30" s="39"/>
      <c r="O30" s="10"/>
      <c r="P30" s="39"/>
      <c r="Q30" s="10"/>
      <c r="R30" s="22"/>
      <c r="S30" s="4"/>
      <c r="T30" s="4"/>
      <c r="U30" s="4"/>
      <c r="V30" s="4"/>
      <c r="W30" s="22"/>
      <c r="X30" s="4"/>
      <c r="Y30" s="4"/>
    </row>
    <row r="31" spans="1:25" ht="15.75">
      <c r="A31" s="12" t="s">
        <v>15</v>
      </c>
      <c r="B31" s="20"/>
      <c r="C31" s="26"/>
      <c r="D31" s="26"/>
      <c r="E31" s="26"/>
      <c r="F31" s="26"/>
      <c r="G31" s="20"/>
      <c r="H31" s="26"/>
      <c r="I31" s="20"/>
      <c r="J31" s="45"/>
      <c r="K31" s="39"/>
      <c r="L31" s="39"/>
      <c r="M31" s="39"/>
      <c r="N31" s="39"/>
      <c r="O31" s="10"/>
      <c r="P31" s="39"/>
      <c r="Q31" s="10"/>
      <c r="R31" s="22"/>
      <c r="S31" s="4"/>
      <c r="T31" s="4"/>
      <c r="U31" s="4"/>
      <c r="V31" s="4"/>
      <c r="W31" s="22"/>
      <c r="X31" s="4"/>
      <c r="Y31" s="4"/>
    </row>
    <row r="32" spans="1:25" ht="15.75">
      <c r="A32" s="12" t="s">
        <v>13</v>
      </c>
      <c r="B32" s="20"/>
      <c r="C32" s="26"/>
      <c r="D32" s="26"/>
      <c r="E32" s="26"/>
      <c r="F32" s="26"/>
      <c r="G32" s="20"/>
      <c r="H32" s="26"/>
      <c r="I32" s="20"/>
      <c r="J32" s="45"/>
      <c r="K32" s="39"/>
      <c r="L32" s="39"/>
      <c r="M32" s="39"/>
      <c r="N32" s="39"/>
      <c r="O32" s="10"/>
      <c r="P32" s="39"/>
      <c r="Q32" s="10"/>
      <c r="R32" s="22"/>
      <c r="S32" s="4"/>
      <c r="T32" s="4"/>
      <c r="U32" s="4"/>
      <c r="V32" s="4"/>
      <c r="W32" s="22"/>
      <c r="X32" s="4"/>
      <c r="Y32" s="4"/>
    </row>
    <row r="33" spans="1:25" ht="15.75">
      <c r="A33" s="12" t="s">
        <v>16</v>
      </c>
      <c r="B33" s="20"/>
      <c r="C33" s="26"/>
      <c r="D33" s="26"/>
      <c r="E33" s="26"/>
      <c r="F33" s="26"/>
      <c r="G33" s="20"/>
      <c r="H33" s="26"/>
      <c r="I33" s="20"/>
      <c r="J33" s="45"/>
      <c r="K33" s="39"/>
      <c r="L33" s="39"/>
      <c r="M33" s="39"/>
      <c r="N33" s="39"/>
      <c r="O33" s="10"/>
      <c r="P33" s="39"/>
      <c r="Q33" s="10"/>
      <c r="R33" s="22"/>
      <c r="S33" s="4"/>
      <c r="T33" s="4"/>
      <c r="U33" s="4"/>
      <c r="V33" s="4"/>
      <c r="W33" s="22"/>
      <c r="X33" s="4"/>
      <c r="Y33" s="4"/>
    </row>
    <row r="34" spans="1:25" ht="15.75">
      <c r="A34" s="10"/>
      <c r="B34" s="20"/>
      <c r="C34" s="26"/>
      <c r="D34" s="26"/>
      <c r="E34" s="26"/>
      <c r="F34" s="26"/>
      <c r="G34" s="20"/>
      <c r="H34" s="26"/>
      <c r="I34" s="20"/>
      <c r="J34" s="45"/>
      <c r="K34" s="39"/>
      <c r="L34" s="39"/>
      <c r="M34" s="39"/>
      <c r="N34" s="39"/>
      <c r="O34" s="10"/>
      <c r="P34" s="39"/>
      <c r="Q34" s="10"/>
      <c r="R34" s="22"/>
      <c r="S34" s="4"/>
      <c r="T34" s="4"/>
      <c r="U34" s="4"/>
      <c r="V34" s="4"/>
      <c r="W34" s="22"/>
      <c r="X34" s="4"/>
      <c r="Y34" s="4"/>
    </row>
    <row r="35" spans="1:25" ht="15.75">
      <c r="A35" s="15" t="s">
        <v>25</v>
      </c>
      <c r="B35" s="20">
        <v>93210</v>
      </c>
      <c r="C35" s="26">
        <v>90391</v>
      </c>
      <c r="D35" s="26">
        <v>2632</v>
      </c>
      <c r="E35" s="26">
        <v>130</v>
      </c>
      <c r="F35" s="26">
        <v>54</v>
      </c>
      <c r="G35" s="20">
        <v>3</v>
      </c>
      <c r="H35" s="26">
        <v>91298</v>
      </c>
      <c r="I35" s="20">
        <v>1912</v>
      </c>
      <c r="J35" s="46">
        <v>86185</v>
      </c>
      <c r="K35" s="40">
        <v>83331</v>
      </c>
      <c r="L35" s="40">
        <v>2716</v>
      </c>
      <c r="M35" s="40">
        <v>111</v>
      </c>
      <c r="N35" s="40">
        <v>23</v>
      </c>
      <c r="O35" s="41">
        <v>4</v>
      </c>
      <c r="P35" s="40">
        <v>84318</v>
      </c>
      <c r="Q35" s="41">
        <v>1867</v>
      </c>
      <c r="R35" s="22">
        <v>85260</v>
      </c>
      <c r="S35" s="4">
        <v>82387</v>
      </c>
      <c r="T35" s="4">
        <v>2745</v>
      </c>
      <c r="U35" s="4">
        <v>107</v>
      </c>
      <c r="V35" s="4">
        <v>17</v>
      </c>
      <c r="W35" s="22">
        <v>4</v>
      </c>
      <c r="X35" s="4">
        <v>83356</v>
      </c>
      <c r="Y35" s="4">
        <v>1904</v>
      </c>
    </row>
    <row r="36" spans="1:25" ht="15.75">
      <c r="A36" s="15" t="s">
        <v>9</v>
      </c>
      <c r="B36" s="20">
        <v>100</v>
      </c>
      <c r="C36" s="26">
        <v>97</v>
      </c>
      <c r="D36" s="26">
        <v>3</v>
      </c>
      <c r="E36" s="26">
        <v>0</v>
      </c>
      <c r="F36" s="26">
        <v>0</v>
      </c>
      <c r="G36" s="20">
        <v>0</v>
      </c>
      <c r="H36" s="26">
        <v>98</v>
      </c>
      <c r="I36" s="20">
        <v>2</v>
      </c>
      <c r="J36" s="46">
        <v>100</v>
      </c>
      <c r="K36" s="40">
        <v>97</v>
      </c>
      <c r="L36" s="40">
        <v>3</v>
      </c>
      <c r="M36" s="40">
        <v>0</v>
      </c>
      <c r="N36" s="40">
        <v>0</v>
      </c>
      <c r="O36" s="41">
        <v>0</v>
      </c>
      <c r="P36" s="40">
        <v>98</v>
      </c>
      <c r="Q36" s="41">
        <v>2</v>
      </c>
      <c r="R36" s="22">
        <v>100</v>
      </c>
      <c r="S36" s="4">
        <v>97</v>
      </c>
      <c r="T36" s="4">
        <v>3</v>
      </c>
      <c r="U36" s="4">
        <v>0</v>
      </c>
      <c r="V36" s="4">
        <v>0</v>
      </c>
      <c r="W36" s="22">
        <v>0</v>
      </c>
      <c r="X36" s="4">
        <v>98</v>
      </c>
      <c r="Y36" s="4">
        <v>2</v>
      </c>
    </row>
    <row r="37" spans="1:25" ht="15.75">
      <c r="A37" s="15" t="s">
        <v>10</v>
      </c>
      <c r="B37" s="20">
        <f>12934735/1000</f>
        <v>12934.735</v>
      </c>
      <c r="C37" s="26">
        <f>7521276/1000</f>
        <v>7521.276</v>
      </c>
      <c r="D37" s="26">
        <f>2617526/1000</f>
        <v>2617.526</v>
      </c>
      <c r="E37" s="26">
        <f>731889/1000</f>
        <v>731.889</v>
      </c>
      <c r="F37" s="26">
        <f>1329043/1000</f>
        <v>1329.043</v>
      </c>
      <c r="G37" s="20">
        <f>735001/1000</f>
        <v>735.001</v>
      </c>
      <c r="H37" s="26">
        <f>12017370/1000</f>
        <v>12017.37</v>
      </c>
      <c r="I37" s="20">
        <f>917365/1000</f>
        <v>917.365</v>
      </c>
      <c r="J37" s="46">
        <v>14151.079</v>
      </c>
      <c r="K37" s="40">
        <v>7297.231</v>
      </c>
      <c r="L37" s="40">
        <v>2657.129</v>
      </c>
      <c r="M37" s="40">
        <v>598.506</v>
      </c>
      <c r="N37" s="40">
        <v>604.213</v>
      </c>
      <c r="O37" s="41">
        <v>2994</v>
      </c>
      <c r="P37" s="40">
        <v>11348.257</v>
      </c>
      <c r="Q37" s="41">
        <v>2802.822</v>
      </c>
      <c r="R37" s="22">
        <v>13980.72</v>
      </c>
      <c r="S37" s="4">
        <v>7260.684</v>
      </c>
      <c r="T37" s="4">
        <v>2691.455</v>
      </c>
      <c r="U37" s="4">
        <v>580.359</v>
      </c>
      <c r="V37" s="4">
        <v>454.222</v>
      </c>
      <c r="W37" s="22">
        <v>2994</v>
      </c>
      <c r="X37" s="4">
        <v>11281.394</v>
      </c>
      <c r="Y37" s="4">
        <v>2699.326</v>
      </c>
    </row>
    <row r="38" spans="1:191" ht="15.75">
      <c r="A38" s="16" t="s">
        <v>11</v>
      </c>
      <c r="B38" s="21">
        <v>100</v>
      </c>
      <c r="C38" s="7">
        <v>58</v>
      </c>
      <c r="D38" s="7">
        <v>20</v>
      </c>
      <c r="E38" s="7">
        <v>6</v>
      </c>
      <c r="F38" s="7">
        <v>10</v>
      </c>
      <c r="G38" s="21">
        <v>6</v>
      </c>
      <c r="H38" s="7">
        <v>93</v>
      </c>
      <c r="I38" s="21">
        <v>7</v>
      </c>
      <c r="J38" s="49">
        <v>100</v>
      </c>
      <c r="K38" s="27">
        <v>52</v>
      </c>
      <c r="L38" s="27">
        <v>19</v>
      </c>
      <c r="M38" s="27">
        <v>4</v>
      </c>
      <c r="N38" s="27">
        <v>4</v>
      </c>
      <c r="O38" s="42">
        <v>21</v>
      </c>
      <c r="P38" s="27">
        <v>80</v>
      </c>
      <c r="Q38" s="42">
        <v>20</v>
      </c>
      <c r="R38" s="21">
        <v>100</v>
      </c>
      <c r="S38" s="7">
        <v>52</v>
      </c>
      <c r="T38" s="7">
        <v>19</v>
      </c>
      <c r="U38" s="7">
        <v>4</v>
      </c>
      <c r="V38" s="7">
        <v>3</v>
      </c>
      <c r="W38" s="21">
        <v>21</v>
      </c>
      <c r="X38" s="7">
        <v>81</v>
      </c>
      <c r="Y38" s="7">
        <v>19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</row>
    <row r="40" ht="15.75">
      <c r="A40" s="1" t="s">
        <v>21</v>
      </c>
    </row>
  </sheetData>
  <mergeCells count="31">
    <mergeCell ref="R5:Y6"/>
    <mergeCell ref="S7:W8"/>
    <mergeCell ref="X7:Y8"/>
    <mergeCell ref="S9:S12"/>
    <mergeCell ref="T9:T12"/>
    <mergeCell ref="U9:U12"/>
    <mergeCell ref="V9:V12"/>
    <mergeCell ref="W9:W12"/>
    <mergeCell ref="X9:X12"/>
    <mergeCell ref="Y9:Y12"/>
    <mergeCell ref="P9:P12"/>
    <mergeCell ref="Q9:Q12"/>
    <mergeCell ref="J5:Q6"/>
    <mergeCell ref="K7:O8"/>
    <mergeCell ref="P7:Q8"/>
    <mergeCell ref="K9:K12"/>
    <mergeCell ref="L9:L12"/>
    <mergeCell ref="M9:M12"/>
    <mergeCell ref="O9:O12"/>
    <mergeCell ref="A5:A12"/>
    <mergeCell ref="B5:I6"/>
    <mergeCell ref="C7:G8"/>
    <mergeCell ref="C9:C12"/>
    <mergeCell ref="D9:D12"/>
    <mergeCell ref="E9:E12"/>
    <mergeCell ref="F9:F12"/>
    <mergeCell ref="G9:G12"/>
    <mergeCell ref="H7:I8"/>
    <mergeCell ref="H9:H12"/>
    <mergeCell ref="I9:I12"/>
    <mergeCell ref="N9:N12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3" t="s">
        <v>40</v>
      </c>
    </row>
    <row r="3" ht="15.75">
      <c r="A3" s="8" t="s">
        <v>36</v>
      </c>
    </row>
    <row r="5" ht="15.75">
      <c r="A5" t="s">
        <v>37</v>
      </c>
    </row>
    <row r="6" ht="16.5">
      <c r="A6" s="23" t="s">
        <v>27</v>
      </c>
    </row>
    <row r="7" ht="15.75">
      <c r="A7" s="1" t="s">
        <v>22</v>
      </c>
    </row>
    <row r="8" ht="15.75">
      <c r="A8" s="1" t="s">
        <v>0</v>
      </c>
    </row>
    <row r="9" ht="15.75">
      <c r="A9" s="1" t="s">
        <v>1</v>
      </c>
    </row>
    <row r="10" ht="15.75">
      <c r="A10" s="1" t="s">
        <v>2</v>
      </c>
    </row>
    <row r="12" ht="15.75">
      <c r="A12" t="s">
        <v>26</v>
      </c>
    </row>
    <row r="13" ht="15.75">
      <c r="A13" s="1" t="s">
        <v>23</v>
      </c>
    </row>
    <row r="14" ht="15.75">
      <c r="A14" s="1" t="s">
        <v>17</v>
      </c>
    </row>
    <row r="15" ht="15.75">
      <c r="A15" s="1" t="s">
        <v>18</v>
      </c>
    </row>
    <row r="16" ht="15.75">
      <c r="A16" s="1" t="s">
        <v>19</v>
      </c>
    </row>
    <row r="17" ht="15.75">
      <c r="A17" s="1" t="s">
        <v>20</v>
      </c>
    </row>
    <row r="20" ht="15.75">
      <c r="A20" s="1" t="s">
        <v>21</v>
      </c>
    </row>
    <row r="21" ht="15.75">
      <c r="A21" s="1"/>
    </row>
    <row r="22" ht="15.75">
      <c r="A22" s="1" t="s">
        <v>38</v>
      </c>
    </row>
    <row r="23" ht="15.75">
      <c r="A23" s="8" t="s">
        <v>28</v>
      </c>
    </row>
  </sheetData>
  <hyperlinks>
    <hyperlink ref="A23" r:id="rId1" display="http://www.epa.gov/safewater/pws/index.html"/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Drinking Water Systems by Size of Community Served and Source of Water</dc:title>
  <dc:subject/>
  <dc:creator>US Census Bureau</dc:creator>
  <cp:keywords/>
  <dc:description/>
  <cp:lastModifiedBy>mulli320</cp:lastModifiedBy>
  <cp:lastPrinted>2008-06-30T19:19:07Z</cp:lastPrinted>
  <dcterms:created xsi:type="dcterms:W3CDTF">2007-09-24T12:14:48Z</dcterms:created>
  <dcterms:modified xsi:type="dcterms:W3CDTF">2008-11-07T13:43:44Z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