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95" windowWidth="12120" windowHeight="8385" tabRatio="601" activeTab="0"/>
  </bookViews>
  <sheets>
    <sheet name="Data" sheetId="1" r:id="rId1"/>
    <sheet name="Notes" sheetId="2" r:id="rId2"/>
  </sheets>
  <definedNames>
    <definedName name="_xlnm.Print_Area" localSheetId="0">'Data'!$A$1:$W$75</definedName>
  </definedNames>
  <calcPr fullCalcOnLoad="1"/>
</workbook>
</file>

<file path=xl/sharedStrings.xml><?xml version="1.0" encoding="utf-8"?>
<sst xmlns="http://schemas.openxmlformats.org/spreadsheetml/2006/main" count="146" uniqueCount="102">
  <si>
    <t>Year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</si>
  <si>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</si>
  <si>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</si>
  <si>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</si>
  <si>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</si>
  <si>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</si>
  <si>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</si>
  <si>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</si>
  <si>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</si>
  <si>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</si>
  <si>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</si>
  <si>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</si>
  <si>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</si>
  <si>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</si>
  <si>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</si>
  <si>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</si>
  <si>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</si>
  <si>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</si>
  <si>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</si>
  <si>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</si>
  <si>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</si>
  <si>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</si>
  <si>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</si>
  <si>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</si>
  <si>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</si>
  <si>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</si>
  <si>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</si>
  <si>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</si>
  <si>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</si>
  <si>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</si>
  <si>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</si>
  <si>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</si>
  <si>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</si>
  <si>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</si>
  <si>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</si>
  <si>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</si>
  <si>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</si>
  <si>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</si>
  <si>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</si>
  <si>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</si>
  <si>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</si>
  <si>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</si>
  <si>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</si>
  <si>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FOOTNOTES</t>
  </si>
  <si>
    <t>\3 Includes other objects of expenditure, not shown separately.</t>
  </si>
  <si>
    <t xml:space="preserve">Source: U. S. Centers for Medicare &amp; Medicaid Services,  </t>
  </si>
  <si>
    <t>INTERNET LINK</t>
  </si>
  <si>
    <t>add</t>
  </si>
  <si>
    <t>addcheck</t>
  </si>
  <si>
    <t>total</t>
  </si>
  <si>
    <t>private</t>
  </si>
  <si>
    <t>public</t>
  </si>
  <si>
    <t>state</t>
  </si>
  <si>
    <t>hlthserv</t>
  </si>
  <si>
    <t>phc</t>
  </si>
  <si>
    <t>Private expenditures</t>
  </si>
  <si>
    <t>Public expenditures</t>
  </si>
  <si>
    <t>Health services and supplies</t>
  </si>
  <si>
    <t>Total</t>
  </si>
  <si>
    <t>Other</t>
  </si>
  <si>
    <t>Insurance</t>
  </si>
  <si>
    <t>Federal</t>
  </si>
  <si>
    <t>Medicaid</t>
  </si>
  <si>
    <t>Total\3</t>
  </si>
  <si>
    <t>Total \2</t>
  </si>
  <si>
    <t>2007, projected</t>
  </si>
  <si>
    <t>2008, projected</t>
  </si>
  <si>
    <t>2009, projected</t>
  </si>
  <si>
    <t>2010, projected</t>
  </si>
  <si>
    <t>2011, projected</t>
  </si>
  <si>
    <t>2012, projected</t>
  </si>
  <si>
    <t>2013, projected</t>
  </si>
  <si>
    <t>2014, projected</t>
  </si>
  <si>
    <t>2015, projected</t>
  </si>
  <si>
    <t>\1 Includes medical research and medical facilities construction, not shown separately.</t>
  </si>
  <si>
    <t>\2 Includes other private expenditures, not shown separately.</t>
  </si>
  <si>
    <t>\&lt;http://www.cms.hhs.gov/NationalHealthExpendData/\&gt;.</t>
  </si>
  <si>
    <r>
      <t>[</t>
    </r>
    <r>
      <rPr>
        <b/>
        <sz val="12"/>
        <rFont val="Courier New"/>
        <family val="3"/>
      </rPr>
      <t>In billions of dollars (28 represents $28,000,000,000)</t>
    </r>
    <r>
      <rPr>
        <sz val="12"/>
        <rFont val="Courier New"/>
        <family val="3"/>
      </rPr>
      <t>.</t>
    </r>
  </si>
  <si>
    <t xml:space="preserve">Excludes Puerto Rico and island areas. </t>
  </si>
  <si>
    <t>2016, projected</t>
  </si>
  <si>
    <t>(X)</t>
  </si>
  <si>
    <t>hide</t>
  </si>
  <si>
    <t>State and local</t>
  </si>
  <si>
    <t>Physician and clinical services</t>
  </si>
  <si>
    <t xml:space="preserve">Total     expendi- tures /1 </t>
  </si>
  <si>
    <t>Out of pocket</t>
  </si>
  <si>
    <t>Hospital care</t>
  </si>
  <si>
    <t>2017, projected</t>
  </si>
  <si>
    <t>1960 to 2006, and Projections: 2007 to 2017</t>
  </si>
  <si>
    <r>
      <t>Table 124.</t>
    </r>
    <r>
      <rPr>
        <b/>
        <sz val="12"/>
        <rFont val="Courier New"/>
        <family val="3"/>
      </rPr>
      <t xml:space="preserve"> National Health Expenditures--Summary,</t>
    </r>
  </si>
  <si>
    <t>Office of the Actuary, "National Health Statistics Group";</t>
  </si>
  <si>
    <t>http://www.cms.hhs.gov/NationalHealthExpendData/</t>
  </si>
  <si>
    <t>Back to data.</t>
  </si>
  <si>
    <t>HEADNOTE</t>
  </si>
  <si>
    <t>See notes.</t>
  </si>
  <si>
    <t>(Billion</t>
  </si>
  <si>
    <t>of dollars)</t>
  </si>
  <si>
    <t>Nursing  home care</t>
  </si>
  <si>
    <t xml:space="preserve"> drugs</t>
  </si>
  <si>
    <t xml:space="preserve"> scrip-</t>
  </si>
  <si>
    <t>Pre-</t>
  </si>
  <si>
    <t xml:space="preserve">      tion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</si>
</sst>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;[Red]#,##0"/>
  </numFmts>
  <fonts count="6">
    <font>
      <sz val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name val="Courier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2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right"/>
    </xf>
    <xf numFmtId="3" fontId="0" fillId="0" borderId="8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1" fontId="4" fillId="0" borderId="7" xfId="0" applyNumberFormat="1" applyFont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20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0" xfId="20" applyAlignment="1">
      <alignment/>
    </xf>
    <xf numFmtId="0" fontId="0" fillId="0" borderId="2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5" fillId="0" borderId="0" xfId="2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3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showGridLines="0" tabSelected="1" zoomScale="75" zoomScaleNormal="75" workbookViewId="0" topLeftCell="A1">
      <pane ySplit="13" topLeftCell="BM14" activePane="bottomLeft" state="frozen"/>
      <selection pane="topLeft" activeCell="A1" sqref="A1"/>
      <selection pane="bottomLeft" activeCell="A3" sqref="A3"/>
    </sheetView>
  </sheetViews>
  <sheetFormatPr defaultColWidth="8.796875" defaultRowHeight="15.75"/>
  <cols>
    <col min="1" max="1" width="16.59765625" style="0" customWidth="1"/>
    <col min="2" max="7" width="0" style="0" hidden="1" customWidth="1"/>
    <col min="8" max="8" width="8.8984375" style="0" hidden="1" customWidth="1"/>
    <col min="9" max="12" width="12.19921875" style="0" customWidth="1"/>
    <col min="13" max="13" width="10.69921875" style="0" hidden="1" customWidth="1"/>
    <col min="14" max="16" width="12.19921875" style="0" customWidth="1"/>
    <col min="17" max="18" width="10.69921875" style="0" hidden="1" customWidth="1"/>
    <col min="19" max="23" width="12.19921875" style="0" customWidth="1"/>
  </cols>
  <sheetData>
    <row r="1" spans="1:23" ht="16.5">
      <c r="A1" s="40" t="s">
        <v>89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6.5">
      <c r="A2" s="3" t="s">
        <v>88</v>
      </c>
      <c r="B2" s="13"/>
      <c r="C2" s="13"/>
      <c r="D2" s="13"/>
      <c r="E2" s="13"/>
      <c r="F2" s="13"/>
      <c r="G2" s="13"/>
      <c r="H2" s="1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ht="15.75">
      <c r="B3" s="13"/>
      <c r="C3" s="13"/>
      <c r="D3" s="13"/>
      <c r="E3" s="13"/>
      <c r="F3" s="13"/>
      <c r="G3" s="13"/>
      <c r="H3" s="1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6.5">
      <c r="A4" s="64" t="s">
        <v>94</v>
      </c>
      <c r="B4" s="15"/>
      <c r="C4" s="15"/>
      <c r="D4" s="15"/>
      <c r="E4" s="15"/>
      <c r="F4" s="15"/>
      <c r="G4" s="15"/>
      <c r="H4" s="15"/>
      <c r="I4" s="20"/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.75">
      <c r="A5" s="6"/>
      <c r="B5" s="13"/>
      <c r="C5" s="13"/>
      <c r="D5" s="13"/>
      <c r="E5" s="13"/>
      <c r="F5" s="13"/>
      <c r="G5" s="13"/>
      <c r="H5" s="13"/>
      <c r="I5" s="21"/>
      <c r="J5" s="21"/>
      <c r="K5" s="21"/>
      <c r="L5" s="21"/>
      <c r="M5" s="21" t="s">
        <v>81</v>
      </c>
      <c r="N5" s="21"/>
      <c r="O5" s="21"/>
      <c r="P5" s="21"/>
      <c r="Q5" s="21" t="s">
        <v>81</v>
      </c>
      <c r="R5" s="21" t="s">
        <v>81</v>
      </c>
      <c r="S5" s="21"/>
      <c r="T5" s="21"/>
      <c r="U5" s="21"/>
      <c r="V5" s="21"/>
      <c r="W5" s="21"/>
    </row>
    <row r="6" spans="1:23" ht="15.75">
      <c r="A6" s="7"/>
      <c r="B6" s="41"/>
      <c r="C6" s="41"/>
      <c r="D6" s="41"/>
      <c r="E6" s="41"/>
      <c r="F6" s="41"/>
      <c r="G6" s="41"/>
      <c r="H6" s="41"/>
      <c r="I6" s="22"/>
      <c r="J6" s="79" t="s">
        <v>55</v>
      </c>
      <c r="K6" s="80"/>
      <c r="L6" s="23"/>
      <c r="M6" s="23"/>
      <c r="N6" s="81" t="s">
        <v>56</v>
      </c>
      <c r="O6" s="80"/>
      <c r="P6" s="24"/>
      <c r="Q6" s="23"/>
      <c r="R6" s="23"/>
      <c r="S6" s="82" t="s">
        <v>57</v>
      </c>
      <c r="T6" s="80"/>
      <c r="U6" s="80"/>
      <c r="V6" s="23"/>
      <c r="W6" s="24"/>
    </row>
    <row r="7" spans="1:23" ht="15.75">
      <c r="A7" s="1"/>
      <c r="B7" s="16" t="s">
        <v>47</v>
      </c>
      <c r="C7" s="16" t="s">
        <v>47</v>
      </c>
      <c r="D7" s="16" t="s">
        <v>47</v>
      </c>
      <c r="E7" s="13"/>
      <c r="F7" s="13"/>
      <c r="G7" s="13"/>
      <c r="H7" s="13"/>
      <c r="I7" s="28"/>
      <c r="J7" s="25"/>
      <c r="K7" s="19"/>
      <c r="L7" s="19"/>
      <c r="M7" s="19"/>
      <c r="N7" s="26"/>
      <c r="O7" s="19"/>
      <c r="P7" s="13"/>
      <c r="Q7" s="19"/>
      <c r="R7" s="19"/>
      <c r="S7" s="27"/>
      <c r="T7" s="21"/>
      <c r="U7" s="21"/>
      <c r="V7" s="21"/>
      <c r="W7" s="21"/>
    </row>
    <row r="8" spans="1:23" ht="15.75" customHeight="1">
      <c r="A8" s="1"/>
      <c r="B8" s="16" t="s">
        <v>48</v>
      </c>
      <c r="C8" s="16" t="s">
        <v>48</v>
      </c>
      <c r="D8" s="16" t="s">
        <v>48</v>
      </c>
      <c r="E8" s="16" t="s">
        <v>48</v>
      </c>
      <c r="F8" s="16" t="s">
        <v>48</v>
      </c>
      <c r="G8" s="16" t="s">
        <v>48</v>
      </c>
      <c r="H8" s="16" t="s">
        <v>48</v>
      </c>
      <c r="I8" s="77" t="s">
        <v>84</v>
      </c>
      <c r="J8" s="25"/>
      <c r="K8" s="19"/>
      <c r="L8" s="19"/>
      <c r="M8" s="19"/>
      <c r="N8" s="26"/>
      <c r="O8" s="13"/>
      <c r="P8" s="83" t="s">
        <v>82</v>
      </c>
      <c r="Q8" s="19"/>
      <c r="R8" s="19"/>
      <c r="S8" s="29"/>
      <c r="T8" s="19"/>
      <c r="U8" s="74" t="s">
        <v>83</v>
      </c>
      <c r="V8" s="19" t="s">
        <v>100</v>
      </c>
      <c r="W8" s="19"/>
    </row>
    <row r="9" spans="1:23" ht="15.75">
      <c r="A9" s="59" t="s">
        <v>0</v>
      </c>
      <c r="B9" s="16" t="s">
        <v>49</v>
      </c>
      <c r="C9" s="16" t="s">
        <v>49</v>
      </c>
      <c r="D9" s="16" t="s">
        <v>50</v>
      </c>
      <c r="E9" s="16" t="s">
        <v>51</v>
      </c>
      <c r="F9" s="16" t="s">
        <v>52</v>
      </c>
      <c r="G9" s="16" t="s">
        <v>53</v>
      </c>
      <c r="H9" s="16" t="s">
        <v>54</v>
      </c>
      <c r="I9" s="78"/>
      <c r="J9" s="25"/>
      <c r="K9" s="74" t="s">
        <v>85</v>
      </c>
      <c r="L9" s="19"/>
      <c r="M9" s="19"/>
      <c r="N9" s="30"/>
      <c r="O9" s="13"/>
      <c r="P9" s="75"/>
      <c r="Q9" s="21"/>
      <c r="R9" s="21"/>
      <c r="S9" s="31"/>
      <c r="T9" s="74" t="s">
        <v>86</v>
      </c>
      <c r="U9" s="75"/>
      <c r="V9" s="21" t="s">
        <v>99</v>
      </c>
      <c r="W9" s="74" t="s">
        <v>97</v>
      </c>
    </row>
    <row r="10" spans="1:23" ht="15.75">
      <c r="A10" s="1"/>
      <c r="B10" s="13"/>
      <c r="C10" s="13"/>
      <c r="D10" s="13"/>
      <c r="E10" s="13"/>
      <c r="F10" s="13"/>
      <c r="G10" s="13"/>
      <c r="H10" s="13"/>
      <c r="I10" s="78"/>
      <c r="J10" s="58" t="s">
        <v>64</v>
      </c>
      <c r="K10" s="75"/>
      <c r="L10" s="57" t="s">
        <v>60</v>
      </c>
      <c r="M10" s="21" t="s">
        <v>59</v>
      </c>
      <c r="N10" s="32" t="s">
        <v>58</v>
      </c>
      <c r="O10" s="57" t="s">
        <v>61</v>
      </c>
      <c r="P10" s="75"/>
      <c r="Q10" s="21" t="s">
        <v>62</v>
      </c>
      <c r="R10" s="21" t="s">
        <v>59</v>
      </c>
      <c r="S10" s="32" t="s">
        <v>63</v>
      </c>
      <c r="T10" s="75"/>
      <c r="U10" s="75"/>
      <c r="V10" s="70" t="s">
        <v>101</v>
      </c>
      <c r="W10" s="75"/>
    </row>
    <row r="11" spans="1:23" ht="15.75">
      <c r="A11" s="68"/>
      <c r="B11" s="49"/>
      <c r="C11" s="49"/>
      <c r="D11" s="49"/>
      <c r="E11" s="49"/>
      <c r="F11" s="49"/>
      <c r="G11" s="49"/>
      <c r="H11" s="49"/>
      <c r="I11" s="66"/>
      <c r="J11" s="25"/>
      <c r="K11" s="25"/>
      <c r="L11" s="25"/>
      <c r="M11" s="25"/>
      <c r="N11" s="29"/>
      <c r="O11" s="25"/>
      <c r="P11" s="25"/>
      <c r="Q11" s="25"/>
      <c r="R11" s="25"/>
      <c r="S11" s="29"/>
      <c r="T11" s="25"/>
      <c r="U11" s="76"/>
      <c r="V11" s="25" t="s">
        <v>98</v>
      </c>
      <c r="W11" s="76"/>
    </row>
    <row r="12" spans="1:23" ht="15.75">
      <c r="A12" s="68"/>
      <c r="B12" s="49"/>
      <c r="C12" s="49"/>
      <c r="D12" s="49"/>
      <c r="E12" s="49"/>
      <c r="F12" s="49"/>
      <c r="G12" s="49"/>
      <c r="H12" s="49"/>
      <c r="I12" s="69" t="s">
        <v>95</v>
      </c>
      <c r="J12" s="30" t="s">
        <v>95</v>
      </c>
      <c r="K12" s="69" t="s">
        <v>95</v>
      </c>
      <c r="L12" s="69" t="s">
        <v>95</v>
      </c>
      <c r="M12" s="25"/>
      <c r="N12" s="30" t="s">
        <v>95</v>
      </c>
      <c r="O12" s="69" t="s">
        <v>95</v>
      </c>
      <c r="P12" s="71" t="s">
        <v>95</v>
      </c>
      <c r="Q12" s="25"/>
      <c r="R12" s="25"/>
      <c r="S12" s="69" t="s">
        <v>95</v>
      </c>
      <c r="T12" s="69" t="s">
        <v>95</v>
      </c>
      <c r="U12" s="69" t="s">
        <v>95</v>
      </c>
      <c r="V12" s="69" t="s">
        <v>95</v>
      </c>
      <c r="W12" s="69" t="s">
        <v>95</v>
      </c>
    </row>
    <row r="13" spans="1:23" ht="15.75" customHeight="1">
      <c r="A13" s="8"/>
      <c r="B13" s="17"/>
      <c r="C13" s="17"/>
      <c r="D13" s="17"/>
      <c r="E13" s="17"/>
      <c r="F13" s="17"/>
      <c r="G13" s="17"/>
      <c r="H13" s="17"/>
      <c r="I13" s="65" t="s">
        <v>96</v>
      </c>
      <c r="J13" s="72" t="s">
        <v>96</v>
      </c>
      <c r="K13" s="65" t="s">
        <v>96</v>
      </c>
      <c r="L13" s="65" t="s">
        <v>96</v>
      </c>
      <c r="M13" s="33"/>
      <c r="N13" s="72" t="s">
        <v>96</v>
      </c>
      <c r="O13" s="65" t="s">
        <v>96</v>
      </c>
      <c r="P13" s="73" t="s">
        <v>96</v>
      </c>
      <c r="Q13" s="33"/>
      <c r="R13" s="33"/>
      <c r="S13" s="65" t="s">
        <v>96</v>
      </c>
      <c r="T13" s="65" t="s">
        <v>96</v>
      </c>
      <c r="U13" s="65" t="s">
        <v>96</v>
      </c>
      <c r="V13" s="65" t="s">
        <v>96</v>
      </c>
      <c r="W13" s="65" t="s">
        <v>96</v>
      </c>
    </row>
    <row r="14" spans="1:23" ht="15.75">
      <c r="A14" s="10" t="s">
        <v>1</v>
      </c>
      <c r="B14" s="18">
        <f aca="true" t="shared" si="0" ref="B14:B56">I14-J14-N14</f>
        <v>-1.5987211554602254E-14</v>
      </c>
      <c r="C14" s="18" t="e">
        <f>I14-S14-#REF!-#REF!</f>
        <v>#REF!</v>
      </c>
      <c r="D14" s="18">
        <f aca="true" t="shared" si="1" ref="D14:D68">J14-SUM(K14:M14)</f>
        <v>0</v>
      </c>
      <c r="E14" s="18">
        <f aca="true" t="shared" si="2" ref="E14:E68">N14-O14-P14</f>
        <v>0</v>
      </c>
      <c r="F14" s="18" t="e">
        <f aca="true" t="shared" si="3" ref="F14:F56">P14-Q14-R14</f>
        <v>#VALUE!</v>
      </c>
      <c r="G14" s="18" t="e">
        <f>S14-#REF!-#REF!-#REF!</f>
        <v>#REF!</v>
      </c>
      <c r="H14" s="18" t="e">
        <f>#REF!-SUM(T14:W14)</f>
        <v>#REF!</v>
      </c>
      <c r="I14" s="54">
        <v>27.5339034890113</v>
      </c>
      <c r="J14" s="37">
        <v>20.744312705204248</v>
      </c>
      <c r="K14" s="43">
        <v>12.881586674994253</v>
      </c>
      <c r="L14" s="44">
        <v>5.852380833819354</v>
      </c>
      <c r="M14" s="44">
        <v>2.0103451963906407</v>
      </c>
      <c r="N14" s="45">
        <v>6.7895907838070695</v>
      </c>
      <c r="O14" s="44">
        <v>2.8643312426541647</v>
      </c>
      <c r="P14" s="44">
        <v>3.925259541152905</v>
      </c>
      <c r="Q14" s="46" t="s">
        <v>80</v>
      </c>
      <c r="R14" s="47">
        <v>4</v>
      </c>
      <c r="S14" s="45">
        <v>24.948399869674446</v>
      </c>
      <c r="T14" s="44">
        <v>9.179373071618663</v>
      </c>
      <c r="U14" s="44">
        <v>5.353523388128323</v>
      </c>
      <c r="V14" s="44">
        <v>3</v>
      </c>
      <c r="W14" s="44">
        <v>0.811846814438516</v>
      </c>
    </row>
    <row r="15" spans="1:23" ht="15.75">
      <c r="A15" s="4" t="s">
        <v>2</v>
      </c>
      <c r="B15" s="18">
        <f t="shared" si="0"/>
        <v>0</v>
      </c>
      <c r="C15" s="18" t="e">
        <f>I15-S15-#REF!-#REF!</f>
        <v>#REF!</v>
      </c>
      <c r="D15" s="18">
        <f t="shared" si="1"/>
        <v>0</v>
      </c>
      <c r="E15" s="18">
        <f t="shared" si="2"/>
        <v>0</v>
      </c>
      <c r="F15" s="18" t="e">
        <f t="shared" si="3"/>
        <v>#VALUE!</v>
      </c>
      <c r="G15" s="18" t="e">
        <f>S15-#REF!-#REF!-#REF!</f>
        <v>#REF!</v>
      </c>
      <c r="H15" s="18" t="e">
        <f>#REF!-SUM(T15:W15)</f>
        <v>#REF!</v>
      </c>
      <c r="I15" s="54">
        <v>29.36994219264032</v>
      </c>
      <c r="J15" s="37">
        <v>21.942562195631957</v>
      </c>
      <c r="K15" s="43">
        <v>13.261731700479835</v>
      </c>
      <c r="L15" s="44">
        <v>6.490795834645638</v>
      </c>
      <c r="M15" s="44">
        <v>2.190034660506484</v>
      </c>
      <c r="N15" s="45">
        <v>7.427379997008362</v>
      </c>
      <c r="O15" s="44">
        <v>3.272639972242685</v>
      </c>
      <c r="P15" s="44">
        <v>4.154740024765677</v>
      </c>
      <c r="Q15" s="46" t="s">
        <v>80</v>
      </c>
      <c r="R15" s="47">
        <v>4.2</v>
      </c>
      <c r="S15" s="45">
        <v>26.479094105354</v>
      </c>
      <c r="T15" s="44">
        <v>9.996621021676008</v>
      </c>
      <c r="U15" s="44">
        <v>5.591666656190524</v>
      </c>
      <c r="V15" s="44">
        <v>3</v>
      </c>
      <c r="W15" s="44">
        <v>0.8417719323639414</v>
      </c>
    </row>
    <row r="16" spans="1:23" ht="15.75">
      <c r="A16" s="4" t="s">
        <v>3</v>
      </c>
      <c r="B16" s="18">
        <f t="shared" si="0"/>
        <v>0</v>
      </c>
      <c r="C16" s="18" t="e">
        <f>I16-S16-#REF!-#REF!</f>
        <v>#REF!</v>
      </c>
      <c r="D16" s="18">
        <f t="shared" si="1"/>
        <v>0</v>
      </c>
      <c r="E16" s="18">
        <f t="shared" si="2"/>
        <v>0</v>
      </c>
      <c r="F16" s="18" t="e">
        <f t="shared" si="3"/>
        <v>#VALUE!</v>
      </c>
      <c r="G16" s="18" t="e">
        <f>S16-#REF!-#REF!-#REF!</f>
        <v>#REF!</v>
      </c>
      <c r="H16" s="18" t="e">
        <f>#REF!-SUM(T16:W16)</f>
        <v>#REF!</v>
      </c>
      <c r="I16" s="54">
        <v>32.05290317864047</v>
      </c>
      <c r="J16" s="37">
        <v>23.954317968744146</v>
      </c>
      <c r="K16" s="43">
        <v>14.146814036303573</v>
      </c>
      <c r="L16" s="44">
        <v>7.181138923101511</v>
      </c>
      <c r="M16" s="44">
        <v>2.6263650093390627</v>
      </c>
      <c r="N16" s="45">
        <v>8.098585209896335</v>
      </c>
      <c r="O16" s="44">
        <v>3.7242427834827545</v>
      </c>
      <c r="P16" s="44">
        <v>4.37434242641358</v>
      </c>
      <c r="Q16" s="46" t="s">
        <v>80</v>
      </c>
      <c r="R16" s="47">
        <v>4.4</v>
      </c>
      <c r="S16" s="45">
        <v>28.525116746594392</v>
      </c>
      <c r="T16" s="44">
        <v>10.666737085700479</v>
      </c>
      <c r="U16" s="44">
        <v>5.9915585650171845</v>
      </c>
      <c r="V16" s="44">
        <v>3</v>
      </c>
      <c r="W16" s="44">
        <v>0.8771215771762193</v>
      </c>
    </row>
    <row r="17" spans="1:23" ht="15.75">
      <c r="A17" s="4" t="s">
        <v>4</v>
      </c>
      <c r="B17" s="18">
        <f t="shared" si="0"/>
        <v>0</v>
      </c>
      <c r="C17" s="18" t="e">
        <f>I17-S17-#REF!-#REF!</f>
        <v>#REF!</v>
      </c>
      <c r="D17" s="18">
        <f t="shared" si="1"/>
        <v>0</v>
      </c>
      <c r="E17" s="18">
        <f t="shared" si="2"/>
        <v>0</v>
      </c>
      <c r="F17" s="18" t="e">
        <f t="shared" si="3"/>
        <v>#VALUE!</v>
      </c>
      <c r="G17" s="18" t="e">
        <f>S17-#REF!-#REF!-#REF!</f>
        <v>#REF!</v>
      </c>
      <c r="H17" s="18" t="e">
        <f>#REF!-SUM(T17:W17)</f>
        <v>#REF!</v>
      </c>
      <c r="I17" s="54">
        <v>34.91032886697211</v>
      </c>
      <c r="J17" s="37">
        <v>26.00028176269441</v>
      </c>
      <c r="K17" s="43">
        <v>15.257855380525495</v>
      </c>
      <c r="L17" s="44">
        <v>7.9604457117174805</v>
      </c>
      <c r="M17" s="44">
        <v>2.7819806704514347</v>
      </c>
      <c r="N17" s="45">
        <v>8.910047104277698</v>
      </c>
      <c r="O17" s="44">
        <v>4.20910006434116</v>
      </c>
      <c r="P17" s="44">
        <v>4.700947039936539</v>
      </c>
      <c r="Q17" s="46" t="s">
        <v>80</v>
      </c>
      <c r="R17" s="47">
        <v>4.8</v>
      </c>
      <c r="S17" s="45">
        <v>31.098316144371523</v>
      </c>
      <c r="T17" s="44">
        <v>11.749142929313212</v>
      </c>
      <c r="U17" s="44">
        <v>6.7493963111313695</v>
      </c>
      <c r="V17" s="44">
        <v>3</v>
      </c>
      <c r="W17" s="44">
        <v>1.0108400945686842</v>
      </c>
    </row>
    <row r="18" spans="1:23" ht="15.75">
      <c r="A18" s="4" t="s">
        <v>5</v>
      </c>
      <c r="B18" s="18">
        <f t="shared" si="0"/>
        <v>0</v>
      </c>
      <c r="C18" s="18" t="e">
        <f>I18-S18-#REF!-#REF!</f>
        <v>#REF!</v>
      </c>
      <c r="D18" s="18">
        <f t="shared" si="1"/>
        <v>0</v>
      </c>
      <c r="E18" s="18">
        <f t="shared" si="2"/>
        <v>0</v>
      </c>
      <c r="F18" s="18" t="e">
        <f t="shared" si="3"/>
        <v>#VALUE!</v>
      </c>
      <c r="G18" s="18" t="e">
        <f>S18-#REF!-#REF!-#REF!</f>
        <v>#REF!</v>
      </c>
      <c r="H18" s="18" t="e">
        <f>#REF!-SUM(T18:W18)</f>
        <v>#REF!</v>
      </c>
      <c r="I18" s="54">
        <v>38.69433819233016</v>
      </c>
      <c r="J18" s="37">
        <v>29.115176118048346</v>
      </c>
      <c r="K18" s="43">
        <v>16.84354476796954</v>
      </c>
      <c r="L18" s="44">
        <v>9.053730595244453</v>
      </c>
      <c r="M18" s="44">
        <v>3.2179007548343534</v>
      </c>
      <c r="N18" s="45">
        <v>9.579162074281816</v>
      </c>
      <c r="O18" s="44">
        <v>4.462248758693012</v>
      </c>
      <c r="P18" s="44">
        <v>5.116913315588804</v>
      </c>
      <c r="Q18" s="46" t="s">
        <v>80</v>
      </c>
      <c r="R18" s="47">
        <v>5.2</v>
      </c>
      <c r="S18" s="45">
        <v>34.23669334891324</v>
      </c>
      <c r="T18" s="44">
        <v>12.741069688731077</v>
      </c>
      <c r="U18" s="44">
        <v>7.812920394337581</v>
      </c>
      <c r="V18" s="44">
        <v>3</v>
      </c>
      <c r="W18" s="44">
        <v>1.1699796063978993</v>
      </c>
    </row>
    <row r="19" spans="1:23" ht="15.75">
      <c r="A19" s="4" t="s">
        <v>6</v>
      </c>
      <c r="B19" s="18">
        <f t="shared" si="0"/>
        <v>0</v>
      </c>
      <c r="C19" s="18" t="e">
        <f>I19-S19-#REF!-#REF!</f>
        <v>#REF!</v>
      </c>
      <c r="D19" s="18">
        <f t="shared" si="1"/>
        <v>0</v>
      </c>
      <c r="E19" s="18">
        <f t="shared" si="2"/>
        <v>0</v>
      </c>
      <c r="F19" s="18" t="e">
        <f t="shared" si="3"/>
        <v>#VALUE!</v>
      </c>
      <c r="G19" s="18" t="e">
        <f>S19-#REF!-#REF!-#REF!</f>
        <v>#REF!</v>
      </c>
      <c r="H19" s="18" t="e">
        <f>#REF!-SUM(T19:W19)</f>
        <v>#REF!</v>
      </c>
      <c r="I19" s="54">
        <v>42.17372793040235</v>
      </c>
      <c r="J19" s="37">
        <v>31.69028097814066</v>
      </c>
      <c r="K19" s="43">
        <v>18.112478161909443</v>
      </c>
      <c r="L19" s="44">
        <v>10.068044329650766</v>
      </c>
      <c r="M19" s="44">
        <v>3.5097584865804503</v>
      </c>
      <c r="N19" s="45">
        <v>10.483446952261684</v>
      </c>
      <c r="O19" s="44">
        <v>4.793606378233408</v>
      </c>
      <c r="P19" s="44">
        <v>5.689840574028276</v>
      </c>
      <c r="Q19" s="46" t="s">
        <v>80</v>
      </c>
      <c r="R19" s="47">
        <v>5.689840574028278</v>
      </c>
      <c r="S19" s="45">
        <v>37.31174211938892</v>
      </c>
      <c r="T19" s="44">
        <v>13.805194147709283</v>
      </c>
      <c r="U19" s="44">
        <v>8.328809901587976</v>
      </c>
      <c r="V19" s="44">
        <v>4</v>
      </c>
      <c r="W19" s="44">
        <v>1.4099616740450718</v>
      </c>
    </row>
    <row r="20" spans="1:23" ht="15.75">
      <c r="A20" s="4" t="s">
        <v>7</v>
      </c>
      <c r="B20" s="18">
        <f t="shared" si="0"/>
        <v>1.4210854715202004E-14</v>
      </c>
      <c r="C20" s="18" t="e">
        <f>I20-S20-#REF!-#REF!</f>
        <v>#REF!</v>
      </c>
      <c r="D20" s="18">
        <f t="shared" si="1"/>
        <v>0</v>
      </c>
      <c r="E20" s="18">
        <f t="shared" si="2"/>
        <v>0</v>
      </c>
      <c r="F20" s="18">
        <f t="shared" si="3"/>
        <v>0</v>
      </c>
      <c r="G20" s="18" t="e">
        <f>S20-#REF!-#REF!-#REF!</f>
        <v>#REF!</v>
      </c>
      <c r="H20" s="18" t="e">
        <f>#REF!-SUM(T20:W20)</f>
        <v>#REF!</v>
      </c>
      <c r="I20" s="55">
        <v>46.430593827818115</v>
      </c>
      <c r="J20" s="37">
        <v>32.491611491626664</v>
      </c>
      <c r="K20" s="43">
        <v>18.491832417429414</v>
      </c>
      <c r="L20" s="44">
        <v>10.290867390480736</v>
      </c>
      <c r="M20" s="44">
        <v>3.7089116837165133</v>
      </c>
      <c r="N20" s="45">
        <v>13.938982336191437</v>
      </c>
      <c r="O20" s="44">
        <v>7.588187323948827</v>
      </c>
      <c r="P20" s="44">
        <v>6.35079501224261</v>
      </c>
      <c r="Q20" s="44">
        <v>0.672281933634521</v>
      </c>
      <c r="R20" s="44">
        <v>5.678513078608088</v>
      </c>
      <c r="S20" s="45">
        <v>41.3190091753054</v>
      </c>
      <c r="T20" s="44">
        <v>15.588034599877407</v>
      </c>
      <c r="U20" s="44">
        <v>8.979941442862307</v>
      </c>
      <c r="V20" s="44">
        <v>4</v>
      </c>
      <c r="W20" s="44">
        <v>1.7348734811514757</v>
      </c>
    </row>
    <row r="21" spans="1:23" ht="15.75">
      <c r="A21" s="4" t="s">
        <v>8</v>
      </c>
      <c r="B21" s="18">
        <f t="shared" si="0"/>
        <v>0</v>
      </c>
      <c r="C21" s="18" t="e">
        <f>I21-S21-#REF!-#REF!</f>
        <v>#REF!</v>
      </c>
      <c r="D21" s="18">
        <f t="shared" si="1"/>
        <v>0</v>
      </c>
      <c r="E21" s="18">
        <f t="shared" si="2"/>
        <v>0</v>
      </c>
      <c r="F21" s="18">
        <f t="shared" si="3"/>
        <v>0</v>
      </c>
      <c r="G21" s="18" t="e">
        <f>S21-#REF!-#REF!-#REF!</f>
        <v>#REF!</v>
      </c>
      <c r="H21" s="18" t="e">
        <f>#REF!-SUM(T21:W21)</f>
        <v>#REF!</v>
      </c>
      <c r="I21" s="55">
        <v>52.061803364915015</v>
      </c>
      <c r="J21" s="37">
        <v>32.7363214207365</v>
      </c>
      <c r="K21" s="43">
        <v>18.494992086608114</v>
      </c>
      <c r="L21" s="44">
        <v>10.45859787625121</v>
      </c>
      <c r="M21" s="44">
        <v>3.782731457877178</v>
      </c>
      <c r="N21" s="45">
        <v>19.325481944178513</v>
      </c>
      <c r="O21" s="44">
        <v>12.033578344430873</v>
      </c>
      <c r="P21" s="44">
        <v>7.291903599747641</v>
      </c>
      <c r="Q21" s="44">
        <v>1.6163950452746576</v>
      </c>
      <c r="R21" s="44">
        <v>5.675508554472985</v>
      </c>
      <c r="S21" s="45">
        <v>46.64906457256877</v>
      </c>
      <c r="T21" s="44">
        <v>18.13019148940858</v>
      </c>
      <c r="U21" s="44">
        <v>10.084047542131463</v>
      </c>
      <c r="V21" s="44">
        <v>4</v>
      </c>
      <c r="W21" s="44">
        <v>2.2371903041496664</v>
      </c>
    </row>
    <row r="22" spans="1:23" ht="15.75">
      <c r="A22" s="4" t="s">
        <v>9</v>
      </c>
      <c r="B22" s="18">
        <f t="shared" si="0"/>
        <v>0</v>
      </c>
      <c r="C22" s="18" t="e">
        <f>I22-S22-#REF!-#REF!</f>
        <v>#REF!</v>
      </c>
      <c r="D22" s="18">
        <f t="shared" si="1"/>
        <v>0</v>
      </c>
      <c r="E22" s="18">
        <f t="shared" si="2"/>
        <v>0</v>
      </c>
      <c r="F22" s="18">
        <f t="shared" si="3"/>
        <v>0</v>
      </c>
      <c r="G22" s="18" t="e">
        <f>S22-#REF!-#REF!-#REF!</f>
        <v>#REF!</v>
      </c>
      <c r="H22" s="18" t="e">
        <f>#REF!-SUM(T22:W22)</f>
        <v>#REF!</v>
      </c>
      <c r="I22" s="55">
        <v>59.01189042949094</v>
      </c>
      <c r="J22" s="37">
        <v>36.814608484358224</v>
      </c>
      <c r="K22" s="43">
        <v>20.53540311249099</v>
      </c>
      <c r="L22" s="44">
        <v>11.83298625233022</v>
      </c>
      <c r="M22" s="44">
        <v>4.446219119537014</v>
      </c>
      <c r="N22" s="45">
        <v>22.19728194513271</v>
      </c>
      <c r="O22" s="44">
        <v>14.119579301663842</v>
      </c>
      <c r="P22" s="44">
        <v>8.077702643468866</v>
      </c>
      <c r="Q22" s="44">
        <v>1.7065417788530342</v>
      </c>
      <c r="R22" s="44">
        <v>6.371160864615832</v>
      </c>
      <c r="S22" s="45">
        <v>52.92574914054862</v>
      </c>
      <c r="T22" s="44">
        <v>20.9137685821128</v>
      </c>
      <c r="U22" s="44">
        <v>11.002779609035565</v>
      </c>
      <c r="V22" s="44">
        <v>5</v>
      </c>
      <c r="W22" s="44">
        <v>2.8553555525467273</v>
      </c>
    </row>
    <row r="23" spans="1:23" ht="15.75">
      <c r="A23" s="4" t="s">
        <v>10</v>
      </c>
      <c r="B23" s="18">
        <f t="shared" si="0"/>
        <v>0</v>
      </c>
      <c r="C23" s="18" t="e">
        <f>I23-S23-#REF!-#REF!</f>
        <v>#REF!</v>
      </c>
      <c r="D23" s="18">
        <f t="shared" si="1"/>
        <v>0</v>
      </c>
      <c r="E23" s="18">
        <f t="shared" si="2"/>
        <v>0</v>
      </c>
      <c r="F23" s="18">
        <f t="shared" si="3"/>
        <v>0</v>
      </c>
      <c r="G23" s="18" t="e">
        <f>S23-#REF!-#REF!-#REF!</f>
        <v>#REF!</v>
      </c>
      <c r="H23" s="18" t="e">
        <f>#REF!-SUM(T23:W23)</f>
        <v>#REF!</v>
      </c>
      <c r="I23" s="55">
        <v>66.3958379062785</v>
      </c>
      <c r="J23" s="37">
        <v>41.44384732287959</v>
      </c>
      <c r="K23" s="43">
        <v>22.577843427693196</v>
      </c>
      <c r="L23" s="44">
        <v>13.36268846488156</v>
      </c>
      <c r="M23" s="44">
        <v>5.503315430304836</v>
      </c>
      <c r="N23" s="45">
        <v>24.951990583398924</v>
      </c>
      <c r="O23" s="44">
        <v>15.941452116417826</v>
      </c>
      <c r="P23" s="44">
        <v>9.010538466981096</v>
      </c>
      <c r="Q23" s="44">
        <v>1.8768856423655205</v>
      </c>
      <c r="R23" s="44">
        <v>7.133652824615575</v>
      </c>
      <c r="S23" s="45">
        <v>59.21484188352271</v>
      </c>
      <c r="T23" s="44">
        <v>23.760688726148153</v>
      </c>
      <c r="U23" s="44">
        <v>12.37094931432455</v>
      </c>
      <c r="V23" s="44">
        <v>5</v>
      </c>
      <c r="W23" s="44">
        <v>3.4164401354834943</v>
      </c>
    </row>
    <row r="24" spans="1:23" ht="15.75">
      <c r="A24" s="4" t="s">
        <v>11</v>
      </c>
      <c r="B24" s="18">
        <f t="shared" si="0"/>
        <v>0</v>
      </c>
      <c r="C24" s="18" t="e">
        <f>I24-S24-#REF!-#REF!</f>
        <v>#REF!</v>
      </c>
      <c r="D24" s="18">
        <f t="shared" si="1"/>
        <v>0</v>
      </c>
      <c r="E24" s="18">
        <f t="shared" si="2"/>
        <v>0</v>
      </c>
      <c r="F24" s="18">
        <f t="shared" si="3"/>
        <v>0</v>
      </c>
      <c r="G24" s="18" t="e">
        <f>S24-#REF!-#REF!-#REF!</f>
        <v>#REF!</v>
      </c>
      <c r="H24" s="18" t="e">
        <f>#REF!-SUM(T24:W24)</f>
        <v>#REF!</v>
      </c>
      <c r="I24" s="55">
        <v>74.8946723126718</v>
      </c>
      <c r="J24" s="37">
        <v>46.76278874088244</v>
      </c>
      <c r="K24" s="43">
        <v>24.92010963135254</v>
      </c>
      <c r="L24" s="44">
        <v>15.492119933995513</v>
      </c>
      <c r="M24" s="44">
        <v>6.350559175534391</v>
      </c>
      <c r="N24" s="45">
        <v>28.13188357178936</v>
      </c>
      <c r="O24" s="44">
        <v>17.74024709573332</v>
      </c>
      <c r="P24" s="44">
        <v>10.39163647605604</v>
      </c>
      <c r="Q24" s="44">
        <v>2.4473311796502473</v>
      </c>
      <c r="R24" s="44">
        <v>7.944305296405791</v>
      </c>
      <c r="S24" s="45">
        <v>67.10560564341314</v>
      </c>
      <c r="T24" s="44">
        <v>27.589446578180404</v>
      </c>
      <c r="U24" s="44">
        <v>13.980749768332638</v>
      </c>
      <c r="V24" s="44">
        <v>5</v>
      </c>
      <c r="W24" s="44">
        <v>4.039807568267625</v>
      </c>
    </row>
    <row r="25" spans="1:23" ht="15.75">
      <c r="A25" s="4" t="s">
        <v>12</v>
      </c>
      <c r="B25" s="18">
        <f t="shared" si="0"/>
        <v>0</v>
      </c>
      <c r="C25" s="18" t="e">
        <f>I25-S25-#REF!-#REF!</f>
        <v>#REF!</v>
      </c>
      <c r="D25" s="18">
        <f t="shared" si="1"/>
        <v>0</v>
      </c>
      <c r="E25" s="18">
        <f t="shared" si="2"/>
        <v>0</v>
      </c>
      <c r="F25" s="18">
        <f t="shared" si="3"/>
        <v>0</v>
      </c>
      <c r="G25" s="18" t="e">
        <f>S25-#REF!-#REF!-#REF!</f>
        <v>#REF!</v>
      </c>
      <c r="H25" s="18" t="e">
        <f>#REF!-SUM(T25:W25)</f>
        <v>#REF!</v>
      </c>
      <c r="I25" s="55">
        <v>83.26555942241728</v>
      </c>
      <c r="J25" s="37">
        <v>51.16828218641157</v>
      </c>
      <c r="K25" s="43">
        <v>26.251997163545504</v>
      </c>
      <c r="L25" s="44">
        <v>17.81006963400589</v>
      </c>
      <c r="M25" s="44">
        <v>7.106215388860171</v>
      </c>
      <c r="N25" s="45">
        <v>32.0972772360057</v>
      </c>
      <c r="O25" s="44">
        <v>20.560550535264653</v>
      </c>
      <c r="P25" s="44">
        <v>11.53672670074105</v>
      </c>
      <c r="Q25" s="44">
        <v>2.885657496669719</v>
      </c>
      <c r="R25" s="44">
        <v>8.651069204071334</v>
      </c>
      <c r="S25" s="45">
        <v>74.30879000631252</v>
      </c>
      <c r="T25" s="44">
        <v>30.649794051460283</v>
      </c>
      <c r="U25" s="44">
        <v>15.534866727788707</v>
      </c>
      <c r="V25" s="44">
        <v>6</v>
      </c>
      <c r="W25" s="44">
        <v>4.557635896067164</v>
      </c>
    </row>
    <row r="26" spans="1:23" ht="15.75">
      <c r="A26" s="4" t="s">
        <v>13</v>
      </c>
      <c r="B26" s="18">
        <f t="shared" si="0"/>
        <v>0</v>
      </c>
      <c r="C26" s="18" t="e">
        <f>I26-S26-#REF!-#REF!</f>
        <v>#REF!</v>
      </c>
      <c r="D26" s="18">
        <f t="shared" si="1"/>
        <v>0</v>
      </c>
      <c r="E26" s="18">
        <f t="shared" si="2"/>
        <v>0</v>
      </c>
      <c r="F26" s="18">
        <f t="shared" si="3"/>
        <v>0</v>
      </c>
      <c r="G26" s="18" t="e">
        <f>S26-#REF!-#REF!-#REF!</f>
        <v>#REF!</v>
      </c>
      <c r="H26" s="18" t="e">
        <f>#REF!-SUM(T26:W26)</f>
        <v>#REF!</v>
      </c>
      <c r="I26" s="55">
        <v>92.97453553849323</v>
      </c>
      <c r="J26" s="37">
        <v>57.19615383543671</v>
      </c>
      <c r="K26" s="43">
        <v>28.609581460797468</v>
      </c>
      <c r="L26" s="44">
        <v>20.62112587988648</v>
      </c>
      <c r="M26" s="44">
        <v>7.9654464947527615</v>
      </c>
      <c r="N26" s="45">
        <v>35.7783817030565</v>
      </c>
      <c r="O26" s="44">
        <v>22.905684007896642</v>
      </c>
      <c r="P26" s="44">
        <v>12.872697695159859</v>
      </c>
      <c r="Q26" s="44">
        <v>3.766238324574714</v>
      </c>
      <c r="R26" s="44">
        <v>9.106459370585144</v>
      </c>
      <c r="S26" s="45">
        <v>83.27063358879045</v>
      </c>
      <c r="T26" s="44">
        <v>34.29139511532835</v>
      </c>
      <c r="U26" s="44">
        <v>17.26926257093595</v>
      </c>
      <c r="V26" s="44">
        <v>6</v>
      </c>
      <c r="W26" s="44">
        <v>5.31397856046499</v>
      </c>
    </row>
    <row r="27" spans="1:23" ht="15.75">
      <c r="A27" s="4" t="s">
        <v>14</v>
      </c>
      <c r="B27" s="18">
        <f t="shared" si="0"/>
        <v>0</v>
      </c>
      <c r="C27" s="18" t="e">
        <f>I27-S27-#REF!-#REF!</f>
        <v>#REF!</v>
      </c>
      <c r="D27" s="18">
        <f t="shared" si="1"/>
        <v>0</v>
      </c>
      <c r="E27" s="18">
        <f t="shared" si="2"/>
        <v>0</v>
      </c>
      <c r="F27" s="18">
        <f t="shared" si="3"/>
        <v>0</v>
      </c>
      <c r="G27" s="18" t="e">
        <f>S27-#REF!-#REF!-#REF!</f>
        <v>#REF!</v>
      </c>
      <c r="H27" s="18" t="e">
        <f>#REF!-SUM(T27:W27)</f>
        <v>#REF!</v>
      </c>
      <c r="I27" s="55">
        <v>103.03468575911715</v>
      </c>
      <c r="J27" s="37">
        <v>62.80778312781738</v>
      </c>
      <c r="K27" s="44">
        <v>31.614783957430465</v>
      </c>
      <c r="L27" s="44">
        <v>22.91975760226035</v>
      </c>
      <c r="M27" s="44">
        <v>8.273241568126565</v>
      </c>
      <c r="N27" s="45">
        <v>40.22690263129975</v>
      </c>
      <c r="O27" s="44">
        <v>25.369936933336156</v>
      </c>
      <c r="P27" s="44">
        <v>14.856965697963595</v>
      </c>
      <c r="Q27" s="44">
        <v>4.490314075024528</v>
      </c>
      <c r="R27" s="44">
        <v>10.366651622939067</v>
      </c>
      <c r="S27" s="45">
        <v>92.97302252032041</v>
      </c>
      <c r="T27" s="44">
        <v>38.42778871271493</v>
      </c>
      <c r="U27" s="44">
        <v>19.107395018325875</v>
      </c>
      <c r="V27" s="44">
        <v>7</v>
      </c>
      <c r="W27" s="44">
        <v>6.15639838551262</v>
      </c>
    </row>
    <row r="28" spans="1:23" ht="15.75">
      <c r="A28" s="4" t="s">
        <v>15</v>
      </c>
      <c r="B28" s="18">
        <f t="shared" si="0"/>
        <v>0</v>
      </c>
      <c r="C28" s="18" t="e">
        <f>I28-S28-#REF!-#REF!</f>
        <v>#REF!</v>
      </c>
      <c r="D28" s="18">
        <f t="shared" si="1"/>
        <v>0</v>
      </c>
      <c r="E28" s="18">
        <f t="shared" si="2"/>
        <v>0</v>
      </c>
      <c r="F28" s="18">
        <f t="shared" si="3"/>
        <v>0</v>
      </c>
      <c r="G28" s="18" t="e">
        <f>S28-#REF!-#REF!-#REF!</f>
        <v>#REF!</v>
      </c>
      <c r="H28" s="18" t="e">
        <f>#REF!-SUM(T28:W28)</f>
        <v>#REF!</v>
      </c>
      <c r="I28" s="55">
        <v>116.80892670513218</v>
      </c>
      <c r="J28" s="37">
        <v>69.30522186479807</v>
      </c>
      <c r="K28" s="44">
        <v>34.31336623974561</v>
      </c>
      <c r="L28" s="44">
        <v>26.016297852634494</v>
      </c>
      <c r="M28" s="44">
        <v>8.975557772417964</v>
      </c>
      <c r="N28" s="45">
        <v>47.503704840334095</v>
      </c>
      <c r="O28" s="44">
        <v>30.472276194866872</v>
      </c>
      <c r="P28" s="44">
        <v>17.031428645467226</v>
      </c>
      <c r="Q28" s="44">
        <v>4.796615712655261</v>
      </c>
      <c r="R28" s="44">
        <v>12.234812932811964</v>
      </c>
      <c r="S28" s="45">
        <v>105.66932695086383</v>
      </c>
      <c r="T28" s="44">
        <v>44.71353228609513</v>
      </c>
      <c r="U28" s="44">
        <v>21.7389534410867</v>
      </c>
      <c r="V28" s="44">
        <v>7</v>
      </c>
      <c r="W28" s="44">
        <v>7.186266172836784</v>
      </c>
    </row>
    <row r="29" spans="1:23" ht="15.75">
      <c r="A29" s="4" t="s">
        <v>16</v>
      </c>
      <c r="B29" s="18">
        <f t="shared" si="0"/>
        <v>0</v>
      </c>
      <c r="C29" s="18" t="e">
        <f>I29-S29-#REF!-#REF!</f>
        <v>#REF!</v>
      </c>
      <c r="D29" s="18">
        <f t="shared" si="1"/>
        <v>0</v>
      </c>
      <c r="E29" s="18">
        <f t="shared" si="2"/>
        <v>0</v>
      </c>
      <c r="F29" s="18">
        <f t="shared" si="3"/>
        <v>0.001346894678274424</v>
      </c>
      <c r="G29" s="18" t="e">
        <f>S29-#REF!-#REF!-#REF!</f>
        <v>#REF!</v>
      </c>
      <c r="H29" s="18" t="e">
        <f>#REF!-SUM(T29:W29)</f>
        <v>#REF!</v>
      </c>
      <c r="I29" s="55">
        <v>133.12571261833574</v>
      </c>
      <c r="J29" s="37">
        <v>77.2247561888035</v>
      </c>
      <c r="K29" s="44">
        <v>37.1611302721521</v>
      </c>
      <c r="L29" s="44">
        <v>30.44586986641473</v>
      </c>
      <c r="M29" s="44">
        <v>9.617756050236668</v>
      </c>
      <c r="N29" s="45">
        <v>55.90095642953224</v>
      </c>
      <c r="O29" s="44">
        <v>36.35162242359568</v>
      </c>
      <c r="P29" s="44">
        <v>19.54933400593656</v>
      </c>
      <c r="Q29" s="44">
        <v>6.035642653653625</v>
      </c>
      <c r="R29" s="44">
        <v>13.512344457604662</v>
      </c>
      <c r="S29" s="45">
        <v>120.79524287458095</v>
      </c>
      <c r="T29" s="44">
        <v>51.8108799372721</v>
      </c>
      <c r="U29" s="44">
        <v>24.81458009341215</v>
      </c>
      <c r="V29" s="44">
        <v>8</v>
      </c>
      <c r="W29" s="44">
        <v>8.493451359476724</v>
      </c>
    </row>
    <row r="30" spans="1:23" ht="15.75">
      <c r="A30" s="4" t="s">
        <v>17</v>
      </c>
      <c r="B30" s="18">
        <f t="shared" si="0"/>
        <v>0</v>
      </c>
      <c r="C30" s="18" t="e">
        <f>I30-S30-#REF!-#REF!</f>
        <v>#REF!</v>
      </c>
      <c r="D30" s="18">
        <f t="shared" si="1"/>
        <v>0</v>
      </c>
      <c r="E30" s="18">
        <f t="shared" si="2"/>
        <v>0</v>
      </c>
      <c r="F30" s="18">
        <f t="shared" si="3"/>
        <v>-0.001346894678269095</v>
      </c>
      <c r="G30" s="18" t="e">
        <f>S30-#REF!-#REF!-#REF!</f>
        <v>#REF!</v>
      </c>
      <c r="H30" s="18" t="e">
        <f>#REF!-SUM(T30:W30)</f>
        <v>#REF!</v>
      </c>
      <c r="I30" s="55">
        <v>152.47468661203308</v>
      </c>
      <c r="J30" s="37">
        <v>89.27292353219762</v>
      </c>
      <c r="K30" s="44">
        <v>40.58719341797889</v>
      </c>
      <c r="L30" s="44">
        <v>37.28659511161054</v>
      </c>
      <c r="M30" s="44">
        <v>11.399135002608197</v>
      </c>
      <c r="N30" s="45">
        <v>63.20176307983546</v>
      </c>
      <c r="O30" s="44">
        <v>42.797002277447056</v>
      </c>
      <c r="P30" s="44">
        <v>20.404760802388402</v>
      </c>
      <c r="Q30" s="44">
        <v>6.036989548331899</v>
      </c>
      <c r="R30" s="44">
        <v>14.369118148734772</v>
      </c>
      <c r="S30" s="45">
        <v>138.82669753039647</v>
      </c>
      <c r="T30" s="44">
        <v>59.95493445865353</v>
      </c>
      <c r="U30" s="44">
        <v>28.18727678628952</v>
      </c>
      <c r="V30" s="44">
        <v>9</v>
      </c>
      <c r="W30" s="44">
        <v>9.804942209095792</v>
      </c>
    </row>
    <row r="31" spans="1:23" ht="15.75">
      <c r="A31" s="4" t="s">
        <v>18</v>
      </c>
      <c r="B31" s="18">
        <f t="shared" si="0"/>
        <v>0</v>
      </c>
      <c r="C31" s="18" t="e">
        <f>I31-S31-#REF!-#REF!</f>
        <v>#REF!</v>
      </c>
      <c r="D31" s="18">
        <f t="shared" si="1"/>
        <v>0</v>
      </c>
      <c r="E31" s="18">
        <f t="shared" si="2"/>
        <v>0</v>
      </c>
      <c r="F31" s="18">
        <f t="shared" si="3"/>
        <v>0</v>
      </c>
      <c r="G31" s="18" t="e">
        <f>S31-#REF!-#REF!-#REF!</f>
        <v>#REF!</v>
      </c>
      <c r="H31" s="18" t="e">
        <f>#REF!-SUM(T31:W31)</f>
        <v>#REF!</v>
      </c>
      <c r="I31" s="55">
        <v>172.82118307477998</v>
      </c>
      <c r="J31" s="37">
        <v>102.2156280098611</v>
      </c>
      <c r="K31" s="44">
        <v>44.7640290538972</v>
      </c>
      <c r="L31" s="44">
        <v>45.335783942796176</v>
      </c>
      <c r="M31" s="44">
        <v>12.115815013167733</v>
      </c>
      <c r="N31" s="45">
        <v>70.60555506491883</v>
      </c>
      <c r="O31" s="44">
        <v>47.29590479428449</v>
      </c>
      <c r="P31" s="44">
        <v>23.30965027063435</v>
      </c>
      <c r="Q31" s="44">
        <v>7.56810396508724</v>
      </c>
      <c r="R31" s="44">
        <v>15.741546305547113</v>
      </c>
      <c r="S31" s="45">
        <v>158.80959504951554</v>
      </c>
      <c r="T31" s="44">
        <v>67.35816384337151</v>
      </c>
      <c r="U31" s="44">
        <v>32.59012256099949</v>
      </c>
      <c r="V31" s="44">
        <v>9</v>
      </c>
      <c r="W31" s="44">
        <v>11.544954963286617</v>
      </c>
    </row>
    <row r="32" spans="1:23" ht="15.75">
      <c r="A32" s="4" t="s">
        <v>19</v>
      </c>
      <c r="B32" s="18">
        <f t="shared" si="0"/>
        <v>0</v>
      </c>
      <c r="C32" s="18" t="e">
        <f>I32-S32-#REF!-#REF!</f>
        <v>#REF!</v>
      </c>
      <c r="D32" s="18">
        <f t="shared" si="1"/>
        <v>0</v>
      </c>
      <c r="E32" s="18">
        <f t="shared" si="2"/>
        <v>0</v>
      </c>
      <c r="F32" s="18">
        <f t="shared" si="3"/>
        <v>0</v>
      </c>
      <c r="G32" s="18" t="e">
        <f>S32-#REF!-#REF!-#REF!</f>
        <v>#REF!</v>
      </c>
      <c r="H32" s="18" t="e">
        <f>#REF!-SUM(T32:W32)</f>
        <v>#REF!</v>
      </c>
      <c r="I32" s="55">
        <v>194.59800929618578</v>
      </c>
      <c r="J32" s="37">
        <v>114.20297743630664</v>
      </c>
      <c r="K32" s="44">
        <v>48.28301995466084</v>
      </c>
      <c r="L32" s="44">
        <v>52.05808497430319</v>
      </c>
      <c r="M32" s="44">
        <v>13.861872507342618</v>
      </c>
      <c r="N32" s="45">
        <v>80.39503185987915</v>
      </c>
      <c r="O32" s="44">
        <v>54.12651640435979</v>
      </c>
      <c r="P32" s="44">
        <v>26.268515455519363</v>
      </c>
      <c r="Q32" s="44">
        <v>8.54664528097838</v>
      </c>
      <c r="R32" s="44">
        <v>17.721870174540978</v>
      </c>
      <c r="S32" s="45">
        <v>179.0932517405331</v>
      </c>
      <c r="T32" s="44">
        <v>75.99453697983775</v>
      </c>
      <c r="U32" s="44">
        <v>35.29566213276721</v>
      </c>
      <c r="V32" s="44">
        <v>10</v>
      </c>
      <c r="W32" s="44">
        <v>14.162450003105597</v>
      </c>
    </row>
    <row r="33" spans="1:23" ht="15.75">
      <c r="A33" s="4" t="s">
        <v>20</v>
      </c>
      <c r="B33" s="18">
        <f t="shared" si="0"/>
        <v>0</v>
      </c>
      <c r="C33" s="18" t="e">
        <f>I33-S33-#REF!-#REF!</f>
        <v>#REF!</v>
      </c>
      <c r="D33" s="18">
        <f t="shared" si="1"/>
        <v>0</v>
      </c>
      <c r="E33" s="18">
        <f t="shared" si="2"/>
        <v>0</v>
      </c>
      <c r="F33" s="18">
        <f t="shared" si="3"/>
        <v>0</v>
      </c>
      <c r="G33" s="18" t="e">
        <f>S33-#REF!-#REF!-#REF!</f>
        <v>#REF!</v>
      </c>
      <c r="H33" s="18" t="e">
        <f>#REF!-SUM(T33:W33)</f>
        <v>#REF!</v>
      </c>
      <c r="I33" s="55">
        <v>220.44449872260898</v>
      </c>
      <c r="J33" s="37">
        <v>128.99276258616533</v>
      </c>
      <c r="K33" s="44">
        <v>52.61198347588644</v>
      </c>
      <c r="L33" s="44">
        <v>60.46548456546363</v>
      </c>
      <c r="M33" s="44">
        <v>15.91529454481526</v>
      </c>
      <c r="N33" s="45">
        <v>91.45173613644367</v>
      </c>
      <c r="O33" s="44">
        <v>61.114676918989744</v>
      </c>
      <c r="P33" s="44">
        <v>30.33705921745393</v>
      </c>
      <c r="Q33" s="44">
        <v>9.626694381188733</v>
      </c>
      <c r="R33" s="44">
        <v>20.7103648362652</v>
      </c>
      <c r="S33" s="45">
        <v>203.38850213054528</v>
      </c>
      <c r="T33" s="44">
        <v>86.58807895428617</v>
      </c>
      <c r="U33" s="44">
        <v>40.632271875699296</v>
      </c>
      <c r="V33" s="44">
        <v>11</v>
      </c>
      <c r="W33" s="44">
        <v>16.24658647286838</v>
      </c>
    </row>
    <row r="34" spans="1:23" ht="15.75">
      <c r="A34" s="4" t="s">
        <v>21</v>
      </c>
      <c r="B34" s="18">
        <f t="shared" si="0"/>
        <v>0</v>
      </c>
      <c r="C34" s="18" t="e">
        <f>I34-S34-#REF!-#REF!</f>
        <v>#REF!</v>
      </c>
      <c r="D34" s="18">
        <f t="shared" si="1"/>
        <v>0</v>
      </c>
      <c r="E34" s="18">
        <f t="shared" si="2"/>
        <v>0</v>
      </c>
      <c r="F34" s="18">
        <f t="shared" si="3"/>
        <v>0</v>
      </c>
      <c r="G34" s="18" t="e">
        <f>S34-#REF!-#REF!-#REF!</f>
        <v>#REF!</v>
      </c>
      <c r="H34" s="18" t="e">
        <f>#REF!-SUM(T34:W34)</f>
        <v>#REF!</v>
      </c>
      <c r="I34" s="55">
        <v>253.9164219889457</v>
      </c>
      <c r="J34" s="37">
        <v>147.5721623499926</v>
      </c>
      <c r="K34" s="44">
        <v>58.622747510819764</v>
      </c>
      <c r="L34" s="44">
        <v>68.85827843626132</v>
      </c>
      <c r="M34" s="44">
        <v>20.091136402911516</v>
      </c>
      <c r="N34" s="45">
        <v>106.34425963895308</v>
      </c>
      <c r="O34" s="44">
        <v>71.55542210720641</v>
      </c>
      <c r="P34" s="44">
        <v>34.78883753174667</v>
      </c>
      <c r="Q34" s="44">
        <v>11.54847604244163</v>
      </c>
      <c r="R34" s="44">
        <v>23.240361489305048</v>
      </c>
      <c r="S34" s="45">
        <v>233.97764668461835</v>
      </c>
      <c r="T34" s="44">
        <v>101.0075569718626</v>
      </c>
      <c r="U34" s="44">
        <v>47.07099470971413</v>
      </c>
      <c r="V34" s="44">
        <v>12</v>
      </c>
      <c r="W34" s="44">
        <v>19.023164955557718</v>
      </c>
    </row>
    <row r="35" spans="1:23" ht="15.75">
      <c r="A35" s="4" t="s">
        <v>22</v>
      </c>
      <c r="B35" s="18">
        <f t="shared" si="0"/>
        <v>0</v>
      </c>
      <c r="C35" s="18" t="e">
        <f>I35-S35-#REF!-#REF!</f>
        <v>#REF!</v>
      </c>
      <c r="D35" s="18">
        <f t="shared" si="1"/>
        <v>0</v>
      </c>
      <c r="E35" s="18">
        <f t="shared" si="2"/>
        <v>0</v>
      </c>
      <c r="F35" s="18">
        <f t="shared" si="3"/>
        <v>0</v>
      </c>
      <c r="G35" s="18" t="e">
        <f>S35-#REF!-#REF!-#REF!</f>
        <v>#REF!</v>
      </c>
      <c r="H35" s="18" t="e">
        <f>#REF!-SUM(T35:W35)</f>
        <v>#REF!</v>
      </c>
      <c r="I35" s="55">
        <v>294.18190639298604</v>
      </c>
      <c r="J35" s="37">
        <v>171.56121902766802</v>
      </c>
      <c r="K35" s="44">
        <v>65.75979433916856</v>
      </c>
      <c r="L35" s="44">
        <v>81.36952389046725</v>
      </c>
      <c r="M35" s="44">
        <v>24.431900798032203</v>
      </c>
      <c r="N35" s="45">
        <v>122.62068736531808</v>
      </c>
      <c r="O35" s="44">
        <v>83.11769716280516</v>
      </c>
      <c r="P35" s="44">
        <v>39.50299020251292</v>
      </c>
      <c r="Q35" s="44">
        <v>13.246549058609823</v>
      </c>
      <c r="R35" s="44">
        <v>26.256441143903103</v>
      </c>
      <c r="S35" s="45">
        <v>271.35463366968446</v>
      </c>
      <c r="T35" s="44">
        <v>118.03504698067344</v>
      </c>
      <c r="U35" s="44">
        <v>54.86479810730422</v>
      </c>
      <c r="V35" s="44">
        <v>13</v>
      </c>
      <c r="W35" s="44">
        <v>21.335622964056345</v>
      </c>
    </row>
    <row r="36" spans="1:23" ht="15.75">
      <c r="A36" s="4" t="s">
        <v>23</v>
      </c>
      <c r="B36" s="18">
        <f t="shared" si="0"/>
        <v>0</v>
      </c>
      <c r="C36" s="18" t="e">
        <f>I36-S36-#REF!-#REF!</f>
        <v>#REF!</v>
      </c>
      <c r="D36" s="18">
        <f t="shared" si="1"/>
        <v>0</v>
      </c>
      <c r="E36" s="18">
        <f t="shared" si="2"/>
        <v>0</v>
      </c>
      <c r="F36" s="18">
        <f t="shared" si="3"/>
        <v>0</v>
      </c>
      <c r="G36" s="18" t="e">
        <f>S36-#REF!-#REF!-#REF!</f>
        <v>#REF!</v>
      </c>
      <c r="H36" s="18" t="e">
        <f>#REF!-SUM(T36:W36)</f>
        <v>#REF!</v>
      </c>
      <c r="I36" s="55">
        <v>330.73563377013045</v>
      </c>
      <c r="J36" s="37">
        <v>195.08744865824875</v>
      </c>
      <c r="K36" s="44">
        <v>72.26414965888219</v>
      </c>
      <c r="L36" s="44">
        <v>93.75427516024617</v>
      </c>
      <c r="M36" s="44">
        <v>29.06902383912039</v>
      </c>
      <c r="N36" s="45">
        <v>135.64818511188176</v>
      </c>
      <c r="O36" s="44">
        <v>92.04250428923098</v>
      </c>
      <c r="P36" s="44">
        <v>43.60568082265078</v>
      </c>
      <c r="Q36" s="44">
        <v>14.47800395820687</v>
      </c>
      <c r="R36" s="44">
        <v>29.127676864443913</v>
      </c>
      <c r="S36" s="45">
        <v>304.70200027298847</v>
      </c>
      <c r="T36" s="44">
        <v>134.25524471810346</v>
      </c>
      <c r="U36" s="44">
        <v>60.814831130669226</v>
      </c>
      <c r="V36" s="44">
        <v>15</v>
      </c>
      <c r="W36" s="44">
        <v>23.223030518496802</v>
      </c>
    </row>
    <row r="37" spans="1:23" ht="15.75">
      <c r="A37" s="4" t="s">
        <v>24</v>
      </c>
      <c r="B37" s="18">
        <f t="shared" si="0"/>
        <v>0</v>
      </c>
      <c r="C37" s="18" t="e">
        <f>I37-S37-#REF!-#REF!</f>
        <v>#REF!</v>
      </c>
      <c r="D37" s="18">
        <f t="shared" si="1"/>
        <v>0</v>
      </c>
      <c r="E37" s="18">
        <f t="shared" si="2"/>
        <v>0</v>
      </c>
      <c r="F37" s="18">
        <f t="shared" si="3"/>
        <v>0</v>
      </c>
      <c r="G37" s="18" t="e">
        <f>S37-#REF!-#REF!-#REF!</f>
        <v>#REF!</v>
      </c>
      <c r="H37" s="18" t="e">
        <f>#REF!-SUM(T37:W37)</f>
        <v>#REF!</v>
      </c>
      <c r="I37" s="55">
        <v>365.33291222587417</v>
      </c>
      <c r="J37" s="37">
        <v>215.68877821399278</v>
      </c>
      <c r="K37" s="44">
        <v>78.85990995001745</v>
      </c>
      <c r="L37" s="44">
        <v>104.61009029788022</v>
      </c>
      <c r="M37" s="44">
        <v>32.218777966095104</v>
      </c>
      <c r="N37" s="45">
        <v>149.6441340118814</v>
      </c>
      <c r="O37" s="44">
        <v>102.54408194369346</v>
      </c>
      <c r="P37" s="44">
        <v>47.10005206818794</v>
      </c>
      <c r="Q37" s="44">
        <v>16.106302673691026</v>
      </c>
      <c r="R37" s="44">
        <v>30.993749394496902</v>
      </c>
      <c r="S37" s="45">
        <v>336.3209703713319</v>
      </c>
      <c r="T37" s="44">
        <v>145.41323370000333</v>
      </c>
      <c r="U37" s="44">
        <v>67.84036055708766</v>
      </c>
      <c r="V37" s="44">
        <v>17</v>
      </c>
      <c r="W37" s="44">
        <v>26.46679145631194</v>
      </c>
    </row>
    <row r="38" spans="1:23" ht="15.75">
      <c r="A38" s="4" t="s">
        <v>25</v>
      </c>
      <c r="B38" s="18">
        <f t="shared" si="0"/>
        <v>0</v>
      </c>
      <c r="C38" s="18" t="e">
        <f>I38-S38-#REF!-#REF!</f>
        <v>#REF!</v>
      </c>
      <c r="D38" s="18">
        <f t="shared" si="1"/>
        <v>0</v>
      </c>
      <c r="E38" s="18">
        <f t="shared" si="2"/>
        <v>0</v>
      </c>
      <c r="F38" s="18">
        <f t="shared" si="3"/>
        <v>0</v>
      </c>
      <c r="G38" s="18" t="e">
        <f>S38-#REF!-#REF!-#REF!</f>
        <v>#REF!</v>
      </c>
      <c r="H38" s="18" t="e">
        <f>#REF!-SUM(T38:W38)</f>
        <v>#REF!</v>
      </c>
      <c r="I38" s="55">
        <v>402.28192401673823</v>
      </c>
      <c r="J38" s="37">
        <v>239.1179543012557</v>
      </c>
      <c r="K38" s="44">
        <v>86.6750556189318</v>
      </c>
      <c r="L38" s="44">
        <v>118.60796982787984</v>
      </c>
      <c r="M38" s="44">
        <v>33.83492885444407</v>
      </c>
      <c r="N38" s="45">
        <v>163.1639697154825</v>
      </c>
      <c r="O38" s="44">
        <v>113.3405926882582</v>
      </c>
      <c r="P38" s="44">
        <v>49.823377027224296</v>
      </c>
      <c r="Q38" s="44">
        <v>17.568634666987993</v>
      </c>
      <c r="R38" s="44">
        <v>32.25474236023632</v>
      </c>
      <c r="S38" s="45">
        <v>371.79683207250196</v>
      </c>
      <c r="T38" s="44">
        <v>155.06594544475823</v>
      </c>
      <c r="U38" s="44">
        <v>76.53359137818799</v>
      </c>
      <c r="V38" s="44">
        <v>20</v>
      </c>
      <c r="W38" s="44">
        <v>28.7849028023578</v>
      </c>
    </row>
    <row r="39" spans="1:23" ht="15.75">
      <c r="A39" s="4" t="s">
        <v>26</v>
      </c>
      <c r="B39" s="18">
        <f t="shared" si="0"/>
        <v>0</v>
      </c>
      <c r="C39" s="18" t="e">
        <f>I39-S39-#REF!-#REF!</f>
        <v>#REF!</v>
      </c>
      <c r="D39" s="18">
        <f t="shared" si="1"/>
        <v>0</v>
      </c>
      <c r="E39" s="18">
        <f t="shared" si="2"/>
        <v>0</v>
      </c>
      <c r="F39" s="18">
        <f t="shared" si="3"/>
        <v>0</v>
      </c>
      <c r="G39" s="18" t="e">
        <f>S39-#REF!-#REF!-#REF!</f>
        <v>#REF!</v>
      </c>
      <c r="H39" s="18" t="e">
        <f>#REF!-SUM(T39:W39)</f>
        <v>#REF!</v>
      </c>
      <c r="I39" s="55">
        <v>439.8764409614145</v>
      </c>
      <c r="J39" s="37">
        <v>262.5233317181982</v>
      </c>
      <c r="K39" s="44">
        <v>95.67334843777199</v>
      </c>
      <c r="L39" s="44">
        <v>130.98830554102042</v>
      </c>
      <c r="M39" s="44">
        <v>35.86167773940579</v>
      </c>
      <c r="N39" s="45">
        <v>177.35310924321624</v>
      </c>
      <c r="O39" s="44">
        <v>123.0472791209699</v>
      </c>
      <c r="P39" s="44">
        <v>54.30583012224634</v>
      </c>
      <c r="Q39" s="44">
        <v>18.28601249172802</v>
      </c>
      <c r="R39" s="44">
        <v>36.019817630518325</v>
      </c>
      <c r="S39" s="45">
        <v>409.09274977318375</v>
      </c>
      <c r="T39" s="44">
        <v>165.3816651332765</v>
      </c>
      <c r="U39" s="44">
        <v>89.81011030248072</v>
      </c>
      <c r="V39" s="44">
        <v>22</v>
      </c>
      <c r="W39" s="44">
        <v>31.603300245753804</v>
      </c>
    </row>
    <row r="40" spans="1:23" ht="15.75">
      <c r="A40" s="4" t="s">
        <v>27</v>
      </c>
      <c r="B40" s="18">
        <f t="shared" si="0"/>
        <v>0</v>
      </c>
      <c r="C40" s="18" t="e">
        <f>I40-S40-#REF!-#REF!</f>
        <v>#REF!</v>
      </c>
      <c r="D40" s="18">
        <f t="shared" si="1"/>
        <v>0</v>
      </c>
      <c r="E40" s="18">
        <f t="shared" si="2"/>
        <v>0</v>
      </c>
      <c r="F40" s="18">
        <f t="shared" si="3"/>
        <v>0</v>
      </c>
      <c r="G40" s="18" t="e">
        <f>S40-#REF!-#REF!-#REF!</f>
        <v>#REF!</v>
      </c>
      <c r="H40" s="18" t="e">
        <f>#REF!-SUM(T40:W40)</f>
        <v>#REF!</v>
      </c>
      <c r="I40" s="55">
        <v>471.7844343305021</v>
      </c>
      <c r="J40" s="37">
        <v>278.0064077319285</v>
      </c>
      <c r="K40" s="44">
        <v>103.65281474688834</v>
      </c>
      <c r="L40" s="44">
        <v>135.92366620629292</v>
      </c>
      <c r="M40" s="44">
        <v>38.429926778747244</v>
      </c>
      <c r="N40" s="45">
        <v>193.77802659857363</v>
      </c>
      <c r="O40" s="44">
        <v>132.63330842578566</v>
      </c>
      <c r="P40" s="44">
        <v>61.14471817278797</v>
      </c>
      <c r="Q40" s="44">
        <v>19.98057883549281</v>
      </c>
      <c r="R40" s="44">
        <v>41.16413933729516</v>
      </c>
      <c r="S40" s="45">
        <v>439.91361783556</v>
      </c>
      <c r="T40" s="44">
        <v>176.5460740093377</v>
      </c>
      <c r="U40" s="44">
        <v>99.55560609168343</v>
      </c>
      <c r="V40" s="44">
        <v>24</v>
      </c>
      <c r="W40" s="44">
        <v>34.456986074300794</v>
      </c>
    </row>
    <row r="41" spans="1:23" ht="15.75">
      <c r="A41" s="4" t="s">
        <v>28</v>
      </c>
      <c r="B41" s="18">
        <f t="shared" si="0"/>
        <v>0</v>
      </c>
      <c r="C41" s="18" t="e">
        <f>I41-S41-#REF!-#REF!</f>
        <v>#REF!</v>
      </c>
      <c r="D41" s="18">
        <f t="shared" si="1"/>
        <v>0</v>
      </c>
      <c r="E41" s="18">
        <f t="shared" si="2"/>
        <v>0</v>
      </c>
      <c r="F41" s="18">
        <f t="shared" si="3"/>
        <v>0</v>
      </c>
      <c r="G41" s="18" t="e">
        <f>S41-#REF!-#REF!-#REF!</f>
        <v>#REF!</v>
      </c>
      <c r="H41" s="18" t="e">
        <f>#REF!-SUM(T41:W41)</f>
        <v>#REF!</v>
      </c>
      <c r="I41" s="55">
        <v>512.9500362045158</v>
      </c>
      <c r="J41" s="37">
        <v>300.57064217898875</v>
      </c>
      <c r="K41" s="44">
        <v>109.24811096934025</v>
      </c>
      <c r="L41" s="44">
        <v>148.98061343755512</v>
      </c>
      <c r="M41" s="44">
        <v>42.34191777209338</v>
      </c>
      <c r="N41" s="45">
        <v>212.379394025527</v>
      </c>
      <c r="O41" s="44">
        <v>143.9616892595197</v>
      </c>
      <c r="P41" s="44">
        <v>68.4177047660073</v>
      </c>
      <c r="Q41" s="44">
        <v>22.551316060815527</v>
      </c>
      <c r="R41" s="44">
        <v>45.86638870519177</v>
      </c>
      <c r="S41" s="45">
        <v>477.8016097382684</v>
      </c>
      <c r="T41" s="44">
        <v>190.46117030696715</v>
      </c>
      <c r="U41" s="44">
        <v>111.71544477041013</v>
      </c>
      <c r="V41" s="44">
        <v>27</v>
      </c>
      <c r="W41" s="44">
        <v>36.3290809849802</v>
      </c>
    </row>
    <row r="42" spans="1:23" ht="15.75">
      <c r="A42" s="4" t="s">
        <v>29</v>
      </c>
      <c r="B42" s="18">
        <f t="shared" si="0"/>
        <v>0</v>
      </c>
      <c r="C42" s="18" t="e">
        <f>I42-S42-#REF!-#REF!</f>
        <v>#REF!</v>
      </c>
      <c r="D42" s="18">
        <f t="shared" si="1"/>
        <v>0</v>
      </c>
      <c r="E42" s="18">
        <f t="shared" si="2"/>
        <v>0</v>
      </c>
      <c r="F42" s="18">
        <f t="shared" si="3"/>
        <v>0</v>
      </c>
      <c r="G42" s="18" t="e">
        <f>S42-#REF!-#REF!-#REF!</f>
        <v>#REF!</v>
      </c>
      <c r="H42" s="18" t="e">
        <f>#REF!-SUM(T42:W42)</f>
        <v>#REF!</v>
      </c>
      <c r="I42" s="48">
        <v>573.9901597701364</v>
      </c>
      <c r="J42" s="37">
        <v>343.95689287363194</v>
      </c>
      <c r="K42" s="44">
        <v>119.08468056105269</v>
      </c>
      <c r="L42" s="44">
        <v>175.49582634385197</v>
      </c>
      <c r="M42" s="44">
        <v>49.37638596872728</v>
      </c>
      <c r="N42" s="45">
        <v>230.03326689650459</v>
      </c>
      <c r="O42" s="44">
        <v>155.2929203313584</v>
      </c>
      <c r="P42" s="44">
        <v>74.74034656514618</v>
      </c>
      <c r="Q42" s="44">
        <v>24.070134715477238</v>
      </c>
      <c r="R42" s="44">
        <v>50.670211849668945</v>
      </c>
      <c r="S42" s="45">
        <v>534.6502848367418</v>
      </c>
      <c r="T42" s="44">
        <v>207.41708206130005</v>
      </c>
      <c r="U42" s="44">
        <v>127.35861156536932</v>
      </c>
      <c r="V42" s="44">
        <v>31</v>
      </c>
      <c r="W42" s="44">
        <v>40.4610662686631</v>
      </c>
    </row>
    <row r="43" spans="1:23" ht="15.75">
      <c r="A43" s="4" t="s">
        <v>30</v>
      </c>
      <c r="B43" s="18">
        <f t="shared" si="0"/>
        <v>0</v>
      </c>
      <c r="C43" s="18" t="e">
        <f>I43-S43-#REF!-#REF!</f>
        <v>#REF!</v>
      </c>
      <c r="D43" s="18">
        <f t="shared" si="1"/>
        <v>0</v>
      </c>
      <c r="E43" s="18">
        <f t="shared" si="2"/>
        <v>0</v>
      </c>
      <c r="F43" s="18">
        <f t="shared" si="3"/>
        <v>0</v>
      </c>
      <c r="G43" s="18" t="e">
        <f>S43-#REF!-#REF!-#REF!</f>
        <v>#REF!</v>
      </c>
      <c r="H43" s="18" t="e">
        <f>#REF!-SUM(T43:W43)</f>
        <v>#REF!</v>
      </c>
      <c r="I43" s="48">
        <v>638.7075247949236</v>
      </c>
      <c r="J43" s="37">
        <v>382.72167724020807</v>
      </c>
      <c r="K43" s="44">
        <v>125.46204285821969</v>
      </c>
      <c r="L43" s="44">
        <v>204.5777636176652</v>
      </c>
      <c r="M43" s="44">
        <v>52.68187076432315</v>
      </c>
      <c r="N43" s="45">
        <v>255.98584755471558</v>
      </c>
      <c r="O43" s="44">
        <v>173.7157779216152</v>
      </c>
      <c r="P43" s="44">
        <v>82.27006963310038</v>
      </c>
      <c r="Q43" s="44">
        <v>26.711666639456606</v>
      </c>
      <c r="R43" s="44">
        <v>55.55840299364377</v>
      </c>
      <c r="S43" s="45">
        <v>595.9153046686238</v>
      </c>
      <c r="T43" s="44">
        <v>227.002015764746</v>
      </c>
      <c r="U43" s="44">
        <v>141.94155529867078</v>
      </c>
      <c r="V43" s="44">
        <v>35</v>
      </c>
      <c r="W43" s="44">
        <v>45.52621394334275</v>
      </c>
    </row>
    <row r="44" spans="1:23" ht="15.75">
      <c r="A44" s="4" t="s">
        <v>31</v>
      </c>
      <c r="B44" s="18">
        <f t="shared" si="0"/>
        <v>0</v>
      </c>
      <c r="C44" s="18" t="e">
        <f>I44-S44-#REF!-#REF!</f>
        <v>#REF!</v>
      </c>
      <c r="D44" s="18">
        <f t="shared" si="1"/>
        <v>0</v>
      </c>
      <c r="E44" s="18">
        <f t="shared" si="2"/>
        <v>0</v>
      </c>
      <c r="F44" s="18">
        <f t="shared" si="3"/>
        <v>0</v>
      </c>
      <c r="G44" s="18" t="e">
        <f>S44-#REF!-#REF!-#REF!</f>
        <v>#REF!</v>
      </c>
      <c r="H44" s="18" t="e">
        <f>#REF!-SUM(T44:W44)</f>
        <v>#REF!</v>
      </c>
      <c r="I44" s="48">
        <v>714.0186776827863</v>
      </c>
      <c r="J44" s="37">
        <v>427.3183369641197</v>
      </c>
      <c r="K44" s="44">
        <v>136.09776113492512</v>
      </c>
      <c r="L44" s="44">
        <v>233.72371822815367</v>
      </c>
      <c r="M44" s="44">
        <v>57.49685760104089</v>
      </c>
      <c r="N44" s="45">
        <v>286.70034071866667</v>
      </c>
      <c r="O44" s="44">
        <v>193.85089673761297</v>
      </c>
      <c r="P44" s="44">
        <v>92.84944398105367</v>
      </c>
      <c r="Q44" s="44">
        <v>31.114998488917063</v>
      </c>
      <c r="R44" s="44">
        <v>61.734445492136636</v>
      </c>
      <c r="S44" s="45">
        <v>666.6711394257327</v>
      </c>
      <c r="T44" s="44">
        <v>251.55076536569882</v>
      </c>
      <c r="U44" s="44">
        <v>157.5323770007004</v>
      </c>
      <c r="V44" s="44">
        <v>40</v>
      </c>
      <c r="W44" s="44">
        <v>52.622915461348576</v>
      </c>
    </row>
    <row r="45" spans="1:23" ht="15.75">
      <c r="A45" s="4" t="s">
        <v>32</v>
      </c>
      <c r="B45" s="18">
        <f t="shared" si="0"/>
        <v>0</v>
      </c>
      <c r="C45" s="18" t="e">
        <f>I45-S45-#REF!-#REF!</f>
        <v>#REF!</v>
      </c>
      <c r="D45" s="18">
        <f t="shared" si="1"/>
        <v>0</v>
      </c>
      <c r="E45" s="18">
        <f t="shared" si="2"/>
        <v>0</v>
      </c>
      <c r="F45" s="18">
        <f t="shared" si="3"/>
        <v>0</v>
      </c>
      <c r="G45" s="18" t="e">
        <f>S45-#REF!-#REF!-#REF!</f>
        <v>#REF!</v>
      </c>
      <c r="H45" s="18" t="e">
        <f>#REF!-SUM(T45:W45)</f>
        <v>#REF!</v>
      </c>
      <c r="I45" s="48">
        <v>781.6105360214725</v>
      </c>
      <c r="J45" s="37">
        <v>456.1513904048424</v>
      </c>
      <c r="K45" s="44">
        <v>140.10095035554818</v>
      </c>
      <c r="L45" s="44">
        <v>254.53951218595435</v>
      </c>
      <c r="M45" s="44">
        <v>61.5109278633399</v>
      </c>
      <c r="N45" s="45">
        <v>325.45914561663017</v>
      </c>
      <c r="O45" s="44">
        <v>223.31660859120512</v>
      </c>
      <c r="P45" s="44">
        <v>102.14253702542507</v>
      </c>
      <c r="Q45" s="44">
        <v>36.532389352369854</v>
      </c>
      <c r="R45" s="44">
        <v>65.61014767305522</v>
      </c>
      <c r="S45" s="45">
        <v>731.4564512025114</v>
      </c>
      <c r="T45" s="44">
        <v>277.07702638880346</v>
      </c>
      <c r="U45" s="44">
        <v>175.00240052903035</v>
      </c>
      <c r="V45" s="44">
        <v>44</v>
      </c>
      <c r="W45" s="44">
        <v>58.027563273982906</v>
      </c>
    </row>
    <row r="46" spans="1:23" ht="15.75">
      <c r="A46" s="4" t="s">
        <v>33</v>
      </c>
      <c r="B46" s="18">
        <f t="shared" si="0"/>
        <v>0</v>
      </c>
      <c r="C46" s="18" t="e">
        <f>I46-S46-#REF!-#REF!</f>
        <v>#REF!</v>
      </c>
      <c r="D46" s="18">
        <f t="shared" si="1"/>
        <v>0.42632058193640887</v>
      </c>
      <c r="E46" s="18">
        <f t="shared" si="2"/>
        <v>0</v>
      </c>
      <c r="F46" s="18">
        <f t="shared" si="3"/>
        <v>0</v>
      </c>
      <c r="G46" s="18" t="e">
        <f>S46-#REF!-#REF!-#REF!</f>
        <v>#REF!</v>
      </c>
      <c r="H46" s="18" t="e">
        <f>#REF!-SUM(T46:W46)</f>
        <v>#REF!</v>
      </c>
      <c r="I46" s="48">
        <v>849.0489497686003</v>
      </c>
      <c r="J46" s="37">
        <v>485.4729969882734</v>
      </c>
      <c r="K46" s="44">
        <v>142.9213625850868</v>
      </c>
      <c r="L46" s="44">
        <v>274.7328639390758</v>
      </c>
      <c r="M46" s="44">
        <v>67.39244988217438</v>
      </c>
      <c r="N46" s="45">
        <v>363.57595278032693</v>
      </c>
      <c r="O46" s="44">
        <v>252.90389979019042</v>
      </c>
      <c r="P46" s="44">
        <v>110.67205299013652</v>
      </c>
      <c r="Q46" s="44">
        <v>40.229950349592016</v>
      </c>
      <c r="R46" s="44">
        <v>70.44210264054452</v>
      </c>
      <c r="S46" s="45">
        <v>793.7094437297246</v>
      </c>
      <c r="T46" s="44">
        <v>299.8445734052569</v>
      </c>
      <c r="U46" s="44">
        <v>189.71246757434548</v>
      </c>
      <c r="V46" s="44">
        <v>48</v>
      </c>
      <c r="W46" s="44">
        <v>61.997728190341036</v>
      </c>
    </row>
    <row r="47" spans="1:23" ht="15.75">
      <c r="A47" s="4" t="s">
        <v>34</v>
      </c>
      <c r="B47" s="18">
        <f t="shared" si="0"/>
        <v>0</v>
      </c>
      <c r="C47" s="18" t="e">
        <f>I47-S47-#REF!-#REF!</f>
        <v>#REF!</v>
      </c>
      <c r="D47" s="18">
        <f t="shared" si="1"/>
        <v>0</v>
      </c>
      <c r="E47" s="18">
        <f t="shared" si="2"/>
        <v>0</v>
      </c>
      <c r="F47" s="18">
        <f t="shared" si="3"/>
        <v>0</v>
      </c>
      <c r="G47" s="18" t="e">
        <f>S47-#REF!-#REF!-#REF!</f>
        <v>#REF!</v>
      </c>
      <c r="H47" s="18" t="e">
        <f>#REF!-SUM(T47:W47)</f>
        <v>#REF!</v>
      </c>
      <c r="I47" s="48">
        <v>912.5573437700979</v>
      </c>
      <c r="J47" s="37">
        <v>512.4594520141306</v>
      </c>
      <c r="K47" s="44">
        <v>145.16882471255843</v>
      </c>
      <c r="L47" s="44">
        <v>295.52453644562553</v>
      </c>
      <c r="M47" s="44">
        <v>71.76609085594667</v>
      </c>
      <c r="N47" s="45">
        <v>400.097891755967</v>
      </c>
      <c r="O47" s="44">
        <v>279.2447039114376</v>
      </c>
      <c r="P47" s="44">
        <v>120.85318784452934</v>
      </c>
      <c r="Q47" s="44">
        <v>45.60357768822841</v>
      </c>
      <c r="R47" s="44">
        <v>75.24961015630095</v>
      </c>
      <c r="S47" s="45">
        <v>853.2211531179238</v>
      </c>
      <c r="T47" s="44">
        <v>317.16155777230057</v>
      </c>
      <c r="U47" s="44">
        <v>201.23234687208944</v>
      </c>
      <c r="V47" s="44">
        <v>51</v>
      </c>
      <c r="W47" s="44">
        <v>65.44532422345804</v>
      </c>
    </row>
    <row r="48" spans="1:23" ht="15.75">
      <c r="A48" s="4" t="s">
        <v>35</v>
      </c>
      <c r="B48" s="18">
        <f t="shared" si="0"/>
        <v>0</v>
      </c>
      <c r="C48" s="18" t="e">
        <f>I48-S48-#REF!-#REF!</f>
        <v>#REF!</v>
      </c>
      <c r="D48" s="18">
        <f t="shared" si="1"/>
        <v>0</v>
      </c>
      <c r="E48" s="18">
        <f t="shared" si="2"/>
        <v>0</v>
      </c>
      <c r="F48" s="18">
        <f t="shared" si="3"/>
        <v>0</v>
      </c>
      <c r="G48" s="18" t="e">
        <f>S48-#REF!-#REF!-#REF!</f>
        <v>#REF!</v>
      </c>
      <c r="H48" s="18" t="e">
        <f>#REF!-SUM(T48:W48)</f>
        <v>#REF!</v>
      </c>
      <c r="I48" s="48">
        <v>962.1960133622374</v>
      </c>
      <c r="J48" s="37">
        <v>526.3366830875076</v>
      </c>
      <c r="K48" s="44">
        <v>142.9213625850868</v>
      </c>
      <c r="L48" s="44">
        <v>308.1991498840646</v>
      </c>
      <c r="M48" s="44">
        <v>75.21617061835622</v>
      </c>
      <c r="N48" s="45">
        <v>435.85933027472976</v>
      </c>
      <c r="O48" s="44">
        <v>304.19814378234776</v>
      </c>
      <c r="P48" s="44">
        <v>131.661186492382</v>
      </c>
      <c r="Q48" s="44">
        <v>53.1204374982926</v>
      </c>
      <c r="R48" s="44">
        <v>78.54074899408938</v>
      </c>
      <c r="S48" s="45">
        <v>900.3366282962774</v>
      </c>
      <c r="T48" s="44">
        <v>329.79693241714534</v>
      </c>
      <c r="U48" s="44">
        <v>210.4879579101388</v>
      </c>
      <c r="V48" s="44">
        <v>54</v>
      </c>
      <c r="W48" s="44">
        <v>67.92180135638158</v>
      </c>
    </row>
    <row r="49" spans="1:23" ht="15.75">
      <c r="A49" s="4" t="s">
        <v>36</v>
      </c>
      <c r="B49" s="18">
        <f t="shared" si="0"/>
        <v>0</v>
      </c>
      <c r="C49" s="18" t="e">
        <f>I49-S49-#REF!-#REF!</f>
        <v>#REF!</v>
      </c>
      <c r="D49" s="18">
        <f t="shared" si="1"/>
        <v>0</v>
      </c>
      <c r="E49" s="18">
        <f t="shared" si="2"/>
        <v>0</v>
      </c>
      <c r="F49" s="18">
        <f t="shared" si="3"/>
        <v>0</v>
      </c>
      <c r="G49" s="18" t="e">
        <f>S49-#REF!-#REF!-#REF!</f>
        <v>#REF!</v>
      </c>
      <c r="H49" s="18" t="e">
        <f>#REF!-SUM(T49:W49)</f>
        <v>#REF!</v>
      </c>
      <c r="I49" s="48">
        <v>1016.5032505915756</v>
      </c>
      <c r="J49" s="35">
        <v>551.6865671756128</v>
      </c>
      <c r="K49" s="44">
        <v>146.27515809961483</v>
      </c>
      <c r="L49" s="44">
        <v>325.1919310747889</v>
      </c>
      <c r="M49" s="44">
        <v>80.2194780012091</v>
      </c>
      <c r="N49" s="45">
        <v>464.81668341596276</v>
      </c>
      <c r="O49" s="44">
        <v>327.2818148192285</v>
      </c>
      <c r="P49" s="44">
        <v>137.53486859673427</v>
      </c>
      <c r="Q49" s="44">
        <v>58.7179589709757</v>
      </c>
      <c r="R49" s="44">
        <v>78.81690962575863</v>
      </c>
      <c r="S49" s="45">
        <v>952.7754353080342</v>
      </c>
      <c r="T49" s="44">
        <v>340.74343879993756</v>
      </c>
      <c r="U49" s="44">
        <v>220.53510747869365</v>
      </c>
      <c r="V49" s="44">
        <v>61</v>
      </c>
      <c r="W49" s="44">
        <v>74.08170653656055</v>
      </c>
    </row>
    <row r="50" spans="1:23" ht="15.75">
      <c r="A50" s="4" t="s">
        <v>37</v>
      </c>
      <c r="B50" s="18">
        <f t="shared" si="0"/>
        <v>0</v>
      </c>
      <c r="C50" s="18" t="e">
        <f>I50-S50-#REF!-#REF!</f>
        <v>#REF!</v>
      </c>
      <c r="D50" s="18">
        <f t="shared" si="1"/>
        <v>0</v>
      </c>
      <c r="E50" s="18">
        <f t="shared" si="2"/>
        <v>0</v>
      </c>
      <c r="F50" s="18">
        <f t="shared" si="3"/>
        <v>0</v>
      </c>
      <c r="G50" s="18" t="e">
        <f>S50-#REF!-#REF!-#REF!</f>
        <v>#REF!</v>
      </c>
      <c r="H50" s="18" t="e">
        <f>#REF!-SUM(T50:W50)</f>
        <v>#REF!</v>
      </c>
      <c r="I50" s="48">
        <v>1068.8993123618218</v>
      </c>
      <c r="J50" s="35">
        <v>580.4887979510476</v>
      </c>
      <c r="K50" s="44">
        <v>152.08899654815158</v>
      </c>
      <c r="L50" s="44">
        <v>342.9115343377367</v>
      </c>
      <c r="M50" s="44">
        <v>85.48826706515922</v>
      </c>
      <c r="N50" s="45">
        <v>488.4105144107742</v>
      </c>
      <c r="O50" s="44">
        <v>348.0891254320538</v>
      </c>
      <c r="P50" s="44">
        <v>140.32138897872048</v>
      </c>
      <c r="Q50" s="44">
        <v>60.115754562163595</v>
      </c>
      <c r="R50" s="44">
        <v>80.20563441655688</v>
      </c>
      <c r="S50" s="45">
        <v>1002.8774556071454</v>
      </c>
      <c r="T50" s="44">
        <v>352.2396123926152</v>
      </c>
      <c r="U50" s="44">
        <v>229.38458928875764</v>
      </c>
      <c r="V50" s="44">
        <v>69</v>
      </c>
      <c r="W50" s="44">
        <v>79.58729671843193</v>
      </c>
    </row>
    <row r="51" spans="1:23" ht="15.75">
      <c r="A51" s="4" t="s">
        <v>38</v>
      </c>
      <c r="B51" s="18">
        <f t="shared" si="0"/>
        <v>0</v>
      </c>
      <c r="C51" s="18" t="e">
        <f>I51-S51-#REF!-#REF!</f>
        <v>#REF!</v>
      </c>
      <c r="D51" s="18">
        <f t="shared" si="1"/>
        <v>0</v>
      </c>
      <c r="E51" s="18">
        <f t="shared" si="2"/>
        <v>0</v>
      </c>
      <c r="F51" s="18">
        <f t="shared" si="3"/>
        <v>0</v>
      </c>
      <c r="G51" s="18" t="e">
        <f>S51-#REF!-#REF!-#REF!</f>
        <v>#REF!</v>
      </c>
      <c r="H51" s="18" t="e">
        <f>#REF!-SUM(T51:W51)</f>
        <v>#REF!</v>
      </c>
      <c r="I51" s="48">
        <v>1125.3805504334443</v>
      </c>
      <c r="J51" s="35">
        <v>614.162247714029</v>
      </c>
      <c r="K51" s="44">
        <v>162.48865707027045</v>
      </c>
      <c r="L51" s="44">
        <v>359.2508539652685</v>
      </c>
      <c r="M51" s="44">
        <v>92.42273667849008</v>
      </c>
      <c r="N51" s="45">
        <v>511.2183027194152</v>
      </c>
      <c r="O51" s="44">
        <v>364.9258261240703</v>
      </c>
      <c r="P51" s="44">
        <v>146.29247659534494</v>
      </c>
      <c r="Q51" s="44">
        <v>63.32345635508601</v>
      </c>
      <c r="R51" s="44">
        <v>82.96902024025891</v>
      </c>
      <c r="S51" s="45">
        <v>1054.2931668575272</v>
      </c>
      <c r="T51" s="44">
        <v>364.7814359126161</v>
      </c>
      <c r="U51" s="44">
        <v>240.9434679759983</v>
      </c>
      <c r="V51" s="44">
        <v>78</v>
      </c>
      <c r="W51" s="44">
        <v>84.48493854720087</v>
      </c>
    </row>
    <row r="52" spans="1:23" ht="15.75">
      <c r="A52" s="4" t="s">
        <v>39</v>
      </c>
      <c r="B52" s="18">
        <f t="shared" si="0"/>
        <v>0</v>
      </c>
      <c r="C52" s="18" t="e">
        <f>I52-S52-#REF!-#REF!</f>
        <v>#REF!</v>
      </c>
      <c r="D52" s="18">
        <f t="shared" si="1"/>
        <v>0</v>
      </c>
      <c r="E52" s="18">
        <f t="shared" si="2"/>
        <v>0</v>
      </c>
      <c r="F52" s="18">
        <f t="shared" si="3"/>
        <v>0.04284526160606106</v>
      </c>
      <c r="G52" s="18" t="e">
        <f>S52-#REF!-#REF!-#REF!</f>
        <v>#REF!</v>
      </c>
      <c r="H52" s="18" t="e">
        <f>#REF!-SUM(T52:W52)</f>
        <v>#REF!</v>
      </c>
      <c r="I52" s="48">
        <v>1190.8903014500124</v>
      </c>
      <c r="J52" s="35">
        <v>662.6762071004543</v>
      </c>
      <c r="K52" s="44">
        <v>175.48586203795736</v>
      </c>
      <c r="L52" s="44">
        <v>385.0339003572002</v>
      </c>
      <c r="M52" s="44">
        <v>102.15644470529679</v>
      </c>
      <c r="N52" s="45">
        <v>528.2140943495582</v>
      </c>
      <c r="O52" s="44">
        <v>372.0909828151054</v>
      </c>
      <c r="P52" s="44">
        <v>156.1231115344528</v>
      </c>
      <c r="Q52" s="44">
        <v>69.41779383096429</v>
      </c>
      <c r="R52" s="44">
        <v>86.66247244188244</v>
      </c>
      <c r="S52" s="45">
        <v>1111.6858020823431</v>
      </c>
      <c r="T52" s="44">
        <v>376.3173406359544</v>
      </c>
      <c r="U52" s="44">
        <v>256.3709465219748</v>
      </c>
      <c r="V52" s="44">
        <v>89</v>
      </c>
      <c r="W52" s="44">
        <v>89.54455014354716</v>
      </c>
    </row>
    <row r="53" spans="1:23" ht="15.75">
      <c r="A53" s="4" t="s">
        <v>40</v>
      </c>
      <c r="B53" s="18">
        <f t="shared" si="0"/>
        <v>0</v>
      </c>
      <c r="C53" s="18" t="e">
        <f>I53-S53-#REF!-#REF!</f>
        <v>#REF!</v>
      </c>
      <c r="D53" s="18">
        <f t="shared" si="1"/>
        <v>0</v>
      </c>
      <c r="E53" s="18">
        <f t="shared" si="2"/>
        <v>0</v>
      </c>
      <c r="F53" s="18">
        <f t="shared" si="3"/>
        <v>0.16635338809653888</v>
      </c>
      <c r="G53" s="18" t="e">
        <f>S53-#REF!-#REF!-#REF!</f>
        <v>#REF!</v>
      </c>
      <c r="H53" s="18" t="e">
        <f>#REF!-SUM(T53:W53)</f>
        <v>#REF!</v>
      </c>
      <c r="I53" s="48">
        <v>1265.269852879501</v>
      </c>
      <c r="J53" s="35">
        <v>710.4230038947532</v>
      </c>
      <c r="K53" s="44">
        <v>184.1331335440408</v>
      </c>
      <c r="L53" s="44">
        <v>417.6994411882303</v>
      </c>
      <c r="M53" s="44">
        <v>108.59042916248205</v>
      </c>
      <c r="N53" s="45">
        <v>554.8468489847478</v>
      </c>
      <c r="O53" s="44">
        <v>389.6300006585284</v>
      </c>
      <c r="P53" s="44">
        <v>165.21684832621943</v>
      </c>
      <c r="Q53" s="44">
        <v>75.6864335362143</v>
      </c>
      <c r="R53" s="44">
        <v>89.3640614019086</v>
      </c>
      <c r="S53" s="45">
        <v>1179.8452903808463</v>
      </c>
      <c r="T53" s="44">
        <v>394.98839872941085</v>
      </c>
      <c r="U53" s="44">
        <v>269.63807043152116</v>
      </c>
      <c r="V53" s="44">
        <v>105</v>
      </c>
      <c r="W53" s="44">
        <v>90.51231369295769</v>
      </c>
    </row>
    <row r="54" spans="1:23" ht="15.75">
      <c r="A54" s="4" t="s">
        <v>41</v>
      </c>
      <c r="B54" s="18">
        <f t="shared" si="0"/>
        <v>0</v>
      </c>
      <c r="C54" s="18" t="e">
        <f>I54-S54-#REF!-#REF!</f>
        <v>#REF!</v>
      </c>
      <c r="D54" s="18">
        <f t="shared" si="1"/>
        <v>0</v>
      </c>
      <c r="E54" s="18">
        <f t="shared" si="2"/>
        <v>0</v>
      </c>
      <c r="F54" s="18">
        <f t="shared" si="3"/>
        <v>0.292886280258287</v>
      </c>
      <c r="G54" s="18" t="e">
        <f>S54-#REF!-#REF!-#REF!</f>
        <v>#REF!</v>
      </c>
      <c r="H54" s="18" t="e">
        <f>#REF!-SUM(T54:W54)</f>
        <v>#REF!</v>
      </c>
      <c r="I54" s="48">
        <v>1353.256088934414</v>
      </c>
      <c r="J54" s="35">
        <v>757.1399611109181</v>
      </c>
      <c r="K54" s="44">
        <v>192.9420954053111</v>
      </c>
      <c r="L54" s="44">
        <v>455.18561459606525</v>
      </c>
      <c r="M54" s="44">
        <v>109.01225110954175</v>
      </c>
      <c r="N54" s="45">
        <v>596.1161278234957</v>
      </c>
      <c r="O54" s="44">
        <v>417.4836440038979</v>
      </c>
      <c r="P54" s="44">
        <v>178.63248381959784</v>
      </c>
      <c r="Q54" s="44">
        <v>83.2698633055715</v>
      </c>
      <c r="R54" s="44">
        <v>95.06973423376805</v>
      </c>
      <c r="S54" s="45">
        <v>1264.4467908246343</v>
      </c>
      <c r="T54" s="44">
        <v>417.0485404038548</v>
      </c>
      <c r="U54" s="44">
        <v>288.60853766935463</v>
      </c>
      <c r="V54" s="44">
        <v>121</v>
      </c>
      <c r="W54" s="44">
        <v>95.26221575970642</v>
      </c>
    </row>
    <row r="55" spans="1:23" ht="15.75">
      <c r="A55" s="4" t="s">
        <v>42</v>
      </c>
      <c r="B55" s="18">
        <f t="shared" si="0"/>
        <v>0</v>
      </c>
      <c r="C55" s="18" t="e">
        <f>I55-S55-#REF!-#REF!</f>
        <v>#REF!</v>
      </c>
      <c r="D55" s="18">
        <f t="shared" si="1"/>
        <v>0</v>
      </c>
      <c r="E55" s="18">
        <f t="shared" si="2"/>
        <v>0</v>
      </c>
      <c r="F55" s="18">
        <f t="shared" si="3"/>
        <v>0.35454043913621547</v>
      </c>
      <c r="G55" s="18" t="e">
        <f>S55-#REF!-#REF!-#REF!</f>
        <v>#REF!</v>
      </c>
      <c r="H55" s="18" t="e">
        <f>#REF!-SUM(T55:W55)</f>
        <v>#REF!</v>
      </c>
      <c r="I55" s="48">
        <v>1469.6045109404954</v>
      </c>
      <c r="J55" s="35">
        <v>808.4592215371167</v>
      </c>
      <c r="K55" s="44">
        <v>199.96490870688217</v>
      </c>
      <c r="L55" s="44">
        <v>498.7466648054808</v>
      </c>
      <c r="M55" s="44">
        <v>109.74764802475374</v>
      </c>
      <c r="N55" s="45">
        <v>661.1452894033787</v>
      </c>
      <c r="O55" s="44">
        <v>464.2817121126236</v>
      </c>
      <c r="P55" s="44">
        <v>196.8635772907551</v>
      </c>
      <c r="Q55" s="44">
        <v>92.3364706323076</v>
      </c>
      <c r="R55" s="44">
        <v>104.17256621931129</v>
      </c>
      <c r="S55" s="45">
        <v>1376.1595611634552</v>
      </c>
      <c r="T55" s="44">
        <v>451.4404170733108</v>
      </c>
      <c r="U55" s="44">
        <v>313.1621159272311</v>
      </c>
      <c r="V55" s="44">
        <v>139</v>
      </c>
      <c r="W55" s="44">
        <v>101.51535422415752</v>
      </c>
    </row>
    <row r="56" spans="1:23" ht="15.75">
      <c r="A56" s="11">
        <v>2002</v>
      </c>
      <c r="B56" s="18">
        <f t="shared" si="0"/>
        <v>0</v>
      </c>
      <c r="C56" s="18" t="e">
        <f>I56-S56-#REF!-#REF!</f>
        <v>#REF!</v>
      </c>
      <c r="D56" s="18">
        <f t="shared" si="1"/>
        <v>0</v>
      </c>
      <c r="E56" s="18">
        <f t="shared" si="2"/>
        <v>0</v>
      </c>
      <c r="F56" s="18">
        <f t="shared" si="3"/>
        <v>0.4001004430869841</v>
      </c>
      <c r="G56" s="18" t="e">
        <f>S56-#REF!-#REF!-#REF!</f>
        <v>#REF!</v>
      </c>
      <c r="H56" s="18" t="e">
        <f>#REF!-SUM(T56:W56)</f>
        <v>#REF!</v>
      </c>
      <c r="I56" s="48">
        <v>1602.8324874740347</v>
      </c>
      <c r="J56" s="35">
        <v>880.715657543981</v>
      </c>
      <c r="K56" s="44">
        <v>211.27119324068875</v>
      </c>
      <c r="L56" s="44">
        <v>551.0130379516561</v>
      </c>
      <c r="M56" s="44">
        <v>118.43142635163622</v>
      </c>
      <c r="N56" s="45">
        <v>722.1168299300539</v>
      </c>
      <c r="O56" s="44">
        <v>509.38877308493596</v>
      </c>
      <c r="P56" s="44">
        <v>212.7280568451179</v>
      </c>
      <c r="Q56" s="44">
        <v>101.27260076032319</v>
      </c>
      <c r="R56" s="44">
        <v>111.05535564170772</v>
      </c>
      <c r="S56" s="45">
        <v>1498.8223643448307</v>
      </c>
      <c r="T56" s="44">
        <v>488.6038431958455</v>
      </c>
      <c r="U56" s="44">
        <v>337.8796604016208</v>
      </c>
      <c r="V56" s="44">
        <v>158</v>
      </c>
      <c r="W56" s="44">
        <v>105.71492803694755</v>
      </c>
    </row>
    <row r="57" spans="1:23" ht="15.75">
      <c r="A57" s="53">
        <v>2003</v>
      </c>
      <c r="B57" s="18"/>
      <c r="C57" s="18"/>
      <c r="D57" s="18"/>
      <c r="E57" s="18"/>
      <c r="F57" s="18"/>
      <c r="G57" s="18"/>
      <c r="H57" s="18"/>
      <c r="I57" s="48">
        <v>1732.4419824838392</v>
      </c>
      <c r="J57" s="35">
        <v>955.1371340300799</v>
      </c>
      <c r="K57" s="44">
        <v>224.87492087354178</v>
      </c>
      <c r="L57" s="44">
        <v>602.8362847177101</v>
      </c>
      <c r="M57" s="44">
        <v>127.42592843882812</v>
      </c>
      <c r="N57" s="45">
        <v>777.3048484537594</v>
      </c>
      <c r="O57" s="44">
        <v>550.6882739258699</v>
      </c>
      <c r="P57" s="44">
        <v>226.6165745278894</v>
      </c>
      <c r="Q57" s="44">
        <v>272</v>
      </c>
      <c r="R57" s="44">
        <v>116.29991799035811</v>
      </c>
      <c r="S57" s="45">
        <v>1620.6555208357076</v>
      </c>
      <c r="T57" s="44">
        <v>525.4171508892707</v>
      </c>
      <c r="U57" s="44">
        <v>366.73126324028976</v>
      </c>
      <c r="V57" s="44">
        <v>174</v>
      </c>
      <c r="W57" s="44">
        <v>110.46310877122173</v>
      </c>
    </row>
    <row r="58" spans="1:23" ht="15.75">
      <c r="A58" s="52">
        <v>2004</v>
      </c>
      <c r="B58" s="18"/>
      <c r="C58" s="18"/>
      <c r="D58" s="18"/>
      <c r="E58" s="18"/>
      <c r="F58" s="18"/>
      <c r="G58" s="18"/>
      <c r="H58" s="18"/>
      <c r="I58" s="48">
        <v>1852.2835734118455</v>
      </c>
      <c r="J58" s="35">
        <v>1014.7910192111484</v>
      </c>
      <c r="K58" s="44">
        <v>234.8961243251115</v>
      </c>
      <c r="L58" s="44">
        <v>645.8185980580939</v>
      </c>
      <c r="M58" s="44">
        <v>134.07629682794274</v>
      </c>
      <c r="N58" s="45">
        <v>837.4925542006972</v>
      </c>
      <c r="O58" s="44">
        <v>597.1000704860616</v>
      </c>
      <c r="P58" s="44">
        <v>240.3924837146359</v>
      </c>
      <c r="Q58" s="44">
        <v>292</v>
      </c>
      <c r="R58" s="44">
        <v>120.508301969387</v>
      </c>
      <c r="S58" s="45">
        <v>1730.5710698477556</v>
      </c>
      <c r="T58" s="44">
        <v>564.4273001568848</v>
      </c>
      <c r="U58" s="44">
        <v>393.63455160591695</v>
      </c>
      <c r="V58" s="44">
        <v>189</v>
      </c>
      <c r="W58" s="44">
        <v>115.15063604273526</v>
      </c>
    </row>
    <row r="59" spans="1:23" ht="15.75">
      <c r="A59" s="52">
        <v>2005</v>
      </c>
      <c r="B59" s="18"/>
      <c r="C59" s="18"/>
      <c r="D59" s="18"/>
      <c r="E59" s="18"/>
      <c r="F59" s="18"/>
      <c r="G59" s="18"/>
      <c r="H59" s="18"/>
      <c r="I59" s="48">
        <v>1973.3404319743706</v>
      </c>
      <c r="J59" s="35">
        <v>1076.5511204347433</v>
      </c>
      <c r="K59" s="44">
        <v>247.09299933435892</v>
      </c>
      <c r="L59" s="44">
        <v>685.5751556007781</v>
      </c>
      <c r="M59" s="44">
        <v>143.88296549960657</v>
      </c>
      <c r="N59" s="45">
        <v>896.7893115396278</v>
      </c>
      <c r="O59" s="44">
        <v>639.0985909767232</v>
      </c>
      <c r="P59" s="44">
        <v>257.69072056290423</v>
      </c>
      <c r="Q59" s="44">
        <v>313</v>
      </c>
      <c r="R59" s="44">
        <v>123.2726613130825</v>
      </c>
      <c r="S59" s="45">
        <v>1843.6182367744111</v>
      </c>
      <c r="T59" s="44">
        <v>605.5443940922909</v>
      </c>
      <c r="U59" s="44">
        <v>422.61484746521944</v>
      </c>
      <c r="V59" s="44">
        <v>200</v>
      </c>
      <c r="W59" s="44">
        <v>120.74456977660137</v>
      </c>
    </row>
    <row r="60" spans="1:23" ht="15.75">
      <c r="A60" s="42">
        <v>2006</v>
      </c>
      <c r="B60" s="18">
        <f aca="true" t="shared" si="4" ref="B60:B68">I60-J60-N60</f>
        <v>0.6640884143513404</v>
      </c>
      <c r="C60" s="18" t="e">
        <f>I60-S60-#REF!-#REF!</f>
        <v>#REF!</v>
      </c>
      <c r="D60" s="18">
        <f t="shared" si="1"/>
        <v>-0.25410489586101903</v>
      </c>
      <c r="E60" s="18">
        <f t="shared" si="2"/>
        <v>0</v>
      </c>
      <c r="F60" s="18">
        <f aca="true" t="shared" si="5" ref="F60:F68">P60-Q60-R60</f>
        <v>-176.06524290424343</v>
      </c>
      <c r="G60" s="18" t="e">
        <f>S60-#REF!-#REF!-#REF!</f>
        <v>#REF!</v>
      </c>
      <c r="H60" s="18" t="e">
        <f>#REF!-SUM(T60:W60)</f>
        <v>#REF!</v>
      </c>
      <c r="I60" s="48">
        <v>2106</v>
      </c>
      <c r="J60" s="35">
        <v>1135</v>
      </c>
      <c r="K60" s="44">
        <v>257</v>
      </c>
      <c r="L60" s="44">
        <v>723</v>
      </c>
      <c r="M60" s="44">
        <v>155.2541048958609</v>
      </c>
      <c r="N60" s="45">
        <v>970.3359115856487</v>
      </c>
      <c r="O60" s="44">
        <v>704.9328899095901</v>
      </c>
      <c r="P60" s="44">
        <v>265.4030216760586</v>
      </c>
      <c r="Q60" s="44">
        <v>311</v>
      </c>
      <c r="R60" s="44">
        <v>130.46826458030202</v>
      </c>
      <c r="S60" s="45">
        <v>1966.1750947264568</v>
      </c>
      <c r="T60" s="44">
        <v>648.2252408291032</v>
      </c>
      <c r="U60" s="44">
        <v>447.57067221262974</v>
      </c>
      <c r="V60" s="44">
        <v>217</v>
      </c>
      <c r="W60" s="44">
        <v>124.91091817506225</v>
      </c>
    </row>
    <row r="61" spans="1:23" ht="15.75">
      <c r="A61" s="4" t="s">
        <v>65</v>
      </c>
      <c r="B61" s="18">
        <f t="shared" si="4"/>
        <v>0.24355950161475448</v>
      </c>
      <c r="C61" s="18" t="e">
        <f>I61-S61-#REF!-#REF!</f>
        <v>#REF!</v>
      </c>
      <c r="D61" s="18">
        <f t="shared" si="1"/>
        <v>0.8697371714413293</v>
      </c>
      <c r="E61" s="18">
        <f t="shared" si="2"/>
        <v>3.7157155361455807E-06</v>
      </c>
      <c r="F61" s="18">
        <f t="shared" si="5"/>
        <v>-190.47794520675615</v>
      </c>
      <c r="G61" s="18" t="e">
        <f>S61-#REF!-#REF!-#REF!</f>
        <v>#REF!</v>
      </c>
      <c r="H61" s="18" t="e">
        <f>#REF!-SUM(T61:W61)</f>
        <v>#REF!</v>
      </c>
      <c r="I61" s="48">
        <v>2246</v>
      </c>
      <c r="J61" s="35">
        <v>1207</v>
      </c>
      <c r="K61" s="44">
        <v>269</v>
      </c>
      <c r="L61" s="44">
        <v>769</v>
      </c>
      <c r="M61" s="44">
        <v>168.1302628285586</v>
      </c>
      <c r="N61" s="36">
        <v>1038.7564404983852</v>
      </c>
      <c r="O61" s="44">
        <v>753.1367399146997</v>
      </c>
      <c r="P61" s="44">
        <v>285.61969686797005</v>
      </c>
      <c r="Q61" s="44">
        <v>338</v>
      </c>
      <c r="R61" s="44">
        <v>138.0976420747262</v>
      </c>
      <c r="S61" s="45">
        <v>2095.508671498385</v>
      </c>
      <c r="T61" s="44">
        <v>696.7366060455059</v>
      </c>
      <c r="U61" s="44">
        <v>472.9690696936529</v>
      </c>
      <c r="V61" s="44">
        <v>231</v>
      </c>
      <c r="W61" s="44">
        <v>129.69918609728936</v>
      </c>
    </row>
    <row r="62" spans="1:23" ht="15.75">
      <c r="A62" s="4" t="s">
        <v>66</v>
      </c>
      <c r="B62" s="18">
        <f t="shared" si="4"/>
        <v>-0.3262683554189607</v>
      </c>
      <c r="C62" s="18" t="e">
        <f>I62-S62-#REF!-#REF!</f>
        <v>#REF!</v>
      </c>
      <c r="D62" s="18">
        <f t="shared" si="1"/>
        <v>-0.7515765885113979</v>
      </c>
      <c r="E62" s="18">
        <f t="shared" si="2"/>
        <v>9.389963224748499E-07</v>
      </c>
      <c r="F62" s="18">
        <f t="shared" si="5"/>
        <v>-203.44828161860934</v>
      </c>
      <c r="G62" s="18" t="e">
        <f>S62-#REF!-#REF!-#REF!</f>
        <v>#REF!</v>
      </c>
      <c r="H62" s="18" t="e">
        <f>#REF!-SUM(T62:W62)</f>
        <v>#REF!</v>
      </c>
      <c r="I62" s="48">
        <v>2394</v>
      </c>
      <c r="J62" s="35">
        <v>1285</v>
      </c>
      <c r="K62" s="44">
        <v>283</v>
      </c>
      <c r="L62" s="44">
        <v>822</v>
      </c>
      <c r="M62" s="44">
        <v>180.75157658851143</v>
      </c>
      <c r="N62" s="36">
        <v>1109.326268355419</v>
      </c>
      <c r="O62" s="44">
        <v>806.8066017095337</v>
      </c>
      <c r="P62" s="44">
        <v>302.519665706889</v>
      </c>
      <c r="Q62" s="44">
        <v>361</v>
      </c>
      <c r="R62" s="44">
        <v>144.96794732549833</v>
      </c>
      <c r="S62" s="45">
        <v>2234.4726483554186</v>
      </c>
      <c r="T62" s="44">
        <v>747.1043250512569</v>
      </c>
      <c r="U62" s="44">
        <v>501.6644609771335</v>
      </c>
      <c r="V62" s="44">
        <v>247</v>
      </c>
      <c r="W62" s="44">
        <v>136.45399204612733</v>
      </c>
    </row>
    <row r="63" spans="1:23" ht="15.75">
      <c r="A63" s="4" t="s">
        <v>67</v>
      </c>
      <c r="B63" s="18">
        <f t="shared" si="4"/>
        <v>0.2065960383647507</v>
      </c>
      <c r="C63" s="18" t="e">
        <f>I63-S63-#REF!-#REF!</f>
        <v>#REF!</v>
      </c>
      <c r="D63" s="18">
        <f t="shared" si="1"/>
        <v>-0.9446087619119226</v>
      </c>
      <c r="E63" s="18">
        <f t="shared" si="2"/>
        <v>4.7138458967310726E-06</v>
      </c>
      <c r="F63" s="18">
        <f t="shared" si="5"/>
        <v>-218.7283382715059</v>
      </c>
      <c r="G63" s="18" t="e">
        <f>S63-#REF!-#REF!-#REF!</f>
        <v>#REF!</v>
      </c>
      <c r="H63" s="18" t="e">
        <f>#REF!-SUM(T63:W63)</f>
        <v>#REF!</v>
      </c>
      <c r="I63" s="48">
        <v>2555</v>
      </c>
      <c r="J63" s="35">
        <v>1369</v>
      </c>
      <c r="K63" s="44">
        <v>298</v>
      </c>
      <c r="L63" s="44">
        <v>879</v>
      </c>
      <c r="M63" s="44">
        <v>192.9446087619119</v>
      </c>
      <c r="N63" s="36">
        <v>1185.7934039616352</v>
      </c>
      <c r="O63" s="44">
        <v>864.3256699436482</v>
      </c>
      <c r="P63" s="44">
        <v>321.46772930414113</v>
      </c>
      <c r="Q63" s="44">
        <v>388</v>
      </c>
      <c r="R63" s="44">
        <v>152.19606757564702</v>
      </c>
      <c r="S63" s="45">
        <v>2386.288373961635</v>
      </c>
      <c r="T63" s="44">
        <v>799.9893787890499</v>
      </c>
      <c r="U63" s="44">
        <v>532.7830001280049</v>
      </c>
      <c r="V63" s="44">
        <v>264</v>
      </c>
      <c r="W63" s="44">
        <v>143.50292631361313</v>
      </c>
    </row>
    <row r="64" spans="1:23" ht="15.75">
      <c r="A64" s="4" t="s">
        <v>68</v>
      </c>
      <c r="B64" s="18">
        <f t="shared" si="4"/>
        <v>0.0067818711518157215</v>
      </c>
      <c r="C64" s="18" t="e">
        <f>I64-S64-#REF!-#REF!</f>
        <v>#REF!</v>
      </c>
      <c r="D64" s="18">
        <f t="shared" si="1"/>
        <v>0.6637777627772721</v>
      </c>
      <c r="E64" s="18">
        <f t="shared" si="2"/>
        <v>-4.835606205233489E-06</v>
      </c>
      <c r="F64" s="18">
        <f t="shared" si="5"/>
        <v>-235.54788711922524</v>
      </c>
      <c r="G64" s="18" t="e">
        <f>S64-#REF!-#REF!-#REF!</f>
        <v>#REF!</v>
      </c>
      <c r="H64" s="18" t="e">
        <f>#REF!-SUM(T64:W64)</f>
        <v>#REF!</v>
      </c>
      <c r="I64" s="48">
        <v>2726</v>
      </c>
      <c r="J64" s="35">
        <v>1457</v>
      </c>
      <c r="K64" s="44">
        <v>314</v>
      </c>
      <c r="L64" s="44">
        <v>936</v>
      </c>
      <c r="M64" s="44">
        <v>206.33622223722273</v>
      </c>
      <c r="N64" s="36">
        <v>1268.9932181288482</v>
      </c>
      <c r="O64" s="44">
        <v>926.4921041684437</v>
      </c>
      <c r="P64" s="44">
        <v>342.5011187960107</v>
      </c>
      <c r="Q64" s="44">
        <v>418</v>
      </c>
      <c r="R64" s="44">
        <v>160.04900591523594</v>
      </c>
      <c r="S64" s="45">
        <v>2546.4766181288483</v>
      </c>
      <c r="T64" s="44">
        <v>855.2622830080443</v>
      </c>
      <c r="U64" s="44">
        <v>566.5248162206356</v>
      </c>
      <c r="V64" s="44">
        <v>285</v>
      </c>
      <c r="W64" s="44">
        <v>151.17145759443167</v>
      </c>
    </row>
    <row r="65" spans="1:23" ht="15.75">
      <c r="A65" s="4" t="s">
        <v>69</v>
      </c>
      <c r="B65" s="18">
        <f t="shared" si="4"/>
        <v>-0.3988749980010198</v>
      </c>
      <c r="C65" s="18" t="e">
        <f>I65-S65-#REF!-#REF!</f>
        <v>#REF!</v>
      </c>
      <c r="D65" s="18">
        <f t="shared" si="1"/>
        <v>0.6807194714817797</v>
      </c>
      <c r="E65" s="18">
        <f t="shared" si="2"/>
        <v>-5.004251931950421E-06</v>
      </c>
      <c r="F65" s="18">
        <f t="shared" si="5"/>
        <v>-254.06797267606385</v>
      </c>
      <c r="G65" s="18" t="e">
        <f>S65-#REF!-#REF!-#REF!</f>
        <v>#REF!</v>
      </c>
      <c r="H65" s="18" t="e">
        <f>#REF!-SUM(T65:W65)</f>
        <v>#REF!</v>
      </c>
      <c r="I65" s="48">
        <v>2905</v>
      </c>
      <c r="J65" s="35">
        <v>1548</v>
      </c>
      <c r="K65" s="44">
        <v>332</v>
      </c>
      <c r="L65" s="44">
        <v>995</v>
      </c>
      <c r="M65" s="44">
        <v>220.3192805285182</v>
      </c>
      <c r="N65" s="36">
        <v>1357.398874998001</v>
      </c>
      <c r="O65" s="44">
        <v>992.2420909607405</v>
      </c>
      <c r="P65" s="44">
        <v>365.15678904151247</v>
      </c>
      <c r="Q65" s="44">
        <v>451</v>
      </c>
      <c r="R65" s="44">
        <v>168.2247617175763</v>
      </c>
      <c r="S65" s="45">
        <v>2714.4647649980006</v>
      </c>
      <c r="T65" s="44">
        <v>914.8493299554715</v>
      </c>
      <c r="U65" s="44">
        <v>600.9836980277435</v>
      </c>
      <c r="V65" s="44">
        <v>307</v>
      </c>
      <c r="W65" s="44">
        <v>159.10999451602018</v>
      </c>
    </row>
    <row r="66" spans="1:23" ht="15.75">
      <c r="A66" s="4" t="s">
        <v>70</v>
      </c>
      <c r="B66" s="18">
        <f t="shared" si="4"/>
        <v>0.3304181391013117</v>
      </c>
      <c r="C66" s="18" t="e">
        <f>I66-S66-#REF!-#REF!</f>
        <v>#REF!</v>
      </c>
      <c r="D66" s="18">
        <f t="shared" si="1"/>
        <v>-0.5821254146558204</v>
      </c>
      <c r="E66" s="18">
        <f t="shared" si="2"/>
        <v>4.28459634349565E-06</v>
      </c>
      <c r="F66" s="18">
        <f t="shared" si="5"/>
        <v>-273.37683504984625</v>
      </c>
      <c r="G66" s="18" t="e">
        <f>S66-#REF!-#REF!-#REF!</f>
        <v>#REF!</v>
      </c>
      <c r="H66" s="18" t="e">
        <f>#REF!-SUM(T66:W66)</f>
        <v>#REF!</v>
      </c>
      <c r="I66" s="48">
        <v>3098</v>
      </c>
      <c r="J66" s="35">
        <v>1643</v>
      </c>
      <c r="K66" s="44">
        <v>351</v>
      </c>
      <c r="L66" s="44">
        <v>1058</v>
      </c>
      <c r="M66" s="44">
        <v>234.58212541465593</v>
      </c>
      <c r="N66" s="36">
        <v>1454.6695818608987</v>
      </c>
      <c r="O66" s="44">
        <v>1065.2941511028437</v>
      </c>
      <c r="P66" s="44">
        <v>389.3754264734587</v>
      </c>
      <c r="Q66" s="44">
        <v>486</v>
      </c>
      <c r="R66" s="44">
        <v>176.75226152330495</v>
      </c>
      <c r="S66" s="45">
        <v>2895.946911860899</v>
      </c>
      <c r="T66" s="44">
        <v>977.9328522799876</v>
      </c>
      <c r="U66" s="44">
        <v>636.8427961560976</v>
      </c>
      <c r="V66" s="44">
        <v>333</v>
      </c>
      <c r="W66" s="44">
        <v>167.38223552900567</v>
      </c>
    </row>
    <row r="67" spans="1:23" ht="15.75">
      <c r="A67" s="4" t="s">
        <v>71</v>
      </c>
      <c r="B67" s="18">
        <f t="shared" si="4"/>
        <v>-0.31698299710956235</v>
      </c>
      <c r="C67" s="18" t="e">
        <f>I67-S67-#REF!-#REF!</f>
        <v>#REF!</v>
      </c>
      <c r="D67" s="18">
        <f t="shared" si="1"/>
        <v>0.8863655455570552</v>
      </c>
      <c r="E67" s="18">
        <f t="shared" si="2"/>
        <v>3.534580628183903E-07</v>
      </c>
      <c r="F67" s="18">
        <f t="shared" si="5"/>
        <v>-295.30932336144633</v>
      </c>
      <c r="G67" s="18" t="e">
        <f>S67-#REF!-#REF!-#REF!</f>
        <v>#REF!</v>
      </c>
      <c r="H67" s="18" t="e">
        <f>#REF!-SUM(T67:W67)</f>
        <v>#REF!</v>
      </c>
      <c r="I67" s="48">
        <v>3305</v>
      </c>
      <c r="J67" s="35">
        <v>1745</v>
      </c>
      <c r="K67" s="44">
        <v>370</v>
      </c>
      <c r="L67" s="44">
        <v>1124</v>
      </c>
      <c r="M67" s="44">
        <v>250.11363445444294</v>
      </c>
      <c r="N67" s="36">
        <v>1560.3169829971096</v>
      </c>
      <c r="O67" s="44">
        <v>1144.733699294361</v>
      </c>
      <c r="P67" s="44">
        <v>415.58328334929047</v>
      </c>
      <c r="Q67" s="44">
        <v>525</v>
      </c>
      <c r="R67" s="44">
        <v>185.89260671073683</v>
      </c>
      <c r="S67" s="45">
        <v>3090.64143299711</v>
      </c>
      <c r="T67" s="44">
        <v>1044.2149089080422</v>
      </c>
      <c r="U67" s="44">
        <v>675.1057955806148</v>
      </c>
      <c r="V67" s="44">
        <v>362</v>
      </c>
      <c r="W67" s="44">
        <v>175.99467672853498</v>
      </c>
    </row>
    <row r="68" spans="1:23" ht="15.75">
      <c r="A68" s="4" t="s">
        <v>72</v>
      </c>
      <c r="B68" s="18">
        <f t="shared" si="4"/>
        <v>-0.0828413978451863</v>
      </c>
      <c r="C68" s="18" t="e">
        <f>I68-S68-#REF!-#REF!</f>
        <v>#REF!</v>
      </c>
      <c r="D68" s="18">
        <f t="shared" si="1"/>
        <v>0.7776662275666695</v>
      </c>
      <c r="E68" s="18">
        <f t="shared" si="2"/>
        <v>2.015595845250573E-05</v>
      </c>
      <c r="F68" s="18">
        <f t="shared" si="5"/>
        <v>-318.7501763914987</v>
      </c>
      <c r="G68" s="18" t="e">
        <f>S68-#REF!-#REF!-#REF!</f>
        <v>#REF!</v>
      </c>
      <c r="H68" s="18" t="e">
        <f>#REF!-SUM(T68:W68)</f>
        <v>#REF!</v>
      </c>
      <c r="I68" s="48">
        <v>3524</v>
      </c>
      <c r="J68" s="35">
        <v>1850</v>
      </c>
      <c r="K68" s="44">
        <v>391</v>
      </c>
      <c r="L68" s="44">
        <v>1192</v>
      </c>
      <c r="M68" s="44">
        <v>266.2223337724333</v>
      </c>
      <c r="N68" s="36">
        <v>1674.0828413978452</v>
      </c>
      <c r="O68" s="44">
        <v>1230.2815152367066</v>
      </c>
      <c r="P68" s="44">
        <v>443.80130600518015</v>
      </c>
      <c r="Q68" s="44">
        <v>567</v>
      </c>
      <c r="R68" s="44">
        <v>195.5514823966789</v>
      </c>
      <c r="S68" s="45">
        <v>3296.3347813978457</v>
      </c>
      <c r="T68" s="44">
        <v>1114.1108717791656</v>
      </c>
      <c r="U68" s="44">
        <v>713.9876482358453</v>
      </c>
      <c r="V68" s="44">
        <v>394</v>
      </c>
      <c r="W68" s="44">
        <v>185.34715121290665</v>
      </c>
    </row>
    <row r="69" spans="1:23" ht="15.75">
      <c r="A69" s="10" t="s">
        <v>73</v>
      </c>
      <c r="I69" s="48">
        <v>3757</v>
      </c>
      <c r="J69" s="35">
        <v>1960</v>
      </c>
      <c r="K69" s="50">
        <v>414</v>
      </c>
      <c r="L69" s="50">
        <v>1263</v>
      </c>
      <c r="M69" s="50">
        <v>282.9089544902493</v>
      </c>
      <c r="N69" s="36">
        <v>1796.8731719939</v>
      </c>
      <c r="O69" s="50">
        <v>1322.5878383373886</v>
      </c>
      <c r="P69" s="50">
        <v>474.2853597591037</v>
      </c>
      <c r="Q69" s="50">
        <v>612</v>
      </c>
      <c r="R69" s="50">
        <v>205.75728690657212</v>
      </c>
      <c r="S69" s="45">
        <v>3516.1177819939</v>
      </c>
      <c r="T69" s="50">
        <v>1187.7546008713605</v>
      </c>
      <c r="U69" s="50">
        <v>753.6365493451332</v>
      </c>
      <c r="V69" s="50">
        <v>430</v>
      </c>
      <c r="W69" s="50">
        <v>195.41382579006353</v>
      </c>
    </row>
    <row r="70" spans="1:23" ht="15.75">
      <c r="A70" s="10" t="s">
        <v>79</v>
      </c>
      <c r="B70" s="51"/>
      <c r="C70" s="51"/>
      <c r="D70" s="51"/>
      <c r="E70" s="51"/>
      <c r="F70" s="51"/>
      <c r="G70" s="51"/>
      <c r="H70" s="60"/>
      <c r="I70" s="45">
        <v>4008</v>
      </c>
      <c r="J70" s="36">
        <v>2076</v>
      </c>
      <c r="K70" s="50">
        <v>438</v>
      </c>
      <c r="L70" s="50">
        <v>1338</v>
      </c>
      <c r="M70" s="50">
        <v>300.1951439037083</v>
      </c>
      <c r="N70" s="36">
        <v>1931.5333624537193</v>
      </c>
      <c r="O70" s="50">
        <v>1424.3054503537232</v>
      </c>
      <c r="P70" s="50">
        <v>507.22792776346444</v>
      </c>
      <c r="Q70" s="50">
        <v>662</v>
      </c>
      <c r="R70" s="50">
        <v>216.55116726383903</v>
      </c>
      <c r="S70" s="45">
        <v>3752.883202453719</v>
      </c>
      <c r="T70" s="50">
        <v>1264.5902103054723</v>
      </c>
      <c r="U70" s="50">
        <v>795.7619883165079</v>
      </c>
      <c r="V70" s="50">
        <v>470</v>
      </c>
      <c r="W70" s="50">
        <v>205.9570000210757</v>
      </c>
    </row>
    <row r="71" spans="1:23" ht="15.75">
      <c r="A71" s="9" t="s">
        <v>87</v>
      </c>
      <c r="B71" s="56"/>
      <c r="C71" s="56"/>
      <c r="D71" s="56"/>
      <c r="E71" s="56"/>
      <c r="F71" s="56"/>
      <c r="G71" s="56"/>
      <c r="H71" s="56"/>
      <c r="I71" s="38">
        <v>4277</v>
      </c>
      <c r="J71" s="62">
        <v>2198</v>
      </c>
      <c r="K71" s="56">
        <v>464</v>
      </c>
      <c r="L71" s="39">
        <v>1415</v>
      </c>
      <c r="M71" s="62">
        <v>318</v>
      </c>
      <c r="N71" s="62">
        <v>2079.1697847201167</v>
      </c>
      <c r="O71" s="39">
        <v>1536.1652220766623</v>
      </c>
      <c r="P71" s="63">
        <v>543.0045159513147</v>
      </c>
      <c r="Q71" s="39">
        <v>717</v>
      </c>
      <c r="R71" s="39">
        <v>227.97827464898188</v>
      </c>
      <c r="S71" s="39">
        <v>4007.6695647201163</v>
      </c>
      <c r="T71" s="39">
        <v>1345.6991492726286</v>
      </c>
      <c r="U71" s="39">
        <v>839.9803944823715</v>
      </c>
      <c r="V71" s="39">
        <v>516</v>
      </c>
      <c r="W71" s="39">
        <v>217.4742408554833</v>
      </c>
    </row>
    <row r="72" ht="15.75">
      <c r="A72" s="4"/>
    </row>
    <row r="73" ht="15.75">
      <c r="A73" s="2" t="s">
        <v>45</v>
      </c>
    </row>
    <row r="74" ht="15.75">
      <c r="A74" s="2" t="s">
        <v>90</v>
      </c>
    </row>
    <row r="75" ht="15.75">
      <c r="A75" s="2" t="s">
        <v>76</v>
      </c>
    </row>
    <row r="76" ht="15.75">
      <c r="A76" s="2"/>
    </row>
    <row r="77" ht="15.75">
      <c r="A77" s="2"/>
    </row>
    <row r="78" ht="15.75">
      <c r="A78" s="12"/>
    </row>
    <row r="89" ht="15.75">
      <c r="A89" s="61"/>
    </row>
  </sheetData>
  <mergeCells count="9">
    <mergeCell ref="J6:K6"/>
    <mergeCell ref="N6:O6"/>
    <mergeCell ref="S6:U6"/>
    <mergeCell ref="P8:P10"/>
    <mergeCell ref="U8:U11"/>
    <mergeCell ref="W9:W11"/>
    <mergeCell ref="I8:I10"/>
    <mergeCell ref="K9:K10"/>
    <mergeCell ref="T9:T10"/>
  </mergeCells>
  <hyperlinks>
    <hyperlink ref="A4" location="Notes!A1" display="See notes."/>
  </hyperlinks>
  <printOptions/>
  <pageMargins left="0.75" right="0.75" top="1" bottom="1" header="0.5" footer="0.5"/>
  <pageSetup fitToHeight="1" fitToWidth="1" horizontalDpi="600" verticalDpi="600" orientation="portrait" paperSize="17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4" sqref="A4"/>
    </sheetView>
  </sheetViews>
  <sheetFormatPr defaultColWidth="8.796875" defaultRowHeight="45" customHeight="1"/>
  <cols>
    <col min="1" max="1" width="82.8984375" style="0" customWidth="1"/>
  </cols>
  <sheetData>
    <row r="1" ht="16.5" customHeight="1">
      <c r="A1" s="40" t="s">
        <v>89</v>
      </c>
    </row>
    <row r="2" ht="16.5" customHeight="1">
      <c r="A2" s="3" t="s">
        <v>88</v>
      </c>
    </row>
    <row r="3" ht="18.75" customHeight="1"/>
    <row r="4" ht="18.75" customHeight="1">
      <c r="A4" s="61" t="s">
        <v>92</v>
      </c>
    </row>
    <row r="5" ht="18.75" customHeight="1">
      <c r="A5" s="61"/>
    </row>
    <row r="6" ht="18.75" customHeight="1">
      <c r="A6" s="67" t="s">
        <v>93</v>
      </c>
    </row>
    <row r="7" ht="13.5" customHeight="1">
      <c r="A7" s="5" t="s">
        <v>77</v>
      </c>
    </row>
    <row r="8" ht="16.5" customHeight="1">
      <c r="A8" s="2" t="s">
        <v>78</v>
      </c>
    </row>
    <row r="9" ht="16.5" customHeight="1">
      <c r="A9" s="34"/>
    </row>
    <row r="10" ht="23.25" customHeight="1">
      <c r="A10" s="4" t="s">
        <v>43</v>
      </c>
    </row>
    <row r="11" ht="18" customHeight="1">
      <c r="A11" s="4" t="s">
        <v>74</v>
      </c>
    </row>
    <row r="12" ht="19.5" customHeight="1">
      <c r="A12" s="4" t="s">
        <v>75</v>
      </c>
    </row>
    <row r="13" ht="19.5" customHeight="1">
      <c r="A13" s="4" t="s">
        <v>44</v>
      </c>
    </row>
    <row r="14" ht="29.25" customHeight="1">
      <c r="A14" s="2" t="s">
        <v>45</v>
      </c>
    </row>
    <row r="15" ht="18.75" customHeight="1">
      <c r="A15" s="2" t="s">
        <v>90</v>
      </c>
    </row>
    <row r="16" ht="18" customHeight="1">
      <c r="A16" s="2" t="s">
        <v>76</v>
      </c>
    </row>
    <row r="17" ht="20.25" customHeight="1">
      <c r="A17" s="2"/>
    </row>
    <row r="18" ht="16.5" customHeight="1">
      <c r="A18" s="2" t="s">
        <v>46</v>
      </c>
    </row>
    <row r="19" ht="26.25" customHeight="1">
      <c r="A19" s="12" t="s">
        <v>91</v>
      </c>
    </row>
    <row r="20" ht="18" customHeight="1">
      <c r="A20" s="34"/>
    </row>
    <row r="21" ht="22.5" customHeight="1">
      <c r="A21" s="34"/>
    </row>
    <row r="22" ht="18.75" customHeight="1">
      <c r="A22" s="34"/>
    </row>
    <row r="23" ht="24" customHeight="1">
      <c r="A23" s="34"/>
    </row>
    <row r="24" ht="19.5" customHeight="1">
      <c r="A24" s="34"/>
    </row>
    <row r="25" ht="24.75" customHeight="1">
      <c r="A25" s="3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</sheetData>
  <hyperlinks>
    <hyperlink ref="A4" location="Data!A1" display="Back to data.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Health Expenditures--Summary and Projections</dc:title>
  <dc:subject/>
  <dc:creator>US Census Bureau</dc:creator>
  <cp:keywords/>
  <dc:description/>
  <cp:lastModifiedBy>Bureau Of The Census</cp:lastModifiedBy>
  <cp:lastPrinted>2008-08-07T12:08:39Z</cp:lastPrinted>
  <dcterms:created xsi:type="dcterms:W3CDTF">2006-07-13T12:46:31Z</dcterms:created>
  <dcterms:modified xsi:type="dcterms:W3CDTF">2008-11-13T19:53:21Z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