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Notes" sheetId="2" r:id="rId2"/>
  </sheets>
  <externalReferences>
    <externalReference r:id="rId5"/>
  </externalReferences>
  <definedNames>
    <definedName name="_Fill" hidden="1">'Data'!$J$11:$Z$11</definedName>
    <definedName name="_Key1" hidden="1">'Data'!#REF!</definedName>
    <definedName name="_Order1" hidden="1">255</definedName>
    <definedName name="_Order2" hidden="1">0</definedName>
    <definedName name="_Sort" hidden="1">'Data'!$A$15:$AQ$61</definedName>
    <definedName name="DATABASE">'Data'!#REF!</definedName>
    <definedName name="INTERNET">'Data'!#REF!</definedName>
    <definedName name="Print_Area_MI" localSheetId="0">'Data'!$C$1:$AX$65</definedName>
    <definedName name="SOURCE">'Data'!#REF!</definedName>
    <definedName name="TITLE">'Data'!#REF!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<sst xmlns="http://schemas.openxmlformats.org/spreadsheetml/2006/main" count="369" uniqueCount="138">
  <si>
    <t>Table 1262. U.S. Exports and Imports for Consumption of Merchandise by Customs District</t>
  </si>
  <si>
    <t>See Notes</t>
  </si>
  <si>
    <t>Customs District</t>
  </si>
  <si>
    <r>
      <t xml:space="preserve">beginning 2005, </t>
    </r>
    <r>
      <rPr>
        <i/>
        <sz val="12"/>
        <color indexed="8"/>
        <rFont val="Courier New"/>
        <family val="3"/>
      </rPr>
      <t>U.S. Merchandise Trade: Selected Highlights</t>
    </r>
    <r>
      <rPr>
        <sz val="12"/>
        <color indexed="8"/>
        <rFont val="Courier New"/>
        <family val="3"/>
      </rPr>
      <t xml:space="preserve">, December issues, series FT920. </t>
    </r>
  </si>
  <si>
    <t>Z Less than $50 million.</t>
  </si>
  <si>
    <t>reflected in the total but not distributed by district.</t>
  </si>
  <si>
    <r>
      <t xml:space="preserve">beginning 2005, </t>
    </r>
    <r>
      <rPr>
        <i/>
        <sz val="12"/>
        <color indexed="8"/>
        <rFont val="Courier New"/>
        <family val="3"/>
      </rPr>
      <t>U.S. Merchandise Trade: Selected Highlights</t>
    </r>
    <r>
      <rPr>
        <sz val="12"/>
        <color indexed="8"/>
        <rFont val="Courier New"/>
        <family val="3"/>
      </rPr>
      <t xml:space="preserve">, December issues, series FT920. See also </t>
    </r>
  </si>
  <si>
    <t>Anchorage, AK</t>
  </si>
  <si>
    <t>Chicago, IL</t>
  </si>
  <si>
    <t>Cleveland, OH</t>
  </si>
  <si>
    <t>Dallas/Fort Worth, TX</t>
  </si>
  <si>
    <t>Detroit, MI</t>
  </si>
  <si>
    <t>Duluth, MN</t>
  </si>
  <si>
    <t>Great Falls, MT</t>
  </si>
  <si>
    <t>Honolulu, HI</t>
  </si>
  <si>
    <t>Houston/Galveston, TX</t>
  </si>
  <si>
    <t>Laredo, TX</t>
  </si>
  <si>
    <t>Los Angeles, CA</t>
  </si>
  <si>
    <t>Milwaukee, WI</t>
  </si>
  <si>
    <t>Nogales, AZ</t>
  </si>
  <si>
    <t>Port Arthur, TX</t>
  </si>
  <si>
    <t>Portland, ME</t>
  </si>
  <si>
    <t>Providence, RI</t>
  </si>
  <si>
    <t>San Diego, CA</t>
  </si>
  <si>
    <t>San Francisco, CA</t>
  </si>
  <si>
    <t>Savannah, GA</t>
  </si>
  <si>
    <t>Seattle, WA</t>
  </si>
  <si>
    <t>St Albans, VT</t>
  </si>
  <si>
    <t>St Louis, MO</t>
  </si>
  <si>
    <t>Washington, DC</t>
  </si>
  <si>
    <t>and Special Category shipments, and adjustments for</t>
  </si>
  <si>
    <t>or customs district. The value of bituminous coal</t>
  </si>
  <si>
    <t>\2 Excludes exports of bituminous coal.</t>
  </si>
  <si>
    <r>
      <t>U.S. Highlights of Export and Import Trade</t>
    </r>
    <r>
      <rPr>
        <sz val="12"/>
        <color indexed="8"/>
        <rFont val="Courier New"/>
        <family val="3"/>
      </rPr>
      <t xml:space="preserve">, series FT 990; </t>
    </r>
  </si>
  <si>
    <r>
      <t>U.S. Merchandise Trade: Selected Highlights</t>
    </r>
    <r>
      <rPr>
        <sz val="12"/>
        <color indexed="8"/>
        <rFont val="Courier New"/>
        <family val="3"/>
      </rPr>
      <t xml:space="preserve">, series FT 920; </t>
    </r>
  </si>
  <si>
    <t>undocumented exports to Canada are not distributed by coastal area</t>
  </si>
  <si>
    <t>Virgin Islands, U.S.</t>
  </si>
  <si>
    <t>Mail shipments (exports only)</t>
  </si>
  <si>
    <r>
      <t xml:space="preserve">1991-2004, </t>
    </r>
    <r>
      <rPr>
        <i/>
        <sz val="12"/>
        <color indexed="8"/>
        <rFont val="Courier New"/>
        <family val="3"/>
      </rPr>
      <t>U.S. Export History</t>
    </r>
    <r>
      <rPr>
        <sz val="12"/>
        <color indexed="8"/>
        <rFont val="Courier New"/>
        <family val="3"/>
      </rPr>
      <t xml:space="preserve"> and </t>
    </r>
    <r>
      <rPr>
        <i/>
        <sz val="12"/>
        <color indexed="8"/>
        <rFont val="Courier New"/>
        <family val="3"/>
      </rPr>
      <t>U.S. Import History</t>
    </r>
    <r>
      <rPr>
        <sz val="12"/>
        <color indexed="8"/>
        <rFont val="Courier New"/>
        <family val="3"/>
      </rPr>
      <t xml:space="preserve"> on compact disc;</t>
    </r>
  </si>
  <si>
    <t xml:space="preserve">    Total \1</t>
  </si>
  <si>
    <t xml:space="preserve">Wilmington, North Carolina </t>
  </si>
  <si>
    <t>Boston, MA</t>
  </si>
  <si>
    <t>1.3</t>
  </si>
  <si>
    <t>Schedule D Customs District code</t>
  </si>
  <si>
    <t>Imports for consumption</t>
  </si>
  <si>
    <t>Savannah/Wilmington</t>
  </si>
  <si>
    <t xml:space="preserve">Low valued </t>
  </si>
  <si>
    <t>Vessels under their own power</t>
  </si>
  <si>
    <t>Exports</t>
  </si>
  <si>
    <t>1980</t>
  </si>
  <si>
    <t>1985</t>
  </si>
  <si>
    <t>1986</t>
  </si>
  <si>
    <t>1987</t>
  </si>
  <si>
    <t>1988</t>
  </si>
  <si>
    <t>1989</t>
  </si>
  <si>
    <t>00</t>
  </si>
  <si>
    <t>31</t>
  </si>
  <si>
    <t>13</t>
  </si>
  <si>
    <t>04</t>
  </si>
  <si>
    <t>Baltimore, MD</t>
  </si>
  <si>
    <t>09</t>
  </si>
  <si>
    <t>16</t>
  </si>
  <si>
    <t>Buffalo, NY</t>
  </si>
  <si>
    <t>39</t>
  </si>
  <si>
    <t>Charleston, SC \2</t>
  </si>
  <si>
    <t>41</t>
  </si>
  <si>
    <t>55</t>
  </si>
  <si>
    <t>38</t>
  </si>
  <si>
    <t>36</t>
  </si>
  <si>
    <t>24</t>
  </si>
  <si>
    <t>33</t>
  </si>
  <si>
    <t>El Paso, TX</t>
  </si>
  <si>
    <t>32</t>
  </si>
  <si>
    <t>53</t>
  </si>
  <si>
    <t>23</t>
  </si>
  <si>
    <t>27</t>
  </si>
  <si>
    <t>52</t>
  </si>
  <si>
    <t>37</t>
  </si>
  <si>
    <t xml:space="preserve">Miami, FL </t>
  </si>
  <si>
    <t>35</t>
  </si>
  <si>
    <t>19</t>
  </si>
  <si>
    <t xml:space="preserve">Minneapolis, MN </t>
  </si>
  <si>
    <t>20</t>
  </si>
  <si>
    <t>Mobile, AL \2</t>
  </si>
  <si>
    <t>10</t>
  </si>
  <si>
    <t xml:space="preserve">New Orleans, LA </t>
  </si>
  <si>
    <t>26</t>
  </si>
  <si>
    <t>New York, NY</t>
  </si>
  <si>
    <t>14</t>
  </si>
  <si>
    <t>07</t>
  </si>
  <si>
    <t>Norfolk, VA \2</t>
  </si>
  <si>
    <t>34</t>
  </si>
  <si>
    <t>Ogdensburg, NY</t>
  </si>
  <si>
    <t>11</t>
  </si>
  <si>
    <t xml:space="preserve">Pembina, ND </t>
  </si>
  <si>
    <t>21</t>
  </si>
  <si>
    <t>Philadelphia, PA</t>
  </si>
  <si>
    <t>01</t>
  </si>
  <si>
    <t>29</t>
  </si>
  <si>
    <t>05</t>
  </si>
  <si>
    <t xml:space="preserve">Portland, OR </t>
  </si>
  <si>
    <t>25</t>
  </si>
  <si>
    <t>(Z)</t>
  </si>
  <si>
    <t>28</t>
  </si>
  <si>
    <t>49</t>
  </si>
  <si>
    <t>17</t>
  </si>
  <si>
    <t xml:space="preserve">San Juan, PR </t>
  </si>
  <si>
    <t>30</t>
  </si>
  <si>
    <t>02</t>
  </si>
  <si>
    <t>45</t>
  </si>
  <si>
    <t>18</t>
  </si>
  <si>
    <t>51</t>
  </si>
  <si>
    <t>Tampa, FL</t>
  </si>
  <si>
    <t>54</t>
  </si>
  <si>
    <t>15</t>
  </si>
  <si>
    <t>58</t>
  </si>
  <si>
    <t>(NA)</t>
  </si>
  <si>
    <t>(X)</t>
  </si>
  <si>
    <t>N-M-C</t>
  </si>
  <si>
    <t>59</t>
  </si>
  <si>
    <t>60</t>
  </si>
  <si>
    <t>70</t>
  </si>
  <si>
    <t>80</t>
  </si>
  <si>
    <t>\1 Totals shown for exports reflect the value of estimated parcel post</t>
  </si>
  <si>
    <t>For more information:</t>
  </si>
  <si>
    <t>(free alongside ship) value all years; imports are on customs-value basis.</t>
  </si>
  <si>
    <r>
      <t xml:space="preserve">These data may differ from those in Tables 1261, </t>
    </r>
    <r>
      <rPr>
        <b/>
        <sz val="12"/>
        <color indexed="8"/>
        <rFont val="Courier New"/>
        <family val="3"/>
      </rPr>
      <t>1266, and 1267</t>
    </r>
    <r>
      <rPr>
        <sz val="12"/>
        <color indexed="8"/>
        <rFont val="Courier New"/>
        <family val="3"/>
      </rPr>
      <t xml:space="preserve">. </t>
    </r>
  </si>
  <si>
    <t>For methodology, see Foreign Trade Statistics in Appendix III]</t>
  </si>
  <si>
    <r>
      <t>[In billions of dollars</t>
    </r>
    <r>
      <rPr>
        <sz val="12"/>
        <color indexed="8"/>
        <rFont val="Courier New"/>
        <family val="3"/>
      </rPr>
      <t xml:space="preserve"> (</t>
    </r>
    <r>
      <rPr>
        <b/>
        <sz val="12"/>
        <color indexed="8"/>
        <rFont val="Courier New"/>
        <family val="3"/>
      </rPr>
      <t>780.0 represents $780,000,000,000)</t>
    </r>
    <r>
      <rPr>
        <sz val="12"/>
        <color indexed="8"/>
        <rFont val="Courier New"/>
        <family val="3"/>
      </rPr>
      <t>. Exports are f.a.s.</t>
    </r>
  </si>
  <si>
    <t xml:space="preserve">exported through Norfolk, VA; Charleston, SC; and Mobile, AL, is </t>
  </si>
  <si>
    <t>Source: U.S. Census Bureau,</t>
  </si>
  <si>
    <t>Back to Data</t>
  </si>
  <si>
    <t>HEADNOTE</t>
  </si>
  <si>
    <t>SYMBOL</t>
  </si>
  <si>
    <t>FOOTNOTES</t>
  </si>
  <si>
    <t>http://www.census.gov/foreign-trade/Press-Release/ft920_index.html</t>
  </si>
  <si>
    <t>Unit</t>
  </si>
  <si>
    <t>Billion Dollars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</si>
</sst>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_)"/>
    <numFmt numFmtId="181" formatCode="#,##0.0_);\(#,##0.0\)"/>
    <numFmt numFmtId="182" formatCode="0_)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0.000"/>
    <numFmt numFmtId="187" formatCode="0.0"/>
  </numFmts>
  <fonts count="8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/>
    </xf>
    <xf numFmtId="180" fontId="4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180" fontId="5" fillId="0" borderId="2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Alignment="1" applyProtection="1">
      <alignment/>
      <protection/>
    </xf>
    <xf numFmtId="183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right"/>
      <protection/>
    </xf>
    <xf numFmtId="183" fontId="5" fillId="0" borderId="0" xfId="21" applyNumberFormat="1" applyFont="1" applyFill="1">
      <alignment/>
      <protection/>
    </xf>
    <xf numFmtId="183" fontId="5" fillId="0" borderId="0" xfId="0" applyNumberFormat="1" applyFont="1" applyFill="1" applyBorder="1" applyAlignment="1">
      <alignment horizontal="right"/>
    </xf>
    <xf numFmtId="180" fontId="4" fillId="0" borderId="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fill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180" fontId="4" fillId="0" borderId="3" xfId="0" applyNumberFormat="1" applyFont="1" applyFill="1" applyBorder="1" applyAlignment="1" applyProtection="1">
      <alignment/>
      <protection/>
    </xf>
    <xf numFmtId="181" fontId="4" fillId="0" borderId="3" xfId="0" applyNumberFormat="1" applyFont="1" applyFill="1" applyBorder="1" applyAlignment="1" applyProtection="1">
      <alignment/>
      <protection/>
    </xf>
    <xf numFmtId="181" fontId="5" fillId="0" borderId="3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87" fontId="5" fillId="0" borderId="0" xfId="0" applyNumberFormat="1" applyFont="1" applyFill="1" applyAlignment="1">
      <alignment/>
    </xf>
    <xf numFmtId="183" fontId="4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7" xfId="0" applyNumberFormat="1" applyFont="1" applyFill="1" applyBorder="1" applyAlignment="1" applyProtection="1">
      <alignment/>
      <protection/>
    </xf>
    <xf numFmtId="183" fontId="4" fillId="0" borderId="2" xfId="0" applyNumberFormat="1" applyFont="1" applyFill="1" applyBorder="1" applyAlignment="1" applyProtection="1">
      <alignment/>
      <protection/>
    </xf>
    <xf numFmtId="183" fontId="4" fillId="0" borderId="8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Alignment="1">
      <alignment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Alignment="1" applyProtection="1">
      <alignment/>
      <protection/>
    </xf>
    <xf numFmtId="183" fontId="5" fillId="0" borderId="0" xfId="0" applyNumberFormat="1" applyFont="1" applyFill="1" applyBorder="1" applyAlignment="1" applyProtection="1">
      <alignment/>
      <protection/>
    </xf>
    <xf numFmtId="183" fontId="4" fillId="0" borderId="8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Alignment="1" applyProtection="1">
      <alignment horizontal="right"/>
      <protection/>
    </xf>
    <xf numFmtId="183" fontId="5" fillId="0" borderId="0" xfId="0" applyNumberFormat="1" applyFont="1" applyFill="1" applyAlignment="1" applyProtection="1">
      <alignment horizontal="right"/>
      <protection/>
    </xf>
    <xf numFmtId="183" fontId="4" fillId="0" borderId="0" xfId="0" applyNumberFormat="1" applyFont="1" applyFill="1" applyAlignment="1" applyProtection="1" quotePrefix="1">
      <alignment horizontal="right"/>
      <protection/>
    </xf>
    <xf numFmtId="183" fontId="4" fillId="0" borderId="0" xfId="0" applyNumberFormat="1" applyFont="1" applyFill="1" applyBorder="1" applyAlignment="1" applyProtection="1">
      <alignment horizontal="right"/>
      <protection/>
    </xf>
    <xf numFmtId="183" fontId="5" fillId="0" borderId="0" xfId="0" applyNumberFormat="1" applyFont="1" applyFill="1" applyAlignment="1" applyProtection="1" quotePrefix="1">
      <alignment horizontal="right"/>
      <protection/>
    </xf>
    <xf numFmtId="183" fontId="5" fillId="0" borderId="0" xfId="0" applyNumberFormat="1" applyFont="1" applyFill="1" applyBorder="1" applyAlignment="1" applyProtection="1">
      <alignment horizontal="right"/>
      <protection/>
    </xf>
    <xf numFmtId="183" fontId="5" fillId="0" borderId="0" xfId="21" applyNumberFormat="1" applyFont="1" applyFill="1" applyBorder="1">
      <alignment/>
      <protection/>
    </xf>
    <xf numFmtId="0" fontId="5" fillId="0" borderId="9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83" fontId="2" fillId="0" borderId="10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4" fillId="0" borderId="0" xfId="21" applyNumberFormat="1" applyFont="1" applyFill="1" applyBorder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fill"/>
      <protection/>
    </xf>
    <xf numFmtId="180" fontId="4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0" xfId="20" applyAlignment="1">
      <alignment/>
    </xf>
    <xf numFmtId="0" fontId="3" fillId="0" borderId="0" xfId="2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20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0" fontId="4" fillId="0" borderId="8" xfId="0" applyFont="1" applyFill="1" applyBorder="1" applyAlignment="1">
      <alignment horizontal="right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STRACT\RETDSK07\Census-FTD\exh5Sor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5"/>
    </sheetNames>
    <sheetDataSet>
      <sheetData sheetId="0">
        <row r="51">
          <cell r="C51">
            <v>18226.14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85"/>
  <sheetViews>
    <sheetView showGridLines="0" tabSelected="1" zoomScale="75" zoomScaleNormal="75" workbookViewId="0" topLeftCell="A1">
      <pane xSplit="3" ySplit="13" topLeftCell="D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69921875" defaultRowHeight="15.75"/>
  <cols>
    <col min="1" max="2" width="47.59765625" style="4" customWidth="1"/>
    <col min="3" max="18" width="12.69921875" style="4" customWidth="1"/>
    <col min="19" max="19" width="20.8984375" style="4" customWidth="1"/>
    <col min="20" max="20" width="12.69921875" style="4" customWidth="1"/>
    <col min="21" max="21" width="11.69921875" style="4" customWidth="1"/>
    <col min="22" max="25" width="12.69921875" style="4" customWidth="1"/>
    <col min="26" max="27" width="10.69921875" style="4" customWidth="1"/>
    <col min="28" max="33" width="12.69921875" style="4" customWidth="1"/>
    <col min="34" max="49" width="12.69921875" style="9" customWidth="1"/>
    <col min="50" max="50" width="14.69921875" style="9" customWidth="1"/>
    <col min="51" max="51" width="14.69921875" style="63" customWidth="1"/>
    <col min="52" max="16384" width="12.69921875" style="4" customWidth="1"/>
  </cols>
  <sheetData>
    <row r="1" spans="1:51" ht="16.5">
      <c r="A1" s="10" t="s">
        <v>0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62"/>
    </row>
    <row r="2" spans="1:5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62"/>
    </row>
    <row r="3" spans="1:51" ht="16.5">
      <c r="A3" s="79" t="s">
        <v>1</v>
      </c>
      <c r="B3" s="7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62"/>
    </row>
    <row r="4" spans="1:51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62"/>
    </row>
    <row r="5" spans="1:5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62"/>
    </row>
    <row r="6" spans="1:51" ht="16.5">
      <c r="A6" s="6"/>
      <c r="B6" s="6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2"/>
    </row>
    <row r="7" spans="1:51" ht="16.5">
      <c r="A7" s="27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62"/>
    </row>
    <row r="8" spans="1:51" ht="17.25" customHeight="1">
      <c r="A8" s="93" t="s">
        <v>2</v>
      </c>
      <c r="B8" s="78"/>
      <c r="C8" s="85" t="s">
        <v>43</v>
      </c>
      <c r="D8" s="96" t="s">
        <v>48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101" t="s">
        <v>44</v>
      </c>
      <c r="AC8" s="102"/>
      <c r="AD8" s="102"/>
      <c r="AE8" s="102"/>
      <c r="AF8" s="102"/>
      <c r="AG8" s="102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8"/>
    </row>
    <row r="9" spans="1:51" ht="15.75">
      <c r="A9" s="94"/>
      <c r="B9" s="80"/>
      <c r="C9" s="86"/>
      <c r="D9" s="9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100"/>
      <c r="AB9" s="103"/>
      <c r="AC9" s="104"/>
      <c r="AD9" s="104"/>
      <c r="AE9" s="104"/>
      <c r="AF9" s="104"/>
      <c r="AG9" s="104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100"/>
    </row>
    <row r="10" spans="1:51" ht="16.5" customHeight="1">
      <c r="A10" s="94"/>
      <c r="B10" s="80"/>
      <c r="C10" s="86"/>
      <c r="D10" s="40"/>
      <c r="E10" s="40"/>
      <c r="F10" s="40"/>
      <c r="G10" s="40"/>
      <c r="H10" s="40"/>
      <c r="I10" s="40"/>
      <c r="J10" s="105">
        <v>1990</v>
      </c>
      <c r="K10" s="82">
        <v>1991</v>
      </c>
      <c r="L10" s="82">
        <v>1992</v>
      </c>
      <c r="M10" s="82">
        <v>1993</v>
      </c>
      <c r="N10" s="82">
        <v>1994</v>
      </c>
      <c r="O10" s="82">
        <v>1995</v>
      </c>
      <c r="P10" s="82">
        <v>1996</v>
      </c>
      <c r="Q10" s="82">
        <v>1997</v>
      </c>
      <c r="R10" s="82">
        <v>1998</v>
      </c>
      <c r="S10" s="82">
        <v>1999</v>
      </c>
      <c r="T10" s="91">
        <v>2000</v>
      </c>
      <c r="U10" s="82">
        <v>2001</v>
      </c>
      <c r="V10" s="82">
        <v>2002</v>
      </c>
      <c r="W10" s="82">
        <v>2003</v>
      </c>
      <c r="X10" s="82">
        <v>2004</v>
      </c>
      <c r="Y10" s="82">
        <v>2005</v>
      </c>
      <c r="Z10" s="84">
        <v>2006</v>
      </c>
      <c r="AA10" s="88">
        <v>2007</v>
      </c>
      <c r="AB10" s="1"/>
      <c r="AC10" s="1"/>
      <c r="AD10" s="1"/>
      <c r="AE10" s="1"/>
      <c r="AF10" s="1"/>
      <c r="AG10" s="1"/>
      <c r="AH10" s="82">
        <v>1990</v>
      </c>
      <c r="AI10" s="82">
        <v>1991</v>
      </c>
      <c r="AJ10" s="82">
        <v>1992</v>
      </c>
      <c r="AK10" s="82">
        <v>1993</v>
      </c>
      <c r="AL10" s="82">
        <v>1994</v>
      </c>
      <c r="AM10" s="82">
        <v>1995</v>
      </c>
      <c r="AN10" s="82">
        <v>1996</v>
      </c>
      <c r="AO10" s="82">
        <v>1997</v>
      </c>
      <c r="AP10" s="82">
        <v>1998</v>
      </c>
      <c r="AQ10" s="82">
        <v>1999</v>
      </c>
      <c r="AR10" s="82">
        <v>2000</v>
      </c>
      <c r="AS10" s="82">
        <v>2001</v>
      </c>
      <c r="AT10" s="82">
        <v>2002</v>
      </c>
      <c r="AU10" s="82">
        <v>2003</v>
      </c>
      <c r="AV10" s="82">
        <v>2004</v>
      </c>
      <c r="AW10" s="82">
        <v>2005</v>
      </c>
      <c r="AX10" s="84">
        <v>2006</v>
      </c>
      <c r="AY10" s="88">
        <v>2007</v>
      </c>
    </row>
    <row r="11" spans="1:51" ht="16.5">
      <c r="A11" s="94"/>
      <c r="C11" s="86"/>
      <c r="D11" s="5" t="s">
        <v>49</v>
      </c>
      <c r="E11" s="5" t="s">
        <v>50</v>
      </c>
      <c r="F11" s="5" t="s">
        <v>51</v>
      </c>
      <c r="G11" s="5" t="s">
        <v>52</v>
      </c>
      <c r="H11" s="5" t="s">
        <v>53</v>
      </c>
      <c r="I11" s="5" t="s">
        <v>54</v>
      </c>
      <c r="J11" s="106"/>
      <c r="K11" s="83"/>
      <c r="L11" s="83"/>
      <c r="M11" s="83"/>
      <c r="N11" s="83"/>
      <c r="O11" s="83"/>
      <c r="P11" s="83"/>
      <c r="Q11" s="83"/>
      <c r="R11" s="83"/>
      <c r="S11" s="83"/>
      <c r="T11" s="92"/>
      <c r="U11" s="83"/>
      <c r="V11" s="83"/>
      <c r="W11" s="83"/>
      <c r="X11" s="83"/>
      <c r="Y11" s="83"/>
      <c r="Z11" s="83"/>
      <c r="AA11" s="89"/>
      <c r="AB11" s="5" t="s">
        <v>49</v>
      </c>
      <c r="AC11" s="5" t="s">
        <v>50</v>
      </c>
      <c r="AD11" s="5" t="s">
        <v>51</v>
      </c>
      <c r="AE11" s="5" t="s">
        <v>52</v>
      </c>
      <c r="AF11" s="5" t="s">
        <v>53</v>
      </c>
      <c r="AG11" s="5" t="s">
        <v>54</v>
      </c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9"/>
    </row>
    <row r="12" spans="1:51" ht="16.5" customHeight="1">
      <c r="A12" s="94"/>
      <c r="B12" s="80" t="s">
        <v>136</v>
      </c>
      <c r="C12" s="86"/>
      <c r="D12" s="40"/>
      <c r="E12" s="40"/>
      <c r="F12" s="40"/>
      <c r="G12" s="40"/>
      <c r="H12" s="40"/>
      <c r="I12" s="40"/>
      <c r="J12" s="105"/>
      <c r="K12" s="82"/>
      <c r="L12" s="82"/>
      <c r="M12" s="82"/>
      <c r="N12" s="82"/>
      <c r="O12" s="82"/>
      <c r="P12" s="82"/>
      <c r="Q12" s="82"/>
      <c r="R12" s="82"/>
      <c r="S12" s="82"/>
      <c r="T12" s="91"/>
      <c r="U12" s="82"/>
      <c r="V12" s="82"/>
      <c r="W12" s="82"/>
      <c r="X12" s="82"/>
      <c r="Y12" s="82"/>
      <c r="Z12" s="82"/>
      <c r="AA12" s="90"/>
      <c r="AB12" s="1"/>
      <c r="AC12" s="1"/>
      <c r="AD12" s="1"/>
      <c r="AE12" s="1"/>
      <c r="AF12" s="1"/>
      <c r="AG12" s="1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90"/>
    </row>
    <row r="13" spans="1:51" ht="16.5">
      <c r="A13" s="95"/>
      <c r="B13" s="81"/>
      <c r="C13" s="87"/>
      <c r="D13" s="36"/>
      <c r="E13" s="36"/>
      <c r="F13" s="36"/>
      <c r="G13" s="36"/>
      <c r="H13" s="36"/>
      <c r="I13" s="36"/>
      <c r="J13" s="37"/>
      <c r="K13" s="36"/>
      <c r="L13" s="36"/>
      <c r="M13" s="36"/>
      <c r="N13" s="36"/>
      <c r="O13" s="36"/>
      <c r="P13" s="36"/>
      <c r="Q13" s="36"/>
      <c r="R13" s="36"/>
      <c r="S13" s="36"/>
      <c r="T13" s="38"/>
      <c r="U13" s="36"/>
      <c r="V13" s="36"/>
      <c r="W13" s="36"/>
      <c r="X13" s="36"/>
      <c r="Y13" s="36"/>
      <c r="Z13" s="36"/>
      <c r="AA13" s="59"/>
      <c r="AB13" s="36"/>
      <c r="AC13" s="36"/>
      <c r="AD13" s="36"/>
      <c r="AE13" s="36"/>
      <c r="AF13" s="36"/>
      <c r="AG13" s="36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61"/>
    </row>
    <row r="14" spans="1:51" s="47" customFormat="1" ht="16.5">
      <c r="A14" s="42" t="s">
        <v>39</v>
      </c>
      <c r="B14" s="42" t="s">
        <v>137</v>
      </c>
      <c r="C14" s="44" t="s">
        <v>55</v>
      </c>
      <c r="D14" s="43">
        <v>220.8</v>
      </c>
      <c r="E14" s="42">
        <v>213.1</v>
      </c>
      <c r="F14" s="42">
        <v>217.3</v>
      </c>
      <c r="G14" s="42">
        <v>252.9</v>
      </c>
      <c r="H14" s="42">
        <v>320.4</v>
      </c>
      <c r="I14" s="42">
        <v>363.8</v>
      </c>
      <c r="J14" s="45">
        <v>393</v>
      </c>
      <c r="K14" s="42">
        <v>421.730011428</v>
      </c>
      <c r="L14" s="42">
        <v>448.163612021</v>
      </c>
      <c r="M14" s="42">
        <v>465.090972324</v>
      </c>
      <c r="N14" s="42">
        <v>512.626476328</v>
      </c>
      <c r="O14" s="42">
        <v>584.742005461</v>
      </c>
      <c r="P14" s="42">
        <v>625.074999447</v>
      </c>
      <c r="Q14" s="42">
        <v>689.18243122</v>
      </c>
      <c r="R14" s="42">
        <v>682.137748539</v>
      </c>
      <c r="S14" s="42">
        <v>695.797225018</v>
      </c>
      <c r="T14" s="46">
        <v>780</v>
      </c>
      <c r="U14" s="42">
        <v>731</v>
      </c>
      <c r="V14" s="42">
        <v>693.1</v>
      </c>
      <c r="W14" s="13">
        <v>723.743176992</v>
      </c>
      <c r="X14" s="42">
        <v>817.9</v>
      </c>
      <c r="Y14" s="42">
        <v>904.37982</v>
      </c>
      <c r="Z14" s="43">
        <f>1037142.9/1000</f>
        <v>1037.1429</v>
      </c>
      <c r="AA14" s="64">
        <v>1162.70829</v>
      </c>
      <c r="AB14" s="43">
        <v>244</v>
      </c>
      <c r="AC14" s="42">
        <v>343.6</v>
      </c>
      <c r="AD14" s="42">
        <v>368.7</v>
      </c>
      <c r="AE14" s="42">
        <v>402.1</v>
      </c>
      <c r="AF14" s="42">
        <v>437.1</v>
      </c>
      <c r="AG14" s="42">
        <v>468</v>
      </c>
      <c r="AH14" s="42">
        <v>490.6</v>
      </c>
      <c r="AI14" s="42">
        <v>482.083119933</v>
      </c>
      <c r="AJ14" s="42">
        <v>525.260193557</v>
      </c>
      <c r="AK14" s="42">
        <v>575.074716324</v>
      </c>
      <c r="AL14" s="42">
        <v>657.285999916</v>
      </c>
      <c r="AM14" s="42">
        <v>738.612855783</v>
      </c>
      <c r="AN14" s="42">
        <v>789.885803942</v>
      </c>
      <c r="AO14" s="42">
        <v>861.724568586</v>
      </c>
      <c r="AP14" s="42">
        <v>905.709680248</v>
      </c>
      <c r="AQ14" s="42">
        <v>1016.885822916</v>
      </c>
      <c r="AR14" s="43">
        <v>1205.6</v>
      </c>
      <c r="AS14" s="42">
        <v>1132.6</v>
      </c>
      <c r="AT14" s="42">
        <v>1152.5</v>
      </c>
      <c r="AU14" s="13">
        <v>1250.0968</v>
      </c>
      <c r="AV14" s="42">
        <v>1460.2</v>
      </c>
      <c r="AW14" s="14">
        <v>1662.37969</v>
      </c>
      <c r="AX14" s="43">
        <v>1845.0532</v>
      </c>
      <c r="AY14" s="67">
        <v>1942.86294</v>
      </c>
    </row>
    <row r="15" spans="1:52" ht="16.5">
      <c r="A15" s="3" t="s">
        <v>7</v>
      </c>
      <c r="B15" s="42" t="s">
        <v>137</v>
      </c>
      <c r="C15" s="15" t="s">
        <v>56</v>
      </c>
      <c r="D15" s="20">
        <v>1</v>
      </c>
      <c r="E15" s="16">
        <v>1.3</v>
      </c>
      <c r="F15" s="16">
        <v>1.3</v>
      </c>
      <c r="G15" s="16">
        <v>1.7</v>
      </c>
      <c r="H15" s="16">
        <v>2.2</v>
      </c>
      <c r="I15" s="16">
        <v>2.6</v>
      </c>
      <c r="J15" s="17">
        <v>3.7</v>
      </c>
      <c r="K15" s="16">
        <v>4.575655158</v>
      </c>
      <c r="L15" s="16">
        <v>5.096419839</v>
      </c>
      <c r="M15" s="16">
        <v>4.758025556</v>
      </c>
      <c r="N15" s="18">
        <v>5.333754748</v>
      </c>
      <c r="O15" s="16">
        <v>5.900961949</v>
      </c>
      <c r="P15" s="16">
        <v>6.129053468</v>
      </c>
      <c r="Q15" s="16">
        <v>7.591682826</v>
      </c>
      <c r="R15" s="16">
        <v>7.718746427</v>
      </c>
      <c r="S15" s="16">
        <v>8.833805227</v>
      </c>
      <c r="T15" s="48">
        <v>5.9</v>
      </c>
      <c r="U15" s="49">
        <v>7.7</v>
      </c>
      <c r="V15" s="49">
        <v>7.3</v>
      </c>
      <c r="W15" s="19">
        <v>8.442121574</v>
      </c>
      <c r="X15" s="22">
        <v>8.73713</v>
      </c>
      <c r="Y15" s="49">
        <v>12.05734</v>
      </c>
      <c r="Z15" s="50">
        <f>14865.5/1000</f>
        <v>14.8655</v>
      </c>
      <c r="AA15" s="65">
        <v>14.129719999999999</v>
      </c>
      <c r="AB15" s="50">
        <v>0.2</v>
      </c>
      <c r="AC15" s="49">
        <v>0.2</v>
      </c>
      <c r="AD15" s="49">
        <v>0.3</v>
      </c>
      <c r="AE15" s="49">
        <v>0.1</v>
      </c>
      <c r="AF15" s="49">
        <v>0.2</v>
      </c>
      <c r="AG15" s="49">
        <v>0.4</v>
      </c>
      <c r="AH15" s="49">
        <v>0.7</v>
      </c>
      <c r="AI15" s="49">
        <v>0.856848148</v>
      </c>
      <c r="AJ15" s="49">
        <v>1.328244056</v>
      </c>
      <c r="AK15" s="49">
        <v>1.998196927</v>
      </c>
      <c r="AL15" s="49">
        <v>3.615233845</v>
      </c>
      <c r="AM15" s="49">
        <v>5.657211721</v>
      </c>
      <c r="AN15" s="49">
        <v>6.932194369</v>
      </c>
      <c r="AO15" s="49">
        <v>7.206233852</v>
      </c>
      <c r="AP15" s="49">
        <v>7.331728185</v>
      </c>
      <c r="AQ15" s="49">
        <v>9.245384403</v>
      </c>
      <c r="AR15" s="50">
        <v>13.4</v>
      </c>
      <c r="AS15" s="49">
        <v>11.5</v>
      </c>
      <c r="AT15" s="49">
        <v>11.3</v>
      </c>
      <c r="AU15" s="19">
        <v>9.164709512</v>
      </c>
      <c r="AV15" s="22">
        <v>10.477</v>
      </c>
      <c r="AW15" s="23">
        <v>10.22649</v>
      </c>
      <c r="AX15" s="23">
        <v>11.398530000000001</v>
      </c>
      <c r="AY15" s="66">
        <v>11.07319</v>
      </c>
      <c r="AZ15" s="41"/>
    </row>
    <row r="16" spans="1:52" ht="16.5">
      <c r="A16" s="3" t="s">
        <v>59</v>
      </c>
      <c r="B16" s="42" t="s">
        <v>137</v>
      </c>
      <c r="C16" s="15" t="s">
        <v>57</v>
      </c>
      <c r="D16" s="20">
        <v>9</v>
      </c>
      <c r="E16" s="16">
        <v>5.5</v>
      </c>
      <c r="F16" s="16">
        <v>4.9</v>
      </c>
      <c r="G16" s="16">
        <v>5.4</v>
      </c>
      <c r="H16" s="16">
        <v>6.8</v>
      </c>
      <c r="I16" s="16">
        <v>7.7</v>
      </c>
      <c r="J16" s="17">
        <v>6.7</v>
      </c>
      <c r="K16" s="16">
        <v>8.007006693</v>
      </c>
      <c r="L16" s="16">
        <v>7.742487836</v>
      </c>
      <c r="M16" s="16">
        <v>7.617438319</v>
      </c>
      <c r="N16" s="18">
        <v>8.249265447</v>
      </c>
      <c r="O16" s="16">
        <v>9.024071065</v>
      </c>
      <c r="P16" s="16">
        <v>8.262064098</v>
      </c>
      <c r="Q16" s="16">
        <v>7.582782957</v>
      </c>
      <c r="R16" s="16">
        <v>6.612076142</v>
      </c>
      <c r="S16" s="16">
        <v>5.875412161</v>
      </c>
      <c r="T16" s="48">
        <v>6.2</v>
      </c>
      <c r="U16" s="49">
        <v>5.7</v>
      </c>
      <c r="V16" s="49">
        <v>5.1</v>
      </c>
      <c r="W16" s="19">
        <v>6.049522481</v>
      </c>
      <c r="X16" s="22">
        <v>7.15268</v>
      </c>
      <c r="Y16" s="49">
        <v>9.00676</v>
      </c>
      <c r="Z16" s="58">
        <f>9995.75/1000</f>
        <v>9.99575</v>
      </c>
      <c r="AA16" s="65">
        <v>14.38724</v>
      </c>
      <c r="AB16" s="50">
        <v>6</v>
      </c>
      <c r="AC16" s="49">
        <v>8.8</v>
      </c>
      <c r="AD16" s="49">
        <v>11</v>
      </c>
      <c r="AE16" s="49">
        <v>11.8</v>
      </c>
      <c r="AF16" s="49">
        <v>12.1</v>
      </c>
      <c r="AG16" s="49">
        <v>11.8</v>
      </c>
      <c r="AH16" s="49">
        <v>11.2</v>
      </c>
      <c r="AI16" s="49">
        <v>10.09255739</v>
      </c>
      <c r="AJ16" s="49">
        <v>10.765343747</v>
      </c>
      <c r="AK16" s="49">
        <v>11.705183506</v>
      </c>
      <c r="AL16" s="49">
        <v>13.40003124</v>
      </c>
      <c r="AM16" s="49">
        <v>14.399225303</v>
      </c>
      <c r="AN16" s="49">
        <v>13.978183551</v>
      </c>
      <c r="AO16" s="49">
        <v>14.693346838</v>
      </c>
      <c r="AP16" s="49">
        <v>16.279844626</v>
      </c>
      <c r="AQ16" s="49">
        <v>17.740178785</v>
      </c>
      <c r="AR16" s="50">
        <v>18.6</v>
      </c>
      <c r="AS16" s="49">
        <v>18.4</v>
      </c>
      <c r="AT16" s="49">
        <v>19.5</v>
      </c>
      <c r="AU16" s="19">
        <v>22.730389292</v>
      </c>
      <c r="AV16" s="22">
        <v>26.66688</v>
      </c>
      <c r="AW16" s="23">
        <v>29.50779</v>
      </c>
      <c r="AX16" s="23">
        <v>29.62839</v>
      </c>
      <c r="AY16" s="66">
        <v>30.272299999999998</v>
      </c>
      <c r="AZ16" s="41"/>
    </row>
    <row r="17" spans="1:52" ht="16.5">
      <c r="A17" s="3" t="s">
        <v>41</v>
      </c>
      <c r="B17" s="42" t="s">
        <v>137</v>
      </c>
      <c r="C17" s="15" t="s">
        <v>58</v>
      </c>
      <c r="D17" s="20">
        <v>0.8</v>
      </c>
      <c r="E17" s="16">
        <v>3</v>
      </c>
      <c r="F17" s="16">
        <v>3.8</v>
      </c>
      <c r="G17" s="16">
        <v>4.4</v>
      </c>
      <c r="H17" s="16">
        <v>5.7</v>
      </c>
      <c r="I17" s="16">
        <v>6.2</v>
      </c>
      <c r="J17" s="17">
        <v>5.6</v>
      </c>
      <c r="K17" s="16">
        <v>4.288789591</v>
      </c>
      <c r="L17" s="16">
        <v>4.409849615</v>
      </c>
      <c r="M17" s="16">
        <v>4.365183701</v>
      </c>
      <c r="N17" s="18">
        <v>4.739595791</v>
      </c>
      <c r="O17" s="16">
        <v>4.578318173</v>
      </c>
      <c r="P17" s="16">
        <v>4.973237693</v>
      </c>
      <c r="Q17" s="16">
        <v>5.669850544</v>
      </c>
      <c r="R17" s="16">
        <v>5.994638215</v>
      </c>
      <c r="S17" s="16">
        <v>6.824816459</v>
      </c>
      <c r="T17" s="48">
        <v>7</v>
      </c>
      <c r="U17" s="49">
        <v>7</v>
      </c>
      <c r="V17" s="49">
        <v>6.8</v>
      </c>
      <c r="W17" s="19">
        <v>6.994692726</v>
      </c>
      <c r="X17" s="22">
        <v>9.7411</v>
      </c>
      <c r="Y17" s="49">
        <v>9.93299</v>
      </c>
      <c r="Z17" s="58">
        <f>10500.97/1000</f>
        <v>10.500969999999999</v>
      </c>
      <c r="AA17" s="65">
        <v>11.35273</v>
      </c>
      <c r="AB17" s="50">
        <v>5</v>
      </c>
      <c r="AC17" s="49">
        <v>8.2</v>
      </c>
      <c r="AD17" s="49">
        <v>9.2</v>
      </c>
      <c r="AE17" s="49">
        <v>12</v>
      </c>
      <c r="AF17" s="49">
        <v>12.6</v>
      </c>
      <c r="AG17" s="49">
        <v>12</v>
      </c>
      <c r="AH17" s="49">
        <v>12.2</v>
      </c>
      <c r="AI17" s="49">
        <v>11.771979933</v>
      </c>
      <c r="AJ17" s="49">
        <v>12.001817394</v>
      </c>
      <c r="AK17" s="49">
        <v>11.696199934</v>
      </c>
      <c r="AL17" s="49">
        <v>12.607313157</v>
      </c>
      <c r="AM17" s="49">
        <v>13.364447489</v>
      </c>
      <c r="AN17" s="49">
        <v>13.708057172</v>
      </c>
      <c r="AO17" s="49">
        <v>14.726370214</v>
      </c>
      <c r="AP17" s="49">
        <v>14.65059695</v>
      </c>
      <c r="AQ17" s="49">
        <v>16.014162608</v>
      </c>
      <c r="AR17" s="50">
        <v>18.7</v>
      </c>
      <c r="AS17" s="49">
        <v>16.8</v>
      </c>
      <c r="AT17" s="49">
        <v>15.4</v>
      </c>
      <c r="AU17" s="19">
        <v>16.405357554000002</v>
      </c>
      <c r="AV17" s="22">
        <v>19.18086</v>
      </c>
      <c r="AW17" s="23">
        <v>21.44439</v>
      </c>
      <c r="AX17" s="23">
        <v>22.61456</v>
      </c>
      <c r="AY17" s="66">
        <v>24.36457</v>
      </c>
      <c r="AZ17" s="41"/>
    </row>
    <row r="18" spans="1:52" ht="16.5">
      <c r="A18" s="3" t="s">
        <v>62</v>
      </c>
      <c r="B18" s="42" t="s">
        <v>137</v>
      </c>
      <c r="C18" s="15" t="s">
        <v>60</v>
      </c>
      <c r="D18" s="20">
        <v>6.3</v>
      </c>
      <c r="E18" s="16">
        <v>8.4</v>
      </c>
      <c r="F18" s="16">
        <v>8.2</v>
      </c>
      <c r="G18" s="16">
        <v>9.5</v>
      </c>
      <c r="H18" s="16">
        <v>10.5</v>
      </c>
      <c r="I18" s="16">
        <v>9.5</v>
      </c>
      <c r="J18" s="17">
        <v>15.8</v>
      </c>
      <c r="K18" s="16">
        <v>15.827075155</v>
      </c>
      <c r="L18" s="16">
        <v>18.063193834</v>
      </c>
      <c r="M18" s="16">
        <v>19.531808533</v>
      </c>
      <c r="N18" s="18">
        <v>21.303318588</v>
      </c>
      <c r="O18" s="16">
        <v>30.51394297</v>
      </c>
      <c r="P18" s="16">
        <v>32.29825873</v>
      </c>
      <c r="Q18" s="16">
        <v>39.214075491</v>
      </c>
      <c r="R18" s="16">
        <v>38.750988389</v>
      </c>
      <c r="S18" s="16">
        <v>37.457659985</v>
      </c>
      <c r="T18" s="48">
        <v>38.2</v>
      </c>
      <c r="U18" s="49">
        <v>31.1</v>
      </c>
      <c r="V18" s="49">
        <v>25.7</v>
      </c>
      <c r="W18" s="19">
        <v>28.843177449000002</v>
      </c>
      <c r="X18" s="22">
        <v>33.64711</v>
      </c>
      <c r="Y18" s="49">
        <v>34.72055</v>
      </c>
      <c r="Z18" s="58">
        <f>37816.3/1000</f>
        <v>37.816300000000005</v>
      </c>
      <c r="AA18" s="65">
        <v>40.977129999999995</v>
      </c>
      <c r="AB18" s="50">
        <v>7.4</v>
      </c>
      <c r="AC18" s="49">
        <v>14.7</v>
      </c>
      <c r="AD18" s="49">
        <v>15.5</v>
      </c>
      <c r="AE18" s="49">
        <v>15.4</v>
      </c>
      <c r="AF18" s="49">
        <v>18.1</v>
      </c>
      <c r="AG18" s="49">
        <v>19</v>
      </c>
      <c r="AH18" s="49">
        <v>19.2</v>
      </c>
      <c r="AI18" s="49">
        <v>18.718104697</v>
      </c>
      <c r="AJ18" s="49">
        <v>21.21809706</v>
      </c>
      <c r="AK18" s="49">
        <v>24.221723313</v>
      </c>
      <c r="AL18" s="49">
        <v>27.04613372</v>
      </c>
      <c r="AM18" s="49">
        <v>29.053220458</v>
      </c>
      <c r="AN18" s="49">
        <v>29.30815949</v>
      </c>
      <c r="AO18" s="49">
        <v>30.376426831</v>
      </c>
      <c r="AP18" s="49">
        <v>35.403288815</v>
      </c>
      <c r="AQ18" s="49">
        <v>39.724726305</v>
      </c>
      <c r="AR18" s="50">
        <v>38.4</v>
      </c>
      <c r="AS18" s="49">
        <v>34.7</v>
      </c>
      <c r="AT18" s="49">
        <v>34.3</v>
      </c>
      <c r="AU18" s="19">
        <v>35.926615224</v>
      </c>
      <c r="AV18" s="22">
        <v>40.8657</v>
      </c>
      <c r="AW18" s="23">
        <v>42.11408</v>
      </c>
      <c r="AX18" s="23">
        <v>44.31856</v>
      </c>
      <c r="AY18" s="66">
        <v>44.372550000000004</v>
      </c>
      <c r="AZ18" s="41"/>
    </row>
    <row r="19" spans="1:52" ht="16.5">
      <c r="A19" s="3" t="s">
        <v>64</v>
      </c>
      <c r="B19" s="42" t="s">
        <v>137</v>
      </c>
      <c r="C19" s="15" t="s">
        <v>61</v>
      </c>
      <c r="D19" s="20">
        <v>3.1</v>
      </c>
      <c r="E19" s="16">
        <v>2.9</v>
      </c>
      <c r="F19" s="16">
        <v>3</v>
      </c>
      <c r="G19" s="16">
        <v>3.6</v>
      </c>
      <c r="H19" s="16">
        <v>5</v>
      </c>
      <c r="I19" s="16">
        <v>6.2</v>
      </c>
      <c r="J19" s="17">
        <v>6.7</v>
      </c>
      <c r="K19" s="16">
        <v>7.178204312</v>
      </c>
      <c r="L19" s="16">
        <v>7.265147541</v>
      </c>
      <c r="M19" s="16">
        <v>7.301823087</v>
      </c>
      <c r="N19" s="18">
        <v>7.941368203</v>
      </c>
      <c r="O19" s="16">
        <v>10.092959374</v>
      </c>
      <c r="P19" s="16">
        <v>10.800713489</v>
      </c>
      <c r="Q19" s="16">
        <v>12.30361532</v>
      </c>
      <c r="R19" s="16">
        <v>11.908610929</v>
      </c>
      <c r="S19" s="16">
        <v>11.454707372</v>
      </c>
      <c r="T19" s="48">
        <v>12.6</v>
      </c>
      <c r="U19" s="49">
        <v>13.5</v>
      </c>
      <c r="V19" s="49">
        <v>11.9</v>
      </c>
      <c r="W19" s="19">
        <v>13.614124095000001</v>
      </c>
      <c r="X19" s="22">
        <v>15.41914</v>
      </c>
      <c r="Y19" s="49">
        <v>16.12095</v>
      </c>
      <c r="Z19" s="58">
        <f>16228.34/1000</f>
        <v>16.22834</v>
      </c>
      <c r="AA19" s="65">
        <v>19.96828</v>
      </c>
      <c r="AB19" s="50">
        <v>1.8</v>
      </c>
      <c r="AC19" s="49">
        <v>3.3</v>
      </c>
      <c r="AD19" s="49">
        <v>4.9</v>
      </c>
      <c r="AE19" s="49">
        <v>5.9</v>
      </c>
      <c r="AF19" s="49">
        <v>6.1</v>
      </c>
      <c r="AG19" s="49">
        <v>6.5</v>
      </c>
      <c r="AH19" s="49">
        <v>6.8</v>
      </c>
      <c r="AI19" s="49">
        <v>6.252450028</v>
      </c>
      <c r="AJ19" s="49">
        <v>6.640852899</v>
      </c>
      <c r="AK19" s="49">
        <v>7.480941181</v>
      </c>
      <c r="AL19" s="49">
        <v>8.592752582</v>
      </c>
      <c r="AM19" s="49">
        <v>10.416265855</v>
      </c>
      <c r="AN19" s="49">
        <v>11.557568962</v>
      </c>
      <c r="AO19" s="49">
        <v>12.265015954</v>
      </c>
      <c r="AP19" s="49">
        <v>14.049071591</v>
      </c>
      <c r="AQ19" s="49">
        <v>14.541204062</v>
      </c>
      <c r="AR19" s="50">
        <v>16.9</v>
      </c>
      <c r="AS19" s="49">
        <v>17.2</v>
      </c>
      <c r="AT19" s="49">
        <v>17.5</v>
      </c>
      <c r="AU19" s="19">
        <v>20.978917113</v>
      </c>
      <c r="AV19" s="22">
        <v>25.99513</v>
      </c>
      <c r="AW19" s="23">
        <v>30.893169999999998</v>
      </c>
      <c r="AX19" s="23">
        <v>32.35079</v>
      </c>
      <c r="AY19" s="66">
        <v>33.950300000000006</v>
      </c>
      <c r="AZ19" s="41"/>
    </row>
    <row r="20" spans="1:52" ht="16.5">
      <c r="A20" s="3" t="s">
        <v>8</v>
      </c>
      <c r="B20" s="42" t="s">
        <v>137</v>
      </c>
      <c r="C20" s="15" t="s">
        <v>63</v>
      </c>
      <c r="D20" s="20">
        <v>4.2</v>
      </c>
      <c r="E20" s="16">
        <v>5.4</v>
      </c>
      <c r="F20" s="16">
        <v>6.1</v>
      </c>
      <c r="G20" s="16">
        <v>6.9</v>
      </c>
      <c r="H20" s="16">
        <v>8.7</v>
      </c>
      <c r="I20" s="16">
        <v>10</v>
      </c>
      <c r="J20" s="17">
        <v>10.2</v>
      </c>
      <c r="K20" s="16">
        <v>11.33910278</v>
      </c>
      <c r="L20" s="16">
        <v>11.888218165</v>
      </c>
      <c r="M20" s="16">
        <v>13.149506291</v>
      </c>
      <c r="N20" s="18">
        <v>15.243237839</v>
      </c>
      <c r="O20" s="16">
        <v>18.40823236</v>
      </c>
      <c r="P20" s="16">
        <v>18.711415231</v>
      </c>
      <c r="Q20" s="16">
        <v>19.601389773</v>
      </c>
      <c r="R20" s="16">
        <v>19.178618012</v>
      </c>
      <c r="S20" s="16">
        <v>19.127735477</v>
      </c>
      <c r="T20" s="48">
        <v>21.7</v>
      </c>
      <c r="U20" s="49">
        <v>21.5</v>
      </c>
      <c r="V20" s="49">
        <v>19.6</v>
      </c>
      <c r="W20" s="19">
        <v>21.287980524</v>
      </c>
      <c r="X20" s="22">
        <v>25.92294</v>
      </c>
      <c r="Y20" s="49">
        <v>29.96286</v>
      </c>
      <c r="Z20" s="58">
        <f>32218.35/1000</f>
        <v>32.21835</v>
      </c>
      <c r="AA20" s="65">
        <v>34.33883</v>
      </c>
      <c r="AB20" s="50">
        <v>4.1</v>
      </c>
      <c r="AC20" s="49">
        <v>11.4</v>
      </c>
      <c r="AD20" s="49">
        <v>12.3</v>
      </c>
      <c r="AE20" s="49">
        <v>13.8</v>
      </c>
      <c r="AF20" s="49">
        <v>16.1</v>
      </c>
      <c r="AG20" s="49">
        <v>17.4</v>
      </c>
      <c r="AH20" s="49">
        <v>18.3</v>
      </c>
      <c r="AI20" s="49">
        <v>19.348208623</v>
      </c>
      <c r="AJ20" s="49">
        <v>22.429121475</v>
      </c>
      <c r="AK20" s="49">
        <v>25.134560113</v>
      </c>
      <c r="AL20" s="49">
        <v>28.511988057</v>
      </c>
      <c r="AM20" s="49">
        <v>31.28729618</v>
      </c>
      <c r="AN20" s="49">
        <v>33.508103261</v>
      </c>
      <c r="AO20" s="49">
        <v>37.066440117</v>
      </c>
      <c r="AP20" s="49">
        <v>38.54023002</v>
      </c>
      <c r="AQ20" s="49">
        <v>43.096659178</v>
      </c>
      <c r="AR20" s="50">
        <v>51.1</v>
      </c>
      <c r="AS20" s="49">
        <v>49.1</v>
      </c>
      <c r="AT20" s="49">
        <v>53</v>
      </c>
      <c r="AU20" s="19">
        <v>58.290377192</v>
      </c>
      <c r="AV20" s="22">
        <v>69.09207</v>
      </c>
      <c r="AW20" s="23">
        <v>78.54669</v>
      </c>
      <c r="AX20" s="23">
        <v>88.47115</v>
      </c>
      <c r="AY20" s="66">
        <v>98.31219</v>
      </c>
      <c r="AZ20" s="41"/>
    </row>
    <row r="21" spans="1:52" ht="16.5">
      <c r="A21" s="3" t="s">
        <v>9</v>
      </c>
      <c r="B21" s="42" t="s">
        <v>137</v>
      </c>
      <c r="C21" s="15" t="s">
        <v>65</v>
      </c>
      <c r="D21" s="20">
        <v>1.8</v>
      </c>
      <c r="E21" s="16">
        <v>2.1</v>
      </c>
      <c r="F21" s="16">
        <v>2.7</v>
      </c>
      <c r="G21" s="16">
        <v>3.4</v>
      </c>
      <c r="H21" s="16">
        <v>3.4</v>
      </c>
      <c r="I21" s="16">
        <v>3.9</v>
      </c>
      <c r="J21" s="17">
        <v>4</v>
      </c>
      <c r="K21" s="16">
        <v>4.031790928</v>
      </c>
      <c r="L21" s="16">
        <v>4.127098696</v>
      </c>
      <c r="M21" s="16">
        <v>4.33821508</v>
      </c>
      <c r="N21" s="18">
        <v>5.292033595</v>
      </c>
      <c r="O21" s="16">
        <v>7.816138132</v>
      </c>
      <c r="P21" s="16">
        <v>10.241219216</v>
      </c>
      <c r="Q21" s="16">
        <v>14.042120841</v>
      </c>
      <c r="R21" s="16">
        <v>15.146877412</v>
      </c>
      <c r="S21" s="16">
        <v>17.472566217</v>
      </c>
      <c r="T21" s="48">
        <v>22.7</v>
      </c>
      <c r="U21" s="49">
        <v>18</v>
      </c>
      <c r="V21" s="49">
        <v>16.5</v>
      </c>
      <c r="W21" s="19">
        <v>17.247663987000003</v>
      </c>
      <c r="X21" s="22">
        <v>19.04602</v>
      </c>
      <c r="Y21" s="49">
        <v>20.797189999999997</v>
      </c>
      <c r="Z21" s="58">
        <v>21.38675</v>
      </c>
      <c r="AA21" s="65">
        <v>22.145599999999998</v>
      </c>
      <c r="AB21" s="50">
        <v>1.5</v>
      </c>
      <c r="AC21" s="49">
        <v>3.8</v>
      </c>
      <c r="AD21" s="49">
        <v>5.4</v>
      </c>
      <c r="AE21" s="49">
        <v>7.3</v>
      </c>
      <c r="AF21" s="49">
        <v>8.3</v>
      </c>
      <c r="AG21" s="49">
        <v>9.2</v>
      </c>
      <c r="AH21" s="49">
        <v>11.3</v>
      </c>
      <c r="AI21" s="49">
        <v>11.807872495</v>
      </c>
      <c r="AJ21" s="49">
        <v>13.802780754</v>
      </c>
      <c r="AK21" s="49">
        <v>15.473551375</v>
      </c>
      <c r="AL21" s="49">
        <v>18.212438643</v>
      </c>
      <c r="AM21" s="49">
        <v>21.724702027</v>
      </c>
      <c r="AN21" s="49">
        <v>23.64346491</v>
      </c>
      <c r="AO21" s="49">
        <v>26.186293228</v>
      </c>
      <c r="AP21" s="49">
        <v>27.382544555</v>
      </c>
      <c r="AQ21" s="49">
        <v>29.728365753</v>
      </c>
      <c r="AR21" s="50">
        <v>36.5</v>
      </c>
      <c r="AS21" s="49">
        <v>35.2</v>
      </c>
      <c r="AT21" s="49">
        <v>33.3</v>
      </c>
      <c r="AU21" s="19">
        <v>36.144445306</v>
      </c>
      <c r="AV21" s="22">
        <v>44.55276</v>
      </c>
      <c r="AW21" s="23">
        <v>51.20161</v>
      </c>
      <c r="AX21" s="23">
        <v>59.00097</v>
      </c>
      <c r="AY21" s="66">
        <v>64.15531</v>
      </c>
      <c r="AZ21" s="41"/>
    </row>
    <row r="22" spans="1:52" ht="16.5">
      <c r="A22" s="3" t="s">
        <v>10</v>
      </c>
      <c r="B22" s="42" t="s">
        <v>137</v>
      </c>
      <c r="C22" s="15" t="s">
        <v>66</v>
      </c>
      <c r="D22" s="20">
        <v>0.5</v>
      </c>
      <c r="E22" s="16">
        <v>1</v>
      </c>
      <c r="F22" s="16">
        <v>1.2</v>
      </c>
      <c r="G22" s="16">
        <v>1.5</v>
      </c>
      <c r="H22" s="16">
        <v>2.1</v>
      </c>
      <c r="I22" s="16">
        <v>2.7</v>
      </c>
      <c r="J22" s="17">
        <v>3.4</v>
      </c>
      <c r="K22" s="16">
        <v>2.596777163</v>
      </c>
      <c r="L22" s="16">
        <v>3.90262639</v>
      </c>
      <c r="M22" s="16">
        <v>4.226252138</v>
      </c>
      <c r="N22" s="18">
        <v>4.139743432</v>
      </c>
      <c r="O22" s="16">
        <v>4.420170055</v>
      </c>
      <c r="P22" s="16">
        <v>3.788709947</v>
      </c>
      <c r="Q22" s="16">
        <v>5.257218812</v>
      </c>
      <c r="R22" s="16">
        <v>5.890818087</v>
      </c>
      <c r="S22" s="16">
        <v>8.440279453</v>
      </c>
      <c r="T22" s="48">
        <v>11.5</v>
      </c>
      <c r="U22" s="49">
        <v>10.2</v>
      </c>
      <c r="V22" s="49">
        <v>11.5</v>
      </c>
      <c r="W22" s="19">
        <v>12.25223768</v>
      </c>
      <c r="X22" s="22">
        <v>16.35803</v>
      </c>
      <c r="Y22" s="49">
        <v>17.82533</v>
      </c>
      <c r="Z22" s="58">
        <v>20.6447</v>
      </c>
      <c r="AA22" s="65">
        <v>20.73579</v>
      </c>
      <c r="AB22" s="50">
        <v>1.2</v>
      </c>
      <c r="AC22" s="49">
        <v>2.4</v>
      </c>
      <c r="AD22" s="49">
        <v>3.2</v>
      </c>
      <c r="AE22" s="49">
        <v>3.3</v>
      </c>
      <c r="AF22" s="49">
        <v>4.1</v>
      </c>
      <c r="AG22" s="49">
        <v>4.1</v>
      </c>
      <c r="AH22" s="49">
        <v>4.8</v>
      </c>
      <c r="AI22" s="49">
        <v>4.894243711</v>
      </c>
      <c r="AJ22" s="49">
        <v>5.296861483</v>
      </c>
      <c r="AK22" s="49">
        <v>6.284005309</v>
      </c>
      <c r="AL22" s="49">
        <v>7.710212568</v>
      </c>
      <c r="AM22" s="49">
        <v>8.771087296</v>
      </c>
      <c r="AN22" s="49">
        <v>9.770205583</v>
      </c>
      <c r="AO22" s="49">
        <v>11.372111283</v>
      </c>
      <c r="AP22" s="49">
        <v>12.718656241</v>
      </c>
      <c r="AQ22" s="49">
        <v>15.246839359</v>
      </c>
      <c r="AR22" s="50">
        <v>18.8</v>
      </c>
      <c r="AS22" s="49">
        <v>19.7</v>
      </c>
      <c r="AT22" s="49">
        <v>19.2</v>
      </c>
      <c r="AU22" s="19">
        <v>22.369630488000002</v>
      </c>
      <c r="AV22" s="22">
        <v>27.80148</v>
      </c>
      <c r="AW22" s="23">
        <v>31.97427</v>
      </c>
      <c r="AX22" s="23">
        <v>38.289339999999996</v>
      </c>
      <c r="AY22" s="66">
        <v>40.48178</v>
      </c>
      <c r="AZ22" s="41"/>
    </row>
    <row r="23" spans="1:52" ht="16.5">
      <c r="A23" s="3" t="s">
        <v>11</v>
      </c>
      <c r="B23" s="42" t="s">
        <v>137</v>
      </c>
      <c r="C23" s="15" t="s">
        <v>67</v>
      </c>
      <c r="D23" s="20">
        <v>14.6</v>
      </c>
      <c r="E23" s="16">
        <v>22.8</v>
      </c>
      <c r="F23" s="16">
        <v>21.3</v>
      </c>
      <c r="G23" s="16">
        <v>26.6</v>
      </c>
      <c r="H23" s="16">
        <v>30.1</v>
      </c>
      <c r="I23" s="16">
        <v>28.9</v>
      </c>
      <c r="J23" s="17">
        <v>35.6</v>
      </c>
      <c r="K23" s="16">
        <v>36.172368064</v>
      </c>
      <c r="L23" s="16">
        <v>37.837195136</v>
      </c>
      <c r="M23" s="16">
        <v>44.687511422</v>
      </c>
      <c r="N23" s="18">
        <v>54.403426201</v>
      </c>
      <c r="O23" s="16">
        <v>56.776852575</v>
      </c>
      <c r="P23" s="16">
        <v>60.779040811</v>
      </c>
      <c r="Q23" s="16">
        <v>66.680109582</v>
      </c>
      <c r="R23" s="16">
        <v>69.827223108</v>
      </c>
      <c r="S23" s="16">
        <v>77.581376665</v>
      </c>
      <c r="T23" s="48">
        <v>79.4</v>
      </c>
      <c r="U23" s="49">
        <v>77.2</v>
      </c>
      <c r="V23" s="49">
        <v>86.2</v>
      </c>
      <c r="W23" s="19">
        <v>87.63687011900001</v>
      </c>
      <c r="X23" s="22">
        <v>93.42296</v>
      </c>
      <c r="Y23" s="49">
        <v>105.74357</v>
      </c>
      <c r="Z23" s="58">
        <v>112.63753999999999</v>
      </c>
      <c r="AA23" s="65">
        <v>119.82267999999999</v>
      </c>
      <c r="AB23" s="50">
        <v>12.7</v>
      </c>
      <c r="AC23" s="49">
        <v>27.4</v>
      </c>
      <c r="AD23" s="49">
        <v>27.9</v>
      </c>
      <c r="AE23" s="49">
        <v>29.7</v>
      </c>
      <c r="AF23" s="49">
        <v>35.7</v>
      </c>
      <c r="AG23" s="49">
        <v>38.7</v>
      </c>
      <c r="AH23" s="49">
        <v>37.8</v>
      </c>
      <c r="AI23" s="49">
        <v>37.582066587</v>
      </c>
      <c r="AJ23" s="49">
        <v>41.924362589</v>
      </c>
      <c r="AK23" s="49">
        <v>47.573595252</v>
      </c>
      <c r="AL23" s="49">
        <v>58.122880951</v>
      </c>
      <c r="AM23" s="49">
        <v>64.688626917</v>
      </c>
      <c r="AN23" s="49">
        <v>69.424324484</v>
      </c>
      <c r="AO23" s="49">
        <v>75.671096342</v>
      </c>
      <c r="AP23" s="49">
        <v>76.446200987</v>
      </c>
      <c r="AQ23" s="49">
        <v>87.855776548</v>
      </c>
      <c r="AR23" s="50">
        <v>97.6</v>
      </c>
      <c r="AS23" s="49">
        <v>91.3</v>
      </c>
      <c r="AT23" s="49">
        <v>93.7</v>
      </c>
      <c r="AU23" s="19">
        <v>98.833975472</v>
      </c>
      <c r="AV23" s="22">
        <v>112.21772</v>
      </c>
      <c r="AW23" s="23">
        <v>122.80191</v>
      </c>
      <c r="AX23" s="23">
        <v>126.04571</v>
      </c>
      <c r="AY23" s="66">
        <v>127.26866</v>
      </c>
      <c r="AZ23" s="41"/>
    </row>
    <row r="24" spans="1:52" ht="16.5">
      <c r="A24" s="3" t="s">
        <v>12</v>
      </c>
      <c r="B24" s="42" t="s">
        <v>137</v>
      </c>
      <c r="C24" s="15" t="s">
        <v>68</v>
      </c>
      <c r="D24" s="20">
        <v>1.5</v>
      </c>
      <c r="E24" s="16">
        <v>0.9</v>
      </c>
      <c r="F24" s="16">
        <v>0.8</v>
      </c>
      <c r="G24" s="16">
        <v>0.7</v>
      </c>
      <c r="H24" s="16">
        <v>1.2</v>
      </c>
      <c r="I24" s="16">
        <v>1.2</v>
      </c>
      <c r="J24" s="17">
        <v>0.8</v>
      </c>
      <c r="K24" s="16">
        <v>0.779352585</v>
      </c>
      <c r="L24" s="16">
        <v>0.882537177</v>
      </c>
      <c r="M24" s="16">
        <v>0.941025801</v>
      </c>
      <c r="N24" s="18">
        <v>1.051033055</v>
      </c>
      <c r="O24" s="16">
        <v>1.352234436</v>
      </c>
      <c r="P24" s="16">
        <v>1.519738254</v>
      </c>
      <c r="Q24" s="16">
        <v>1.410741326</v>
      </c>
      <c r="R24" s="16">
        <v>1.482951449</v>
      </c>
      <c r="S24" s="16">
        <v>1.450379983</v>
      </c>
      <c r="T24" s="48">
        <v>1.5</v>
      </c>
      <c r="U24" s="49">
        <v>1.3</v>
      </c>
      <c r="V24" s="49">
        <v>1.6</v>
      </c>
      <c r="W24" s="19">
        <v>1.666231626</v>
      </c>
      <c r="X24" s="22">
        <v>1.79329</v>
      </c>
      <c r="Y24" s="49">
        <v>1.92655</v>
      </c>
      <c r="Z24" s="58">
        <v>1.96079</v>
      </c>
      <c r="AA24" s="65">
        <v>2.10258</v>
      </c>
      <c r="AB24" s="50">
        <v>3</v>
      </c>
      <c r="AC24" s="49">
        <v>3</v>
      </c>
      <c r="AD24" s="49">
        <v>2.4</v>
      </c>
      <c r="AE24" s="49">
        <v>2.9</v>
      </c>
      <c r="AF24" s="49">
        <v>3.2</v>
      </c>
      <c r="AG24" s="49">
        <v>3.5</v>
      </c>
      <c r="AH24" s="49">
        <v>3.9</v>
      </c>
      <c r="AI24" s="49">
        <v>3.33644283</v>
      </c>
      <c r="AJ24" s="49">
        <v>3.554728646</v>
      </c>
      <c r="AK24" s="49">
        <v>4.066657002</v>
      </c>
      <c r="AL24" s="49">
        <v>4.726697881</v>
      </c>
      <c r="AM24" s="49">
        <v>5.954276012</v>
      </c>
      <c r="AN24" s="49">
        <v>6.49239758</v>
      </c>
      <c r="AO24" s="49">
        <v>6.494707773</v>
      </c>
      <c r="AP24" s="49">
        <v>4.983282391</v>
      </c>
      <c r="AQ24" s="49">
        <v>5.490859555</v>
      </c>
      <c r="AR24" s="50">
        <v>7</v>
      </c>
      <c r="AS24" s="49">
        <v>6.4</v>
      </c>
      <c r="AT24" s="49">
        <v>6.6</v>
      </c>
      <c r="AU24" s="19">
        <v>7.633378145000001</v>
      </c>
      <c r="AV24" s="22">
        <v>8.97375</v>
      </c>
      <c r="AW24" s="23">
        <v>9.36162</v>
      </c>
      <c r="AX24" s="23">
        <v>7.04791</v>
      </c>
      <c r="AY24" s="66">
        <v>7.349600000000001</v>
      </c>
      <c r="AZ24" s="41"/>
    </row>
    <row r="25" spans="1:52" ht="16.5">
      <c r="A25" s="3" t="s">
        <v>71</v>
      </c>
      <c r="B25" s="42" t="s">
        <v>137</v>
      </c>
      <c r="C25" s="15" t="s">
        <v>69</v>
      </c>
      <c r="D25" s="20">
        <v>1.8</v>
      </c>
      <c r="E25" s="16">
        <v>2.1</v>
      </c>
      <c r="F25" s="16">
        <v>2.3</v>
      </c>
      <c r="G25" s="16">
        <v>2.6</v>
      </c>
      <c r="H25" s="16">
        <v>3.8</v>
      </c>
      <c r="I25" s="16">
        <v>4</v>
      </c>
      <c r="J25" s="17">
        <v>3.9</v>
      </c>
      <c r="K25" s="16">
        <v>4.660245683</v>
      </c>
      <c r="L25" s="16">
        <v>6.043706874</v>
      </c>
      <c r="M25" s="16">
        <v>6.531418573</v>
      </c>
      <c r="N25" s="18">
        <v>7.400006628</v>
      </c>
      <c r="O25" s="16">
        <v>7.918962114</v>
      </c>
      <c r="P25" s="16">
        <v>9.60843617</v>
      </c>
      <c r="Q25" s="16">
        <v>10.191858483</v>
      </c>
      <c r="R25" s="16">
        <v>11.360931687</v>
      </c>
      <c r="S25" s="16">
        <v>13.160112282</v>
      </c>
      <c r="T25" s="48">
        <v>18</v>
      </c>
      <c r="U25" s="49">
        <v>16.3</v>
      </c>
      <c r="V25" s="49">
        <v>16.5</v>
      </c>
      <c r="W25" s="19">
        <v>17.534676355000002</v>
      </c>
      <c r="X25" s="22">
        <v>19.34068</v>
      </c>
      <c r="Y25" s="49">
        <v>19.868779999999997</v>
      </c>
      <c r="Z25" s="58">
        <v>21.98608</v>
      </c>
      <c r="AA25" s="65">
        <v>20.927400000000002</v>
      </c>
      <c r="AB25" s="50">
        <v>1.4</v>
      </c>
      <c r="AC25" s="49">
        <v>2.5</v>
      </c>
      <c r="AD25" s="49">
        <v>3</v>
      </c>
      <c r="AE25" s="49">
        <v>3.4</v>
      </c>
      <c r="AF25" s="49">
        <v>4.5</v>
      </c>
      <c r="AG25" s="49">
        <v>5.1</v>
      </c>
      <c r="AH25" s="49">
        <v>5</v>
      </c>
      <c r="AI25" s="49">
        <v>5.479483884</v>
      </c>
      <c r="AJ25" s="49">
        <v>6.531645317</v>
      </c>
      <c r="AK25" s="49">
        <v>8.091452439</v>
      </c>
      <c r="AL25" s="49">
        <v>11.19554836</v>
      </c>
      <c r="AM25" s="49">
        <v>12.887607932</v>
      </c>
      <c r="AN25" s="49">
        <v>13.577023259</v>
      </c>
      <c r="AO25" s="49">
        <v>14.864881384</v>
      </c>
      <c r="AP25" s="49">
        <v>17.4189502</v>
      </c>
      <c r="AQ25" s="49">
        <v>20.906278724</v>
      </c>
      <c r="AR25" s="50">
        <v>24.1</v>
      </c>
      <c r="AS25" s="49">
        <v>23.9</v>
      </c>
      <c r="AT25" s="49">
        <v>24.7</v>
      </c>
      <c r="AU25" s="19">
        <v>25.300163856</v>
      </c>
      <c r="AV25" s="22">
        <v>27.84145</v>
      </c>
      <c r="AW25" s="23">
        <v>27.656560000000002</v>
      </c>
      <c r="AX25" s="23">
        <v>29.54643</v>
      </c>
      <c r="AY25" s="66">
        <v>33.69133</v>
      </c>
      <c r="AZ25" s="41"/>
    </row>
    <row r="26" spans="1:52" ht="16.5">
      <c r="A26" s="3" t="s">
        <v>13</v>
      </c>
      <c r="B26" s="42" t="s">
        <v>137</v>
      </c>
      <c r="C26" s="15" t="s">
        <v>70</v>
      </c>
      <c r="D26" s="20">
        <v>1.8</v>
      </c>
      <c r="E26" s="16">
        <v>1.5</v>
      </c>
      <c r="F26" s="16">
        <v>1.1</v>
      </c>
      <c r="G26" s="16">
        <v>1.2</v>
      </c>
      <c r="H26" s="16">
        <v>1.6</v>
      </c>
      <c r="I26" s="16">
        <v>1.8</v>
      </c>
      <c r="J26" s="17">
        <v>2.4</v>
      </c>
      <c r="K26" s="16">
        <v>3.311987974</v>
      </c>
      <c r="L26" s="16">
        <v>3.15440054</v>
      </c>
      <c r="M26" s="16">
        <v>3.454065104</v>
      </c>
      <c r="N26" s="18">
        <v>3.178515284</v>
      </c>
      <c r="O26" s="16">
        <v>2.990269808</v>
      </c>
      <c r="P26" s="16">
        <v>3.22124663</v>
      </c>
      <c r="Q26" s="16">
        <v>4.313866058</v>
      </c>
      <c r="R26" s="16">
        <v>4.279531065</v>
      </c>
      <c r="S26" s="16">
        <v>4.341271982</v>
      </c>
      <c r="T26" s="48">
        <v>5</v>
      </c>
      <c r="U26" s="49">
        <v>6.1</v>
      </c>
      <c r="V26" s="49">
        <v>4.6</v>
      </c>
      <c r="W26" s="19">
        <v>5.433895458</v>
      </c>
      <c r="X26" s="22">
        <v>6.07926</v>
      </c>
      <c r="Y26" s="49">
        <v>9.71973</v>
      </c>
      <c r="Z26" s="58">
        <v>12.4188</v>
      </c>
      <c r="AA26" s="65">
        <v>14.7719</v>
      </c>
      <c r="AB26" s="50">
        <v>3.2</v>
      </c>
      <c r="AC26" s="49">
        <v>4</v>
      </c>
      <c r="AD26" s="49">
        <v>3.3</v>
      </c>
      <c r="AE26" s="49">
        <v>3.7</v>
      </c>
      <c r="AF26" s="49">
        <v>4</v>
      </c>
      <c r="AG26" s="49">
        <v>4.1</v>
      </c>
      <c r="AH26" s="49">
        <v>4.7</v>
      </c>
      <c r="AI26" s="49">
        <v>4.557595753</v>
      </c>
      <c r="AJ26" s="49">
        <v>4.940577321</v>
      </c>
      <c r="AK26" s="49">
        <v>5.862002104</v>
      </c>
      <c r="AL26" s="49">
        <v>7.149128495</v>
      </c>
      <c r="AM26" s="49">
        <v>6.915174024</v>
      </c>
      <c r="AN26" s="49">
        <v>7.987321279</v>
      </c>
      <c r="AO26" s="49">
        <v>8.947579922</v>
      </c>
      <c r="AP26" s="49">
        <v>8.739503776</v>
      </c>
      <c r="AQ26" s="49">
        <v>10.987354843</v>
      </c>
      <c r="AR26" s="50">
        <v>14.3</v>
      </c>
      <c r="AS26" s="49">
        <v>17.6</v>
      </c>
      <c r="AT26" s="49">
        <v>14.8</v>
      </c>
      <c r="AU26" s="19">
        <v>17.487533940000002</v>
      </c>
      <c r="AV26" s="22">
        <v>21.51472</v>
      </c>
      <c r="AW26" s="23">
        <v>26.773919999999997</v>
      </c>
      <c r="AX26" s="23">
        <v>27.781080000000003</v>
      </c>
      <c r="AY26" s="66">
        <v>28.784689999999998</v>
      </c>
      <c r="AZ26" s="41"/>
    </row>
    <row r="27" spans="1:52" ht="16.5">
      <c r="A27" s="3" t="s">
        <v>14</v>
      </c>
      <c r="B27" s="42" t="s">
        <v>137</v>
      </c>
      <c r="C27" s="15" t="s">
        <v>72</v>
      </c>
      <c r="D27" s="20">
        <v>0.2</v>
      </c>
      <c r="E27" s="16">
        <v>0.4</v>
      </c>
      <c r="F27" s="16">
        <v>0.2</v>
      </c>
      <c r="G27" s="16">
        <v>0.4</v>
      </c>
      <c r="H27" s="16">
        <v>0.6</v>
      </c>
      <c r="I27" s="16">
        <v>0.5</v>
      </c>
      <c r="J27" s="17">
        <v>0.5</v>
      </c>
      <c r="K27" s="16">
        <v>0.568649242</v>
      </c>
      <c r="L27" s="16">
        <v>0.604316957</v>
      </c>
      <c r="M27" s="16">
        <v>1.099609356</v>
      </c>
      <c r="N27" s="18">
        <v>0.988831976</v>
      </c>
      <c r="O27" s="16">
        <v>1.072139687</v>
      </c>
      <c r="P27" s="16">
        <v>1.293908629</v>
      </c>
      <c r="Q27" s="16">
        <v>1.615783715</v>
      </c>
      <c r="R27" s="16">
        <v>1.037660641</v>
      </c>
      <c r="S27" s="16">
        <v>1.184639561</v>
      </c>
      <c r="T27" s="48">
        <v>0.7</v>
      </c>
      <c r="U27" s="49">
        <v>0.6</v>
      </c>
      <c r="V27" s="49">
        <v>2.7</v>
      </c>
      <c r="W27" s="19">
        <v>2.521810012</v>
      </c>
      <c r="X27" s="22">
        <v>1.75411</v>
      </c>
      <c r="Y27" s="49">
        <v>2.4159699999999997</v>
      </c>
      <c r="Z27" s="58">
        <v>3.21575</v>
      </c>
      <c r="AA27" s="65">
        <v>4.76046</v>
      </c>
      <c r="AB27" s="50">
        <v>1.8</v>
      </c>
      <c r="AC27" s="49">
        <v>1.6</v>
      </c>
      <c r="AD27" s="49">
        <v>1.4</v>
      </c>
      <c r="AE27" s="49">
        <v>1.6</v>
      </c>
      <c r="AF27" s="49">
        <v>1.6</v>
      </c>
      <c r="AG27" s="49">
        <v>1.7</v>
      </c>
      <c r="AH27" s="49">
        <v>2.1</v>
      </c>
      <c r="AI27" s="49">
        <v>1.892405716</v>
      </c>
      <c r="AJ27" s="49">
        <v>2.119746833</v>
      </c>
      <c r="AK27" s="49">
        <v>2.217662483</v>
      </c>
      <c r="AL27" s="49">
        <v>2.529732848</v>
      </c>
      <c r="AM27" s="49">
        <v>2.703593688</v>
      </c>
      <c r="AN27" s="49">
        <v>2.734846687</v>
      </c>
      <c r="AO27" s="49">
        <v>2.699709281</v>
      </c>
      <c r="AP27" s="49">
        <v>2.217995782</v>
      </c>
      <c r="AQ27" s="49">
        <v>2.299842562</v>
      </c>
      <c r="AR27" s="50">
        <v>2.9</v>
      </c>
      <c r="AS27" s="49">
        <v>2.3</v>
      </c>
      <c r="AT27" s="49">
        <v>2.1</v>
      </c>
      <c r="AU27" s="19">
        <v>2.021476307</v>
      </c>
      <c r="AV27" s="22">
        <v>2.23586</v>
      </c>
      <c r="AW27" s="23">
        <v>2.91879</v>
      </c>
      <c r="AX27" s="23">
        <v>4.17171</v>
      </c>
      <c r="AY27" s="66">
        <v>4.23392</v>
      </c>
      <c r="AZ27" s="41"/>
    </row>
    <row r="28" spans="1:52" ht="16.5">
      <c r="A28" s="3" t="s">
        <v>15</v>
      </c>
      <c r="B28" s="42" t="s">
        <v>137</v>
      </c>
      <c r="C28" s="15" t="s">
        <v>73</v>
      </c>
      <c r="D28" s="20">
        <v>15.7</v>
      </c>
      <c r="E28" s="16">
        <v>12.5</v>
      </c>
      <c r="F28" s="16">
        <v>11.2</v>
      </c>
      <c r="G28" s="16">
        <v>12.5</v>
      </c>
      <c r="H28" s="16">
        <v>15.9</v>
      </c>
      <c r="I28" s="16">
        <v>17.4</v>
      </c>
      <c r="J28" s="17">
        <v>17.6</v>
      </c>
      <c r="K28" s="16">
        <v>20.392548192</v>
      </c>
      <c r="L28" s="16">
        <v>20.233846332</v>
      </c>
      <c r="M28" s="16">
        <v>19.876258854</v>
      </c>
      <c r="N28" s="18">
        <v>21.189463472</v>
      </c>
      <c r="O28" s="16">
        <v>27.445246469</v>
      </c>
      <c r="P28" s="16">
        <v>27.073144635</v>
      </c>
      <c r="Q28" s="16">
        <v>28.46258851</v>
      </c>
      <c r="R28" s="16">
        <v>27.930343305</v>
      </c>
      <c r="S28" s="16">
        <v>25.742157094</v>
      </c>
      <c r="T28" s="48">
        <v>29.7</v>
      </c>
      <c r="U28" s="49">
        <v>29.5</v>
      </c>
      <c r="V28" s="49">
        <v>29.5</v>
      </c>
      <c r="W28" s="19">
        <v>32.073208128000005</v>
      </c>
      <c r="X28" s="22">
        <v>39.50969</v>
      </c>
      <c r="Y28" s="49">
        <v>46.66399</v>
      </c>
      <c r="Z28" s="58">
        <v>58.092699999999994</v>
      </c>
      <c r="AA28" s="65">
        <v>72.34418</v>
      </c>
      <c r="AB28" s="50">
        <v>20.1</v>
      </c>
      <c r="AC28" s="49">
        <v>17.3</v>
      </c>
      <c r="AD28" s="49">
        <v>14.5</v>
      </c>
      <c r="AE28" s="49">
        <v>16</v>
      </c>
      <c r="AF28" s="49">
        <v>16.7</v>
      </c>
      <c r="AG28" s="49">
        <v>18.2</v>
      </c>
      <c r="AH28" s="49">
        <v>21.6</v>
      </c>
      <c r="AI28" s="49">
        <v>19.162726931</v>
      </c>
      <c r="AJ28" s="49">
        <v>18.683433629</v>
      </c>
      <c r="AK28" s="49">
        <v>19.742937793</v>
      </c>
      <c r="AL28" s="49">
        <v>21.93220476</v>
      </c>
      <c r="AM28" s="49">
        <v>23.403196675</v>
      </c>
      <c r="AN28" s="49">
        <v>28.18017241</v>
      </c>
      <c r="AO28" s="49">
        <v>28.918091214</v>
      </c>
      <c r="AP28" s="49">
        <v>26.543831264</v>
      </c>
      <c r="AQ28" s="49">
        <v>27.845376449</v>
      </c>
      <c r="AR28" s="50">
        <v>40.9</v>
      </c>
      <c r="AS28" s="49">
        <v>39.3</v>
      </c>
      <c r="AT28" s="49">
        <v>39.9</v>
      </c>
      <c r="AU28" s="19">
        <v>48.42928151300001</v>
      </c>
      <c r="AV28" s="22">
        <v>64.36429</v>
      </c>
      <c r="AW28" s="23">
        <v>89.36677</v>
      </c>
      <c r="AX28" s="23">
        <v>104.94528</v>
      </c>
      <c r="AY28" s="66">
        <v>112.41422999999999</v>
      </c>
      <c r="AZ28" s="41"/>
    </row>
    <row r="29" spans="1:52" ht="16.5">
      <c r="A29" s="3" t="s">
        <v>16</v>
      </c>
      <c r="B29" s="42" t="s">
        <v>137</v>
      </c>
      <c r="C29" s="15" t="s">
        <v>74</v>
      </c>
      <c r="D29" s="20">
        <v>8.3</v>
      </c>
      <c r="E29" s="16">
        <v>7.2</v>
      </c>
      <c r="F29" s="16">
        <v>6.3</v>
      </c>
      <c r="G29" s="16">
        <v>7.5</v>
      </c>
      <c r="H29" s="16">
        <v>10.6</v>
      </c>
      <c r="I29" s="16">
        <v>13.4</v>
      </c>
      <c r="J29" s="17">
        <v>15.2</v>
      </c>
      <c r="K29" s="16">
        <v>18.239935319</v>
      </c>
      <c r="L29" s="16">
        <v>21.685985583</v>
      </c>
      <c r="M29" s="16">
        <v>22.679718683</v>
      </c>
      <c r="N29" s="18">
        <v>28.283239746</v>
      </c>
      <c r="O29" s="16">
        <v>24.344024902</v>
      </c>
      <c r="P29" s="16">
        <v>29.71372309</v>
      </c>
      <c r="Q29" s="16">
        <v>39.059496122</v>
      </c>
      <c r="R29" s="16">
        <v>41.918474579</v>
      </c>
      <c r="S29" s="16">
        <v>45.21712929</v>
      </c>
      <c r="T29" s="48">
        <v>57.7</v>
      </c>
      <c r="U29" s="49">
        <v>52.1</v>
      </c>
      <c r="V29" s="49">
        <v>48.9</v>
      </c>
      <c r="W29" s="19">
        <v>48.642554665000006</v>
      </c>
      <c r="X29" s="22">
        <v>55.95375</v>
      </c>
      <c r="Y29" s="49">
        <v>60.3454</v>
      </c>
      <c r="Z29" s="58">
        <v>67.30691</v>
      </c>
      <c r="AA29" s="65">
        <v>71.03633</v>
      </c>
      <c r="AB29" s="50">
        <v>2.7</v>
      </c>
      <c r="AC29" s="49">
        <v>4.8</v>
      </c>
      <c r="AD29" s="49">
        <v>5.7</v>
      </c>
      <c r="AE29" s="49">
        <v>6.8</v>
      </c>
      <c r="AF29" s="49">
        <v>7.9</v>
      </c>
      <c r="AG29" s="49">
        <v>9.4</v>
      </c>
      <c r="AH29" s="49">
        <v>10</v>
      </c>
      <c r="AI29" s="49">
        <v>10.399917772</v>
      </c>
      <c r="AJ29" s="49">
        <v>11.769235542</v>
      </c>
      <c r="AK29" s="49">
        <v>13.704244611</v>
      </c>
      <c r="AL29" s="49">
        <v>17.499143241</v>
      </c>
      <c r="AM29" s="49">
        <v>24.702241579</v>
      </c>
      <c r="AN29" s="49">
        <v>31.900107145</v>
      </c>
      <c r="AO29" s="49">
        <v>38.140055272</v>
      </c>
      <c r="AP29" s="49">
        <v>41.937195757</v>
      </c>
      <c r="AQ29" s="49">
        <v>51.083131956</v>
      </c>
      <c r="AR29" s="50">
        <v>62.7</v>
      </c>
      <c r="AS29" s="49">
        <v>62.3</v>
      </c>
      <c r="AT29" s="49">
        <v>64.6</v>
      </c>
      <c r="AU29" s="19">
        <v>66.12614971500001</v>
      </c>
      <c r="AV29" s="22">
        <v>74.35261</v>
      </c>
      <c r="AW29" s="23">
        <v>78.15246</v>
      </c>
      <c r="AX29" s="23">
        <v>88.82175</v>
      </c>
      <c r="AY29" s="66">
        <v>95.82294</v>
      </c>
      <c r="AZ29" s="41"/>
    </row>
    <row r="30" spans="1:52" ht="16.5">
      <c r="A30" s="3" t="s">
        <v>17</v>
      </c>
      <c r="B30" s="42" t="s">
        <v>137</v>
      </c>
      <c r="C30" s="15" t="s">
        <v>75</v>
      </c>
      <c r="D30" s="20">
        <v>14.8</v>
      </c>
      <c r="E30" s="16">
        <v>19.5</v>
      </c>
      <c r="F30" s="16">
        <v>19.9</v>
      </c>
      <c r="G30" s="16">
        <v>23.7</v>
      </c>
      <c r="H30" s="16">
        <v>32</v>
      </c>
      <c r="I30" s="16">
        <v>38.6</v>
      </c>
      <c r="J30" s="17">
        <v>42.1</v>
      </c>
      <c r="K30" s="16">
        <v>46.050481761</v>
      </c>
      <c r="L30" s="16">
        <v>49.399641181</v>
      </c>
      <c r="M30" s="16">
        <v>48.27979332</v>
      </c>
      <c r="N30" s="18">
        <v>55.834664384</v>
      </c>
      <c r="O30" s="16">
        <v>67.011294088</v>
      </c>
      <c r="P30" s="16">
        <v>68.982770716</v>
      </c>
      <c r="Q30" s="16">
        <v>74.238043378</v>
      </c>
      <c r="R30" s="16">
        <v>63.723431468</v>
      </c>
      <c r="S30" s="16">
        <v>66.432441766</v>
      </c>
      <c r="T30" s="48">
        <v>77.6</v>
      </c>
      <c r="U30" s="49">
        <v>69.1</v>
      </c>
      <c r="V30" s="49">
        <v>63.3</v>
      </c>
      <c r="W30" s="19">
        <v>67.748849256</v>
      </c>
      <c r="X30" s="22">
        <v>70.79917</v>
      </c>
      <c r="Y30" s="49">
        <v>78.39117</v>
      </c>
      <c r="Z30" s="58">
        <v>90.43629</v>
      </c>
      <c r="AA30" s="65">
        <v>100.21283</v>
      </c>
      <c r="AB30" s="50">
        <v>20</v>
      </c>
      <c r="AC30" s="49">
        <v>44.1</v>
      </c>
      <c r="AD30" s="49">
        <v>48.5</v>
      </c>
      <c r="AE30" s="49">
        <v>53.6</v>
      </c>
      <c r="AF30" s="49">
        <v>58</v>
      </c>
      <c r="AG30" s="49">
        <v>62.3</v>
      </c>
      <c r="AH30" s="49">
        <v>64.1</v>
      </c>
      <c r="AI30" s="49">
        <v>66.372747175</v>
      </c>
      <c r="AJ30" s="49">
        <v>72.071819862</v>
      </c>
      <c r="AK30" s="49">
        <v>79.438631767</v>
      </c>
      <c r="AL30" s="49">
        <v>89.417277756</v>
      </c>
      <c r="AM30" s="49">
        <v>96.264323051</v>
      </c>
      <c r="AN30" s="49">
        <v>99.855636696</v>
      </c>
      <c r="AO30" s="49">
        <v>110.330560052</v>
      </c>
      <c r="AP30" s="49">
        <v>115.912015293</v>
      </c>
      <c r="AQ30" s="49">
        <v>128.80187358</v>
      </c>
      <c r="AR30" s="50">
        <v>150.1</v>
      </c>
      <c r="AS30" s="49">
        <v>141.7</v>
      </c>
      <c r="AT30" s="49">
        <v>149.5</v>
      </c>
      <c r="AU30" s="19">
        <v>165.38114299600002</v>
      </c>
      <c r="AV30" s="22">
        <v>191.01053</v>
      </c>
      <c r="AW30" s="23">
        <v>213.46135</v>
      </c>
      <c r="AX30" s="23">
        <v>236.03276</v>
      </c>
      <c r="AY30" s="66">
        <v>247.34651000000002</v>
      </c>
      <c r="AZ30" s="41"/>
    </row>
    <row r="31" spans="1:52" ht="16.5">
      <c r="A31" s="3" t="s">
        <v>78</v>
      </c>
      <c r="B31" s="42" t="s">
        <v>137</v>
      </c>
      <c r="C31" s="15" t="s">
        <v>76</v>
      </c>
      <c r="D31" s="20">
        <v>6.9</v>
      </c>
      <c r="E31" s="16">
        <v>6.1</v>
      </c>
      <c r="F31" s="16">
        <v>7.2</v>
      </c>
      <c r="G31" s="16">
        <v>8.1</v>
      </c>
      <c r="H31" s="16">
        <v>9.9</v>
      </c>
      <c r="I31" s="16">
        <v>10.4</v>
      </c>
      <c r="J31" s="17">
        <v>11.2</v>
      </c>
      <c r="K31" s="16">
        <v>13.365425417</v>
      </c>
      <c r="L31" s="16">
        <v>16.041174449</v>
      </c>
      <c r="M31" s="16">
        <v>17.104056558</v>
      </c>
      <c r="N31" s="18">
        <v>19.45406126</v>
      </c>
      <c r="O31" s="16">
        <v>22.739439496</v>
      </c>
      <c r="P31" s="16">
        <v>24.500550059</v>
      </c>
      <c r="Q31" s="16">
        <v>29.457142097</v>
      </c>
      <c r="R31" s="16">
        <v>30.175221312</v>
      </c>
      <c r="S31" s="16">
        <v>28.469299208</v>
      </c>
      <c r="T31" s="48">
        <v>31</v>
      </c>
      <c r="U31" s="49">
        <v>29.9</v>
      </c>
      <c r="V31" s="49">
        <v>26.3</v>
      </c>
      <c r="W31" s="19">
        <v>26.250329104000002</v>
      </c>
      <c r="X31" s="22">
        <v>29.98409</v>
      </c>
      <c r="Y31" s="49">
        <v>34.078230000000005</v>
      </c>
      <c r="Z31" s="58">
        <v>39.61591000000001</v>
      </c>
      <c r="AA31" s="65">
        <v>45.48882</v>
      </c>
      <c r="AB31" s="50">
        <v>2.6</v>
      </c>
      <c r="AC31" s="49">
        <v>4.4</v>
      </c>
      <c r="AD31" s="49">
        <v>5.2</v>
      </c>
      <c r="AE31" s="49">
        <v>5.7</v>
      </c>
      <c r="AF31" s="49">
        <v>6</v>
      </c>
      <c r="AG31" s="49">
        <v>6.2</v>
      </c>
      <c r="AH31" s="49">
        <v>7.1</v>
      </c>
      <c r="AI31" s="49">
        <v>7.257064627</v>
      </c>
      <c r="AJ31" s="49">
        <v>8.431679674</v>
      </c>
      <c r="AK31" s="49">
        <v>9.417494509</v>
      </c>
      <c r="AL31" s="49">
        <v>10.311923349</v>
      </c>
      <c r="AM31" s="49">
        <v>11.875036936</v>
      </c>
      <c r="AN31" s="49">
        <v>13.480935415</v>
      </c>
      <c r="AO31" s="49">
        <v>16.201001159</v>
      </c>
      <c r="AP31" s="49">
        <v>18.478037424</v>
      </c>
      <c r="AQ31" s="49">
        <v>21.398712282</v>
      </c>
      <c r="AR31" s="50">
        <v>23.3</v>
      </c>
      <c r="AS31" s="49">
        <v>22.5</v>
      </c>
      <c r="AT31" s="49">
        <v>22.4</v>
      </c>
      <c r="AU31" s="19">
        <v>25.015924654000003</v>
      </c>
      <c r="AV31" s="22">
        <v>27.82623</v>
      </c>
      <c r="AW31" s="23">
        <v>30.39537</v>
      </c>
      <c r="AX31" s="23">
        <v>30.830479999999998</v>
      </c>
      <c r="AY31" s="66">
        <v>31.417009999999998</v>
      </c>
      <c r="AZ31" s="41"/>
    </row>
    <row r="32" spans="1:52" ht="16.5">
      <c r="A32" s="3" t="s">
        <v>18</v>
      </c>
      <c r="B32" s="42" t="s">
        <v>137</v>
      </c>
      <c r="C32" s="15" t="s">
        <v>77</v>
      </c>
      <c r="D32" s="20">
        <v>0.4</v>
      </c>
      <c r="E32" s="16">
        <v>0.2</v>
      </c>
      <c r="F32" s="16">
        <v>0.1</v>
      </c>
      <c r="G32" s="16">
        <v>0.1</v>
      </c>
      <c r="H32" s="16">
        <v>0.1</v>
      </c>
      <c r="I32" s="16">
        <v>0.1</v>
      </c>
      <c r="J32" s="17">
        <v>0.1</v>
      </c>
      <c r="K32" s="16">
        <v>0.093135532</v>
      </c>
      <c r="L32" s="16">
        <v>0.113970913</v>
      </c>
      <c r="M32" s="16">
        <v>0.083784209</v>
      </c>
      <c r="N32" s="18">
        <v>0.140430554</v>
      </c>
      <c r="O32" s="16">
        <v>0.136604407</v>
      </c>
      <c r="P32" s="16">
        <v>0.135557145</v>
      </c>
      <c r="Q32" s="16">
        <v>0.169242326</v>
      </c>
      <c r="R32" s="16">
        <v>0.156414824</v>
      </c>
      <c r="S32" s="16">
        <v>0.119689186</v>
      </c>
      <c r="T32" s="48">
        <v>0.1</v>
      </c>
      <c r="U32" s="49">
        <v>0.2</v>
      </c>
      <c r="V32" s="49">
        <v>0.2</v>
      </c>
      <c r="W32" s="19">
        <v>0.180390394</v>
      </c>
      <c r="X32" s="22">
        <v>0.13218</v>
      </c>
      <c r="Y32" s="49">
        <v>0.17237</v>
      </c>
      <c r="Z32" s="58">
        <v>0.15141</v>
      </c>
      <c r="AA32" s="65">
        <v>0.17226</v>
      </c>
      <c r="AB32" s="50">
        <v>0.4</v>
      </c>
      <c r="AC32" s="49">
        <v>1</v>
      </c>
      <c r="AD32" s="49">
        <v>0.9</v>
      </c>
      <c r="AE32" s="49">
        <v>0.9</v>
      </c>
      <c r="AF32" s="49">
        <v>1.1</v>
      </c>
      <c r="AG32" s="49">
        <v>0.9</v>
      </c>
      <c r="AH32" s="49">
        <v>1.1</v>
      </c>
      <c r="AI32" s="49">
        <v>1.110893511</v>
      </c>
      <c r="AJ32" s="49">
        <v>1.194129571</v>
      </c>
      <c r="AK32" s="49">
        <v>1.170647398</v>
      </c>
      <c r="AL32" s="49">
        <v>1.361903568</v>
      </c>
      <c r="AM32" s="49">
        <v>1.494688184</v>
      </c>
      <c r="AN32" s="49">
        <v>1.437609251</v>
      </c>
      <c r="AO32" s="49">
        <v>1.511912647</v>
      </c>
      <c r="AP32" s="49">
        <v>1.650635858</v>
      </c>
      <c r="AQ32" s="49">
        <v>1.549143672</v>
      </c>
      <c r="AR32" s="50">
        <v>1.5</v>
      </c>
      <c r="AS32" s="49">
        <v>1.3</v>
      </c>
      <c r="AT32" s="49">
        <v>1.4</v>
      </c>
      <c r="AU32" s="19">
        <v>1.8115126300000002</v>
      </c>
      <c r="AV32" s="22">
        <v>1.46333</v>
      </c>
      <c r="AW32" s="23">
        <v>1.49876</v>
      </c>
      <c r="AX32" s="23">
        <v>1.6551600000000002</v>
      </c>
      <c r="AY32" s="66">
        <v>1.50332</v>
      </c>
      <c r="AZ32" s="41"/>
    </row>
    <row r="33" spans="1:52" ht="16.5">
      <c r="A33" s="3" t="s">
        <v>81</v>
      </c>
      <c r="B33" s="42" t="s">
        <v>137</v>
      </c>
      <c r="C33" s="15" t="s">
        <v>79</v>
      </c>
      <c r="D33" s="20">
        <v>0.1</v>
      </c>
      <c r="E33" s="16">
        <v>0.2</v>
      </c>
      <c r="F33" s="16">
        <v>0.2</v>
      </c>
      <c r="G33" s="16">
        <v>0.3</v>
      </c>
      <c r="H33" s="16">
        <v>0.5</v>
      </c>
      <c r="I33" s="16">
        <v>0.8</v>
      </c>
      <c r="J33" s="17">
        <v>0.9</v>
      </c>
      <c r="K33" s="16">
        <v>0.874215218</v>
      </c>
      <c r="L33" s="16">
        <v>1.064544592</v>
      </c>
      <c r="M33" s="16">
        <v>1.104125122</v>
      </c>
      <c r="N33" s="18">
        <v>1.299777445</v>
      </c>
      <c r="O33" s="16">
        <v>1.33172266</v>
      </c>
      <c r="P33" s="16">
        <v>1.408320566</v>
      </c>
      <c r="Q33" s="16">
        <v>1.615485529</v>
      </c>
      <c r="R33" s="16">
        <v>1.123050352</v>
      </c>
      <c r="S33" s="16">
        <v>1.24827425</v>
      </c>
      <c r="T33" s="48">
        <v>1.4</v>
      </c>
      <c r="U33" s="49">
        <v>1.4</v>
      </c>
      <c r="V33" s="49">
        <v>1.5</v>
      </c>
      <c r="W33" s="19">
        <v>1.4733008440000002</v>
      </c>
      <c r="X33" s="22">
        <v>1.71304</v>
      </c>
      <c r="Y33" s="49">
        <v>2.27116</v>
      </c>
      <c r="Z33" s="58">
        <v>2.5091</v>
      </c>
      <c r="AA33" s="65">
        <v>3.3210100000000002</v>
      </c>
      <c r="AB33" s="50">
        <v>0.3</v>
      </c>
      <c r="AC33" s="49">
        <v>1</v>
      </c>
      <c r="AD33" s="49">
        <v>1.2</v>
      </c>
      <c r="AE33" s="49">
        <v>1.4</v>
      </c>
      <c r="AF33" s="49">
        <v>1.6</v>
      </c>
      <c r="AG33" s="49">
        <v>1.9</v>
      </c>
      <c r="AH33" s="49">
        <v>2</v>
      </c>
      <c r="AI33" s="49">
        <v>2.163715351</v>
      </c>
      <c r="AJ33" s="49">
        <v>2.670774901</v>
      </c>
      <c r="AK33" s="49">
        <v>2.490139433</v>
      </c>
      <c r="AL33" s="49">
        <v>2.573041582</v>
      </c>
      <c r="AM33" s="49">
        <v>2.803301831</v>
      </c>
      <c r="AN33" s="49">
        <v>3.278297473</v>
      </c>
      <c r="AO33" s="49">
        <v>3.701500525</v>
      </c>
      <c r="AP33" s="49">
        <v>4.147630554</v>
      </c>
      <c r="AQ33" s="49">
        <v>3.990880436</v>
      </c>
      <c r="AR33" s="50">
        <v>4.3</v>
      </c>
      <c r="AS33" s="49">
        <v>3.8</v>
      </c>
      <c r="AT33" s="49">
        <v>4.4</v>
      </c>
      <c r="AU33" s="19">
        <v>5.393610705</v>
      </c>
      <c r="AV33" s="22">
        <v>5.76963</v>
      </c>
      <c r="AW33" s="23">
        <v>6.87066</v>
      </c>
      <c r="AX33" s="23">
        <v>12.048620000000001</v>
      </c>
      <c r="AY33" s="66">
        <v>12.98546</v>
      </c>
      <c r="AZ33" s="41"/>
    </row>
    <row r="34" spans="1:52" ht="16.5">
      <c r="A34" s="3" t="s">
        <v>83</v>
      </c>
      <c r="B34" s="42" t="s">
        <v>137</v>
      </c>
      <c r="C34" s="15" t="s">
        <v>80</v>
      </c>
      <c r="D34" s="20">
        <v>2.6</v>
      </c>
      <c r="E34" s="16">
        <v>1.1</v>
      </c>
      <c r="F34" s="16">
        <v>1.3</v>
      </c>
      <c r="G34" s="16">
        <v>1.4</v>
      </c>
      <c r="H34" s="16">
        <v>1.4</v>
      </c>
      <c r="I34" s="16">
        <v>1.89</v>
      </c>
      <c r="J34" s="17">
        <v>1.9</v>
      </c>
      <c r="K34" s="16">
        <v>2.182690357</v>
      </c>
      <c r="L34" s="16">
        <v>2.18415258</v>
      </c>
      <c r="M34" s="16">
        <v>2.13972992</v>
      </c>
      <c r="N34" s="18">
        <v>2.66633514</v>
      </c>
      <c r="O34" s="16">
        <v>3.352949001</v>
      </c>
      <c r="P34" s="16">
        <v>3.4490041</v>
      </c>
      <c r="Q34" s="16">
        <v>3.843488076</v>
      </c>
      <c r="R34" s="16">
        <v>3.984593999</v>
      </c>
      <c r="S34" s="16">
        <v>3.345045807</v>
      </c>
      <c r="T34" s="48">
        <v>4</v>
      </c>
      <c r="U34" s="49">
        <v>4.8</v>
      </c>
      <c r="V34" s="49">
        <v>4.3</v>
      </c>
      <c r="W34" s="19">
        <v>4.570874879000001</v>
      </c>
      <c r="X34" s="22">
        <v>4.96579</v>
      </c>
      <c r="Y34" s="49">
        <v>4.914470000000001</v>
      </c>
      <c r="Z34" s="58">
        <v>5.982279999999999</v>
      </c>
      <c r="AA34" s="65">
        <v>6.055890000000001</v>
      </c>
      <c r="AB34" s="50">
        <v>3</v>
      </c>
      <c r="AC34" s="49">
        <v>2.8</v>
      </c>
      <c r="AD34" s="49">
        <v>2.3</v>
      </c>
      <c r="AE34" s="49">
        <v>2.9</v>
      </c>
      <c r="AF34" s="49">
        <v>2.8</v>
      </c>
      <c r="AG34" s="49">
        <v>3.4</v>
      </c>
      <c r="AH34" s="49">
        <v>3.4</v>
      </c>
      <c r="AI34" s="49">
        <v>3.32359665</v>
      </c>
      <c r="AJ34" s="49">
        <v>3.196146477</v>
      </c>
      <c r="AK34" s="49">
        <v>3.069027653</v>
      </c>
      <c r="AL34" s="49">
        <v>3.813318113</v>
      </c>
      <c r="AM34" s="49">
        <v>3.920809856</v>
      </c>
      <c r="AN34" s="49">
        <v>4.947782878</v>
      </c>
      <c r="AO34" s="49">
        <v>4.838172279</v>
      </c>
      <c r="AP34" s="49">
        <v>4.858291905</v>
      </c>
      <c r="AQ34" s="49">
        <v>5.51105456</v>
      </c>
      <c r="AR34" s="50">
        <v>7.9</v>
      </c>
      <c r="AS34" s="49">
        <v>7.3</v>
      </c>
      <c r="AT34" s="49">
        <v>8.1</v>
      </c>
      <c r="AU34" s="19">
        <v>8.872177515</v>
      </c>
      <c r="AV34" s="22">
        <v>10.97159</v>
      </c>
      <c r="AW34" s="23">
        <v>13.70618</v>
      </c>
      <c r="AX34" s="23">
        <v>16.68703</v>
      </c>
      <c r="AY34" s="66">
        <v>16.36227</v>
      </c>
      <c r="AZ34" s="41"/>
    </row>
    <row r="35" spans="1:52" ht="16.5">
      <c r="A35" s="3" t="s">
        <v>85</v>
      </c>
      <c r="B35" s="42" t="s">
        <v>137</v>
      </c>
      <c r="C35" s="15" t="s">
        <v>82</v>
      </c>
      <c r="D35" s="20">
        <v>19.5</v>
      </c>
      <c r="E35" s="16">
        <v>13.9</v>
      </c>
      <c r="F35" s="16">
        <v>13.1</v>
      </c>
      <c r="G35" s="16">
        <v>14</v>
      </c>
      <c r="H35" s="16">
        <v>16.9</v>
      </c>
      <c r="I35" s="16">
        <v>18.5</v>
      </c>
      <c r="J35" s="17">
        <v>18</v>
      </c>
      <c r="K35" s="16">
        <v>18.91623861</v>
      </c>
      <c r="L35" s="16">
        <v>20.187679552</v>
      </c>
      <c r="M35" s="16">
        <v>19.760317131</v>
      </c>
      <c r="N35" s="18">
        <v>20.663715167</v>
      </c>
      <c r="O35" s="16">
        <v>28.418445341</v>
      </c>
      <c r="P35" s="16">
        <v>30.96538425</v>
      </c>
      <c r="Q35" s="16">
        <v>30.367418742</v>
      </c>
      <c r="R35" s="16">
        <v>27.782719506</v>
      </c>
      <c r="S35" s="16">
        <v>28.75323011</v>
      </c>
      <c r="T35" s="48">
        <v>35.9</v>
      </c>
      <c r="U35" s="49">
        <v>33.1</v>
      </c>
      <c r="V35" s="49">
        <v>32.7</v>
      </c>
      <c r="W35" s="19">
        <v>33.608643592</v>
      </c>
      <c r="X35" s="22">
        <v>36.83238</v>
      </c>
      <c r="Y35" s="49">
        <v>32.38895</v>
      </c>
      <c r="Z35" s="58">
        <v>39.90399</v>
      </c>
      <c r="AA35" s="65">
        <v>52.1005</v>
      </c>
      <c r="AB35" s="50">
        <v>22.5</v>
      </c>
      <c r="AC35" s="49">
        <v>14.7</v>
      </c>
      <c r="AD35" s="49">
        <v>14.8</v>
      </c>
      <c r="AE35" s="49">
        <v>15.9</v>
      </c>
      <c r="AF35" s="49">
        <v>17.1</v>
      </c>
      <c r="AG35" s="49">
        <v>20.6</v>
      </c>
      <c r="AH35" s="49">
        <v>24.1</v>
      </c>
      <c r="AI35" s="49">
        <v>21.984781484</v>
      </c>
      <c r="AJ35" s="49">
        <v>23.283104232</v>
      </c>
      <c r="AK35" s="49">
        <v>24.719061182</v>
      </c>
      <c r="AL35" s="49">
        <v>29.089880055</v>
      </c>
      <c r="AM35" s="49">
        <v>34.41029289</v>
      </c>
      <c r="AN35" s="49">
        <v>35.43778434</v>
      </c>
      <c r="AO35" s="49">
        <v>35.369331244</v>
      </c>
      <c r="AP35" s="49">
        <v>36.309943547</v>
      </c>
      <c r="AQ35" s="49">
        <v>40.211124463</v>
      </c>
      <c r="AR35" s="50">
        <v>54</v>
      </c>
      <c r="AS35" s="49">
        <v>47.8</v>
      </c>
      <c r="AT35" s="49">
        <v>51</v>
      </c>
      <c r="AU35" s="19">
        <v>59.157864225000004</v>
      </c>
      <c r="AV35" s="22">
        <v>76.15097</v>
      </c>
      <c r="AW35" s="23">
        <v>94.19949000000001</v>
      </c>
      <c r="AX35" s="23">
        <v>109.99163</v>
      </c>
      <c r="AY35" s="66">
        <v>120.10392</v>
      </c>
      <c r="AZ35" s="41"/>
    </row>
    <row r="36" spans="1:52" ht="16.5">
      <c r="A36" s="3" t="s">
        <v>87</v>
      </c>
      <c r="B36" s="42" t="s">
        <v>137</v>
      </c>
      <c r="C36" s="15" t="s">
        <v>84</v>
      </c>
      <c r="D36" s="20">
        <v>38.9</v>
      </c>
      <c r="E36" s="16">
        <v>28.5</v>
      </c>
      <c r="F36" s="16">
        <v>33.4</v>
      </c>
      <c r="G36" s="16">
        <v>32.8</v>
      </c>
      <c r="H36" s="16">
        <v>42.4</v>
      </c>
      <c r="I36" s="16">
        <v>47</v>
      </c>
      <c r="J36" s="17">
        <v>50.9</v>
      </c>
      <c r="K36" s="16">
        <v>54.600318891</v>
      </c>
      <c r="L36" s="16">
        <v>53.347079211</v>
      </c>
      <c r="M36" s="16">
        <v>58.672262574</v>
      </c>
      <c r="N36" s="18">
        <v>56.419051582</v>
      </c>
      <c r="O36" s="16">
        <v>61.398382496</v>
      </c>
      <c r="P36" s="16">
        <v>61.947929445</v>
      </c>
      <c r="Q36" s="16">
        <v>67.08813768</v>
      </c>
      <c r="R36" s="16">
        <v>67.660754621</v>
      </c>
      <c r="S36" s="16">
        <v>67.202560089</v>
      </c>
      <c r="T36" s="48">
        <v>79.5</v>
      </c>
      <c r="U36" s="49">
        <v>76.2</v>
      </c>
      <c r="V36" s="49">
        <v>68.4</v>
      </c>
      <c r="W36" s="19">
        <v>71.85799024500001</v>
      </c>
      <c r="X36" s="22">
        <v>80.77998</v>
      </c>
      <c r="Y36" s="49">
        <v>90.82561</v>
      </c>
      <c r="Z36" s="58">
        <v>106.29961999999999</v>
      </c>
      <c r="AA36" s="65">
        <v>123.72794999999999</v>
      </c>
      <c r="AB36" s="50">
        <v>43.4</v>
      </c>
      <c r="AC36" s="49">
        <v>60.5</v>
      </c>
      <c r="AD36" s="49">
        <v>67</v>
      </c>
      <c r="AE36" s="49">
        <v>68.4</v>
      </c>
      <c r="AF36" s="49">
        <v>69.7</v>
      </c>
      <c r="AG36" s="49">
        <v>70.4</v>
      </c>
      <c r="AH36" s="49">
        <v>68</v>
      </c>
      <c r="AI36" s="49">
        <v>67.282063704</v>
      </c>
      <c r="AJ36" s="49">
        <v>72.768294264</v>
      </c>
      <c r="AK36" s="49">
        <v>75.645681639</v>
      </c>
      <c r="AL36" s="49">
        <v>81.756193238</v>
      </c>
      <c r="AM36" s="49">
        <v>87.59450704</v>
      </c>
      <c r="AN36" s="49">
        <v>93.373124022</v>
      </c>
      <c r="AO36" s="49">
        <v>103.054533074</v>
      </c>
      <c r="AP36" s="49">
        <v>112.179399771</v>
      </c>
      <c r="AQ36" s="49">
        <v>122.122927994</v>
      </c>
      <c r="AR36" s="50">
        <v>145.6</v>
      </c>
      <c r="AS36" s="49">
        <v>137.8</v>
      </c>
      <c r="AT36" s="49">
        <v>140.7</v>
      </c>
      <c r="AU36" s="19">
        <v>147.543887603</v>
      </c>
      <c r="AV36" s="22">
        <v>163.6255</v>
      </c>
      <c r="AW36" s="23">
        <v>176.28232999999997</v>
      </c>
      <c r="AX36" s="23">
        <v>188.42335</v>
      </c>
      <c r="AY36" s="66">
        <v>200.10539</v>
      </c>
      <c r="AZ36" s="41"/>
    </row>
    <row r="37" spans="1:52" ht="16.5">
      <c r="A37" s="3" t="s">
        <v>19</v>
      </c>
      <c r="B37" s="42" t="s">
        <v>137</v>
      </c>
      <c r="C37" s="15" t="s">
        <v>86</v>
      </c>
      <c r="D37" s="20">
        <v>0.8</v>
      </c>
      <c r="E37" s="16">
        <v>0.8</v>
      </c>
      <c r="F37" s="16">
        <v>0.8</v>
      </c>
      <c r="G37" s="16">
        <v>1</v>
      </c>
      <c r="H37" s="16">
        <v>1.3</v>
      </c>
      <c r="I37" s="16">
        <v>1.5</v>
      </c>
      <c r="J37" s="17">
        <v>2.1</v>
      </c>
      <c r="K37" s="16">
        <v>2.188822513</v>
      </c>
      <c r="L37" s="16">
        <v>2.809557873</v>
      </c>
      <c r="M37" s="16">
        <v>2.98920843</v>
      </c>
      <c r="N37" s="18">
        <v>4.148623596</v>
      </c>
      <c r="O37" s="16">
        <v>4.002836243</v>
      </c>
      <c r="P37" s="16">
        <v>4.236317456</v>
      </c>
      <c r="Q37" s="16">
        <v>4.917381143</v>
      </c>
      <c r="R37" s="16">
        <v>6.519696883</v>
      </c>
      <c r="S37" s="16">
        <v>5.631235395</v>
      </c>
      <c r="T37" s="48">
        <v>7.3</v>
      </c>
      <c r="U37" s="49">
        <v>6.2</v>
      </c>
      <c r="V37" s="49">
        <v>5.3</v>
      </c>
      <c r="W37" s="19">
        <v>4.996636617</v>
      </c>
      <c r="X37" s="22">
        <v>5.94802</v>
      </c>
      <c r="Y37" s="49">
        <v>6.925890000000001</v>
      </c>
      <c r="Z37" s="58">
        <v>8.28278</v>
      </c>
      <c r="AA37" s="65">
        <v>8.0236</v>
      </c>
      <c r="AB37" s="50">
        <v>1.2</v>
      </c>
      <c r="AC37" s="49">
        <v>2</v>
      </c>
      <c r="AD37" s="49">
        <v>2.4</v>
      </c>
      <c r="AE37" s="49">
        <v>3.1</v>
      </c>
      <c r="AF37" s="49">
        <v>3.2</v>
      </c>
      <c r="AG37" s="49">
        <v>3.7</v>
      </c>
      <c r="AH37" s="49">
        <v>4.2</v>
      </c>
      <c r="AI37" s="49">
        <v>4.325754901</v>
      </c>
      <c r="AJ37" s="49">
        <v>4.64058337</v>
      </c>
      <c r="AK37" s="49">
        <v>5.690868075</v>
      </c>
      <c r="AL37" s="49">
        <v>7.508533431</v>
      </c>
      <c r="AM37" s="49">
        <v>7.656926603</v>
      </c>
      <c r="AN37" s="49">
        <v>7.24384761</v>
      </c>
      <c r="AO37" s="49">
        <v>8.594505271</v>
      </c>
      <c r="AP37" s="49">
        <v>10.489508174</v>
      </c>
      <c r="AQ37" s="49">
        <v>11.608375525</v>
      </c>
      <c r="AR37" s="50">
        <v>14.1</v>
      </c>
      <c r="AS37" s="49">
        <v>12.9</v>
      </c>
      <c r="AT37" s="49">
        <v>11.7</v>
      </c>
      <c r="AU37" s="19">
        <v>11.647920746</v>
      </c>
      <c r="AV37" s="22">
        <v>12.49517</v>
      </c>
      <c r="AW37" s="23">
        <v>13.64857</v>
      </c>
      <c r="AX37" s="23">
        <v>16.99407</v>
      </c>
      <c r="AY37" s="66">
        <v>17.15136</v>
      </c>
      <c r="AZ37" s="41"/>
    </row>
    <row r="38" spans="1:52" ht="16.5">
      <c r="A38" s="3" t="s">
        <v>90</v>
      </c>
      <c r="B38" s="42" t="s">
        <v>137</v>
      </c>
      <c r="C38" s="15" t="s">
        <v>88</v>
      </c>
      <c r="D38" s="20">
        <v>8</v>
      </c>
      <c r="E38" s="16">
        <v>5.4</v>
      </c>
      <c r="F38" s="16">
        <v>5.3</v>
      </c>
      <c r="G38" s="16">
        <v>5.5</v>
      </c>
      <c r="H38" s="16">
        <v>7.3</v>
      </c>
      <c r="I38" s="16">
        <v>9.4</v>
      </c>
      <c r="J38" s="17">
        <v>11.7</v>
      </c>
      <c r="K38" s="16">
        <v>11.47972895</v>
      </c>
      <c r="L38" s="16">
        <v>11.895791843</v>
      </c>
      <c r="M38" s="16">
        <v>11.033731611</v>
      </c>
      <c r="N38" s="18">
        <v>12.35604208</v>
      </c>
      <c r="O38" s="16">
        <v>14.436389083</v>
      </c>
      <c r="P38" s="16">
        <v>15.157877795</v>
      </c>
      <c r="Q38" s="16">
        <v>16.134961804</v>
      </c>
      <c r="R38" s="16">
        <v>15.062747496</v>
      </c>
      <c r="S38" s="16">
        <v>12.856787917</v>
      </c>
      <c r="T38" s="48">
        <v>12.4</v>
      </c>
      <c r="U38" s="49">
        <v>12.4</v>
      </c>
      <c r="V38" s="49">
        <v>11.9</v>
      </c>
      <c r="W38" s="19">
        <v>12.311113642</v>
      </c>
      <c r="X38" s="22">
        <v>13.38812</v>
      </c>
      <c r="Y38" s="49">
        <v>16.684630000000002</v>
      </c>
      <c r="Z38" s="58">
        <v>18.09593</v>
      </c>
      <c r="AA38" s="65">
        <v>22.067529999999998</v>
      </c>
      <c r="AB38" s="50">
        <v>4.7</v>
      </c>
      <c r="AC38" s="49">
        <v>6</v>
      </c>
      <c r="AD38" s="49">
        <v>5.8</v>
      </c>
      <c r="AE38" s="49">
        <v>6.3</v>
      </c>
      <c r="AF38" s="49">
        <v>7</v>
      </c>
      <c r="AG38" s="49">
        <v>6.8</v>
      </c>
      <c r="AH38" s="49">
        <v>7.4</v>
      </c>
      <c r="AI38" s="49">
        <v>7.357592686</v>
      </c>
      <c r="AJ38" s="49">
        <v>7.511183886</v>
      </c>
      <c r="AK38" s="49">
        <v>7.301381565</v>
      </c>
      <c r="AL38" s="49">
        <v>7.867267699</v>
      </c>
      <c r="AM38" s="49">
        <v>8.575578802</v>
      </c>
      <c r="AN38" s="49">
        <v>9.433768648</v>
      </c>
      <c r="AO38" s="49">
        <v>9.935649158</v>
      </c>
      <c r="AP38" s="49">
        <v>10.928471319</v>
      </c>
      <c r="AQ38" s="49">
        <v>12.053200691</v>
      </c>
      <c r="AR38" s="50">
        <v>13.6</v>
      </c>
      <c r="AS38" s="49">
        <v>12.8</v>
      </c>
      <c r="AT38" s="49">
        <v>15</v>
      </c>
      <c r="AU38" s="19">
        <v>17.737999208</v>
      </c>
      <c r="AV38" s="22">
        <v>20.00404</v>
      </c>
      <c r="AW38" s="23">
        <v>23.49911</v>
      </c>
      <c r="AX38" s="23">
        <v>26.36877</v>
      </c>
      <c r="AY38" s="66">
        <v>28.104599999999998</v>
      </c>
      <c r="AZ38" s="41"/>
    </row>
    <row r="39" spans="1:52" ht="16.5">
      <c r="A39" s="3" t="s">
        <v>92</v>
      </c>
      <c r="B39" s="42" t="s">
        <v>137</v>
      </c>
      <c r="C39" s="15" t="s">
        <v>89</v>
      </c>
      <c r="D39" s="20">
        <v>3.8</v>
      </c>
      <c r="E39" s="16">
        <v>4.1</v>
      </c>
      <c r="F39" s="16">
        <v>4.4</v>
      </c>
      <c r="G39" s="16">
        <v>4.7</v>
      </c>
      <c r="H39" s="16">
        <v>5.3</v>
      </c>
      <c r="I39" s="16">
        <v>5.6</v>
      </c>
      <c r="J39" s="17">
        <v>7.9</v>
      </c>
      <c r="K39" s="16">
        <v>7.498956899</v>
      </c>
      <c r="L39" s="16">
        <v>7.854492615</v>
      </c>
      <c r="M39" s="16">
        <v>7.951257673</v>
      </c>
      <c r="N39" s="18">
        <v>8.901260632</v>
      </c>
      <c r="O39" s="16">
        <v>9.172623548</v>
      </c>
      <c r="P39" s="16">
        <v>9.86303589</v>
      </c>
      <c r="Q39" s="16">
        <v>10.559898361</v>
      </c>
      <c r="R39" s="16">
        <v>10.637285618</v>
      </c>
      <c r="S39" s="16">
        <v>11.00256415</v>
      </c>
      <c r="T39" s="48">
        <v>12.4</v>
      </c>
      <c r="U39" s="49">
        <v>11.6</v>
      </c>
      <c r="V39" s="49">
        <v>10.5</v>
      </c>
      <c r="W39" s="19">
        <v>10.362065793000001</v>
      </c>
      <c r="X39" s="22">
        <v>11.9441</v>
      </c>
      <c r="Y39" s="49">
        <v>13.239889999999999</v>
      </c>
      <c r="Z39" s="58">
        <v>14.27862</v>
      </c>
      <c r="AA39" s="65">
        <v>15.33336</v>
      </c>
      <c r="AB39" s="50">
        <v>4.6</v>
      </c>
      <c r="AC39" s="49">
        <v>6.8</v>
      </c>
      <c r="AD39" s="49">
        <v>7.5</v>
      </c>
      <c r="AE39" s="49">
        <v>7.9</v>
      </c>
      <c r="AF39" s="49">
        <v>8.5</v>
      </c>
      <c r="AG39" s="49">
        <v>9.2</v>
      </c>
      <c r="AH39" s="49">
        <v>9.8</v>
      </c>
      <c r="AI39" s="49">
        <v>9.889953224</v>
      </c>
      <c r="AJ39" s="49">
        <v>10.029391555</v>
      </c>
      <c r="AK39" s="49">
        <v>11.383177449</v>
      </c>
      <c r="AL39" s="49">
        <v>12.333998602</v>
      </c>
      <c r="AM39" s="49">
        <v>14.388449547</v>
      </c>
      <c r="AN39" s="49">
        <v>15.935206058</v>
      </c>
      <c r="AO39" s="49">
        <v>17.432933168</v>
      </c>
      <c r="AP39" s="49">
        <v>18.33818063</v>
      </c>
      <c r="AQ39" s="49">
        <v>19.771329776</v>
      </c>
      <c r="AR39" s="50">
        <v>23.7</v>
      </c>
      <c r="AS39" s="49">
        <v>22</v>
      </c>
      <c r="AT39" s="49">
        <v>21</v>
      </c>
      <c r="AU39" s="19">
        <v>21.344774617000002</v>
      </c>
      <c r="AV39" s="22">
        <v>24.20905</v>
      </c>
      <c r="AW39" s="23">
        <v>27.784209999999998</v>
      </c>
      <c r="AX39" s="23">
        <v>30.13539</v>
      </c>
      <c r="AY39" s="66">
        <v>30.24916</v>
      </c>
      <c r="AZ39" s="41"/>
    </row>
    <row r="40" spans="1:52" ht="16.5">
      <c r="A40" s="3" t="s">
        <v>94</v>
      </c>
      <c r="B40" s="42" t="s">
        <v>137</v>
      </c>
      <c r="C40" s="15" t="s">
        <v>91</v>
      </c>
      <c r="D40" s="20">
        <v>2.3</v>
      </c>
      <c r="E40" s="16">
        <v>2.2</v>
      </c>
      <c r="F40" s="16">
        <v>2.3</v>
      </c>
      <c r="G40" s="16">
        <v>2.5</v>
      </c>
      <c r="H40" s="16">
        <v>2.8</v>
      </c>
      <c r="I40" s="16">
        <v>3.4</v>
      </c>
      <c r="J40" s="17">
        <v>3.4</v>
      </c>
      <c r="K40" s="16">
        <v>4.312945427</v>
      </c>
      <c r="L40" s="16">
        <v>4.280637424</v>
      </c>
      <c r="M40" s="16">
        <v>4.836839944</v>
      </c>
      <c r="N40" s="18">
        <v>5.883212605</v>
      </c>
      <c r="O40" s="16">
        <v>5.498895301</v>
      </c>
      <c r="P40" s="16">
        <v>5.913674299</v>
      </c>
      <c r="Q40" s="16">
        <v>7.074127909</v>
      </c>
      <c r="R40" s="16">
        <v>7.377424072</v>
      </c>
      <c r="S40" s="16">
        <v>6.939713913</v>
      </c>
      <c r="T40" s="48">
        <v>8.7</v>
      </c>
      <c r="U40" s="49">
        <v>8.2</v>
      </c>
      <c r="V40" s="49">
        <v>7.8</v>
      </c>
      <c r="W40" s="19">
        <v>9.179357226</v>
      </c>
      <c r="X40" s="22">
        <v>10.9948</v>
      </c>
      <c r="Y40" s="49">
        <v>13.59184</v>
      </c>
      <c r="Z40" s="58">
        <v>16.09691</v>
      </c>
      <c r="AA40" s="65">
        <v>17.90062</v>
      </c>
      <c r="AB40" s="50">
        <v>3</v>
      </c>
      <c r="AC40" s="49">
        <v>3.2</v>
      </c>
      <c r="AD40" s="49">
        <v>2.6</v>
      </c>
      <c r="AE40" s="49">
        <v>2.7</v>
      </c>
      <c r="AF40" s="49">
        <v>3.3</v>
      </c>
      <c r="AG40" s="49">
        <v>3.9</v>
      </c>
      <c r="AH40" s="49">
        <v>4.1</v>
      </c>
      <c r="AI40" s="49">
        <v>4.080450728</v>
      </c>
      <c r="AJ40" s="49">
        <v>4.540230695</v>
      </c>
      <c r="AK40" s="49">
        <v>5.323520928</v>
      </c>
      <c r="AL40" s="49">
        <v>6.135246211</v>
      </c>
      <c r="AM40" s="49">
        <v>7.162800458</v>
      </c>
      <c r="AN40" s="49">
        <v>7.440470908</v>
      </c>
      <c r="AO40" s="49">
        <v>7.731136281</v>
      </c>
      <c r="AP40" s="49">
        <v>8.065090409</v>
      </c>
      <c r="AQ40" s="49">
        <v>8.761940079</v>
      </c>
      <c r="AR40" s="50">
        <v>11</v>
      </c>
      <c r="AS40" s="49">
        <v>10.3</v>
      </c>
      <c r="AT40" s="49">
        <v>9.7</v>
      </c>
      <c r="AU40" s="19">
        <v>9.591300868000001</v>
      </c>
      <c r="AV40" s="22">
        <v>11.10293</v>
      </c>
      <c r="AW40" s="23">
        <v>12.7926</v>
      </c>
      <c r="AX40" s="23">
        <v>14.13656</v>
      </c>
      <c r="AY40" s="66">
        <v>15.158280000000001</v>
      </c>
      <c r="AZ40" s="41"/>
    </row>
    <row r="41" spans="1:52" ht="16.5">
      <c r="A41" s="3" t="s">
        <v>96</v>
      </c>
      <c r="B41" s="42" t="s">
        <v>137</v>
      </c>
      <c r="C41" s="15" t="s">
        <v>93</v>
      </c>
      <c r="D41" s="20">
        <v>3.2</v>
      </c>
      <c r="E41" s="16">
        <v>2</v>
      </c>
      <c r="F41" s="16">
        <v>1.9</v>
      </c>
      <c r="G41" s="16">
        <v>2.4</v>
      </c>
      <c r="H41" s="16">
        <v>3.4</v>
      </c>
      <c r="I41" s="16">
        <v>3.9</v>
      </c>
      <c r="J41" s="17">
        <v>4</v>
      </c>
      <c r="K41" s="16">
        <v>4.348091937</v>
      </c>
      <c r="L41" s="16">
        <v>4.367801673</v>
      </c>
      <c r="M41" s="16">
        <v>4.401867049</v>
      </c>
      <c r="N41" s="18">
        <v>5.080099905</v>
      </c>
      <c r="O41" s="16">
        <v>6.742546826</v>
      </c>
      <c r="P41" s="16">
        <v>9.232998051</v>
      </c>
      <c r="Q41" s="16">
        <v>7.710936573</v>
      </c>
      <c r="R41" s="16">
        <v>7.463714076</v>
      </c>
      <c r="S41" s="16">
        <v>6.911154032</v>
      </c>
      <c r="T41" s="48">
        <v>6</v>
      </c>
      <c r="U41" s="49">
        <v>8</v>
      </c>
      <c r="V41" s="49">
        <v>7.1</v>
      </c>
      <c r="W41" s="19">
        <v>7.272311287000001</v>
      </c>
      <c r="X41" s="22">
        <v>8.98955</v>
      </c>
      <c r="Y41" s="49">
        <v>10.140469999999999</v>
      </c>
      <c r="Z41" s="58">
        <v>13.07036</v>
      </c>
      <c r="AA41" s="65">
        <v>14.34681</v>
      </c>
      <c r="AB41" s="50">
        <v>15.6</v>
      </c>
      <c r="AC41" s="49">
        <v>15.8</v>
      </c>
      <c r="AD41" s="49">
        <v>13.7</v>
      </c>
      <c r="AE41" s="49">
        <v>15.6</v>
      </c>
      <c r="AF41" s="49">
        <v>15.6</v>
      </c>
      <c r="AG41" s="49">
        <v>16</v>
      </c>
      <c r="AH41" s="49">
        <v>18.3</v>
      </c>
      <c r="AI41" s="49">
        <v>16.105755972</v>
      </c>
      <c r="AJ41" s="49">
        <v>16.400661008</v>
      </c>
      <c r="AK41" s="49">
        <v>16.088570667</v>
      </c>
      <c r="AL41" s="49">
        <v>16.793241815</v>
      </c>
      <c r="AM41" s="49">
        <v>18.335011199</v>
      </c>
      <c r="AN41" s="49">
        <v>19.013873729</v>
      </c>
      <c r="AO41" s="49">
        <v>19.033395899</v>
      </c>
      <c r="AP41" s="49">
        <v>19.318186935</v>
      </c>
      <c r="AQ41" s="49">
        <v>21.319470988</v>
      </c>
      <c r="AR41" s="50">
        <v>28.3</v>
      </c>
      <c r="AS41" s="49">
        <v>28.1</v>
      </c>
      <c r="AT41" s="49">
        <v>27.3</v>
      </c>
      <c r="AU41" s="19">
        <v>29.805250214</v>
      </c>
      <c r="AV41" s="22">
        <v>38.5532</v>
      </c>
      <c r="AW41" s="23">
        <v>47.5478</v>
      </c>
      <c r="AX41" s="23">
        <v>55.516400000000004</v>
      </c>
      <c r="AY41" s="66">
        <v>59.83857</v>
      </c>
      <c r="AZ41" s="41"/>
    </row>
    <row r="42" spans="1:52" ht="16.5">
      <c r="A42" s="3" t="s">
        <v>20</v>
      </c>
      <c r="B42" s="42" t="s">
        <v>137</v>
      </c>
      <c r="C42" s="15" t="s">
        <v>95</v>
      </c>
      <c r="D42" s="20">
        <v>2</v>
      </c>
      <c r="E42" s="16">
        <v>0.8</v>
      </c>
      <c r="F42" s="16">
        <v>0.8</v>
      </c>
      <c r="G42" s="16">
        <v>0.9</v>
      </c>
      <c r="H42" s="16">
        <v>1.1</v>
      </c>
      <c r="I42" s="16">
        <v>1.2</v>
      </c>
      <c r="J42" s="17">
        <v>0.9</v>
      </c>
      <c r="K42" s="16">
        <v>0.736105072</v>
      </c>
      <c r="L42" s="16">
        <v>0.839469186</v>
      </c>
      <c r="M42" s="16">
        <v>0.922928333</v>
      </c>
      <c r="N42" s="18">
        <v>0.92532106</v>
      </c>
      <c r="O42" s="16">
        <v>1.274560092</v>
      </c>
      <c r="P42" s="16">
        <v>1.031478371</v>
      </c>
      <c r="Q42" s="16">
        <v>1.348750685</v>
      </c>
      <c r="R42" s="16">
        <v>0.96887129</v>
      </c>
      <c r="S42" s="16">
        <v>0.858677752</v>
      </c>
      <c r="T42" s="48">
        <v>1.2</v>
      </c>
      <c r="U42" s="49">
        <v>1</v>
      </c>
      <c r="V42" s="49">
        <v>1.1</v>
      </c>
      <c r="W42" s="19">
        <v>1.3578068870000002</v>
      </c>
      <c r="X42" s="22">
        <v>2.02328</v>
      </c>
      <c r="Y42" s="49">
        <v>2.13283</v>
      </c>
      <c r="Z42" s="58">
        <v>2.9794</v>
      </c>
      <c r="AA42" s="65">
        <v>3.1256</v>
      </c>
      <c r="AB42" s="50">
        <v>9.4</v>
      </c>
      <c r="AC42" s="49">
        <v>2.7</v>
      </c>
      <c r="AD42" s="49">
        <v>1.3</v>
      </c>
      <c r="AE42" s="49">
        <v>1.9</v>
      </c>
      <c r="AF42" s="49">
        <v>1.8</v>
      </c>
      <c r="AG42" s="49">
        <v>2.8</v>
      </c>
      <c r="AH42" s="49">
        <v>3.2</v>
      </c>
      <c r="AI42" s="49">
        <v>2.779267431</v>
      </c>
      <c r="AJ42" s="49">
        <v>3.088600717</v>
      </c>
      <c r="AK42" s="49">
        <v>3.76050296</v>
      </c>
      <c r="AL42" s="49">
        <v>3.998160896</v>
      </c>
      <c r="AM42" s="49">
        <v>4.837636274</v>
      </c>
      <c r="AN42" s="49">
        <v>6.040184781</v>
      </c>
      <c r="AO42" s="49">
        <v>6.366336803</v>
      </c>
      <c r="AP42" s="49">
        <v>4.634059718</v>
      </c>
      <c r="AQ42" s="49">
        <v>6.169746311</v>
      </c>
      <c r="AR42" s="50">
        <v>10.9</v>
      </c>
      <c r="AS42" s="49">
        <v>9</v>
      </c>
      <c r="AT42" s="49">
        <v>10.9</v>
      </c>
      <c r="AU42" s="19">
        <v>13.716590369</v>
      </c>
      <c r="AV42" s="22">
        <v>18.04322</v>
      </c>
      <c r="AW42" s="23">
        <v>21.30034</v>
      </c>
      <c r="AX42" s="23">
        <v>23.872700000000002</v>
      </c>
      <c r="AY42" s="66">
        <v>24.93436</v>
      </c>
      <c r="AZ42" s="41"/>
    </row>
    <row r="43" spans="1:52" ht="16.5">
      <c r="A43" s="3" t="s">
        <v>21</v>
      </c>
      <c r="B43" s="42" t="s">
        <v>137</v>
      </c>
      <c r="C43" s="15" t="s">
        <v>97</v>
      </c>
      <c r="D43" s="20">
        <v>4.3</v>
      </c>
      <c r="E43" s="16">
        <v>0.6</v>
      </c>
      <c r="F43" s="16">
        <v>0.6</v>
      </c>
      <c r="G43" s="16">
        <v>0.8</v>
      </c>
      <c r="H43" s="16">
        <v>1</v>
      </c>
      <c r="I43" s="16">
        <v>1.2</v>
      </c>
      <c r="J43" s="17">
        <v>1.7</v>
      </c>
      <c r="K43" s="16">
        <v>2.170973639</v>
      </c>
      <c r="L43" s="16">
        <v>1.86344228</v>
      </c>
      <c r="M43" s="16">
        <v>2.296114762</v>
      </c>
      <c r="N43" s="18">
        <v>1.964876728</v>
      </c>
      <c r="O43" s="16">
        <v>2.083276129</v>
      </c>
      <c r="P43" s="16">
        <v>2.073701939</v>
      </c>
      <c r="Q43" s="16">
        <v>2.084372849</v>
      </c>
      <c r="R43" s="16">
        <v>2.136226819</v>
      </c>
      <c r="S43" s="16">
        <v>2.381413092</v>
      </c>
      <c r="T43" s="48">
        <v>2.6</v>
      </c>
      <c r="U43" s="49">
        <v>2.3</v>
      </c>
      <c r="V43" s="49">
        <v>2.4</v>
      </c>
      <c r="W43" s="19">
        <v>2.7541022440000003</v>
      </c>
      <c r="X43" s="22">
        <v>2.7743</v>
      </c>
      <c r="Y43" s="49">
        <v>2.7514499999999997</v>
      </c>
      <c r="Z43" s="58">
        <v>3.0623899999999997</v>
      </c>
      <c r="AA43" s="65">
        <v>3.2525999999999997</v>
      </c>
      <c r="AB43" s="50">
        <v>1.6</v>
      </c>
      <c r="AC43" s="49">
        <v>2.3</v>
      </c>
      <c r="AD43" s="49">
        <v>2.7</v>
      </c>
      <c r="AE43" s="49">
        <v>3.3</v>
      </c>
      <c r="AF43" s="49">
        <v>3.4</v>
      </c>
      <c r="AG43" s="49">
        <v>3.5</v>
      </c>
      <c r="AH43" s="49">
        <v>4.3</v>
      </c>
      <c r="AI43" s="49">
        <v>3.811182921</v>
      </c>
      <c r="AJ43" s="49">
        <v>4.014819131</v>
      </c>
      <c r="AK43" s="49">
        <v>3.995432467</v>
      </c>
      <c r="AL43" s="49">
        <v>4.331967966</v>
      </c>
      <c r="AM43" s="49">
        <v>4.448895096</v>
      </c>
      <c r="AN43" s="49">
        <v>5.225876945</v>
      </c>
      <c r="AO43" s="49">
        <v>5.274768087</v>
      </c>
      <c r="AP43" s="49">
        <v>5.214411234</v>
      </c>
      <c r="AQ43" s="49">
        <v>6.882689436</v>
      </c>
      <c r="AR43" s="50">
        <v>8.7</v>
      </c>
      <c r="AS43" s="49">
        <v>9.2</v>
      </c>
      <c r="AT43" s="49">
        <v>8.2</v>
      </c>
      <c r="AU43" s="19">
        <v>8.764191288000001</v>
      </c>
      <c r="AV43" s="22">
        <v>9.26909</v>
      </c>
      <c r="AW43" s="23">
        <v>10.88956</v>
      </c>
      <c r="AX43" s="23">
        <v>10.94501</v>
      </c>
      <c r="AY43" s="66">
        <v>10.94041</v>
      </c>
      <c r="AZ43" s="41"/>
    </row>
    <row r="44" spans="1:52" ht="16.5">
      <c r="A44" s="3" t="s">
        <v>100</v>
      </c>
      <c r="B44" s="42" t="s">
        <v>137</v>
      </c>
      <c r="C44" s="15" t="s">
        <v>98</v>
      </c>
      <c r="D44" s="20">
        <v>3.8</v>
      </c>
      <c r="E44" s="16">
        <v>3.5</v>
      </c>
      <c r="F44" s="16">
        <v>3.2</v>
      </c>
      <c r="G44" s="16">
        <v>3.7</v>
      </c>
      <c r="H44" s="16">
        <v>5.6</v>
      </c>
      <c r="I44" s="16">
        <v>6.2</v>
      </c>
      <c r="J44" s="17">
        <v>5.8</v>
      </c>
      <c r="K44" s="16">
        <v>5.94674782</v>
      </c>
      <c r="L44" s="16">
        <v>7.202489259</v>
      </c>
      <c r="M44" s="16">
        <v>7.30679967</v>
      </c>
      <c r="N44" s="18">
        <v>8.082869909</v>
      </c>
      <c r="O44" s="16">
        <v>10.247585539</v>
      </c>
      <c r="P44" s="16">
        <v>10.010409393</v>
      </c>
      <c r="Q44" s="16">
        <v>8.475283112</v>
      </c>
      <c r="R44" s="16">
        <v>7.149771494</v>
      </c>
      <c r="S44" s="16">
        <v>7.504256553</v>
      </c>
      <c r="T44" s="48">
        <v>7.2</v>
      </c>
      <c r="U44" s="49">
        <v>6.1</v>
      </c>
      <c r="V44" s="49">
        <v>6</v>
      </c>
      <c r="W44" s="19">
        <v>6.157507269000001</v>
      </c>
      <c r="X44" s="22">
        <v>6.72292</v>
      </c>
      <c r="Y44" s="49">
        <v>6.27759</v>
      </c>
      <c r="Z44" s="58">
        <v>7.5605</v>
      </c>
      <c r="AA44" s="65">
        <v>9.871649999999999</v>
      </c>
      <c r="AB44" s="50">
        <v>2.6</v>
      </c>
      <c r="AC44" s="49">
        <v>3.8</v>
      </c>
      <c r="AD44" s="49">
        <v>4.7</v>
      </c>
      <c r="AE44" s="49">
        <v>4.6</v>
      </c>
      <c r="AF44" s="49">
        <v>5.8</v>
      </c>
      <c r="AG44" s="49">
        <v>5.7</v>
      </c>
      <c r="AH44" s="49">
        <v>5.6</v>
      </c>
      <c r="AI44" s="49">
        <v>5.315975793</v>
      </c>
      <c r="AJ44" s="49">
        <v>5.147143051</v>
      </c>
      <c r="AK44" s="49">
        <v>5.734573559</v>
      </c>
      <c r="AL44" s="49">
        <v>6.954580227</v>
      </c>
      <c r="AM44" s="49">
        <v>7.872044007</v>
      </c>
      <c r="AN44" s="49">
        <v>7.465317883</v>
      </c>
      <c r="AO44" s="49">
        <v>9.579991435</v>
      </c>
      <c r="AP44" s="49">
        <v>9.749808948</v>
      </c>
      <c r="AQ44" s="49">
        <v>10.853690383</v>
      </c>
      <c r="AR44" s="50">
        <v>12.5</v>
      </c>
      <c r="AS44" s="49">
        <v>12.4</v>
      </c>
      <c r="AT44" s="49">
        <v>12.7</v>
      </c>
      <c r="AU44" s="19">
        <v>11.823837361</v>
      </c>
      <c r="AV44" s="22">
        <v>13.87581</v>
      </c>
      <c r="AW44" s="23">
        <v>14.15869</v>
      </c>
      <c r="AX44" s="23">
        <v>16.31092</v>
      </c>
      <c r="AY44" s="66">
        <v>18.36685</v>
      </c>
      <c r="AZ44" s="41"/>
    </row>
    <row r="45" spans="1:52" ht="16.5">
      <c r="A45" s="3" t="s">
        <v>22</v>
      </c>
      <c r="B45" s="42" t="s">
        <v>137</v>
      </c>
      <c r="C45" s="15" t="s">
        <v>99</v>
      </c>
      <c r="D45" s="20">
        <v>2.7</v>
      </c>
      <c r="E45" s="16">
        <v>0.1</v>
      </c>
      <c r="F45" s="21" t="s">
        <v>102</v>
      </c>
      <c r="G45" s="21" t="s">
        <v>102</v>
      </c>
      <c r="H45" s="21" t="s">
        <v>102</v>
      </c>
      <c r="I45" s="21" t="s">
        <v>102</v>
      </c>
      <c r="J45" s="24" t="s">
        <v>102</v>
      </c>
      <c r="K45" s="21" t="s">
        <v>102</v>
      </c>
      <c r="L45" s="21" t="s">
        <v>102</v>
      </c>
      <c r="M45" s="16">
        <v>0.057442814</v>
      </c>
      <c r="N45" s="18">
        <v>0.053757769</v>
      </c>
      <c r="O45" s="16">
        <v>0.103327707</v>
      </c>
      <c r="P45" s="16">
        <v>0.04359657</v>
      </c>
      <c r="Q45" s="16">
        <v>0.051992058</v>
      </c>
      <c r="R45" s="16">
        <v>0.005604168</v>
      </c>
      <c r="S45" s="16">
        <v>0.011763374</v>
      </c>
      <c r="T45" s="51" t="s">
        <v>102</v>
      </c>
      <c r="U45" s="52" t="s">
        <v>102</v>
      </c>
      <c r="V45" s="53" t="s">
        <v>102</v>
      </c>
      <c r="W45" s="19">
        <v>0.062180494</v>
      </c>
      <c r="X45" s="22">
        <v>0.06415</v>
      </c>
      <c r="Y45" s="49">
        <v>0.06071</v>
      </c>
      <c r="Z45" s="58">
        <v>0.09877</v>
      </c>
      <c r="AA45" s="65">
        <v>0.21655000000000002</v>
      </c>
      <c r="AB45" s="50">
        <v>1.5</v>
      </c>
      <c r="AC45" s="49">
        <v>2.3</v>
      </c>
      <c r="AD45" s="49">
        <v>2.7</v>
      </c>
      <c r="AE45" s="49">
        <v>1.6</v>
      </c>
      <c r="AF45" s="49">
        <v>1.5</v>
      </c>
      <c r="AG45" s="49">
        <v>1.4</v>
      </c>
      <c r="AH45" s="49">
        <v>1.3</v>
      </c>
      <c r="AI45" s="49">
        <v>1.114379408</v>
      </c>
      <c r="AJ45" s="49">
        <v>1.074070584</v>
      </c>
      <c r="AK45" s="49">
        <v>1.051982989</v>
      </c>
      <c r="AL45" s="49">
        <v>0.879379954</v>
      </c>
      <c r="AM45" s="49">
        <v>0.896672489</v>
      </c>
      <c r="AN45" s="49">
        <v>1.346108617</v>
      </c>
      <c r="AO45" s="49">
        <v>1.321331862</v>
      </c>
      <c r="AP45" s="49">
        <v>1.005973104</v>
      </c>
      <c r="AQ45" s="49">
        <v>1.180318207</v>
      </c>
      <c r="AR45" s="50">
        <v>1.3</v>
      </c>
      <c r="AS45" s="49">
        <v>1.4</v>
      </c>
      <c r="AT45" s="49">
        <v>1.5</v>
      </c>
      <c r="AU45" s="19">
        <v>3.08794191</v>
      </c>
      <c r="AV45" s="22">
        <v>3.26111</v>
      </c>
      <c r="AW45" s="23">
        <v>4.407640000000001</v>
      </c>
      <c r="AX45" s="23">
        <v>5.78152</v>
      </c>
      <c r="AY45" s="66">
        <v>4.66831</v>
      </c>
      <c r="AZ45" s="41"/>
    </row>
    <row r="46" spans="1:52" ht="16.5">
      <c r="A46" s="3" t="s">
        <v>23</v>
      </c>
      <c r="B46" s="42" t="s">
        <v>137</v>
      </c>
      <c r="C46" s="15" t="s">
        <v>101</v>
      </c>
      <c r="D46" s="20">
        <v>1.4</v>
      </c>
      <c r="E46" s="16">
        <v>1.6</v>
      </c>
      <c r="F46" s="16">
        <v>1.5</v>
      </c>
      <c r="G46" s="16">
        <v>1.7</v>
      </c>
      <c r="H46" s="16">
        <v>2.5</v>
      </c>
      <c r="I46" s="16">
        <v>3</v>
      </c>
      <c r="J46" s="17">
        <v>3.4</v>
      </c>
      <c r="K46" s="16">
        <v>3.916926882</v>
      </c>
      <c r="L46" s="16">
        <v>4.550923957</v>
      </c>
      <c r="M46" s="16">
        <v>4.502080251</v>
      </c>
      <c r="N46" s="18">
        <v>5.584880338</v>
      </c>
      <c r="O46" s="16">
        <v>6.082561856</v>
      </c>
      <c r="P46" s="16">
        <v>7.474969938</v>
      </c>
      <c r="Q46" s="16">
        <v>8.965277362</v>
      </c>
      <c r="R46" s="16">
        <v>9.805332345</v>
      </c>
      <c r="S46" s="16">
        <v>10.748559483</v>
      </c>
      <c r="T46" s="48">
        <v>12.7</v>
      </c>
      <c r="U46" s="49">
        <v>12.3</v>
      </c>
      <c r="V46" s="49">
        <v>12.9</v>
      </c>
      <c r="W46" s="19">
        <v>12.720548338</v>
      </c>
      <c r="X46" s="22">
        <v>14.04931</v>
      </c>
      <c r="Y46" s="49">
        <v>14.989790000000001</v>
      </c>
      <c r="Z46" s="58">
        <v>15.97962</v>
      </c>
      <c r="AA46" s="65">
        <v>16.00227</v>
      </c>
      <c r="AB46" s="50">
        <v>1</v>
      </c>
      <c r="AC46" s="49">
        <v>1.8</v>
      </c>
      <c r="AD46" s="49">
        <v>2.2</v>
      </c>
      <c r="AE46" s="49">
        <v>2.7</v>
      </c>
      <c r="AF46" s="49">
        <v>3.4</v>
      </c>
      <c r="AG46" s="49">
        <v>4</v>
      </c>
      <c r="AH46" s="49">
        <v>4.3</v>
      </c>
      <c r="AI46" s="49">
        <v>4.715899463</v>
      </c>
      <c r="AJ46" s="49">
        <v>5.477299432</v>
      </c>
      <c r="AK46" s="49">
        <v>6.181980792</v>
      </c>
      <c r="AL46" s="49">
        <v>7.394373602</v>
      </c>
      <c r="AM46" s="49">
        <v>8.910123797</v>
      </c>
      <c r="AN46" s="49">
        <v>10.971927149</v>
      </c>
      <c r="AO46" s="49">
        <v>14.022100415</v>
      </c>
      <c r="AP46" s="49">
        <v>16.367928038</v>
      </c>
      <c r="AQ46" s="49">
        <v>19.006001364</v>
      </c>
      <c r="AR46" s="50">
        <v>22.2</v>
      </c>
      <c r="AS46" s="49">
        <v>21.2</v>
      </c>
      <c r="AT46" s="49">
        <v>22.9</v>
      </c>
      <c r="AU46" s="19">
        <v>22.803016603</v>
      </c>
      <c r="AV46" s="22">
        <v>25.40944</v>
      </c>
      <c r="AW46" s="23">
        <v>28.174599999999998</v>
      </c>
      <c r="AX46" s="23">
        <v>34.546839999999996</v>
      </c>
      <c r="AY46" s="66">
        <v>37.86679</v>
      </c>
      <c r="AZ46" s="41"/>
    </row>
    <row r="47" spans="1:52" ht="16.5">
      <c r="A47" s="3" t="s">
        <v>24</v>
      </c>
      <c r="B47" s="42" t="s">
        <v>137</v>
      </c>
      <c r="C47" s="15" t="s">
        <v>103</v>
      </c>
      <c r="D47" s="20">
        <v>10.6</v>
      </c>
      <c r="E47" s="16">
        <v>11.3</v>
      </c>
      <c r="F47" s="16">
        <v>11.4</v>
      </c>
      <c r="G47" s="16">
        <v>14.3</v>
      </c>
      <c r="H47" s="16">
        <v>19.1</v>
      </c>
      <c r="I47" s="16">
        <v>21.4</v>
      </c>
      <c r="J47" s="17">
        <v>23.1</v>
      </c>
      <c r="K47" s="16">
        <v>23.892924243</v>
      </c>
      <c r="L47" s="16">
        <v>27.18839381</v>
      </c>
      <c r="M47" s="16">
        <v>29.391649551</v>
      </c>
      <c r="N47" s="18">
        <v>34.195057717</v>
      </c>
      <c r="O47" s="16">
        <v>43.731639196</v>
      </c>
      <c r="P47" s="16">
        <v>47.833256124</v>
      </c>
      <c r="Q47" s="16">
        <v>48.088900561</v>
      </c>
      <c r="R47" s="16">
        <v>42.732527987</v>
      </c>
      <c r="S47" s="16">
        <v>44.819706802</v>
      </c>
      <c r="T47" s="48">
        <v>58.3</v>
      </c>
      <c r="U47" s="49">
        <v>45.8</v>
      </c>
      <c r="V47" s="49">
        <v>35.1</v>
      </c>
      <c r="W47" s="19">
        <v>33.081258096</v>
      </c>
      <c r="X47" s="22">
        <v>38.20267</v>
      </c>
      <c r="Y47" s="49">
        <v>36.607910000000004</v>
      </c>
      <c r="Z47" s="58">
        <v>41.4079</v>
      </c>
      <c r="AA47" s="65">
        <v>43.33462</v>
      </c>
      <c r="AB47" s="50">
        <v>8.3</v>
      </c>
      <c r="AC47" s="49">
        <v>15.5</v>
      </c>
      <c r="AD47" s="49">
        <v>19.1</v>
      </c>
      <c r="AE47" s="49">
        <v>21.8</v>
      </c>
      <c r="AF47" s="49">
        <v>25.1</v>
      </c>
      <c r="AG47" s="49">
        <v>27.1</v>
      </c>
      <c r="AH47" s="49">
        <v>28</v>
      </c>
      <c r="AI47" s="49">
        <v>29.180169005</v>
      </c>
      <c r="AJ47" s="49">
        <v>33.132878341</v>
      </c>
      <c r="AK47" s="49">
        <v>38.769117011</v>
      </c>
      <c r="AL47" s="49">
        <v>46.230983449</v>
      </c>
      <c r="AM47" s="49">
        <v>58.846456438</v>
      </c>
      <c r="AN47" s="49">
        <v>57.659857752</v>
      </c>
      <c r="AO47" s="49">
        <v>58.711192995</v>
      </c>
      <c r="AP47" s="49">
        <v>55.495748574</v>
      </c>
      <c r="AQ47" s="49">
        <v>59.095470679</v>
      </c>
      <c r="AR47" s="50">
        <v>68.6</v>
      </c>
      <c r="AS47" s="49">
        <v>49.1</v>
      </c>
      <c r="AT47" s="49">
        <v>44.3</v>
      </c>
      <c r="AU47" s="19">
        <v>46.188144888000004</v>
      </c>
      <c r="AV47" s="22">
        <v>54.88672</v>
      </c>
      <c r="AW47" s="23">
        <v>61.751349999999995</v>
      </c>
      <c r="AX47" s="23">
        <v>69.24728</v>
      </c>
      <c r="AY47" s="66">
        <v>68.40629</v>
      </c>
      <c r="AZ47" s="41"/>
    </row>
    <row r="48" spans="1:52" ht="16.5">
      <c r="A48" s="3" t="s">
        <v>106</v>
      </c>
      <c r="B48" s="42" t="s">
        <v>137</v>
      </c>
      <c r="C48" s="15" t="s">
        <v>104</v>
      </c>
      <c r="D48" s="20">
        <v>0.9</v>
      </c>
      <c r="E48" s="16">
        <v>1.2</v>
      </c>
      <c r="F48" s="16">
        <v>1.3</v>
      </c>
      <c r="G48" s="16">
        <v>1.4</v>
      </c>
      <c r="H48" s="16">
        <v>1.7</v>
      </c>
      <c r="I48" s="16">
        <v>2.1</v>
      </c>
      <c r="J48" s="17">
        <v>2.5</v>
      </c>
      <c r="K48" s="16">
        <v>2.398631967</v>
      </c>
      <c r="L48" s="16">
        <v>2.466042272</v>
      </c>
      <c r="M48" s="16">
        <v>2.739667791</v>
      </c>
      <c r="N48" s="18">
        <v>2.609729294</v>
      </c>
      <c r="O48" s="16">
        <v>2.585584271</v>
      </c>
      <c r="P48" s="16">
        <v>2.502514858</v>
      </c>
      <c r="Q48" s="16">
        <v>2.782593998</v>
      </c>
      <c r="R48" s="16">
        <v>3.391146328</v>
      </c>
      <c r="S48" s="16">
        <v>4.785494407</v>
      </c>
      <c r="T48" s="48">
        <v>4.8</v>
      </c>
      <c r="U48" s="49">
        <v>5.8</v>
      </c>
      <c r="V48" s="49">
        <v>5.7</v>
      </c>
      <c r="W48" s="19">
        <v>8.936425592</v>
      </c>
      <c r="X48" s="22">
        <v>9.67084</v>
      </c>
      <c r="Y48" s="49">
        <v>9.722190000000001</v>
      </c>
      <c r="Z48" s="58">
        <v>11.76612</v>
      </c>
      <c r="AA48" s="65">
        <v>14.89081</v>
      </c>
      <c r="AB48" s="50">
        <v>3.7</v>
      </c>
      <c r="AC48" s="49">
        <v>4</v>
      </c>
      <c r="AD48" s="49">
        <v>3.8</v>
      </c>
      <c r="AE48" s="49">
        <v>3.9</v>
      </c>
      <c r="AF48" s="49">
        <v>4.1</v>
      </c>
      <c r="AG48" s="49">
        <v>4.7</v>
      </c>
      <c r="AH48" s="49">
        <v>5.4</v>
      </c>
      <c r="AI48" s="49">
        <v>4.77306217</v>
      </c>
      <c r="AJ48" s="49">
        <v>5.060938015</v>
      </c>
      <c r="AK48" s="49">
        <v>4.902422514</v>
      </c>
      <c r="AL48" s="49">
        <v>5.703799429</v>
      </c>
      <c r="AM48" s="49">
        <v>6.754120194</v>
      </c>
      <c r="AN48" s="49">
        <v>7.210188023</v>
      </c>
      <c r="AO48" s="49">
        <v>8.016608879</v>
      </c>
      <c r="AP48" s="49">
        <v>8.395348666</v>
      </c>
      <c r="AQ48" s="49">
        <v>10.753714202</v>
      </c>
      <c r="AR48" s="50">
        <v>11.8</v>
      </c>
      <c r="AS48" s="49">
        <v>12.9</v>
      </c>
      <c r="AT48" s="49">
        <v>14.8</v>
      </c>
      <c r="AU48" s="19">
        <v>18.968629962</v>
      </c>
      <c r="AV48" s="22">
        <v>19.12778</v>
      </c>
      <c r="AW48" s="23">
        <v>19.42363</v>
      </c>
      <c r="AX48" s="23">
        <v>20.479860000000002</v>
      </c>
      <c r="AY48" s="66">
        <v>21.09427</v>
      </c>
      <c r="AZ48" s="41"/>
    </row>
    <row r="49" spans="1:52" ht="16.5">
      <c r="A49" s="3" t="s">
        <v>25</v>
      </c>
      <c r="B49" s="42" t="s">
        <v>137</v>
      </c>
      <c r="C49" s="15" t="s">
        <v>105</v>
      </c>
      <c r="D49" s="20">
        <v>2.4</v>
      </c>
      <c r="E49" s="16">
        <v>3.4</v>
      </c>
      <c r="F49" s="16">
        <v>3.8</v>
      </c>
      <c r="G49" s="16">
        <v>4.4</v>
      </c>
      <c r="H49" s="16">
        <v>6</v>
      </c>
      <c r="I49" s="16">
        <v>6.8</v>
      </c>
      <c r="J49" s="17">
        <v>7.4</v>
      </c>
      <c r="K49" s="16">
        <v>8.42033396</v>
      </c>
      <c r="L49" s="16">
        <v>8.920405398</v>
      </c>
      <c r="M49" s="16">
        <v>8.673773411</v>
      </c>
      <c r="N49" s="18">
        <v>9.297743543</v>
      </c>
      <c r="O49" s="16">
        <v>10.949413487</v>
      </c>
      <c r="P49" s="16">
        <v>10.893548235</v>
      </c>
      <c r="Q49" s="16">
        <v>13.396511702</v>
      </c>
      <c r="R49" s="16">
        <v>13.54379246</v>
      </c>
      <c r="S49" s="16">
        <v>13.927946452</v>
      </c>
      <c r="T49" s="48">
        <v>15.9</v>
      </c>
      <c r="U49" s="49">
        <v>15.5</v>
      </c>
      <c r="V49" s="49">
        <v>15.7</v>
      </c>
      <c r="W49" s="19">
        <v>17.010443638</v>
      </c>
      <c r="X49" s="22">
        <v>21.57878</v>
      </c>
      <c r="Y49" s="49">
        <v>24.56637</v>
      </c>
      <c r="Z49" s="58">
        <v>27.87263</v>
      </c>
      <c r="AA49" s="65">
        <v>33.54607</v>
      </c>
      <c r="AB49" s="50">
        <v>2.2</v>
      </c>
      <c r="AC49" s="49">
        <v>5.1</v>
      </c>
      <c r="AD49" s="49">
        <v>6.4</v>
      </c>
      <c r="AE49" s="49">
        <v>7.4</v>
      </c>
      <c r="AF49" s="49">
        <v>8.3</v>
      </c>
      <c r="AG49" s="49">
        <v>4.5</v>
      </c>
      <c r="AH49" s="49">
        <v>9.8</v>
      </c>
      <c r="AI49" s="49">
        <v>10.098739844</v>
      </c>
      <c r="AJ49" s="49">
        <v>11.33180947</v>
      </c>
      <c r="AK49" s="49">
        <v>12.871916184</v>
      </c>
      <c r="AL49" s="49">
        <v>13.268665275</v>
      </c>
      <c r="AM49" s="49">
        <v>14.716054328</v>
      </c>
      <c r="AN49" s="49">
        <v>16.110394066</v>
      </c>
      <c r="AO49" s="49">
        <v>18.046839062</v>
      </c>
      <c r="AP49" s="49">
        <v>19.626649452</v>
      </c>
      <c r="AQ49" s="49">
        <v>21.804239551</v>
      </c>
      <c r="AR49" s="50">
        <v>26.1</v>
      </c>
      <c r="AS49" s="49">
        <v>25.2</v>
      </c>
      <c r="AT49" s="49">
        <v>29.5</v>
      </c>
      <c r="AU49" s="19">
        <v>30.835454237</v>
      </c>
      <c r="AV49" s="22">
        <v>38.4059</v>
      </c>
      <c r="AW49" s="23">
        <v>47.58128</v>
      </c>
      <c r="AX49" s="23">
        <v>54.194230000000005</v>
      </c>
      <c r="AY49" s="66">
        <v>59.8711</v>
      </c>
      <c r="AZ49" s="41"/>
    </row>
    <row r="50" spans="1:52" ht="16.5">
      <c r="A50" s="3" t="s">
        <v>26</v>
      </c>
      <c r="B50" s="42" t="s">
        <v>137</v>
      </c>
      <c r="C50" s="15" t="s">
        <v>107</v>
      </c>
      <c r="D50" s="20">
        <v>12</v>
      </c>
      <c r="E50" s="16">
        <v>12.1</v>
      </c>
      <c r="F50" s="16">
        <v>14.9</v>
      </c>
      <c r="G50" s="16">
        <v>15.7</v>
      </c>
      <c r="H50" s="16">
        <v>20.9</v>
      </c>
      <c r="I50" s="16">
        <v>26.6</v>
      </c>
      <c r="J50" s="17">
        <v>32.6</v>
      </c>
      <c r="K50" s="16">
        <v>34.975912614</v>
      </c>
      <c r="L50" s="16">
        <v>35.44195765</v>
      </c>
      <c r="M50" s="16">
        <v>35.046287101</v>
      </c>
      <c r="N50" s="18">
        <v>33.113935692</v>
      </c>
      <c r="O50" s="16">
        <v>31.43894032</v>
      </c>
      <c r="P50" s="16">
        <v>37.080433059</v>
      </c>
      <c r="Q50" s="16">
        <v>44.792159494</v>
      </c>
      <c r="R50" s="16">
        <v>47.159590711</v>
      </c>
      <c r="S50" s="16">
        <v>44.746337908</v>
      </c>
      <c r="T50" s="48">
        <v>40.4</v>
      </c>
      <c r="U50" s="49">
        <v>41.4</v>
      </c>
      <c r="V50" s="49">
        <v>39.9</v>
      </c>
      <c r="W50" s="19">
        <v>39.815385074000005</v>
      </c>
      <c r="X50" s="22">
        <v>43.52766</v>
      </c>
      <c r="Y50" s="49">
        <v>48.89734</v>
      </c>
      <c r="Z50" s="58">
        <v>65.22919999999999</v>
      </c>
      <c r="AA50" s="65">
        <v>74.02614</v>
      </c>
      <c r="AB50" s="50">
        <v>9.2</v>
      </c>
      <c r="AC50" s="49">
        <v>13.4</v>
      </c>
      <c r="AD50" s="49">
        <v>15.3</v>
      </c>
      <c r="AE50" s="49">
        <v>17.2</v>
      </c>
      <c r="AF50" s="49">
        <v>17.8</v>
      </c>
      <c r="AG50" s="49">
        <v>20.2</v>
      </c>
      <c r="AH50" s="49">
        <v>20.9</v>
      </c>
      <c r="AI50" s="49">
        <v>18.847196754</v>
      </c>
      <c r="AJ50" s="49">
        <v>20.442585783</v>
      </c>
      <c r="AK50" s="49">
        <v>21.793879849</v>
      </c>
      <c r="AL50" s="49">
        <v>23.59899213</v>
      </c>
      <c r="AM50" s="49">
        <v>24.095389059</v>
      </c>
      <c r="AN50" s="49">
        <v>25.138733766</v>
      </c>
      <c r="AO50" s="49">
        <v>30.108406193</v>
      </c>
      <c r="AP50" s="49">
        <v>32.348104217</v>
      </c>
      <c r="AQ50" s="49">
        <v>36.80170654</v>
      </c>
      <c r="AR50" s="50">
        <v>40.5</v>
      </c>
      <c r="AS50" s="49">
        <v>38</v>
      </c>
      <c r="AT50" s="49">
        <v>35.9</v>
      </c>
      <c r="AU50" s="19">
        <v>35.719797912000004</v>
      </c>
      <c r="AV50" s="22">
        <v>43.2386</v>
      </c>
      <c r="AW50" s="23">
        <v>51.02841</v>
      </c>
      <c r="AX50" s="23">
        <v>54.092589999999994</v>
      </c>
      <c r="AY50" s="66">
        <v>57.91165</v>
      </c>
      <c r="AZ50" s="41"/>
    </row>
    <row r="51" spans="1:52" ht="16.5">
      <c r="A51" s="3" t="s">
        <v>27</v>
      </c>
      <c r="B51" s="42" t="s">
        <v>137</v>
      </c>
      <c r="C51" s="15" t="s">
        <v>108</v>
      </c>
      <c r="D51" s="20">
        <v>0.7</v>
      </c>
      <c r="E51" s="16">
        <v>1.1</v>
      </c>
      <c r="F51" s="16">
        <v>1.3</v>
      </c>
      <c r="G51" s="16">
        <v>1.6</v>
      </c>
      <c r="H51" s="16">
        <v>1.9</v>
      </c>
      <c r="I51" s="16">
        <v>2.7</v>
      </c>
      <c r="J51" s="17">
        <v>4</v>
      </c>
      <c r="K51" s="16">
        <v>4.057517376</v>
      </c>
      <c r="L51" s="16">
        <v>3.999933913</v>
      </c>
      <c r="M51" s="16">
        <v>3.762393468</v>
      </c>
      <c r="N51" s="18">
        <v>4.10698669</v>
      </c>
      <c r="O51" s="16">
        <v>4.387709279</v>
      </c>
      <c r="P51" s="16">
        <v>4.125859723</v>
      </c>
      <c r="Q51" s="16">
        <v>2.951309747</v>
      </c>
      <c r="R51" s="16">
        <v>3.28188916</v>
      </c>
      <c r="S51" s="16">
        <v>4.269876944</v>
      </c>
      <c r="T51" s="48">
        <v>4.5</v>
      </c>
      <c r="U51" s="49">
        <v>3.1</v>
      </c>
      <c r="V51" s="49">
        <v>3</v>
      </c>
      <c r="W51" s="19">
        <v>3.049709473</v>
      </c>
      <c r="X51" s="22">
        <v>3.62836</v>
      </c>
      <c r="Y51" s="49">
        <v>4.23253</v>
      </c>
      <c r="Z51" s="58">
        <v>3.59188</v>
      </c>
      <c r="AA51" s="65">
        <v>3.30457</v>
      </c>
      <c r="AB51" s="50">
        <v>1.6</v>
      </c>
      <c r="AC51" s="49">
        <v>2.7</v>
      </c>
      <c r="AD51" s="49">
        <v>2.7</v>
      </c>
      <c r="AE51" s="49">
        <v>3.2</v>
      </c>
      <c r="AF51" s="49">
        <v>3.6</v>
      </c>
      <c r="AG51" s="49">
        <v>4.2</v>
      </c>
      <c r="AH51" s="49">
        <v>5.2</v>
      </c>
      <c r="AI51" s="49">
        <v>5.175420872</v>
      </c>
      <c r="AJ51" s="49">
        <v>5.241459876</v>
      </c>
      <c r="AK51" s="49">
        <v>5.514072169</v>
      </c>
      <c r="AL51" s="49">
        <v>6.176154042</v>
      </c>
      <c r="AM51" s="49">
        <v>7.374243869</v>
      </c>
      <c r="AN51" s="49">
        <v>7.908200747</v>
      </c>
      <c r="AO51" s="49">
        <v>8.081840088</v>
      </c>
      <c r="AP51" s="49">
        <v>8.287335281</v>
      </c>
      <c r="AQ51" s="49">
        <v>8.600078712</v>
      </c>
      <c r="AR51" s="50">
        <v>9.4</v>
      </c>
      <c r="AS51" s="49">
        <v>9.2</v>
      </c>
      <c r="AT51" s="49">
        <v>8.4</v>
      </c>
      <c r="AU51" s="19">
        <v>9.771518874</v>
      </c>
      <c r="AV51" s="22">
        <v>10.47767</v>
      </c>
      <c r="AW51" s="23">
        <v>12.58717</v>
      </c>
      <c r="AX51" s="23">
        <v>11.29849</v>
      </c>
      <c r="AY51" s="66">
        <v>10.91474</v>
      </c>
      <c r="AZ51" s="41"/>
    </row>
    <row r="52" spans="1:52" ht="16.5">
      <c r="A52" s="3" t="s">
        <v>28</v>
      </c>
      <c r="B52" s="42" t="s">
        <v>137</v>
      </c>
      <c r="C52" s="15" t="s">
        <v>109</v>
      </c>
      <c r="D52" s="20">
        <v>0.2</v>
      </c>
      <c r="E52" s="16">
        <v>0.1</v>
      </c>
      <c r="F52" s="16">
        <v>0.2</v>
      </c>
      <c r="G52" s="16">
        <v>0.2</v>
      </c>
      <c r="H52" s="16">
        <v>0.2</v>
      </c>
      <c r="I52" s="16">
        <v>0.5</v>
      </c>
      <c r="J52" s="17">
        <v>0.3</v>
      </c>
      <c r="K52" s="16">
        <v>0.389983695</v>
      </c>
      <c r="L52" s="16">
        <v>0.69091014</v>
      </c>
      <c r="M52" s="16">
        <v>0.289426106</v>
      </c>
      <c r="N52" s="18">
        <v>0.303907272</v>
      </c>
      <c r="O52" s="16">
        <v>0.3133247</v>
      </c>
      <c r="P52" s="16">
        <v>1.604522741</v>
      </c>
      <c r="Q52" s="16">
        <v>1.283144165</v>
      </c>
      <c r="R52" s="16">
        <v>1.950120867</v>
      </c>
      <c r="S52" s="16">
        <v>1.922836797</v>
      </c>
      <c r="T52" s="48">
        <v>1.3</v>
      </c>
      <c r="U52" s="49">
        <v>0.8</v>
      </c>
      <c r="V52" s="49">
        <v>0.8</v>
      </c>
      <c r="W52" s="19">
        <v>0.572824957</v>
      </c>
      <c r="X52" s="22">
        <v>0.73871</v>
      </c>
      <c r="Y52" s="49">
        <v>1.3276700000000001</v>
      </c>
      <c r="Z52" s="58">
        <v>1.69364</v>
      </c>
      <c r="AA52" s="65">
        <v>2.13649</v>
      </c>
      <c r="AB52" s="50">
        <v>0.9</v>
      </c>
      <c r="AC52" s="49">
        <v>1.6</v>
      </c>
      <c r="AD52" s="49">
        <v>2</v>
      </c>
      <c r="AE52" s="49">
        <v>2.3</v>
      </c>
      <c r="AF52" s="49">
        <v>2.7</v>
      </c>
      <c r="AG52" s="49">
        <v>3</v>
      </c>
      <c r="AH52" s="49">
        <v>3</v>
      </c>
      <c r="AI52" s="49">
        <v>2.811473303</v>
      </c>
      <c r="AJ52" s="49">
        <v>3.437683801</v>
      </c>
      <c r="AK52" s="49">
        <v>3.904993572</v>
      </c>
      <c r="AL52" s="49">
        <v>4.308400183</v>
      </c>
      <c r="AM52" s="49">
        <v>4.368966999</v>
      </c>
      <c r="AN52" s="49">
        <v>4.799441705</v>
      </c>
      <c r="AO52" s="49">
        <v>5.702790009</v>
      </c>
      <c r="AP52" s="49">
        <v>6.271627589</v>
      </c>
      <c r="AQ52" s="49">
        <v>6.63460887</v>
      </c>
      <c r="AR52" s="50">
        <v>7.9</v>
      </c>
      <c r="AS52" s="49">
        <v>7.1</v>
      </c>
      <c r="AT52" s="49">
        <v>6.6</v>
      </c>
      <c r="AU52" s="19">
        <v>7.925880157000001</v>
      </c>
      <c r="AV52" s="22">
        <v>9.12614</v>
      </c>
      <c r="AW52" s="23">
        <v>10.14383</v>
      </c>
      <c r="AX52" s="23">
        <v>11.08136</v>
      </c>
      <c r="AY52" s="66">
        <v>11.9764</v>
      </c>
      <c r="AZ52" s="41"/>
    </row>
    <row r="53" spans="1:52" ht="16.5">
      <c r="A53" s="3" t="s">
        <v>112</v>
      </c>
      <c r="B53" s="42" t="s">
        <v>137</v>
      </c>
      <c r="C53" s="15" t="s">
        <v>110</v>
      </c>
      <c r="D53" s="20">
        <v>2.8</v>
      </c>
      <c r="E53" s="16">
        <v>2.8</v>
      </c>
      <c r="F53" s="16">
        <v>2.1</v>
      </c>
      <c r="G53" s="16">
        <v>2.7</v>
      </c>
      <c r="H53" s="16">
        <v>3.6</v>
      </c>
      <c r="I53" s="16">
        <v>4</v>
      </c>
      <c r="J53" s="17">
        <v>4.3</v>
      </c>
      <c r="K53" s="16">
        <v>5.244659984</v>
      </c>
      <c r="L53" s="16">
        <v>5.247849359</v>
      </c>
      <c r="M53" s="16">
        <v>4.729022484</v>
      </c>
      <c r="N53" s="18">
        <v>5.658862801</v>
      </c>
      <c r="O53" s="16">
        <v>6.731861478</v>
      </c>
      <c r="P53" s="16">
        <v>6.945733307</v>
      </c>
      <c r="Q53" s="16">
        <v>7.376020334</v>
      </c>
      <c r="R53" s="16">
        <v>7.390413722</v>
      </c>
      <c r="S53" s="16">
        <v>5.622819284</v>
      </c>
      <c r="T53" s="48">
        <v>4.8</v>
      </c>
      <c r="U53" s="49">
        <v>4.7</v>
      </c>
      <c r="V53" s="49">
        <v>5.8</v>
      </c>
      <c r="W53" s="19">
        <v>6.153433198</v>
      </c>
      <c r="X53" s="22">
        <v>7.51721</v>
      </c>
      <c r="Y53" s="49">
        <v>10.03669</v>
      </c>
      <c r="Z53" s="58">
        <v>12.72945</v>
      </c>
      <c r="AA53" s="65">
        <v>13.45455</v>
      </c>
      <c r="AB53" s="50">
        <v>3.7</v>
      </c>
      <c r="AC53" s="49">
        <v>6.6</v>
      </c>
      <c r="AD53" s="49">
        <v>7.6</v>
      </c>
      <c r="AE53" s="49">
        <v>7.4</v>
      </c>
      <c r="AF53" s="49">
        <v>7.3</v>
      </c>
      <c r="AG53" s="49">
        <v>6.7</v>
      </c>
      <c r="AH53" s="49">
        <v>7</v>
      </c>
      <c r="AI53" s="49">
        <v>6.809892484</v>
      </c>
      <c r="AJ53" s="49">
        <v>7.032900622</v>
      </c>
      <c r="AK53" s="49">
        <v>7.261031787</v>
      </c>
      <c r="AL53" s="49">
        <v>9.079574409</v>
      </c>
      <c r="AM53" s="49">
        <v>9.24854839</v>
      </c>
      <c r="AN53" s="49">
        <v>9.167094308</v>
      </c>
      <c r="AO53" s="49">
        <v>9.409370845</v>
      </c>
      <c r="AP53" s="49">
        <v>11.580156861</v>
      </c>
      <c r="AQ53" s="49">
        <v>13.616351338</v>
      </c>
      <c r="AR53" s="50">
        <v>14.7</v>
      </c>
      <c r="AS53" s="49">
        <v>13.4</v>
      </c>
      <c r="AT53" s="49">
        <v>14.1</v>
      </c>
      <c r="AU53" s="19">
        <v>14.635561415000002</v>
      </c>
      <c r="AV53" s="22">
        <v>15.44968</v>
      </c>
      <c r="AW53" s="23">
        <v>19.72385</v>
      </c>
      <c r="AX53" s="23">
        <v>25.5002</v>
      </c>
      <c r="AY53" s="66">
        <v>22.90826</v>
      </c>
      <c r="AZ53" s="41"/>
    </row>
    <row r="54" spans="1:52" ht="16.5">
      <c r="A54" s="3" t="s">
        <v>36</v>
      </c>
      <c r="B54" s="42" t="s">
        <v>137</v>
      </c>
      <c r="C54" s="15" t="s">
        <v>111</v>
      </c>
      <c r="D54" s="20">
        <v>0.1</v>
      </c>
      <c r="E54" s="16">
        <v>0.1</v>
      </c>
      <c r="F54" s="21" t="s">
        <v>102</v>
      </c>
      <c r="G54" s="16">
        <v>0.1</v>
      </c>
      <c r="H54" s="16">
        <v>0.1</v>
      </c>
      <c r="I54" s="16">
        <v>0.1</v>
      </c>
      <c r="J54" s="17">
        <v>0.2</v>
      </c>
      <c r="K54" s="16">
        <v>0.246421008</v>
      </c>
      <c r="L54" s="16">
        <v>0.135891224</v>
      </c>
      <c r="M54" s="16">
        <v>0.176598408</v>
      </c>
      <c r="N54" s="18">
        <v>0.180768863</v>
      </c>
      <c r="O54" s="16">
        <v>0.220901514</v>
      </c>
      <c r="P54" s="16">
        <v>0.201951871</v>
      </c>
      <c r="Q54" s="16">
        <v>0.237369176</v>
      </c>
      <c r="R54" s="16">
        <v>0.160446348</v>
      </c>
      <c r="S54" s="16">
        <v>0.224888659</v>
      </c>
      <c r="T54" s="48">
        <v>0.3</v>
      </c>
      <c r="U54" s="49">
        <v>0.3</v>
      </c>
      <c r="V54" s="49">
        <v>0.4</v>
      </c>
      <c r="W54" s="19">
        <v>0.38075099100000004</v>
      </c>
      <c r="X54" s="22">
        <v>0.45227</v>
      </c>
      <c r="Y54" s="49">
        <v>0.48594</v>
      </c>
      <c r="Z54" s="58">
        <v>0.5792200000000001</v>
      </c>
      <c r="AA54" s="65">
        <v>0.7682100000000001</v>
      </c>
      <c r="AB54" s="50">
        <v>4.1</v>
      </c>
      <c r="AC54" s="49">
        <v>1.7</v>
      </c>
      <c r="AD54" s="49">
        <v>1.2</v>
      </c>
      <c r="AE54" s="49">
        <v>1.7</v>
      </c>
      <c r="AF54" s="49">
        <v>1</v>
      </c>
      <c r="AG54" s="49">
        <v>1.6</v>
      </c>
      <c r="AH54" s="49">
        <v>2.1</v>
      </c>
      <c r="AI54" s="49">
        <v>1.679085887</v>
      </c>
      <c r="AJ54" s="49">
        <v>1.765205449</v>
      </c>
      <c r="AK54" s="49">
        <v>1.639127694</v>
      </c>
      <c r="AL54" s="49">
        <v>2.118070522</v>
      </c>
      <c r="AM54" s="49">
        <v>2.115749394</v>
      </c>
      <c r="AN54" s="49">
        <v>2.840980864</v>
      </c>
      <c r="AO54" s="49">
        <v>3.316520352</v>
      </c>
      <c r="AP54" s="49">
        <v>2.316047627</v>
      </c>
      <c r="AQ54" s="49">
        <v>2.904033476</v>
      </c>
      <c r="AR54" s="50">
        <v>4.8</v>
      </c>
      <c r="AS54" s="49">
        <v>3.9</v>
      </c>
      <c r="AT54" s="49">
        <v>3.6</v>
      </c>
      <c r="AU54" s="19">
        <v>4.984188078000001</v>
      </c>
      <c r="AV54" s="22">
        <v>6.8152</v>
      </c>
      <c r="AW54" s="23">
        <v>9.02637</v>
      </c>
      <c r="AX54" s="23">
        <v>10.34509</v>
      </c>
      <c r="AY54" s="66">
        <v>10.92177</v>
      </c>
      <c r="AZ54" s="41"/>
    </row>
    <row r="55" spans="1:52" ht="16.5">
      <c r="A55" s="3" t="s">
        <v>29</v>
      </c>
      <c r="B55" s="42" t="s">
        <v>137</v>
      </c>
      <c r="C55" s="15" t="s">
        <v>113</v>
      </c>
      <c r="D55" s="20">
        <v>0.3</v>
      </c>
      <c r="E55" s="16">
        <v>0.5</v>
      </c>
      <c r="F55" s="21" t="s">
        <v>102</v>
      </c>
      <c r="G55" s="16">
        <v>0.5</v>
      </c>
      <c r="H55" s="16">
        <v>0.7</v>
      </c>
      <c r="I55" s="16">
        <v>1.1</v>
      </c>
      <c r="J55" s="17">
        <v>1.1</v>
      </c>
      <c r="K55" s="16">
        <v>1.636491436</v>
      </c>
      <c r="L55" s="16">
        <v>1.643687878</v>
      </c>
      <c r="M55" s="16">
        <v>1.873581692</v>
      </c>
      <c r="N55" s="18">
        <v>1.990278066</v>
      </c>
      <c r="O55" s="16">
        <v>2.25792826</v>
      </c>
      <c r="P55" s="16">
        <v>2.128204177</v>
      </c>
      <c r="Q55" s="16">
        <v>2.164279609</v>
      </c>
      <c r="R55" s="16">
        <v>2.288243524</v>
      </c>
      <c r="S55" s="16">
        <v>2.650103903</v>
      </c>
      <c r="T55" s="48">
        <v>2.8</v>
      </c>
      <c r="U55" s="49">
        <v>3</v>
      </c>
      <c r="V55" s="49">
        <v>2.5</v>
      </c>
      <c r="W55" s="19">
        <v>2.356884291</v>
      </c>
      <c r="X55" s="22">
        <v>2.80236</v>
      </c>
      <c r="Y55" s="49">
        <v>3.7112800000000004</v>
      </c>
      <c r="Z55" s="58">
        <v>5.19665</v>
      </c>
      <c r="AA55" s="65">
        <v>5.40889</v>
      </c>
      <c r="AB55" s="50">
        <v>0.4</v>
      </c>
      <c r="AC55" s="49">
        <v>0.5</v>
      </c>
      <c r="AD55" s="49">
        <v>0.8</v>
      </c>
      <c r="AE55" s="49">
        <v>0.7</v>
      </c>
      <c r="AF55" s="49">
        <v>0.8</v>
      </c>
      <c r="AG55" s="49">
        <v>0.7</v>
      </c>
      <c r="AH55" s="49">
        <v>0.8</v>
      </c>
      <c r="AI55" s="49">
        <v>0.714631433</v>
      </c>
      <c r="AJ55" s="49">
        <v>0.767474567</v>
      </c>
      <c r="AK55" s="49">
        <v>0.82487872</v>
      </c>
      <c r="AL55" s="49">
        <v>0.893537619</v>
      </c>
      <c r="AM55" s="49">
        <v>1.169922857</v>
      </c>
      <c r="AN55" s="49">
        <v>1.334753624</v>
      </c>
      <c r="AO55" s="49">
        <v>1.555667</v>
      </c>
      <c r="AP55" s="49">
        <v>1.800916868</v>
      </c>
      <c r="AQ55" s="49">
        <v>1.992894312</v>
      </c>
      <c r="AR55" s="50">
        <v>2.6</v>
      </c>
      <c r="AS55" s="49">
        <v>2.3</v>
      </c>
      <c r="AT55" s="49">
        <v>2.3</v>
      </c>
      <c r="AU55" s="19">
        <v>2.3740454470000003</v>
      </c>
      <c r="AV55" s="22">
        <v>3.27497</v>
      </c>
      <c r="AW55" s="23">
        <v>3.74224</v>
      </c>
      <c r="AX55" s="23">
        <v>7.3034300000000005</v>
      </c>
      <c r="AY55" s="66">
        <v>6.89362</v>
      </c>
      <c r="AZ55" s="41"/>
    </row>
    <row r="56" spans="1:52" ht="16.5">
      <c r="A56" s="3" t="s">
        <v>40</v>
      </c>
      <c r="B56" s="42" t="s">
        <v>137</v>
      </c>
      <c r="C56" s="15" t="s">
        <v>114</v>
      </c>
      <c r="D56" s="20">
        <v>1.3</v>
      </c>
      <c r="E56" s="16">
        <v>1.3</v>
      </c>
      <c r="F56" s="16">
        <v>1.2</v>
      </c>
      <c r="G56" s="16">
        <v>1.1</v>
      </c>
      <c r="H56" s="16">
        <v>1.4</v>
      </c>
      <c r="I56" s="16">
        <v>2.1</v>
      </c>
      <c r="J56" s="17">
        <v>3</v>
      </c>
      <c r="K56" s="16">
        <v>2.840688088</v>
      </c>
      <c r="L56" s="16">
        <v>3.888836685</v>
      </c>
      <c r="M56" s="16">
        <v>3.025782959</v>
      </c>
      <c r="N56" s="18">
        <v>3.889404512</v>
      </c>
      <c r="O56" s="16">
        <v>4.447664607</v>
      </c>
      <c r="P56" s="16">
        <v>4.187571479</v>
      </c>
      <c r="Q56" s="16">
        <v>3.994182309</v>
      </c>
      <c r="R56" s="16">
        <v>3.913212009</v>
      </c>
      <c r="S56" s="16">
        <v>2.621394545</v>
      </c>
      <c r="T56" s="48">
        <v>2.5</v>
      </c>
      <c r="U56" s="49">
        <v>2.3</v>
      </c>
      <c r="V56" s="49">
        <v>1.7</v>
      </c>
      <c r="W56" s="19">
        <v>1.743733863</v>
      </c>
      <c r="X56" s="22">
        <v>1.87856</v>
      </c>
      <c r="Y56" s="49">
        <v>2.16019</v>
      </c>
      <c r="Z56" s="58">
        <v>2.30084</v>
      </c>
      <c r="AA56" s="65">
        <v>2.77544</v>
      </c>
      <c r="AB56" s="50">
        <v>1.1</v>
      </c>
      <c r="AC56" s="49">
        <v>1.9</v>
      </c>
      <c r="AD56" s="49">
        <v>2.4</v>
      </c>
      <c r="AE56" s="49">
        <v>2.5</v>
      </c>
      <c r="AF56" s="49">
        <v>2.9</v>
      </c>
      <c r="AG56" s="49">
        <v>3</v>
      </c>
      <c r="AH56" s="49">
        <v>3.3</v>
      </c>
      <c r="AI56" s="49">
        <v>3.425833775</v>
      </c>
      <c r="AJ56" s="49">
        <v>4.522415012</v>
      </c>
      <c r="AK56" s="49">
        <v>5.616183738</v>
      </c>
      <c r="AL56" s="49">
        <v>5.967240716</v>
      </c>
      <c r="AM56" s="49">
        <v>7.391978958</v>
      </c>
      <c r="AN56" s="49">
        <v>7.632150065</v>
      </c>
      <c r="AO56" s="49">
        <v>8.877064762</v>
      </c>
      <c r="AP56" s="49">
        <v>8.761267177</v>
      </c>
      <c r="AQ56" s="49">
        <v>9.884253795</v>
      </c>
      <c r="AR56" s="50">
        <v>10.6</v>
      </c>
      <c r="AS56" s="49">
        <v>10.8</v>
      </c>
      <c r="AT56" s="49">
        <v>11.9</v>
      </c>
      <c r="AU56" s="19">
        <v>13.23788024</v>
      </c>
      <c r="AV56" s="22">
        <v>13.90082</v>
      </c>
      <c r="AW56" s="23">
        <v>15.47212</v>
      </c>
      <c r="AX56" s="23">
        <v>16.415950000000002</v>
      </c>
      <c r="AY56" s="66">
        <v>17.003880000000002</v>
      </c>
      <c r="AZ56" s="41"/>
    </row>
    <row r="57" spans="1:52" ht="16.5">
      <c r="A57" s="3" t="s">
        <v>45</v>
      </c>
      <c r="B57" s="42" t="s">
        <v>137</v>
      </c>
      <c r="C57" s="15" t="s">
        <v>115</v>
      </c>
      <c r="D57" s="25" t="s">
        <v>116</v>
      </c>
      <c r="E57" s="7" t="s">
        <v>116</v>
      </c>
      <c r="F57" s="7" t="s">
        <v>116</v>
      </c>
      <c r="G57" s="7" t="s">
        <v>116</v>
      </c>
      <c r="H57" s="7" t="s">
        <v>116</v>
      </c>
      <c r="I57" s="7" t="s">
        <v>116</v>
      </c>
      <c r="J57" s="26" t="s">
        <v>116</v>
      </c>
      <c r="K57" s="7" t="s">
        <v>116</v>
      </c>
      <c r="L57" s="7" t="s">
        <v>116</v>
      </c>
      <c r="M57" s="16">
        <v>0.008596816</v>
      </c>
      <c r="N57" s="18">
        <v>0.002687313</v>
      </c>
      <c r="O57" s="16">
        <v>3.08E-06</v>
      </c>
      <c r="P57" s="16">
        <v>0</v>
      </c>
      <c r="Q57" s="16">
        <v>0</v>
      </c>
      <c r="R57" s="16">
        <v>0</v>
      </c>
      <c r="S57" s="16">
        <v>0</v>
      </c>
      <c r="T57" s="51" t="s">
        <v>117</v>
      </c>
      <c r="U57" s="52" t="s">
        <v>117</v>
      </c>
      <c r="V57" s="52" t="s">
        <v>117</v>
      </c>
      <c r="W57" s="13" t="s">
        <v>117</v>
      </c>
      <c r="X57" s="54" t="s">
        <v>117</v>
      </c>
      <c r="Y57" s="52" t="s">
        <v>117</v>
      </c>
      <c r="Z57" s="55" t="s">
        <v>117</v>
      </c>
      <c r="AA57" s="64" t="s">
        <v>117</v>
      </c>
      <c r="AB57" s="55" t="s">
        <v>117</v>
      </c>
      <c r="AC57" s="52" t="s">
        <v>117</v>
      </c>
      <c r="AD57" s="52" t="s">
        <v>117</v>
      </c>
      <c r="AE57" s="52" t="s">
        <v>117</v>
      </c>
      <c r="AF57" s="52" t="s">
        <v>117</v>
      </c>
      <c r="AG57" s="52" t="s">
        <v>117</v>
      </c>
      <c r="AH57" s="52" t="s">
        <v>117</v>
      </c>
      <c r="AI57" s="52" t="s">
        <v>117</v>
      </c>
      <c r="AJ57" s="52" t="s">
        <v>117</v>
      </c>
      <c r="AK57" s="52" t="s">
        <v>117</v>
      </c>
      <c r="AL57" s="52" t="s">
        <v>117</v>
      </c>
      <c r="AM57" s="52" t="s">
        <v>117</v>
      </c>
      <c r="AN57" s="52" t="s">
        <v>117</v>
      </c>
      <c r="AO57" s="52" t="s">
        <v>117</v>
      </c>
      <c r="AP57" s="52" t="s">
        <v>117</v>
      </c>
      <c r="AQ57" s="52" t="s">
        <v>117</v>
      </c>
      <c r="AR57" s="55" t="s">
        <v>117</v>
      </c>
      <c r="AS57" s="52" t="s">
        <v>117</v>
      </c>
      <c r="AT57" s="52" t="s">
        <v>117</v>
      </c>
      <c r="AU57" s="13" t="s">
        <v>117</v>
      </c>
      <c r="AV57" s="52" t="s">
        <v>117</v>
      </c>
      <c r="AW57" s="52" t="s">
        <v>117</v>
      </c>
      <c r="AX57" s="52" t="s">
        <v>117</v>
      </c>
      <c r="AY57" s="68" t="s">
        <v>117</v>
      </c>
      <c r="AZ57" s="41"/>
    </row>
    <row r="58" spans="1:52" ht="16.5">
      <c r="A58" s="3" t="s">
        <v>118</v>
      </c>
      <c r="B58" s="42" t="s">
        <v>137</v>
      </c>
      <c r="C58" s="15" t="s">
        <v>119</v>
      </c>
      <c r="D58" s="25" t="s">
        <v>116</v>
      </c>
      <c r="E58" s="7" t="s">
        <v>116</v>
      </c>
      <c r="F58" s="7" t="s">
        <v>116</v>
      </c>
      <c r="G58" s="7" t="s">
        <v>116</v>
      </c>
      <c r="H58" s="7" t="s">
        <v>116</v>
      </c>
      <c r="I58" s="7" t="s">
        <v>116</v>
      </c>
      <c r="J58" s="26" t="s">
        <v>116</v>
      </c>
      <c r="K58" s="7" t="s">
        <v>116</v>
      </c>
      <c r="L58" s="7" t="s">
        <v>116</v>
      </c>
      <c r="M58" s="16">
        <v>1.984532526</v>
      </c>
      <c r="N58" s="18">
        <v>1.784826617</v>
      </c>
      <c r="O58" s="16">
        <v>2.236659399</v>
      </c>
      <c r="P58" s="16">
        <v>2.308154497</v>
      </c>
      <c r="Q58" s="16">
        <v>2.21635078</v>
      </c>
      <c r="R58" s="16">
        <v>1.860936635</v>
      </c>
      <c r="S58" s="16">
        <v>1.161037986</v>
      </c>
      <c r="T58" s="48">
        <v>1.1</v>
      </c>
      <c r="U58" s="49">
        <v>1</v>
      </c>
      <c r="V58" s="49">
        <v>0.8</v>
      </c>
      <c r="W58" s="19">
        <v>0.7898833620000001</v>
      </c>
      <c r="X58" s="56" t="s">
        <v>42</v>
      </c>
      <c r="Y58" s="53">
        <v>1.9</v>
      </c>
      <c r="Z58" s="58">
        <v>1.9824000000000002</v>
      </c>
      <c r="AA58" s="65">
        <v>2.59789</v>
      </c>
      <c r="AB58" s="57" t="s">
        <v>117</v>
      </c>
      <c r="AC58" s="53" t="s">
        <v>117</v>
      </c>
      <c r="AD58" s="53" t="s">
        <v>117</v>
      </c>
      <c r="AE58" s="53" t="s">
        <v>117</v>
      </c>
      <c r="AF58" s="53" t="s">
        <v>117</v>
      </c>
      <c r="AG58" s="53" t="s">
        <v>117</v>
      </c>
      <c r="AH58" s="53" t="s">
        <v>117</v>
      </c>
      <c r="AI58" s="53" t="s">
        <v>117</v>
      </c>
      <c r="AJ58" s="53" t="s">
        <v>117</v>
      </c>
      <c r="AK58" s="53" t="s">
        <v>117</v>
      </c>
      <c r="AL58" s="53" t="s">
        <v>117</v>
      </c>
      <c r="AM58" s="53" t="s">
        <v>117</v>
      </c>
      <c r="AN58" s="53" t="s">
        <v>117</v>
      </c>
      <c r="AO58" s="53" t="s">
        <v>117</v>
      </c>
      <c r="AP58" s="53" t="s">
        <v>117</v>
      </c>
      <c r="AQ58" s="53" t="s">
        <v>117</v>
      </c>
      <c r="AR58" s="57" t="s">
        <v>117</v>
      </c>
      <c r="AS58" s="53" t="s">
        <v>117</v>
      </c>
      <c r="AT58" s="53" t="s">
        <v>117</v>
      </c>
      <c r="AU58" s="19" t="s">
        <v>117</v>
      </c>
      <c r="AV58" s="53" t="s">
        <v>117</v>
      </c>
      <c r="AW58" s="53" t="s">
        <v>117</v>
      </c>
      <c r="AX58" s="53" t="s">
        <v>117</v>
      </c>
      <c r="AY58" s="69" t="s">
        <v>117</v>
      </c>
      <c r="AZ58" s="41"/>
    </row>
    <row r="59" spans="1:52" ht="16.5">
      <c r="A59" s="3" t="s">
        <v>47</v>
      </c>
      <c r="B59" s="42" t="s">
        <v>137</v>
      </c>
      <c r="C59" s="15" t="s">
        <v>120</v>
      </c>
      <c r="D59" s="25" t="s">
        <v>116</v>
      </c>
      <c r="E59" s="7" t="s">
        <v>116</v>
      </c>
      <c r="F59" s="7" t="s">
        <v>116</v>
      </c>
      <c r="G59" s="7" t="s">
        <v>116</v>
      </c>
      <c r="H59" s="7" t="s">
        <v>116</v>
      </c>
      <c r="I59" s="7" t="s">
        <v>116</v>
      </c>
      <c r="J59" s="26" t="s">
        <v>116</v>
      </c>
      <c r="K59" s="7" t="s">
        <v>116</v>
      </c>
      <c r="L59" s="7" t="s">
        <v>116</v>
      </c>
      <c r="M59" s="16">
        <v>0.07614737</v>
      </c>
      <c r="N59" s="18">
        <v>0.220282976</v>
      </c>
      <c r="O59" s="16">
        <v>0.05260236</v>
      </c>
      <c r="P59" s="16">
        <v>0.111375386</v>
      </c>
      <c r="Q59" s="16">
        <v>0.240404033</v>
      </c>
      <c r="R59" s="16">
        <v>0.177078921</v>
      </c>
      <c r="S59" s="16">
        <v>0.090787851</v>
      </c>
      <c r="T59" s="51" t="s">
        <v>102</v>
      </c>
      <c r="U59" s="52" t="s">
        <v>102</v>
      </c>
      <c r="V59" s="49">
        <v>0.1</v>
      </c>
      <c r="W59" s="19">
        <v>0.052208952</v>
      </c>
      <c r="X59" s="53" t="s">
        <v>102</v>
      </c>
      <c r="Y59" s="53" t="s">
        <v>102</v>
      </c>
      <c r="Z59" s="58">
        <v>0.0536</v>
      </c>
      <c r="AA59" s="65">
        <v>0.09334</v>
      </c>
      <c r="AB59" s="57" t="s">
        <v>116</v>
      </c>
      <c r="AC59" s="53" t="s">
        <v>116</v>
      </c>
      <c r="AD59" s="53" t="s">
        <v>116</v>
      </c>
      <c r="AE59" s="53" t="s">
        <v>116</v>
      </c>
      <c r="AF59" s="53" t="s">
        <v>116</v>
      </c>
      <c r="AG59" s="53" t="s">
        <v>116</v>
      </c>
      <c r="AH59" s="53" t="s">
        <v>116</v>
      </c>
      <c r="AI59" s="53" t="s">
        <v>116</v>
      </c>
      <c r="AJ59" s="53" t="s">
        <v>116</v>
      </c>
      <c r="AK59" s="57" t="s">
        <v>102</v>
      </c>
      <c r="AL59" s="57" t="s">
        <v>102</v>
      </c>
      <c r="AM59" s="57" t="s">
        <v>102</v>
      </c>
      <c r="AN59" s="57" t="s">
        <v>102</v>
      </c>
      <c r="AO59" s="57" t="s">
        <v>102</v>
      </c>
      <c r="AP59" s="57" t="s">
        <v>102</v>
      </c>
      <c r="AQ59" s="57" t="s">
        <v>102</v>
      </c>
      <c r="AR59" s="57" t="s">
        <v>102</v>
      </c>
      <c r="AS59" s="53" t="s">
        <v>102</v>
      </c>
      <c r="AT59" s="19" t="s">
        <v>102</v>
      </c>
      <c r="AU59" s="19" t="s">
        <v>102</v>
      </c>
      <c r="AV59" s="53" t="s">
        <v>102</v>
      </c>
      <c r="AW59" s="23">
        <v>0.11552</v>
      </c>
      <c r="AX59" s="23">
        <v>0.19122999999999998</v>
      </c>
      <c r="AY59" s="66">
        <v>0.12505</v>
      </c>
      <c r="AZ59" s="41"/>
    </row>
    <row r="60" spans="1:52" ht="16.5">
      <c r="A60" s="3" t="s">
        <v>46</v>
      </c>
      <c r="B60" s="42" t="s">
        <v>137</v>
      </c>
      <c r="C60" s="15" t="s">
        <v>121</v>
      </c>
      <c r="D60" s="25" t="s">
        <v>116</v>
      </c>
      <c r="E60" s="7" t="s">
        <v>116</v>
      </c>
      <c r="F60" s="7" t="s">
        <v>116</v>
      </c>
      <c r="G60" s="7" t="s">
        <v>116</v>
      </c>
      <c r="H60" s="7" t="s">
        <v>116</v>
      </c>
      <c r="I60" s="7" t="s">
        <v>116</v>
      </c>
      <c r="J60" s="26" t="s">
        <v>116</v>
      </c>
      <c r="K60" s="7" t="s">
        <v>116</v>
      </c>
      <c r="L60" s="7" t="s">
        <v>116</v>
      </c>
      <c r="M60" s="16">
        <v>15.162558297</v>
      </c>
      <c r="N60" s="18">
        <v>16.938024368</v>
      </c>
      <c r="O60" s="16">
        <v>18.586064249</v>
      </c>
      <c r="P60" s="16">
        <v>20.19953565</v>
      </c>
      <c r="Q60" s="16">
        <v>22.480302066</v>
      </c>
      <c r="R60" s="16">
        <v>23.473477453</v>
      </c>
      <c r="S60" s="16">
        <v>24.341577777</v>
      </c>
      <c r="T60" s="48">
        <v>25.7</v>
      </c>
      <c r="U60" s="49">
        <v>26.6</v>
      </c>
      <c r="V60" s="49">
        <v>25.2</v>
      </c>
      <c r="W60" s="19">
        <v>26.682853776</v>
      </c>
      <c r="X60" s="49">
        <v>30.5</v>
      </c>
      <c r="Y60" s="49">
        <v>33.7</v>
      </c>
      <c r="Z60" s="58">
        <v>36.9609</v>
      </c>
      <c r="AA60" s="65">
        <v>41.22417</v>
      </c>
      <c r="AB60" s="57" t="s">
        <v>116</v>
      </c>
      <c r="AC60" s="53" t="s">
        <v>116</v>
      </c>
      <c r="AD60" s="53" t="s">
        <v>116</v>
      </c>
      <c r="AE60" s="53" t="s">
        <v>116</v>
      </c>
      <c r="AF60" s="53" t="s">
        <v>116</v>
      </c>
      <c r="AG60" s="53" t="s">
        <v>116</v>
      </c>
      <c r="AH60" s="53" t="s">
        <v>116</v>
      </c>
      <c r="AI60" s="53" t="s">
        <v>116</v>
      </c>
      <c r="AJ60" s="53" t="s">
        <v>116</v>
      </c>
      <c r="AK60" s="49">
        <v>4.249818072</v>
      </c>
      <c r="AL60" s="49">
        <v>4.56752315</v>
      </c>
      <c r="AM60" s="49">
        <v>5.154836006</v>
      </c>
      <c r="AN60" s="49">
        <v>5.453324843</v>
      </c>
      <c r="AO60" s="49">
        <v>5.968040569</v>
      </c>
      <c r="AP60" s="49">
        <v>8.526458096</v>
      </c>
      <c r="AQ60" s="49">
        <v>11.788179468</v>
      </c>
      <c r="AR60" s="50">
        <v>13.8</v>
      </c>
      <c r="AS60" s="49">
        <v>13.2</v>
      </c>
      <c r="AT60" s="49">
        <v>13</v>
      </c>
      <c r="AU60" s="19">
        <v>14.067191934</v>
      </c>
      <c r="AV60" s="49">
        <v>16.2</v>
      </c>
      <c r="AW60" s="23">
        <f>+'[1]Exh5'!C51/1000</f>
        <v>18.22614</v>
      </c>
      <c r="AX60" s="23">
        <v>20.19407</v>
      </c>
      <c r="AY60" s="66">
        <v>21.185779999999998</v>
      </c>
      <c r="AZ60" s="41"/>
    </row>
    <row r="61" spans="1:52" ht="16.5">
      <c r="A61" s="3" t="s">
        <v>37</v>
      </c>
      <c r="B61" s="42" t="s">
        <v>137</v>
      </c>
      <c r="C61" s="15" t="s">
        <v>122</v>
      </c>
      <c r="D61" s="25" t="s">
        <v>116</v>
      </c>
      <c r="E61" s="7" t="s">
        <v>116</v>
      </c>
      <c r="F61" s="7" t="s">
        <v>116</v>
      </c>
      <c r="G61" s="7" t="s">
        <v>116</v>
      </c>
      <c r="H61" s="7" t="s">
        <v>116</v>
      </c>
      <c r="I61" s="7" t="s">
        <v>116</v>
      </c>
      <c r="J61" s="26" t="s">
        <v>116</v>
      </c>
      <c r="K61" s="7" t="s">
        <v>116</v>
      </c>
      <c r="L61" s="7" t="s">
        <v>116</v>
      </c>
      <c r="M61" s="16">
        <v>0.150754475</v>
      </c>
      <c r="N61" s="18">
        <v>0.138166445</v>
      </c>
      <c r="O61" s="16">
        <v>0.113745379</v>
      </c>
      <c r="P61" s="16">
        <v>0.110852266</v>
      </c>
      <c r="Q61" s="16">
        <v>0.079783202</v>
      </c>
      <c r="R61" s="16">
        <v>0.043522624</v>
      </c>
      <c r="S61" s="16">
        <v>0.031700418</v>
      </c>
      <c r="T61" s="51" t="s">
        <v>102</v>
      </c>
      <c r="U61" s="42">
        <v>0.1</v>
      </c>
      <c r="V61" s="52" t="s">
        <v>102</v>
      </c>
      <c r="W61" s="13" t="s">
        <v>102</v>
      </c>
      <c r="X61" s="52" t="s">
        <v>102</v>
      </c>
      <c r="Y61" s="52" t="s">
        <v>102</v>
      </c>
      <c r="Z61" s="70">
        <v>0.0994</v>
      </c>
      <c r="AA61" s="64">
        <v>0.12642</v>
      </c>
      <c r="AB61" s="55" t="s">
        <v>117</v>
      </c>
      <c r="AC61" s="52" t="s">
        <v>117</v>
      </c>
      <c r="AD61" s="52" t="s">
        <v>117</v>
      </c>
      <c r="AE61" s="52" t="s">
        <v>117</v>
      </c>
      <c r="AF61" s="52" t="s">
        <v>117</v>
      </c>
      <c r="AG61" s="52" t="s">
        <v>117</v>
      </c>
      <c r="AH61" s="52" t="s">
        <v>117</v>
      </c>
      <c r="AI61" s="52" t="s">
        <v>117</v>
      </c>
      <c r="AJ61" s="52" t="s">
        <v>117</v>
      </c>
      <c r="AK61" s="52" t="s">
        <v>117</v>
      </c>
      <c r="AL61" s="52" t="s">
        <v>117</v>
      </c>
      <c r="AM61" s="52" t="s">
        <v>117</v>
      </c>
      <c r="AN61" s="52" t="s">
        <v>117</v>
      </c>
      <c r="AO61" s="52" t="s">
        <v>117</v>
      </c>
      <c r="AP61" s="52" t="s">
        <v>117</v>
      </c>
      <c r="AQ61" s="52" t="s">
        <v>117</v>
      </c>
      <c r="AR61" s="55" t="s">
        <v>117</v>
      </c>
      <c r="AS61" s="52" t="s">
        <v>117</v>
      </c>
      <c r="AT61" s="52" t="s">
        <v>117</v>
      </c>
      <c r="AU61" s="13" t="s">
        <v>117</v>
      </c>
      <c r="AV61" s="52" t="s">
        <v>117</v>
      </c>
      <c r="AW61" s="52" t="s">
        <v>117</v>
      </c>
      <c r="AX61" s="55" t="s">
        <v>117</v>
      </c>
      <c r="AY61" s="68" t="s">
        <v>117</v>
      </c>
      <c r="AZ61" s="41"/>
    </row>
    <row r="62" spans="1:52" ht="16.5">
      <c r="A62" s="27"/>
      <c r="B62" s="27"/>
      <c r="C62" s="28"/>
      <c r="D62" s="29"/>
      <c r="E62" s="29"/>
      <c r="F62" s="29"/>
      <c r="G62" s="29"/>
      <c r="H62" s="29"/>
      <c r="I62" s="29"/>
      <c r="J62" s="30"/>
      <c r="K62" s="27"/>
      <c r="L62" s="27"/>
      <c r="M62" s="27"/>
      <c r="N62" s="27"/>
      <c r="O62" s="27"/>
      <c r="P62" s="27"/>
      <c r="Q62" s="27"/>
      <c r="R62" s="27"/>
      <c r="S62" s="27"/>
      <c r="T62" s="31"/>
      <c r="U62" s="27"/>
      <c r="V62" s="27"/>
      <c r="W62" s="27"/>
      <c r="X62" s="27"/>
      <c r="Y62" s="27"/>
      <c r="Z62" s="27"/>
      <c r="AA62" s="60"/>
      <c r="AB62" s="27"/>
      <c r="AC62" s="27"/>
      <c r="AD62" s="27"/>
      <c r="AE62" s="27"/>
      <c r="AF62" s="27"/>
      <c r="AG62" s="27"/>
      <c r="AH62" s="32"/>
      <c r="AI62" s="32"/>
      <c r="AJ62" s="32"/>
      <c r="AK62" s="32"/>
      <c r="AL62" s="32"/>
      <c r="AM62" s="32"/>
      <c r="AN62" s="32"/>
      <c r="AO62" s="32"/>
      <c r="AP62" s="32"/>
      <c r="AQ62" s="33"/>
      <c r="AR62" s="34"/>
      <c r="AS62" s="34"/>
      <c r="AT62" s="34"/>
      <c r="AU62" s="34"/>
      <c r="AV62" s="34"/>
      <c r="AW62" s="35"/>
      <c r="AX62" s="35"/>
      <c r="AY62" s="35"/>
      <c r="AZ62" s="41"/>
    </row>
    <row r="63" spans="1:52" ht="16.5">
      <c r="A63" s="6"/>
      <c r="B63" s="6"/>
      <c r="C63" s="6"/>
      <c r="D63" s="72"/>
      <c r="E63" s="72"/>
      <c r="F63" s="72"/>
      <c r="G63" s="72"/>
      <c r="H63" s="72"/>
      <c r="I63" s="7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2"/>
      <c r="AI63" s="62"/>
      <c r="AJ63" s="62"/>
      <c r="AK63" s="62"/>
      <c r="AL63" s="62"/>
      <c r="AM63" s="62"/>
      <c r="AN63" s="62"/>
      <c r="AO63" s="62"/>
      <c r="AP63" s="62"/>
      <c r="AQ63" s="73"/>
      <c r="AR63" s="74"/>
      <c r="AS63" s="74"/>
      <c r="AT63" s="74"/>
      <c r="AU63" s="74"/>
      <c r="AV63" s="74"/>
      <c r="AW63" s="75"/>
      <c r="AX63" s="75"/>
      <c r="AY63" s="75"/>
      <c r="AZ63" s="41"/>
    </row>
    <row r="64" spans="1:51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6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8"/>
      <c r="AI64" s="8"/>
      <c r="AJ64" s="8"/>
      <c r="AK64" s="8"/>
      <c r="AL64" s="8"/>
      <c r="AM64" s="8"/>
      <c r="AN64" s="8"/>
      <c r="AO64" s="8"/>
      <c r="AP64" s="8"/>
      <c r="AQ64" s="12"/>
      <c r="AR64" s="12"/>
      <c r="AS64" s="8"/>
      <c r="AT64" s="8"/>
      <c r="AU64" s="8"/>
      <c r="AV64" s="8"/>
      <c r="AW64" s="8"/>
      <c r="AX64" s="8"/>
      <c r="AY64" s="62"/>
    </row>
    <row r="65" spans="1:51" ht="16.5">
      <c r="A65" s="3" t="s">
        <v>130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62"/>
    </row>
    <row r="66" spans="1:51" ht="16.5">
      <c r="A66" s="71" t="s">
        <v>33</v>
      </c>
      <c r="B66" s="7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6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62"/>
    </row>
    <row r="67" spans="1:51" ht="16.5">
      <c r="A67" s="71" t="s">
        <v>34</v>
      </c>
      <c r="B67" s="7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6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62"/>
    </row>
    <row r="68" spans="1:51" ht="16.5">
      <c r="A68" s="3" t="s">
        <v>38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6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62"/>
    </row>
    <row r="69" spans="1:51" ht="16.5">
      <c r="A69" s="3" t="s">
        <v>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6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62"/>
    </row>
    <row r="70" spans="1:5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6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62"/>
    </row>
    <row r="71" spans="1:5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6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62"/>
    </row>
    <row r="72" spans="1:51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6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62"/>
    </row>
    <row r="73" spans="1:51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6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62"/>
    </row>
    <row r="74" spans="1:51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6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62"/>
    </row>
    <row r="75" spans="1:51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6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62"/>
    </row>
    <row r="76" spans="1:51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6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62"/>
    </row>
    <row r="77" spans="1:51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6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62"/>
    </row>
    <row r="78" spans="1:51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6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62"/>
    </row>
    <row r="79" spans="1:51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6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62"/>
    </row>
    <row r="80" spans="1:51" ht="16.5">
      <c r="A80" s="3"/>
      <c r="B80" s="3"/>
      <c r="C80" s="6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6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62"/>
    </row>
    <row r="81" spans="1:51" ht="15.75">
      <c r="A81" s="3"/>
      <c r="B81" s="3"/>
      <c r="C81" s="6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6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6"/>
    </row>
    <row r="82" spans="1:51" ht="16.5">
      <c r="A82" s="3"/>
      <c r="B82" s="3"/>
      <c r="C82" s="6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6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62"/>
    </row>
    <row r="83" spans="1:51" ht="16.5">
      <c r="A83" s="3"/>
      <c r="B83" s="3"/>
      <c r="C83" s="6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6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62"/>
    </row>
    <row r="84" spans="1:51" ht="16.5">
      <c r="A84" s="3"/>
      <c r="B84" s="3"/>
      <c r="C84" s="6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62"/>
    </row>
    <row r="85" spans="1:51" ht="16.5">
      <c r="A85" s="3"/>
      <c r="B85" s="3"/>
      <c r="C85" s="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62"/>
    </row>
  </sheetData>
  <mergeCells count="40">
    <mergeCell ref="A8:A13"/>
    <mergeCell ref="D8:AA9"/>
    <mergeCell ref="AB8:AY9"/>
    <mergeCell ref="AY10:AY12"/>
    <mergeCell ref="J10:J12"/>
    <mergeCell ref="AH10:AH12"/>
    <mergeCell ref="AI10:AI12"/>
    <mergeCell ref="AJ10:AJ12"/>
    <mergeCell ref="O10:O12"/>
    <mergeCell ref="P10:P12"/>
    <mergeCell ref="X10:X12"/>
    <mergeCell ref="N10:N12"/>
    <mergeCell ref="S10:S12"/>
    <mergeCell ref="T10:T12"/>
    <mergeCell ref="U10:U12"/>
    <mergeCell ref="V10:V12"/>
    <mergeCell ref="W10:W12"/>
    <mergeCell ref="AN10:AN12"/>
    <mergeCell ref="AA10:AA12"/>
    <mergeCell ref="AP10:AP12"/>
    <mergeCell ref="AQ10:AQ12"/>
    <mergeCell ref="AO10:AO12"/>
    <mergeCell ref="AM10:AM12"/>
    <mergeCell ref="Y10:Y12"/>
    <mergeCell ref="Z10:Z12"/>
    <mergeCell ref="AK10:AK12"/>
    <mergeCell ref="AL10:AL12"/>
    <mergeCell ref="C8:C13"/>
    <mergeCell ref="R10:R12"/>
    <mergeCell ref="K10:K12"/>
    <mergeCell ref="L10:L12"/>
    <mergeCell ref="M10:M12"/>
    <mergeCell ref="Q10:Q12"/>
    <mergeCell ref="AV10:AV12"/>
    <mergeCell ref="AW10:AW12"/>
    <mergeCell ref="AX10:AX12"/>
    <mergeCell ref="AR10:AR12"/>
    <mergeCell ref="AS10:AS12"/>
    <mergeCell ref="AT10:AT12"/>
    <mergeCell ref="AU10:AU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0" t="s">
        <v>0</v>
      </c>
    </row>
    <row r="3" ht="15.75">
      <c r="A3" s="76" t="s">
        <v>131</v>
      </c>
    </row>
    <row r="5" ht="15.75">
      <c r="A5" t="s">
        <v>132</v>
      </c>
    </row>
    <row r="6" ht="16.5">
      <c r="A6" s="8" t="s">
        <v>128</v>
      </c>
    </row>
    <row r="7" ht="15.75">
      <c r="A7" s="3" t="s">
        <v>125</v>
      </c>
    </row>
    <row r="8" ht="16.5">
      <c r="A8" s="11" t="s">
        <v>126</v>
      </c>
    </row>
    <row r="9" ht="15.75">
      <c r="A9" s="3" t="s">
        <v>127</v>
      </c>
    </row>
    <row r="11" ht="15.75">
      <c r="A11" t="s">
        <v>133</v>
      </c>
    </row>
    <row r="12" ht="15.75">
      <c r="A12" s="3" t="s">
        <v>4</v>
      </c>
    </row>
    <row r="14" ht="15.75">
      <c r="A14" t="s">
        <v>134</v>
      </c>
    </row>
    <row r="15" ht="15.75">
      <c r="A15" s="3" t="s">
        <v>123</v>
      </c>
    </row>
    <row r="16" ht="15.75">
      <c r="A16" s="3" t="s">
        <v>30</v>
      </c>
    </row>
    <row r="17" ht="15.75">
      <c r="A17" s="3" t="s">
        <v>35</v>
      </c>
    </row>
    <row r="18" ht="15.75">
      <c r="A18" s="3" t="s">
        <v>31</v>
      </c>
    </row>
    <row r="19" ht="15.75">
      <c r="A19" s="3" t="s">
        <v>129</v>
      </c>
    </row>
    <row r="20" ht="15.75">
      <c r="A20" s="3" t="s">
        <v>5</v>
      </c>
    </row>
    <row r="21" ht="15.75">
      <c r="A21" s="3" t="s">
        <v>32</v>
      </c>
    </row>
    <row r="23" ht="15.75">
      <c r="A23" s="3" t="s">
        <v>130</v>
      </c>
    </row>
    <row r="24" ht="16.5">
      <c r="A24" s="71" t="s">
        <v>33</v>
      </c>
    </row>
    <row r="25" ht="16.5">
      <c r="A25" s="71" t="s">
        <v>34</v>
      </c>
    </row>
    <row r="26" ht="16.5">
      <c r="A26" s="3" t="s">
        <v>38</v>
      </c>
    </row>
    <row r="27" ht="16.5">
      <c r="A27" s="3" t="s">
        <v>6</v>
      </c>
    </row>
    <row r="29" ht="15.75">
      <c r="A29" t="s">
        <v>124</v>
      </c>
    </row>
    <row r="30" s="76" customFormat="1" ht="14.25">
      <c r="A30" s="77" t="s">
        <v>135</v>
      </c>
    </row>
  </sheetData>
  <hyperlinks>
    <hyperlink ref="A3" location="Data!A1" display="Back to Data"/>
    <hyperlink ref="A30:IV30" r:id="rId1" display="&lt;http://www.census.gov/foreign-trade/Press-Release/ft920_index.html&gt;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Exports and Imports for Consumption of Merchandise by Customs District</dc:title>
  <dc:subject/>
  <dc:creator>US Census Bureau</dc:creator>
  <cp:keywords/>
  <dc:description/>
  <cp:lastModifiedBy>obrie014</cp:lastModifiedBy>
  <cp:lastPrinted>2008-07-25T18:35:37Z</cp:lastPrinted>
  <dcterms:created xsi:type="dcterms:W3CDTF">2004-04-27T13:45:28Z</dcterms:created>
  <dcterms:modified xsi:type="dcterms:W3CDTF">2008-11-25T18:15:33Z</dcterms:modified>
  <cp:category/>
  <cp:version/>
  <cp:contentType/>
  <cp:contentStatus/>
</cp:coreProperties>
</file>