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45" windowWidth="12120" windowHeight="9090" activeTab="0"/>
  </bookViews>
  <sheets>
    <sheet name="Data" sheetId="1" r:id="rId1"/>
    <sheet name="Notes" sheetId="2" r:id="rId2"/>
  </sheets>
  <definedNames>
    <definedName name="INTERNET">#REF!</definedName>
    <definedName name="METHOD">'Notes'!$A$1:$G$54</definedName>
    <definedName name="_xlnm.Print_Area" localSheetId="0">'Data'!$A$1:$G$45</definedName>
    <definedName name="SOURCE">#REF!</definedName>
    <definedName name="TERMS">'Notes'!$A$55:$C$87</definedName>
    <definedName name="TITL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<sst xmlns="http://schemas.openxmlformats.org/spreadsheetml/2006/main" count="68" uniqueCount="37">
  <si>
    <t xml:space="preserve"> </t>
  </si>
  <si>
    <t>*</t>
  </si>
  <si>
    <t>Item and material</t>
  </si>
  <si>
    <t xml:space="preserve">Source: Franklin Associates, a Division of ERG, Prairie Village, KS, </t>
  </si>
  <si>
    <t>Prepared for the U.S. Environmental Protection Agency. See also</t>
  </si>
  <si>
    <t xml:space="preserve">Paper and paperboard </t>
  </si>
  <si>
    <t xml:space="preserve">Glass </t>
  </si>
  <si>
    <t>Plastics</t>
  </si>
  <si>
    <t xml:space="preserve">Metals: Ferrous </t>
  </si>
  <si>
    <t xml:space="preserve">  Aluminum </t>
  </si>
  <si>
    <t>Food scraps</t>
  </si>
  <si>
    <t>Yard trimings</t>
  </si>
  <si>
    <t>Food, other</t>
  </si>
  <si>
    <t xml:space="preserve">  Other nonferrous </t>
  </si>
  <si>
    <t xml:space="preserve">[In millions of tons (151.6 represents 151,600,000), except as indicated. </t>
  </si>
  <si>
    <t>INTERNET LINK</t>
  </si>
  <si>
    <t>z Less than 5,000 tons or .05 percent.</t>
  </si>
  <si>
    <t>SYMBOL:</t>
  </si>
  <si>
    <t>\1 Includes products not shown separately.</t>
  </si>
  <si>
    <t>major portion of typical municipal collections. Excludes mining, agricultural and industrial processing, demolition and construction</t>
  </si>
  <si>
    <t>wastes, sewage sludge, and junked autos and obsolete equipment wastes. Based on material-flows estimating procedure and</t>
  </si>
  <si>
    <t xml:space="preserve">Covers post-consumer residential and commercial solid wastes which comprise the </t>
  </si>
  <si>
    <t>wet weight as generated]</t>
  </si>
  <si>
    <t xml:space="preserve">    Waste generated, total \1</t>
  </si>
  <si>
    <t xml:space="preserve">    Materials recovered, total \1</t>
  </si>
  <si>
    <t>FOOTNOTE:</t>
  </si>
  <si>
    <t>Municipal Solid Waste Generation, Recycling, and Disposal in the United States: Facts and Figures for 2006.</t>
  </si>
  <si>
    <t>(Z)</t>
  </si>
  <si>
    <r>
      <t>Table 362.</t>
    </r>
    <r>
      <rPr>
        <b/>
        <sz val="12"/>
        <color indexed="8"/>
        <rFont val="Courier New"/>
        <family val="3"/>
      </rPr>
      <t xml:space="preserve"> Generation and Recovery of Selected Materials in Municipal Solid Waste: 1980 to 2006</t>
    </r>
  </si>
  <si>
    <t xml:space="preserve">  Percent of generation recovered,</t>
  </si>
  <si>
    <t xml:space="preserve">   total \1</t>
  </si>
  <si>
    <t>http://www.epa.gov/osw/nonhaz/municipal/msw99.htm</t>
  </si>
  <si>
    <t>Back to data.</t>
  </si>
  <si>
    <t>See notes.</t>
  </si>
  <si>
    <r>
      <t>Table 362.</t>
    </r>
    <r>
      <rPr>
        <b/>
        <sz val="12"/>
        <color indexed="8"/>
        <rFont val="Courier New"/>
        <family val="3"/>
      </rPr>
      <t xml:space="preserve"> Generation and Recovery of Selected Materials in Municipal Solid Waste</t>
    </r>
  </si>
  <si>
    <t>\&lt;http://www.epa.gov/osw/nonhaz/municipal/msw99.htm\&gt;</t>
  </si>
  <si>
    <t>In millions of tons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</si>
</sst>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</numFmts>
  <fonts count="14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i/>
      <sz val="12"/>
      <name val="Courier New"/>
      <family val="3"/>
    </font>
    <font>
      <b/>
      <sz val="12"/>
      <color indexed="12"/>
      <name val="Courier New"/>
      <family val="3"/>
    </font>
    <font>
      <sz val="12"/>
      <color indexed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10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0" fontId="11" fillId="0" borderId="1" xfId="0" applyFont="1" applyBorder="1" applyAlignment="1">
      <alignment horizontal="fill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0" fontId="0" fillId="0" borderId="2" xfId="0" applyFont="1" applyBorder="1" applyAlignment="1">
      <alignment horizontal="fill"/>
    </xf>
    <xf numFmtId="0" fontId="0" fillId="0" borderId="3" xfId="0" applyFont="1" applyBorder="1" applyAlignment="1">
      <alignment horizontal="fill"/>
    </xf>
    <xf numFmtId="0" fontId="5" fillId="0" borderId="0" xfId="0" applyFont="1" applyFill="1" applyAlignment="1">
      <alignment/>
    </xf>
    <xf numFmtId="0" fontId="13" fillId="0" borderId="0" xfId="16" applyFont="1" applyAlignment="1">
      <alignment/>
    </xf>
    <xf numFmtId="172" fontId="10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4" fillId="0" borderId="0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fill"/>
    </xf>
    <xf numFmtId="3" fontId="0" fillId="0" borderId="0" xfId="0" applyNumberFormat="1" applyFont="1" applyBorder="1" applyAlignment="1">
      <alignment horizontal="fill"/>
    </xf>
    <xf numFmtId="3" fontId="0" fillId="0" borderId="0" xfId="0" applyNumberFormat="1" applyFill="1" applyBorder="1" applyAlignment="1">
      <alignment/>
    </xf>
    <xf numFmtId="3" fontId="10" fillId="0" borderId="4" xfId="0" applyNumberFormat="1" applyFont="1" applyBorder="1" applyAlignment="1">
      <alignment horizontal="right"/>
    </xf>
    <xf numFmtId="0" fontId="11" fillId="0" borderId="5" xfId="0" applyFont="1" applyBorder="1" applyAlignment="1">
      <alignment horizontal="fill"/>
    </xf>
    <xf numFmtId="3" fontId="10" fillId="0" borderId="5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fill"/>
    </xf>
    <xf numFmtId="0" fontId="11" fillId="0" borderId="6" xfId="0" applyFont="1" applyBorder="1" applyAlignment="1">
      <alignment horizontal="fill"/>
    </xf>
    <xf numFmtId="172" fontId="10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172" fontId="0" fillId="0" borderId="7" xfId="0" applyNumberFormat="1" applyBorder="1" applyAlignment="1">
      <alignment/>
    </xf>
    <xf numFmtId="172" fontId="4" fillId="0" borderId="7" xfId="0" applyNumberFormat="1" applyFont="1" applyBorder="1" applyAlignment="1">
      <alignment/>
    </xf>
    <xf numFmtId="1" fontId="0" fillId="0" borderId="7" xfId="0" applyNumberFormat="1" applyBorder="1" applyAlignment="1">
      <alignment horizontal="right"/>
    </xf>
    <xf numFmtId="172" fontId="0" fillId="0" borderId="3" xfId="0" applyNumberFormat="1" applyFill="1" applyBorder="1" applyAlignment="1">
      <alignment/>
    </xf>
    <xf numFmtId="173" fontId="0" fillId="0" borderId="3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3" fontId="10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173" fontId="11" fillId="0" borderId="3" xfId="0" applyNumberFormat="1" applyFont="1" applyBorder="1" applyAlignment="1">
      <alignment/>
    </xf>
    <xf numFmtId="0" fontId="0" fillId="0" borderId="5" xfId="0" applyFont="1" applyBorder="1" applyAlignment="1">
      <alignment/>
    </xf>
    <xf numFmtId="1" fontId="0" fillId="0" borderId="6" xfId="0" applyNumberFormat="1" applyBorder="1" applyAlignment="1">
      <alignment horizontal="right"/>
    </xf>
    <xf numFmtId="172" fontId="4" fillId="0" borderId="0" xfId="0" applyNumberFormat="1" applyFont="1" applyAlignment="1">
      <alignment/>
    </xf>
    <xf numFmtId="0" fontId="8" fillId="0" borderId="0" xfId="16" applyAlignment="1">
      <alignment/>
    </xf>
    <xf numFmtId="0" fontId="13" fillId="0" borderId="0" xfId="0" applyFont="1" applyFill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10" fillId="0" borderId="4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10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9"/>
  <sheetViews>
    <sheetView showGridLines="0" tabSelected="1" zoomScale="75" zoomScaleNormal="75" workbookViewId="0" topLeftCell="A1">
      <pane xSplit="1" topLeftCell="B1" activePane="topRight" state="frozen"/>
      <selection pane="topLeft" activeCell="A1" sqref="A1"/>
      <selection pane="topRight" activeCell="F2" sqref="F2"/>
    </sheetView>
  </sheetViews>
  <sheetFormatPr defaultColWidth="8.796875" defaultRowHeight="15.75"/>
  <cols>
    <col min="1" max="1" width="50.3984375" style="0" customWidth="1"/>
    <col min="2" max="4" width="9.69921875" style="0" customWidth="1"/>
    <col min="5" max="5" width="9.69921875" style="29" customWidth="1"/>
    <col min="6" max="6" width="9.8984375" style="29" bestFit="1" customWidth="1"/>
    <col min="7" max="7" width="9.69921875" style="29" customWidth="1"/>
    <col min="8" max="16384" width="9.69921875" style="0" customWidth="1"/>
  </cols>
  <sheetData>
    <row r="1" ht="16.5">
      <c r="A1" s="9" t="s">
        <v>34</v>
      </c>
    </row>
    <row r="2" ht="15.75">
      <c r="A2" s="9"/>
    </row>
    <row r="3" ht="15.75">
      <c r="A3" s="61" t="s">
        <v>33</v>
      </c>
    </row>
    <row r="5" spans="1:7" ht="15.75">
      <c r="A5" s="65"/>
      <c r="B5" s="63"/>
      <c r="C5" s="63"/>
      <c r="D5" s="63" t="s">
        <v>36</v>
      </c>
      <c r="E5" s="64"/>
      <c r="F5" s="64"/>
      <c r="G5" s="64"/>
    </row>
    <row r="6" spans="1:5" ht="15.75">
      <c r="A6" s="66"/>
      <c r="E6" s="37"/>
    </row>
    <row r="7" spans="1:47" ht="15.75" customHeight="1">
      <c r="A7" s="69" t="s">
        <v>2</v>
      </c>
      <c r="B7" s="71">
        <v>1980</v>
      </c>
      <c r="C7" s="73">
        <v>1990</v>
      </c>
      <c r="D7" s="73">
        <v>1995</v>
      </c>
      <c r="E7" s="42"/>
      <c r="F7" s="67">
        <v>2005</v>
      </c>
      <c r="G7" s="67">
        <v>2006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7"/>
      <c r="AT7" s="7"/>
      <c r="AU7" s="7"/>
    </row>
    <row r="8" spans="1:47" ht="16.5">
      <c r="A8" s="70"/>
      <c r="B8" s="72"/>
      <c r="C8" s="74"/>
      <c r="D8" s="74"/>
      <c r="E8" s="28">
        <v>2000</v>
      </c>
      <c r="F8" s="68"/>
      <c r="G8" s="68"/>
      <c r="H8" s="8"/>
      <c r="I8" s="8"/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7"/>
      <c r="AT8" s="7"/>
      <c r="AU8" s="7"/>
    </row>
    <row r="9" spans="1:47" ht="17.25" thickBot="1">
      <c r="A9" s="12"/>
      <c r="B9" s="46"/>
      <c r="C9" s="43"/>
      <c r="D9" s="43"/>
      <c r="E9" s="44"/>
      <c r="F9" s="45"/>
      <c r="G9" s="45"/>
      <c r="H9" s="9"/>
      <c r="I9" s="9"/>
      <c r="J9" s="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  <c r="AK9" s="9"/>
      <c r="AL9" s="9"/>
      <c r="AM9" s="9"/>
      <c r="AN9" s="9"/>
      <c r="AO9" s="9"/>
      <c r="AP9" s="9"/>
      <c r="AQ9" s="9"/>
      <c r="AR9" s="9"/>
      <c r="AS9" s="7"/>
      <c r="AT9" s="7"/>
      <c r="AU9" s="7"/>
    </row>
    <row r="10" spans="1:74" ht="16.5">
      <c r="A10" s="8" t="s">
        <v>23</v>
      </c>
      <c r="B10" s="47">
        <v>151.6</v>
      </c>
      <c r="C10" s="24">
        <v>205.2</v>
      </c>
      <c r="D10" s="24">
        <v>214.3</v>
      </c>
      <c r="E10" s="35">
        <v>238.26</v>
      </c>
      <c r="F10" s="15">
        <v>248.15</v>
      </c>
      <c r="G10" s="10">
        <v>251.34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1"/>
      <c r="AK10" s="11"/>
      <c r="AL10" s="11"/>
      <c r="AM10" s="11"/>
      <c r="AN10" s="11"/>
      <c r="AO10" s="11"/>
      <c r="AP10" s="11"/>
      <c r="AQ10" s="11"/>
      <c r="AR10" s="11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2:74" ht="15.75" hidden="1">
      <c r="B11" s="48"/>
      <c r="C11" s="27"/>
      <c r="D11" s="27"/>
      <c r="E11" s="31"/>
      <c r="F11" s="1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ht="16.5">
      <c r="A12" s="1" t="s">
        <v>5</v>
      </c>
      <c r="B12" s="49">
        <v>55.2</v>
      </c>
      <c r="C12" s="25">
        <v>72.7</v>
      </c>
      <c r="D12" s="25">
        <v>81.7</v>
      </c>
      <c r="E12" s="31">
        <v>87.74</v>
      </c>
      <c r="F12" s="18">
        <v>85.13</v>
      </c>
      <c r="G12" s="11">
        <v>85.29</v>
      </c>
      <c r="H12" s="10"/>
      <c r="I12" s="10"/>
      <c r="J12" s="10"/>
      <c r="K12" s="1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ht="16.5">
      <c r="A13" s="1" t="s">
        <v>6</v>
      </c>
      <c r="B13" s="49">
        <v>15.1</v>
      </c>
      <c r="C13" s="25">
        <v>13.1</v>
      </c>
      <c r="D13" s="25">
        <v>12.8</v>
      </c>
      <c r="E13" s="31">
        <v>12.62</v>
      </c>
      <c r="F13" s="18">
        <v>12.76</v>
      </c>
      <c r="G13" s="11">
        <v>13.2</v>
      </c>
      <c r="H13" s="10"/>
      <c r="I13" s="10"/>
      <c r="J13" s="10"/>
      <c r="K13" s="1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ht="16.5">
      <c r="A14" s="1" t="s">
        <v>8</v>
      </c>
      <c r="B14" s="49">
        <v>12.6</v>
      </c>
      <c r="C14" s="25">
        <v>12.6</v>
      </c>
      <c r="D14" s="25">
        <v>11.6</v>
      </c>
      <c r="E14" s="31">
        <v>13.53</v>
      </c>
      <c r="F14" s="18">
        <v>13.82</v>
      </c>
      <c r="G14" s="11">
        <v>14.22</v>
      </c>
      <c r="H14" s="10"/>
      <c r="I14" s="10"/>
      <c r="J14" s="10"/>
      <c r="K14" s="1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ht="16.5">
      <c r="A15" s="1" t="s">
        <v>9</v>
      </c>
      <c r="B15" s="49">
        <v>1.7</v>
      </c>
      <c r="C15" s="25">
        <v>2.8</v>
      </c>
      <c r="D15" s="25">
        <v>3</v>
      </c>
      <c r="E15" s="31">
        <v>3.15</v>
      </c>
      <c r="F15" s="18">
        <v>3.19</v>
      </c>
      <c r="G15" s="11">
        <v>3.26</v>
      </c>
      <c r="H15" s="10"/>
      <c r="I15" s="10"/>
      <c r="J15" s="10"/>
      <c r="K15" s="1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16.5">
      <c r="A16" s="1" t="s">
        <v>13</v>
      </c>
      <c r="B16" s="49">
        <v>1.2</v>
      </c>
      <c r="C16" s="25">
        <v>1.1</v>
      </c>
      <c r="D16" s="25">
        <v>1.3</v>
      </c>
      <c r="E16" s="31">
        <v>1.56</v>
      </c>
      <c r="F16" s="18">
        <v>1.67</v>
      </c>
      <c r="G16" s="11">
        <v>1.65</v>
      </c>
      <c r="H16" s="10"/>
      <c r="I16" s="10"/>
      <c r="J16" s="10"/>
      <c r="K16" s="1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6.5">
      <c r="A17" s="1" t="s">
        <v>7</v>
      </c>
      <c r="B17" s="49">
        <v>6.8</v>
      </c>
      <c r="C17" s="25">
        <v>17.1</v>
      </c>
      <c r="D17" s="25">
        <v>18.9</v>
      </c>
      <c r="E17" s="31">
        <v>25.34</v>
      </c>
      <c r="F17" s="18">
        <v>28.95</v>
      </c>
      <c r="G17" s="11">
        <v>29.49</v>
      </c>
      <c r="H17" s="10"/>
      <c r="I17" s="10"/>
      <c r="J17" s="10"/>
      <c r="K17" s="1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ht="16.5">
      <c r="A18" s="1" t="s">
        <v>10</v>
      </c>
      <c r="B18" s="49">
        <v>13</v>
      </c>
      <c r="C18" s="25">
        <v>20.8</v>
      </c>
      <c r="D18" s="25">
        <v>21.7</v>
      </c>
      <c r="E18" s="31">
        <v>27.1</v>
      </c>
      <c r="F18" s="18">
        <v>30.48</v>
      </c>
      <c r="G18" s="11">
        <v>31.25</v>
      </c>
      <c r="H18" s="10"/>
      <c r="I18" s="10"/>
      <c r="J18" s="10"/>
      <c r="K18" s="1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</row>
    <row r="19" spans="1:74" ht="16.5">
      <c r="A19" s="1" t="s">
        <v>11</v>
      </c>
      <c r="B19" s="49">
        <v>27.5</v>
      </c>
      <c r="C19" s="25">
        <v>35</v>
      </c>
      <c r="D19" s="25">
        <v>30.3</v>
      </c>
      <c r="E19" s="36">
        <v>30.53</v>
      </c>
      <c r="F19" s="18">
        <v>32.07</v>
      </c>
      <c r="G19" s="11">
        <v>32.4</v>
      </c>
      <c r="H19" s="10"/>
      <c r="I19" s="10"/>
      <c r="J19" s="10"/>
      <c r="K19" s="1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1:74" ht="16.5" hidden="1">
      <c r="A20" s="1" t="s">
        <v>0</v>
      </c>
      <c r="B20" s="49"/>
      <c r="C20" s="25"/>
      <c r="D20" s="25"/>
      <c r="E20" s="31"/>
      <c r="F20" s="17">
        <v>0</v>
      </c>
      <c r="G20" s="10">
        <v>0</v>
      </c>
      <c r="H20" s="10"/>
      <c r="I20" s="10"/>
      <c r="J20" s="10"/>
      <c r="K20" s="1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</row>
    <row r="21" spans="1:74" ht="16.5">
      <c r="A21" s="4" t="s">
        <v>24</v>
      </c>
      <c r="B21" s="50">
        <f>14.5</f>
        <v>14.5</v>
      </c>
      <c r="C21" s="26">
        <f>33.2</f>
        <v>33.2</v>
      </c>
      <c r="D21" s="26">
        <v>55.7</v>
      </c>
      <c r="E21" s="34">
        <v>69.26</v>
      </c>
      <c r="F21" s="19">
        <v>79.12</v>
      </c>
      <c r="G21" s="10">
        <v>81.79</v>
      </c>
      <c r="H21" s="10"/>
      <c r="I21" s="10"/>
      <c r="J21" s="10"/>
      <c r="K21" s="1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2:74" ht="16.5" hidden="1">
      <c r="B22" s="49"/>
      <c r="C22" s="25"/>
      <c r="D22" s="25"/>
      <c r="E22" s="31"/>
      <c r="F22" s="17">
        <v>0</v>
      </c>
      <c r="G22" s="10">
        <v>0</v>
      </c>
      <c r="H22" s="10"/>
      <c r="I22" s="10"/>
      <c r="J22" s="10"/>
      <c r="K22" s="1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</row>
    <row r="23" spans="1:74" ht="16.5">
      <c r="A23" s="1" t="s">
        <v>5</v>
      </c>
      <c r="B23" s="49">
        <f>11.7</f>
        <v>11.7</v>
      </c>
      <c r="C23" s="25">
        <f>20.2</f>
        <v>20.2</v>
      </c>
      <c r="D23" s="25">
        <f>32.7</f>
        <v>32.7</v>
      </c>
      <c r="E23" s="31">
        <v>37.56</v>
      </c>
      <c r="F23" s="18">
        <v>42.04</v>
      </c>
      <c r="G23" s="11">
        <v>44.02</v>
      </c>
      <c r="H23" s="10"/>
      <c r="I23" s="10"/>
      <c r="J23" s="10"/>
      <c r="K23" s="1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4" spans="1:74" ht="16.5">
      <c r="A24" s="1" t="s">
        <v>6</v>
      </c>
      <c r="B24" s="49">
        <f>0.8</f>
        <v>0.8</v>
      </c>
      <c r="C24" s="25">
        <f>2.6</f>
        <v>2.6</v>
      </c>
      <c r="D24" s="25">
        <f>3.1</f>
        <v>3.1</v>
      </c>
      <c r="E24" s="31">
        <v>2.88</v>
      </c>
      <c r="F24" s="18">
        <v>2.76</v>
      </c>
      <c r="G24" s="11">
        <v>2.88</v>
      </c>
      <c r="H24" s="10"/>
      <c r="I24" s="10"/>
      <c r="J24" s="10"/>
      <c r="K24" s="1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ht="16.5">
      <c r="A25" s="1" t="s">
        <v>8</v>
      </c>
      <c r="B25" s="49">
        <f>0.4</f>
        <v>0.4</v>
      </c>
      <c r="C25" s="25">
        <f>2.2</f>
        <v>2.2</v>
      </c>
      <c r="D25" s="25">
        <f>4.1</f>
        <v>4.1</v>
      </c>
      <c r="E25" s="31">
        <v>4.61</v>
      </c>
      <c r="F25" s="18">
        <v>4.93</v>
      </c>
      <c r="G25" s="11">
        <v>5.08</v>
      </c>
      <c r="H25" s="10"/>
      <c r="I25" s="10"/>
      <c r="J25" s="10"/>
      <c r="K25" s="1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 ht="16.5">
      <c r="A26" s="1" t="s">
        <v>9</v>
      </c>
      <c r="B26" s="49">
        <f>0.3</f>
        <v>0.3</v>
      </c>
      <c r="C26" s="25">
        <f>1</f>
        <v>1</v>
      </c>
      <c r="D26" s="25">
        <f>0.9</f>
        <v>0.9</v>
      </c>
      <c r="E26" s="31">
        <v>0.86</v>
      </c>
      <c r="F26" s="18">
        <v>0.69</v>
      </c>
      <c r="G26" s="11">
        <v>0.69</v>
      </c>
      <c r="H26" s="10"/>
      <c r="I26" s="10"/>
      <c r="J26" s="10"/>
      <c r="K26" s="1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 ht="16.5">
      <c r="A27" s="1" t="s">
        <v>13</v>
      </c>
      <c r="B27" s="49">
        <f>0.5</f>
        <v>0.5</v>
      </c>
      <c r="C27" s="25">
        <f>0.7</f>
        <v>0.7</v>
      </c>
      <c r="D27" s="25">
        <f>0.8</f>
        <v>0.8</v>
      </c>
      <c r="E27" s="31">
        <v>1.06</v>
      </c>
      <c r="F27" s="18">
        <v>1.2</v>
      </c>
      <c r="G27" s="11">
        <v>1.18</v>
      </c>
      <c r="H27" s="10"/>
      <c r="I27" s="10"/>
      <c r="J27" s="10"/>
      <c r="K27" s="1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pans="1:74" ht="16.5">
      <c r="A28" s="1" t="s">
        <v>7</v>
      </c>
      <c r="B28" s="49">
        <v>0.2</v>
      </c>
      <c r="C28" s="25">
        <f>0.4</f>
        <v>0.4</v>
      </c>
      <c r="D28" s="25">
        <f>1</f>
        <v>1</v>
      </c>
      <c r="E28" s="31">
        <v>1.48</v>
      </c>
      <c r="F28" s="18">
        <v>1.76</v>
      </c>
      <c r="G28" s="11">
        <v>2.04</v>
      </c>
      <c r="H28" s="10"/>
      <c r="I28" s="10"/>
      <c r="J28" s="10"/>
      <c r="K28" s="1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  <row r="29" spans="1:74" ht="16.5">
      <c r="A29" s="1" t="s">
        <v>10</v>
      </c>
      <c r="B29" s="51" t="s">
        <v>27</v>
      </c>
      <c r="C29" s="38" t="s">
        <v>27</v>
      </c>
      <c r="D29" s="25">
        <v>0.6</v>
      </c>
      <c r="E29" s="31">
        <v>0.68</v>
      </c>
      <c r="F29" s="18">
        <v>0.69</v>
      </c>
      <c r="G29" s="11">
        <v>0.68</v>
      </c>
      <c r="H29" s="10"/>
      <c r="I29" s="10"/>
      <c r="J29" s="10"/>
      <c r="K29" s="1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pans="1:74" ht="16.5">
      <c r="A30" s="1" t="s">
        <v>11</v>
      </c>
      <c r="B30" s="51" t="s">
        <v>27</v>
      </c>
      <c r="C30" s="25">
        <f>4.2</f>
        <v>4.2</v>
      </c>
      <c r="D30" s="25">
        <f>9</f>
        <v>9</v>
      </c>
      <c r="E30" s="31">
        <v>15.77</v>
      </c>
      <c r="F30" s="18">
        <v>19.86</v>
      </c>
      <c r="G30" s="11">
        <v>20.1</v>
      </c>
      <c r="H30" s="10"/>
      <c r="I30" s="10"/>
      <c r="J30" s="10"/>
      <c r="K30" s="1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</row>
    <row r="31" spans="1:74" ht="16.5" hidden="1">
      <c r="A31" s="1" t="s">
        <v>0</v>
      </c>
      <c r="B31" s="49"/>
      <c r="C31" s="25"/>
      <c r="D31" s="25"/>
      <c r="E31" s="30"/>
      <c r="F31" s="32"/>
      <c r="G31" s="5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</row>
    <row r="32" spans="1:74" ht="16.5">
      <c r="A32" s="4" t="s">
        <v>29</v>
      </c>
      <c r="B32" s="48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</row>
    <row r="33" spans="1:74" ht="16.5">
      <c r="A33" s="4" t="s">
        <v>30</v>
      </c>
      <c r="B33" s="50">
        <f>B21/B10*100</f>
        <v>9.564643799472297</v>
      </c>
      <c r="C33" s="26">
        <f>C21/C10*100</f>
        <v>16.179337231968812</v>
      </c>
      <c r="D33" s="26">
        <v>26.1</v>
      </c>
      <c r="E33" s="34">
        <v>29.1</v>
      </c>
      <c r="F33" s="60">
        <v>31.9</v>
      </c>
      <c r="G33" s="10">
        <v>32.5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</row>
    <row r="34" spans="1:74" ht="15.75">
      <c r="A34" s="1" t="s">
        <v>5</v>
      </c>
      <c r="B34" s="49">
        <v>21.3</v>
      </c>
      <c r="C34" s="25">
        <f aca="true" t="shared" si="0" ref="C34:D39">C23/C12*100</f>
        <v>27.785419532324617</v>
      </c>
      <c r="D34" s="25">
        <f t="shared" si="0"/>
        <v>40.024479804161565</v>
      </c>
      <c r="E34" s="31">
        <v>42.8</v>
      </c>
      <c r="F34" s="17">
        <v>49.4</v>
      </c>
      <c r="G34" s="11">
        <v>51.6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</row>
    <row r="35" spans="1:74" ht="15.75">
      <c r="A35" s="1" t="s">
        <v>6</v>
      </c>
      <c r="B35" s="49">
        <v>5</v>
      </c>
      <c r="C35" s="25">
        <v>20.1</v>
      </c>
      <c r="D35" s="25">
        <f t="shared" si="0"/>
        <v>24.21875</v>
      </c>
      <c r="E35" s="31">
        <v>22.8</v>
      </c>
      <c r="F35" s="17">
        <v>21.6</v>
      </c>
      <c r="G35" s="11">
        <v>21.8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</row>
    <row r="36" spans="1:74" ht="15.75">
      <c r="A36" s="1" t="s">
        <v>8</v>
      </c>
      <c r="B36" s="49">
        <v>2.9</v>
      </c>
      <c r="C36" s="25">
        <v>17.6</v>
      </c>
      <c r="D36" s="25">
        <f t="shared" si="0"/>
        <v>35.3448275862069</v>
      </c>
      <c r="E36" s="31">
        <v>34.1</v>
      </c>
      <c r="F36" s="17">
        <v>35.7</v>
      </c>
      <c r="G36" s="11">
        <v>35.7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</row>
    <row r="37" spans="1:74" ht="15.75">
      <c r="A37" s="1" t="s">
        <v>9</v>
      </c>
      <c r="B37" s="49">
        <v>17.9</v>
      </c>
      <c r="C37" s="25">
        <v>35.9</v>
      </c>
      <c r="D37" s="25">
        <f t="shared" si="0"/>
        <v>30</v>
      </c>
      <c r="E37" s="31">
        <v>27.3</v>
      </c>
      <c r="F37" s="17">
        <v>21.6</v>
      </c>
      <c r="G37" s="11">
        <v>21.2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</row>
    <row r="38" spans="1:74" ht="15.75">
      <c r="A38" s="1" t="s">
        <v>13</v>
      </c>
      <c r="B38" s="49">
        <v>46.6</v>
      </c>
      <c r="C38" s="25">
        <v>66.4</v>
      </c>
      <c r="D38" s="25">
        <f t="shared" si="0"/>
        <v>61.53846153846154</v>
      </c>
      <c r="E38" s="31">
        <v>67.9</v>
      </c>
      <c r="F38" s="17">
        <v>71.9</v>
      </c>
      <c r="G38" s="11">
        <v>71.5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1:74" ht="15.75">
      <c r="A39" s="1" t="s">
        <v>7</v>
      </c>
      <c r="B39" s="49">
        <v>0.3</v>
      </c>
      <c r="C39" s="25">
        <v>2.2</v>
      </c>
      <c r="D39" s="25">
        <f t="shared" si="0"/>
        <v>5.291005291005291</v>
      </c>
      <c r="E39" s="31">
        <v>5.8</v>
      </c>
      <c r="F39" s="17">
        <v>6.1</v>
      </c>
      <c r="G39" s="11">
        <v>6.9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</row>
    <row r="40" spans="1:74" ht="15.75">
      <c r="A40" s="1" t="s">
        <v>12</v>
      </c>
      <c r="B40" s="51" t="s">
        <v>27</v>
      </c>
      <c r="C40" s="38" t="s">
        <v>27</v>
      </c>
      <c r="D40" s="25">
        <v>2.6</v>
      </c>
      <c r="E40" s="31">
        <v>2.5</v>
      </c>
      <c r="F40" s="33">
        <v>2.3</v>
      </c>
      <c r="G40" s="56">
        <v>2.2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</row>
    <row r="41" spans="1:74" ht="15.75">
      <c r="A41" s="58" t="s">
        <v>11</v>
      </c>
      <c r="B41" s="59" t="s">
        <v>27</v>
      </c>
      <c r="C41" s="52">
        <f>C30/C19*100</f>
        <v>12.000000000000002</v>
      </c>
      <c r="D41" s="52">
        <v>30.4</v>
      </c>
      <c r="E41" s="53">
        <v>51.7</v>
      </c>
      <c r="F41" s="53">
        <v>61.9</v>
      </c>
      <c r="G41" s="57">
        <v>62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</row>
    <row r="42" spans="1:6" ht="15.75" hidden="1">
      <c r="A42" s="39"/>
      <c r="B42" s="39"/>
      <c r="C42" s="39"/>
      <c r="D42" s="39"/>
      <c r="E42" s="40"/>
      <c r="F42" s="41"/>
    </row>
    <row r="43" spans="1:2" ht="16.5">
      <c r="A43" s="13" t="s">
        <v>3</v>
      </c>
      <c r="B43" s="22"/>
    </row>
    <row r="44" spans="1:2" ht="16.5">
      <c r="A44" s="14" t="s">
        <v>26</v>
      </c>
      <c r="B44" s="22"/>
    </row>
    <row r="45" spans="1:2" ht="16.5">
      <c r="A45" s="13" t="s">
        <v>4</v>
      </c>
      <c r="B45" s="22"/>
    </row>
    <row r="46" spans="1:2" ht="15.75">
      <c r="A46" s="13" t="s">
        <v>35</v>
      </c>
      <c r="B46" s="16"/>
    </row>
    <row r="47" ht="15.75">
      <c r="B47" s="16"/>
    </row>
    <row r="48" ht="15.75">
      <c r="A48" s="62"/>
    </row>
    <row r="49" ht="15.75">
      <c r="A49" s="23"/>
    </row>
  </sheetData>
  <mergeCells count="6">
    <mergeCell ref="F7:F8"/>
    <mergeCell ref="G7:G8"/>
    <mergeCell ref="A7:A8"/>
    <mergeCell ref="B7:B8"/>
    <mergeCell ref="C7:C8"/>
    <mergeCell ref="D7:D8"/>
  </mergeCells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" width="102.09765625" style="0" bestFit="1" customWidth="1"/>
  </cols>
  <sheetData>
    <row r="1" ht="16.5">
      <c r="A1" s="9" t="s">
        <v>28</v>
      </c>
    </row>
    <row r="2" ht="15.75">
      <c r="A2" s="9"/>
    </row>
    <row r="3" ht="15.75">
      <c r="A3" s="61" t="s">
        <v>32</v>
      </c>
    </row>
    <row r="4" ht="15.75">
      <c r="A4" s="9"/>
    </row>
    <row r="5" ht="15.75">
      <c r="A5" s="9" t="s">
        <v>14</v>
      </c>
    </row>
    <row r="6" ht="15.75">
      <c r="A6" s="9" t="s">
        <v>21</v>
      </c>
    </row>
    <row r="7" ht="15.75">
      <c r="A7" s="9" t="s">
        <v>19</v>
      </c>
    </row>
    <row r="8" ht="15.75">
      <c r="A8" s="9" t="s">
        <v>20</v>
      </c>
    </row>
    <row r="9" ht="15.75">
      <c r="A9" s="9" t="s">
        <v>22</v>
      </c>
    </row>
    <row r="10" ht="15.75">
      <c r="A10" s="1"/>
    </row>
    <row r="11" ht="15.75">
      <c r="A11" s="54" t="s">
        <v>17</v>
      </c>
    </row>
    <row r="12" ht="15.75">
      <c r="A12" s="1" t="s">
        <v>16</v>
      </c>
    </row>
    <row r="13" ht="15.75">
      <c r="A13" s="1"/>
    </row>
    <row r="14" ht="15.75">
      <c r="A14" s="1" t="s">
        <v>25</v>
      </c>
    </row>
    <row r="15" ht="15.75">
      <c r="A15" s="1" t="s">
        <v>18</v>
      </c>
    </row>
    <row r="16" ht="15.75">
      <c r="A16" s="1"/>
    </row>
    <row r="17" ht="15.75">
      <c r="A17" s="13" t="s">
        <v>3</v>
      </c>
    </row>
    <row r="18" ht="16.5">
      <c r="A18" s="14" t="s">
        <v>26</v>
      </c>
    </row>
    <row r="19" ht="15.75">
      <c r="A19" s="13" t="s">
        <v>4</v>
      </c>
    </row>
    <row r="20" ht="15.75">
      <c r="A20" s="13"/>
    </row>
    <row r="21" ht="15.75">
      <c r="A21" t="s">
        <v>15</v>
      </c>
    </row>
    <row r="22" ht="15.75">
      <c r="A22" s="62" t="s">
        <v>31</v>
      </c>
    </row>
    <row r="23" ht="15.75">
      <c r="A23" s="1"/>
    </row>
    <row r="24" ht="15.75">
      <c r="A24" s="1"/>
    </row>
    <row r="25" ht="15.75">
      <c r="A25" s="1"/>
    </row>
    <row r="26" ht="15.75">
      <c r="A26" s="1"/>
    </row>
    <row r="28" ht="16.5">
      <c r="A28" s="4"/>
    </row>
    <row r="29" ht="15.75">
      <c r="A29" s="1"/>
    </row>
    <row r="30" ht="15.75">
      <c r="A30" s="1"/>
    </row>
    <row r="32" ht="16.5">
      <c r="A32" s="4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40" ht="15.75">
      <c r="A40" s="1"/>
    </row>
    <row r="41" ht="15.75">
      <c r="A41" s="1"/>
    </row>
    <row r="42" ht="15.75">
      <c r="A42" s="1"/>
    </row>
    <row r="44" ht="16.5">
      <c r="A44" s="4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1" ht="16.5">
      <c r="A51" s="4"/>
    </row>
    <row r="52" ht="15.75">
      <c r="A52" s="1"/>
    </row>
    <row r="53" ht="15.75">
      <c r="A53" s="1"/>
    </row>
    <row r="54" spans="1:3" ht="15.75">
      <c r="A54" s="20"/>
      <c r="B54" s="2" t="s">
        <v>1</v>
      </c>
      <c r="C54" s="2" t="s">
        <v>1</v>
      </c>
    </row>
    <row r="55" ht="16.5">
      <c r="A55" s="6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1" ht="15.75">
      <c r="A81" s="1"/>
    </row>
    <row r="82" ht="15.75">
      <c r="A82" s="1"/>
    </row>
    <row r="84" ht="15.75">
      <c r="A84" s="1"/>
    </row>
    <row r="85" ht="15.75">
      <c r="A85" s="1"/>
    </row>
    <row r="86" ht="15.75">
      <c r="A86" s="1"/>
    </row>
    <row r="88" spans="1:7" ht="15.75">
      <c r="A88" s="21"/>
      <c r="B88" s="2" t="s">
        <v>1</v>
      </c>
      <c r="C88" s="2" t="s">
        <v>1</v>
      </c>
      <c r="D88" s="2" t="s">
        <v>1</v>
      </c>
      <c r="E88" s="2" t="s">
        <v>1</v>
      </c>
      <c r="F88" s="2" t="s">
        <v>1</v>
      </c>
      <c r="G88" s="2" t="s">
        <v>1</v>
      </c>
    </row>
  </sheetData>
  <hyperlinks>
    <hyperlink ref="A3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Generation and Recovery of Selected Materials in Municipal Solid Waste</dc:title>
  <dc:subject/>
  <dc:creator>US Census Bureau</dc:creator>
  <cp:keywords/>
  <dc:description/>
  <cp:lastModifiedBy>Bureau Of The Census</cp:lastModifiedBy>
  <cp:lastPrinted>2008-05-07T20:28:23Z</cp:lastPrinted>
  <dcterms:created xsi:type="dcterms:W3CDTF">2008-11-04T16:09:18Z</dcterms:created>
  <dcterms:modified xsi:type="dcterms:W3CDTF">2008-11-04T20:00:13Z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