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45" firstSheet="1" activeTab="1"/>
  </bookViews>
  <sheets>
    <sheet name="2007ACS" sheetId="1" r:id="rId1"/>
    <sheet name="Data" sheetId="2" r:id="rId2"/>
    <sheet name="Notes" sheetId="3" r:id="rId3"/>
  </sheets>
  <definedNames>
    <definedName name="_xlnm.Print_Area" localSheetId="0">'2007ACS'!$A$1:$W$85</definedName>
    <definedName name="_xlnm.Print_Area" localSheetId="1">'Data'!$B$1:$P$74</definedName>
  </definedNames>
  <calcPr fullCalcOnLoad="1"/>
</workbook>
</file>

<file path=xl/sharedStrings.xml><?xml version="1.0" encoding="utf-8"?>
<sst xmlns="http://schemas.openxmlformats.org/spreadsheetml/2006/main" count="490" uniqueCount="271">
  <si>
    <t>|</t>
  </si>
  <si>
    <t>FIPS=Federal Information Processing Standards]</t>
  </si>
  <si>
    <t>$del</t>
  </si>
  <si>
    <t>STATE</t>
  </si>
  <si>
    <t>FIPS</t>
  </si>
  <si>
    <t>$del STATE</t>
  </si>
  <si>
    <t>code</t>
  </si>
  <si>
    <t>Total</t>
  </si>
  <si>
    <t>addcheck</t>
  </si>
  <si>
    <t>Number</t>
  </si>
  <si>
    <t>State</t>
  </si>
  <si>
    <t xml:space="preserve">  United States </t>
  </si>
  <si>
    <t xml:space="preserve">    &lt;chgrow;bold&gt;U.S.</t>
  </si>
  <si>
    <t xml:space="preserve">    U.S.</t>
  </si>
  <si>
    <t>00000</t>
  </si>
  <si>
    <t xml:space="preserve">Alabama </t>
  </si>
  <si>
    <t>&lt;lp;6q&gt;AL</t>
  </si>
  <si>
    <t xml:space="preserve">    AL</t>
  </si>
  <si>
    <t>01000</t>
  </si>
  <si>
    <t xml:space="preserve">Alaska </t>
  </si>
  <si>
    <t>AK</t>
  </si>
  <si>
    <t xml:space="preserve">    AK</t>
  </si>
  <si>
    <t>02000</t>
  </si>
  <si>
    <t xml:space="preserve">Arizona </t>
  </si>
  <si>
    <t>AZ</t>
  </si>
  <si>
    <t xml:space="preserve">    AZ</t>
  </si>
  <si>
    <t>04000</t>
  </si>
  <si>
    <t xml:space="preserve">Arkansas </t>
  </si>
  <si>
    <t>AR</t>
  </si>
  <si>
    <t xml:space="preserve">    AR</t>
  </si>
  <si>
    <t>05000</t>
  </si>
  <si>
    <t xml:space="preserve">California </t>
  </si>
  <si>
    <t>CA</t>
  </si>
  <si>
    <t xml:space="preserve">    CA</t>
  </si>
  <si>
    <t>06000</t>
  </si>
  <si>
    <t xml:space="preserve">Colorado </t>
  </si>
  <si>
    <t>&lt;lp;6q&gt;CO</t>
  </si>
  <si>
    <t xml:space="preserve">    CO</t>
  </si>
  <si>
    <t>08000</t>
  </si>
  <si>
    <t xml:space="preserve">Connecticut </t>
  </si>
  <si>
    <t>CT</t>
  </si>
  <si>
    <t xml:space="preserve">    CT</t>
  </si>
  <si>
    <t>09000</t>
  </si>
  <si>
    <t xml:space="preserve">Delaware </t>
  </si>
  <si>
    <t>DE</t>
  </si>
  <si>
    <t xml:space="preserve">    DE</t>
  </si>
  <si>
    <t>10000</t>
  </si>
  <si>
    <t xml:space="preserve">District of Columbia </t>
  </si>
  <si>
    <t>DC</t>
  </si>
  <si>
    <t xml:space="preserve">    DC</t>
  </si>
  <si>
    <t>11000</t>
  </si>
  <si>
    <t xml:space="preserve">Florida </t>
  </si>
  <si>
    <t>FL</t>
  </si>
  <si>
    <t xml:space="preserve">    FL</t>
  </si>
  <si>
    <t>12000</t>
  </si>
  <si>
    <t xml:space="preserve">Georgia </t>
  </si>
  <si>
    <t>&lt;lp;6q&gt;GA</t>
  </si>
  <si>
    <t xml:space="preserve">    GA</t>
  </si>
  <si>
    <t>13000</t>
  </si>
  <si>
    <t xml:space="preserve">Hawaii </t>
  </si>
  <si>
    <t>HI</t>
  </si>
  <si>
    <t xml:space="preserve">    HI</t>
  </si>
  <si>
    <t>15000</t>
  </si>
  <si>
    <t xml:space="preserve">Idaho </t>
  </si>
  <si>
    <t>ID</t>
  </si>
  <si>
    <t xml:space="preserve">    ID</t>
  </si>
  <si>
    <t>16000</t>
  </si>
  <si>
    <t xml:space="preserve">Illinois </t>
  </si>
  <si>
    <t>IL</t>
  </si>
  <si>
    <t xml:space="preserve">    IL</t>
  </si>
  <si>
    <t>17000</t>
  </si>
  <si>
    <t xml:space="preserve">Indiana </t>
  </si>
  <si>
    <t>IN</t>
  </si>
  <si>
    <t xml:space="preserve">    IN</t>
  </si>
  <si>
    <t>18000</t>
  </si>
  <si>
    <t xml:space="preserve">Iowa </t>
  </si>
  <si>
    <t>&lt;lp;6q&gt;IA</t>
  </si>
  <si>
    <t xml:space="preserve">    IA</t>
  </si>
  <si>
    <t>19000</t>
  </si>
  <si>
    <t xml:space="preserve">Kansas </t>
  </si>
  <si>
    <t>KS</t>
  </si>
  <si>
    <t xml:space="preserve">    KS</t>
  </si>
  <si>
    <t>20000</t>
  </si>
  <si>
    <t xml:space="preserve">Kentucky </t>
  </si>
  <si>
    <t>KY</t>
  </si>
  <si>
    <t xml:space="preserve">    KY</t>
  </si>
  <si>
    <t>21000</t>
  </si>
  <si>
    <t xml:space="preserve">Louisiana </t>
  </si>
  <si>
    <t>LA</t>
  </si>
  <si>
    <t xml:space="preserve">    LA</t>
  </si>
  <si>
    <t>22000</t>
  </si>
  <si>
    <t xml:space="preserve">Maine </t>
  </si>
  <si>
    <t>ME</t>
  </si>
  <si>
    <t xml:space="preserve">    ME</t>
  </si>
  <si>
    <t>23000</t>
  </si>
  <si>
    <t xml:space="preserve">Maryland </t>
  </si>
  <si>
    <t>&lt;lp;6q&gt;MD</t>
  </si>
  <si>
    <t xml:space="preserve">    MD</t>
  </si>
  <si>
    <t>24000</t>
  </si>
  <si>
    <t xml:space="preserve">Massachusetts </t>
  </si>
  <si>
    <t>MA</t>
  </si>
  <si>
    <t xml:space="preserve">    MA</t>
  </si>
  <si>
    <t>25000</t>
  </si>
  <si>
    <t xml:space="preserve">Michigan </t>
  </si>
  <si>
    <t>MI</t>
  </si>
  <si>
    <t xml:space="preserve">    MI</t>
  </si>
  <si>
    <t>26000</t>
  </si>
  <si>
    <t xml:space="preserve">Minnesota </t>
  </si>
  <si>
    <t>MN</t>
  </si>
  <si>
    <t xml:space="preserve">    MN</t>
  </si>
  <si>
    <t>27000</t>
  </si>
  <si>
    <t xml:space="preserve">Mississippi </t>
  </si>
  <si>
    <t>MS</t>
  </si>
  <si>
    <t xml:space="preserve">    MS</t>
  </si>
  <si>
    <t>28000</t>
  </si>
  <si>
    <t xml:space="preserve">Missouri </t>
  </si>
  <si>
    <t>&lt;lp;6q&gt;MO</t>
  </si>
  <si>
    <t xml:space="preserve">    MO</t>
  </si>
  <si>
    <t>29000</t>
  </si>
  <si>
    <t xml:space="preserve">Montana </t>
  </si>
  <si>
    <t>MT</t>
  </si>
  <si>
    <t xml:space="preserve">    MT</t>
  </si>
  <si>
    <t>30000</t>
  </si>
  <si>
    <t xml:space="preserve">Nebraska </t>
  </si>
  <si>
    <t>NE</t>
  </si>
  <si>
    <t xml:space="preserve">    NE</t>
  </si>
  <si>
    <t>31000</t>
  </si>
  <si>
    <t xml:space="preserve">Nevada </t>
  </si>
  <si>
    <t>NV</t>
  </si>
  <si>
    <t xml:space="preserve">    NV</t>
  </si>
  <si>
    <t>32000</t>
  </si>
  <si>
    <t xml:space="preserve">New Hampshire </t>
  </si>
  <si>
    <t>NH</t>
  </si>
  <si>
    <t xml:space="preserve">    NH</t>
  </si>
  <si>
    <t>33000</t>
  </si>
  <si>
    <t xml:space="preserve">New Jersey </t>
  </si>
  <si>
    <t>&lt;lp;6q&gt;NJ</t>
  </si>
  <si>
    <t xml:space="preserve">    NJ</t>
  </si>
  <si>
    <t>34000</t>
  </si>
  <si>
    <t xml:space="preserve">New Mexico </t>
  </si>
  <si>
    <t>NM</t>
  </si>
  <si>
    <t xml:space="preserve">    NM</t>
  </si>
  <si>
    <t>35000</t>
  </si>
  <si>
    <t xml:space="preserve">New York </t>
  </si>
  <si>
    <t>NY</t>
  </si>
  <si>
    <t xml:space="preserve">    NY</t>
  </si>
  <si>
    <t>36000</t>
  </si>
  <si>
    <t xml:space="preserve">North Carolina </t>
  </si>
  <si>
    <t>NC</t>
  </si>
  <si>
    <t xml:space="preserve">    NC</t>
  </si>
  <si>
    <t>37000</t>
  </si>
  <si>
    <t xml:space="preserve">North Dakota </t>
  </si>
  <si>
    <t>ND</t>
  </si>
  <si>
    <t xml:space="preserve">    ND</t>
  </si>
  <si>
    <t>38000</t>
  </si>
  <si>
    <t xml:space="preserve">Ohio </t>
  </si>
  <si>
    <t>&lt;lp;6q&gt;OH</t>
  </si>
  <si>
    <t xml:space="preserve">    OH</t>
  </si>
  <si>
    <t>39000</t>
  </si>
  <si>
    <t xml:space="preserve">Oklahoma </t>
  </si>
  <si>
    <t>OK</t>
  </si>
  <si>
    <t xml:space="preserve">    OK</t>
  </si>
  <si>
    <t>40000</t>
  </si>
  <si>
    <t xml:space="preserve">Oregon </t>
  </si>
  <si>
    <t>OR</t>
  </si>
  <si>
    <t xml:space="preserve">    OR</t>
  </si>
  <si>
    <t>41000</t>
  </si>
  <si>
    <t xml:space="preserve">Pennsylvania </t>
  </si>
  <si>
    <t>PA</t>
  </si>
  <si>
    <t xml:space="preserve">    PA</t>
  </si>
  <si>
    <t>42000</t>
  </si>
  <si>
    <t xml:space="preserve">Rhode Island </t>
  </si>
  <si>
    <t>RI</t>
  </si>
  <si>
    <t xml:space="preserve">    RI</t>
  </si>
  <si>
    <t>44000</t>
  </si>
  <si>
    <t xml:space="preserve">South Carolina </t>
  </si>
  <si>
    <t>&lt;lp;6q&gt;SC</t>
  </si>
  <si>
    <t xml:space="preserve">    SC</t>
  </si>
  <si>
    <t>45000</t>
  </si>
  <si>
    <t xml:space="preserve">South Dakota </t>
  </si>
  <si>
    <t>SD</t>
  </si>
  <si>
    <t xml:space="preserve">    SD</t>
  </si>
  <si>
    <t>46000</t>
  </si>
  <si>
    <t xml:space="preserve">Tennessee </t>
  </si>
  <si>
    <t>TN</t>
  </si>
  <si>
    <t xml:space="preserve">    TN</t>
  </si>
  <si>
    <t>47000</t>
  </si>
  <si>
    <t xml:space="preserve">Texas </t>
  </si>
  <si>
    <t>TX</t>
  </si>
  <si>
    <t xml:space="preserve">    TX</t>
  </si>
  <si>
    <t>48000</t>
  </si>
  <si>
    <t xml:space="preserve">Utah </t>
  </si>
  <si>
    <t>UT</t>
  </si>
  <si>
    <t xml:space="preserve">    UT</t>
  </si>
  <si>
    <t>49000</t>
  </si>
  <si>
    <t xml:space="preserve">Vermont </t>
  </si>
  <si>
    <t>&lt;lp;6q&gt;VT</t>
  </si>
  <si>
    <t xml:space="preserve">    VT</t>
  </si>
  <si>
    <t>50000</t>
  </si>
  <si>
    <t xml:space="preserve">Virginia </t>
  </si>
  <si>
    <t>VA</t>
  </si>
  <si>
    <t xml:space="preserve">    VA</t>
  </si>
  <si>
    <t>51000</t>
  </si>
  <si>
    <t xml:space="preserve">Washington </t>
  </si>
  <si>
    <t>WA</t>
  </si>
  <si>
    <t xml:space="preserve">    WA</t>
  </si>
  <si>
    <t>53000</t>
  </si>
  <si>
    <t xml:space="preserve">West Virginia </t>
  </si>
  <si>
    <t>WV</t>
  </si>
  <si>
    <t xml:space="preserve">    WV</t>
  </si>
  <si>
    <t>54000</t>
  </si>
  <si>
    <t xml:space="preserve">Wisconsin </t>
  </si>
  <si>
    <t>WI</t>
  </si>
  <si>
    <t xml:space="preserve">    WI</t>
  </si>
  <si>
    <t>55000</t>
  </si>
  <si>
    <t xml:space="preserve">Wyoming </t>
  </si>
  <si>
    <t>WY</t>
  </si>
  <si>
    <t xml:space="preserve">    WY</t>
  </si>
  <si>
    <t>56000</t>
  </si>
  <si>
    <t>&lt;nr&gt;&lt;endtab&gt;</t>
  </si>
  <si>
    <t>X Not applicable.</t>
  </si>
  <si>
    <t>[tbf]Source: U.S. Census Bureau,</t>
  </si>
  <si>
    <t>Please contact Lars Johanson, lars.b.johanson@census.gov</t>
  </si>
  <si>
    <t>301-763-1171 if you have any questions.</t>
  </si>
  <si>
    <t>SYMBOL</t>
  </si>
  <si>
    <t>Abroad</t>
  </si>
  <si>
    <t>Same county  Different county</t>
  </si>
  <si>
    <t>&lt;pc;span&gt;[tbf]\1 Includes persons moving from abroad, not shown separately.</t>
  </si>
  <si>
    <t>&lt;pc;2&gt;&lt;begtab;tbspec2d;1p&gt;&lt;setnc;5&gt;&lt;setwid;1;3p&gt;&lt;setrul;col;3;0.3q&gt;</t>
  </si>
  <si>
    <t>the population living in institutions, college dormitories, and other group quarters.</t>
  </si>
  <si>
    <t>Source: U.S. Census Bureau;</t>
  </si>
  <si>
    <t>B07003. Residence 1 Year Ago by Sex;</t>
  </si>
  <si>
    <t>using American FactFinder;</t>
  </si>
  <si>
    <t>&lt;http://factfinder.census.gov/&gt;;</t>
  </si>
  <si>
    <t>Population 1 year old and over</t>
  </si>
  <si>
    <t xml:space="preserve">Same county </t>
  </si>
  <si>
    <t xml:space="preserve">Same state </t>
  </si>
  <si>
    <t xml:space="preserve">Different state </t>
  </si>
  <si>
    <t>Different county</t>
  </si>
  <si>
    <t>\&lt;http://factfinder.census.gov/\&gt;;</t>
  </si>
  <si>
    <t>Based on a sample and subject to sampling variability; see text, this section and Appendix III]</t>
  </si>
  <si>
    <t>http://www.census.gov/acs/www/</t>
  </si>
  <si>
    <t>$del sum of states</t>
  </si>
  <si>
    <t>Back to data</t>
  </si>
  <si>
    <t>HEADNOTE</t>
  </si>
  <si>
    <t>For more information:</t>
  </si>
  <si>
    <r>
      <t xml:space="preserve">Same house in </t>
    </r>
    <r>
      <rPr>
        <b/>
        <sz val="12"/>
        <rFont val="Courier New"/>
        <family val="3"/>
      </rPr>
      <t>2005</t>
    </r>
  </si>
  <si>
    <r>
      <t xml:space="preserve">Different house in the U.S. in </t>
    </r>
    <r>
      <rPr>
        <b/>
        <sz val="12"/>
        <rFont val="Courier New"/>
        <family val="3"/>
      </rPr>
      <t>2005</t>
    </r>
  </si>
  <si>
    <t>Based on comparison of place of residence in 2005 and 2006.</t>
  </si>
  <si>
    <t>The American Community Survey universe includes the household population and</t>
  </si>
  <si>
    <t>2006 American Community Survey;</t>
  </si>
  <si>
    <t>(14 January 2008).</t>
  </si>
  <si>
    <r>
      <t>[</t>
    </r>
    <r>
      <rPr>
        <b/>
        <sz val="12"/>
        <rFont val="Courier New"/>
        <family val="3"/>
      </rPr>
      <t>In percent, except as indicated (295,345 represents 295,345,000).</t>
    </r>
  </si>
  <si>
    <t>Population 1 year old and over (1,000)</t>
  </si>
  <si>
    <r>
      <t>Table 32.</t>
    </r>
    <r>
      <rPr>
        <b/>
        <sz val="12"/>
        <rFont val="Courier New"/>
        <family val="3"/>
      </rPr>
      <t xml:space="preserve"> Mobility Status of Resident Population by State: 2006</t>
    </r>
  </si>
  <si>
    <t>Based on a sample and subject to sampling variability; see text this section and Appendix III\]</t>
  </si>
  <si>
    <r>
      <t xml:space="preserve">Same house in </t>
    </r>
    <r>
      <rPr>
        <b/>
        <sz val="12"/>
        <rFont val="Courier New"/>
        <family val="3"/>
      </rPr>
      <t>2006</t>
    </r>
  </si>
  <si>
    <r>
      <t xml:space="preserve">Different house in the U.S. in </t>
    </r>
    <r>
      <rPr>
        <b/>
        <sz val="12"/>
        <rFont val="Courier New"/>
        <family val="3"/>
      </rPr>
      <t>2006</t>
    </r>
  </si>
  <si>
    <t>Different house in the U.S. in 2006</t>
  </si>
  <si>
    <t>Same house in 2006</t>
  </si>
  <si>
    <t>[title]&lt;med&gt;Table 32. &lt;bold&gt;Mobility Status of Resident Population by State: 2007&lt;l&gt;&lt;ff;0&gt;&lt;lp;6q&gt;&lt;sz;6q&gt;&lt;med&gt;</t>
  </si>
  <si>
    <t>Based on comparison of place of residence in 2006 and 2007.</t>
  </si>
  <si>
    <t>&lt;Tr;2;1&gt;State&lt;Tc;2;1&gt;Population 1 year old and over \1 (1,000)&lt;Tc;2;1&gt;Same house in &lt;bold&gt;2006&lt;med&gt;</t>
  </si>
  <si>
    <t>&lt;nr&gt;&lt;Tc;1;2&gt;Different house in&lt;c&gt;United States in &lt;bold&gt;2006&lt;med&gt;&lt;c&gt;</t>
  </si>
  <si>
    <r>
      <t>Table 32.</t>
    </r>
    <r>
      <rPr>
        <b/>
        <sz val="12"/>
        <rFont val="Courier New"/>
        <family val="3"/>
      </rPr>
      <t xml:space="preserve"> Mobility Status of Resident Population by State: 2007</t>
    </r>
  </si>
  <si>
    <t>2007 American Community Survey;</t>
  </si>
  <si>
    <t>(23 September 2008).</t>
  </si>
  <si>
    <r>
      <t>[</t>
    </r>
    <r>
      <rPr>
        <b/>
        <sz val="12"/>
        <rFont val="Courier New"/>
        <family val="3"/>
      </rPr>
      <t>In percent, except as indicated (297,545 represents 297,545,000).</t>
    </r>
  </si>
  <si>
    <t>$p\[&lt;bold&gt;In percent, except as indicated (297,545 represents 297,545,000,000)&lt;med&gt;.</t>
  </si>
  <si>
    <t>[See notes]</t>
  </si>
  <si>
    <t>Percent distribution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</si>
</sst>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"/>
    <numFmt numFmtId="178" formatCode="0.0000"/>
    <numFmt numFmtId="179" formatCode="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2" xfId="0" applyBorder="1" applyAlignment="1">
      <alignment/>
    </xf>
    <xf numFmtId="0" fontId="5" fillId="0" borderId="0" xfId="16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17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fill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fill"/>
    </xf>
    <xf numFmtId="0" fontId="0" fillId="0" borderId="4" xfId="0" applyFont="1" applyBorder="1" applyAlignment="1">
      <alignment horizontal="fill"/>
    </xf>
    <xf numFmtId="3" fontId="0" fillId="0" borderId="6" xfId="0" applyNumberForma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173" fontId="0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horizontal="fill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fill"/>
    </xf>
    <xf numFmtId="3" fontId="4" fillId="0" borderId="6" xfId="0" applyNumberFormat="1" applyFont="1" applyBorder="1" applyAlignment="1">
      <alignment/>
    </xf>
    <xf numFmtId="0" fontId="0" fillId="0" borderId="8" xfId="0" applyBorder="1" applyAlignment="1">
      <alignment/>
    </xf>
    <xf numFmtId="172" fontId="4" fillId="0" borderId="6" xfId="0" applyNumberFormat="1" applyFont="1" applyBorder="1" applyAlignment="1">
      <alignment/>
    </xf>
    <xf numFmtId="172" fontId="0" fillId="0" borderId="6" xfId="0" applyNumberFormat="1" applyBorder="1" applyAlignment="1">
      <alignment/>
    </xf>
    <xf numFmtId="0" fontId="0" fillId="0" borderId="8" xfId="0" applyFont="1" applyBorder="1" applyAlignment="1">
      <alignment horizontal="fill"/>
    </xf>
    <xf numFmtId="0" fontId="0" fillId="0" borderId="9" xfId="0" applyFont="1" applyBorder="1" applyAlignment="1">
      <alignment horizontal="fill"/>
    </xf>
    <xf numFmtId="0" fontId="0" fillId="0" borderId="6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 horizontal="fill"/>
    </xf>
    <xf numFmtId="3" fontId="4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showGridLines="0" zoomScale="75" zoomScaleNormal="75" workbookViewId="0" topLeftCell="A72">
      <selection activeCell="A88" sqref="A88"/>
    </sheetView>
  </sheetViews>
  <sheetFormatPr defaultColWidth="8.796875" defaultRowHeight="15.75"/>
  <cols>
    <col min="1" max="1" width="21" style="0" customWidth="1"/>
    <col min="2" max="2" width="23.69921875" style="0" customWidth="1"/>
    <col min="3" max="4" width="9.69921875" style="0" customWidth="1"/>
    <col min="5" max="5" width="11.19921875" style="0" customWidth="1"/>
    <col min="6" max="15" width="9.69921875" style="0" customWidth="1"/>
    <col min="16" max="16" width="13.296875" style="0" customWidth="1"/>
    <col min="17" max="18" width="11.796875" style="0" customWidth="1"/>
    <col min="19" max="19" width="11.59765625" style="0" customWidth="1"/>
    <col min="20" max="20" width="11.796875" style="0" customWidth="1"/>
    <col min="21" max="21" width="11.19921875" style="0" customWidth="1"/>
    <col min="22" max="16384" width="9.69921875" style="0" customWidth="1"/>
  </cols>
  <sheetData>
    <row r="1" spans="1:2" ht="16.5">
      <c r="A1" s="30" t="s">
        <v>264</v>
      </c>
      <c r="B1" s="1" t="s">
        <v>260</v>
      </c>
    </row>
    <row r="2" ht="15.75">
      <c r="B2" s="4"/>
    </row>
    <row r="3" spans="1:2" ht="16.5">
      <c r="A3" s="1" t="s">
        <v>267</v>
      </c>
      <c r="B3" s="1" t="s">
        <v>268</v>
      </c>
    </row>
    <row r="4" spans="1:2" ht="15.75">
      <c r="A4" s="1" t="s">
        <v>261</v>
      </c>
      <c r="B4" s="1" t="s">
        <v>261</v>
      </c>
    </row>
    <row r="5" spans="1:2" ht="15.75">
      <c r="A5" s="30" t="s">
        <v>249</v>
      </c>
      <c r="B5" s="30" t="s">
        <v>249</v>
      </c>
    </row>
    <row r="6" spans="1:2" ht="15.75">
      <c r="A6" s="30" t="s">
        <v>229</v>
      </c>
      <c r="B6" s="30" t="s">
        <v>229</v>
      </c>
    </row>
    <row r="7" spans="1:2" ht="15.75">
      <c r="A7" s="30" t="s">
        <v>240</v>
      </c>
      <c r="B7" s="30" t="s">
        <v>255</v>
      </c>
    </row>
    <row r="8" spans="1:2" ht="15.75">
      <c r="A8" s="1" t="s">
        <v>1</v>
      </c>
      <c r="B8" s="4"/>
    </row>
    <row r="9" spans="1:2" ht="15.75">
      <c r="A9" s="4"/>
      <c r="B9" s="1" t="s">
        <v>228</v>
      </c>
    </row>
    <row r="10" spans="1:2" ht="15.75">
      <c r="A10" s="4"/>
      <c r="B10" s="1" t="s">
        <v>262</v>
      </c>
    </row>
    <row r="11" spans="1:2" ht="15.75">
      <c r="A11" s="4"/>
      <c r="B11" s="1" t="s">
        <v>263</v>
      </c>
    </row>
    <row r="12" ht="15.75">
      <c r="B12" s="1" t="s">
        <v>226</v>
      </c>
    </row>
    <row r="13" spans="1:2" ht="15.75">
      <c r="A13" s="4"/>
      <c r="B13" s="4"/>
    </row>
    <row r="14" spans="1:23" ht="15.75">
      <c r="A14" s="17"/>
      <c r="B14" s="1" t="s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P14" s="17"/>
      <c r="Q14" s="17"/>
      <c r="R14" s="17"/>
      <c r="S14" s="17"/>
      <c r="T14" s="17"/>
      <c r="U14" s="17"/>
      <c r="V14" s="17"/>
      <c r="W14" s="18"/>
    </row>
    <row r="15" spans="2:23" ht="35.25" customHeight="1">
      <c r="B15" s="1" t="s">
        <v>2</v>
      </c>
      <c r="G15" s="71" t="s">
        <v>257</v>
      </c>
      <c r="H15" s="72"/>
      <c r="I15" s="72"/>
      <c r="J15" s="72"/>
      <c r="K15" s="72"/>
      <c r="R15" s="73" t="s">
        <v>258</v>
      </c>
      <c r="S15" s="74"/>
      <c r="T15" s="74"/>
      <c r="U15" s="74"/>
      <c r="V15" s="74"/>
      <c r="W15" s="20"/>
    </row>
    <row r="16" spans="2:23" ht="15.75">
      <c r="B16" s="1" t="s">
        <v>2</v>
      </c>
      <c r="G16" s="38"/>
      <c r="J16" s="21"/>
      <c r="K16" s="21"/>
      <c r="Q16" s="38"/>
      <c r="W16" s="20"/>
    </row>
    <row r="17" spans="2:23" ht="31.5" customHeight="1">
      <c r="B17" s="1" t="s">
        <v>2</v>
      </c>
      <c r="E17" s="69" t="s">
        <v>253</v>
      </c>
      <c r="I17" s="71" t="s">
        <v>238</v>
      </c>
      <c r="J17" s="72"/>
      <c r="K17" s="72"/>
      <c r="M17" s="1" t="s">
        <v>8</v>
      </c>
      <c r="N17" s="1" t="s">
        <v>8</v>
      </c>
      <c r="O17" s="1" t="s">
        <v>8</v>
      </c>
      <c r="T17" s="73" t="s">
        <v>238</v>
      </c>
      <c r="U17" s="74"/>
      <c r="V17" s="74"/>
      <c r="W17" s="20"/>
    </row>
    <row r="18" spans="2:23" ht="15.75" customHeight="1">
      <c r="B18" s="1" t="s">
        <v>2</v>
      </c>
      <c r="E18" s="69"/>
      <c r="F18" s="69" t="s">
        <v>256</v>
      </c>
      <c r="P18" s="69" t="s">
        <v>234</v>
      </c>
      <c r="Q18" s="69" t="s">
        <v>259</v>
      </c>
      <c r="W18" s="20"/>
    </row>
    <row r="19" spans="1:23" ht="15.75">
      <c r="A19" s="23" t="s">
        <v>10</v>
      </c>
      <c r="B19" s="1" t="s">
        <v>2</v>
      </c>
      <c r="C19" s="23" t="s">
        <v>3</v>
      </c>
      <c r="D19" s="23" t="s">
        <v>4</v>
      </c>
      <c r="E19" s="69"/>
      <c r="F19" s="70"/>
      <c r="H19" s="69" t="s">
        <v>235</v>
      </c>
      <c r="J19" s="69" t="s">
        <v>236</v>
      </c>
      <c r="K19" s="69" t="s">
        <v>237</v>
      </c>
      <c r="L19" s="39" t="s">
        <v>225</v>
      </c>
      <c r="P19" s="70"/>
      <c r="Q19" s="70"/>
      <c r="S19" s="69" t="s">
        <v>235</v>
      </c>
      <c r="U19" s="69" t="s">
        <v>236</v>
      </c>
      <c r="V19" s="69" t="s">
        <v>237</v>
      </c>
      <c r="W19" s="40" t="s">
        <v>225</v>
      </c>
    </row>
    <row r="20" spans="2:23" ht="15.75">
      <c r="B20" s="1" t="s">
        <v>5</v>
      </c>
      <c r="D20" s="23" t="s">
        <v>6</v>
      </c>
      <c r="E20" s="69"/>
      <c r="F20" s="70"/>
      <c r="G20" s="39" t="s">
        <v>7</v>
      </c>
      <c r="H20" s="69"/>
      <c r="I20" s="39" t="s">
        <v>7</v>
      </c>
      <c r="J20" s="69"/>
      <c r="K20" s="69"/>
      <c r="L20" s="5"/>
      <c r="P20" s="70"/>
      <c r="Q20" s="70"/>
      <c r="R20" s="39" t="s">
        <v>7</v>
      </c>
      <c r="S20" s="69"/>
      <c r="T20" s="39" t="s">
        <v>7</v>
      </c>
      <c r="U20" s="69"/>
      <c r="V20" s="69"/>
      <c r="W20" s="32"/>
    </row>
    <row r="21" spans="1:23" ht="15.75">
      <c r="A21" s="25"/>
      <c r="B21" s="1" t="s">
        <v>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P21" s="25"/>
      <c r="Q21" s="22"/>
      <c r="R21" s="25"/>
      <c r="S21" s="25"/>
      <c r="T21" s="25"/>
      <c r="U21" s="25"/>
      <c r="V21" s="25"/>
      <c r="W21" s="26"/>
    </row>
    <row r="22" spans="1:23" ht="15.75">
      <c r="A22" s="4" t="s">
        <v>0</v>
      </c>
      <c r="B22" s="1" t="s">
        <v>242</v>
      </c>
      <c r="E22" s="11">
        <f>E23-SUM(E24:E74)</f>
        <v>0</v>
      </c>
      <c r="F22" s="3"/>
      <c r="G22" s="3"/>
      <c r="H22" s="3"/>
      <c r="I22" s="3"/>
      <c r="J22" s="3"/>
      <c r="K22" s="3"/>
      <c r="L22" s="3"/>
      <c r="P22" s="11">
        <f aca="true" t="shared" si="0" ref="P22:W22">P23-SUM(P24:P74)</f>
        <v>0</v>
      </c>
      <c r="Q22" s="11">
        <f t="shared" si="0"/>
        <v>0</v>
      </c>
      <c r="R22" s="11">
        <f t="shared" si="0"/>
        <v>0</v>
      </c>
      <c r="S22" s="11">
        <f t="shared" si="0"/>
        <v>0</v>
      </c>
      <c r="T22" s="11">
        <f t="shared" si="0"/>
        <v>0</v>
      </c>
      <c r="U22" s="11">
        <f t="shared" si="0"/>
        <v>0</v>
      </c>
      <c r="V22" s="11">
        <f t="shared" si="0"/>
        <v>0</v>
      </c>
      <c r="W22" s="11">
        <f t="shared" si="0"/>
        <v>0</v>
      </c>
    </row>
    <row r="23" spans="1:26" s="6" customFormat="1" ht="16.5">
      <c r="A23" s="6" t="s">
        <v>11</v>
      </c>
      <c r="B23" s="6" t="s">
        <v>12</v>
      </c>
      <c r="C23" s="6" t="s">
        <v>13</v>
      </c>
      <c r="D23" s="6" t="s">
        <v>14</v>
      </c>
      <c r="E23" s="13">
        <f aca="true" t="shared" si="1" ref="E23:E54">P23/1000</f>
        <v>297545.149</v>
      </c>
      <c r="F23" s="14">
        <f aca="true" t="shared" si="2" ref="F23:F54">Q23/$P23*100</f>
        <v>84.02954403400473</v>
      </c>
      <c r="G23" s="14">
        <f aca="true" t="shared" si="3" ref="G23:G54">R23/$P23*100</f>
        <v>15.360909816076349</v>
      </c>
      <c r="H23" s="14">
        <f aca="true" t="shared" si="4" ref="H23:H54">S23/$P23*100</f>
        <v>9.412252256211376</v>
      </c>
      <c r="I23" s="14">
        <f aca="true" t="shared" si="5" ref="I23:I54">T23/$P23*100</f>
        <v>5.948657559864974</v>
      </c>
      <c r="J23" s="14">
        <f aca="true" t="shared" si="6" ref="J23:J54">U23/$P23*100</f>
        <v>3.4257238050283254</v>
      </c>
      <c r="K23" s="14">
        <f aca="true" t="shared" si="7" ref="K23:K54">V23/$P23*100</f>
        <v>2.5229337548366484</v>
      </c>
      <c r="L23" s="14">
        <f aca="true" t="shared" si="8" ref="L23:L54">W23/$P23*100</f>
        <v>0.6095461499189153</v>
      </c>
      <c r="M23" s="15">
        <f aca="true" t="shared" si="9" ref="M23:M54">I23-J23-K23</f>
        <v>0</v>
      </c>
      <c r="N23" s="15">
        <f aca="true" t="shared" si="10" ref="N23:N54">G23-H23-I23</f>
        <v>0</v>
      </c>
      <c r="O23" s="15">
        <f aca="true" t="shared" si="11" ref="O23:O54">100-F23-G23-L23</f>
        <v>6.328271240363392E-15</v>
      </c>
      <c r="P23" s="15">
        <v>297545149</v>
      </c>
      <c r="Q23" s="15">
        <v>250025832</v>
      </c>
      <c r="R23" s="34">
        <v>45705642</v>
      </c>
      <c r="S23" s="15">
        <v>28005700</v>
      </c>
      <c r="T23" s="34">
        <v>17699942</v>
      </c>
      <c r="U23" s="15">
        <v>10193075</v>
      </c>
      <c r="V23" s="15">
        <v>7506867</v>
      </c>
      <c r="W23" s="15">
        <v>1813675</v>
      </c>
      <c r="X23" s="35">
        <f aca="true" t="shared" si="12" ref="X23:X54">P23-Q23-R23-W23</f>
        <v>0</v>
      </c>
      <c r="Y23" s="35">
        <f aca="true" t="shared" si="13" ref="Y23:Y54">R23-S23-T23</f>
        <v>0</v>
      </c>
      <c r="Z23" s="35">
        <f aca="true" t="shared" si="14" ref="Z23:Z54">T23-U23-V23</f>
        <v>0</v>
      </c>
    </row>
    <row r="24" spans="1:26" ht="16.5">
      <c r="A24" s="1" t="s">
        <v>15</v>
      </c>
      <c r="B24" s="1" t="s">
        <v>16</v>
      </c>
      <c r="C24" s="1" t="s">
        <v>17</v>
      </c>
      <c r="D24" s="1" t="s">
        <v>18</v>
      </c>
      <c r="E24" s="12">
        <f t="shared" si="1"/>
        <v>4567.337</v>
      </c>
      <c r="F24" s="33">
        <f t="shared" si="2"/>
        <v>83.34228457414025</v>
      </c>
      <c r="G24" s="33">
        <f t="shared" si="3"/>
        <v>16.247585847070187</v>
      </c>
      <c r="H24" s="33">
        <f t="shared" si="4"/>
        <v>9.826469997725152</v>
      </c>
      <c r="I24" s="33">
        <f t="shared" si="5"/>
        <v>6.421115849345034</v>
      </c>
      <c r="J24" s="33">
        <f t="shared" si="6"/>
        <v>3.404149945580981</v>
      </c>
      <c r="K24" s="33">
        <f t="shared" si="7"/>
        <v>3.0169659037640533</v>
      </c>
      <c r="L24" s="33">
        <f t="shared" si="8"/>
        <v>0.41012957878956596</v>
      </c>
      <c r="M24" s="3">
        <f t="shared" si="9"/>
        <v>0</v>
      </c>
      <c r="N24" s="3">
        <f t="shared" si="10"/>
        <v>0</v>
      </c>
      <c r="O24" s="15">
        <f t="shared" si="11"/>
        <v>-4.385380947269368E-15</v>
      </c>
      <c r="P24" s="3">
        <v>4567337</v>
      </c>
      <c r="Q24" s="3">
        <v>3806523</v>
      </c>
      <c r="R24" s="31">
        <v>742082</v>
      </c>
      <c r="S24" s="3">
        <v>448808</v>
      </c>
      <c r="T24" s="31">
        <v>293274</v>
      </c>
      <c r="U24" s="3">
        <v>155479</v>
      </c>
      <c r="V24" s="3">
        <v>137795</v>
      </c>
      <c r="W24" s="3">
        <v>18732</v>
      </c>
      <c r="X24" s="29">
        <f t="shared" si="12"/>
        <v>0</v>
      </c>
      <c r="Y24" s="29">
        <f t="shared" si="13"/>
        <v>0</v>
      </c>
      <c r="Z24" s="29">
        <f t="shared" si="14"/>
        <v>0</v>
      </c>
    </row>
    <row r="25" spans="1:26" ht="16.5">
      <c r="A25" s="1" t="s">
        <v>19</v>
      </c>
      <c r="B25" s="1" t="s">
        <v>20</v>
      </c>
      <c r="C25" s="1" t="s">
        <v>21</v>
      </c>
      <c r="D25" s="1" t="s">
        <v>22</v>
      </c>
      <c r="E25" s="12">
        <f t="shared" si="1"/>
        <v>673.007</v>
      </c>
      <c r="F25" s="33">
        <f t="shared" si="2"/>
        <v>78.71225707904969</v>
      </c>
      <c r="G25" s="33">
        <f t="shared" si="3"/>
        <v>20.04124771361962</v>
      </c>
      <c r="H25" s="33">
        <f t="shared" si="4"/>
        <v>11.596907610173446</v>
      </c>
      <c r="I25" s="33">
        <f t="shared" si="5"/>
        <v>8.444340103446175</v>
      </c>
      <c r="J25" s="33">
        <f t="shared" si="6"/>
        <v>3.040681597665403</v>
      </c>
      <c r="K25" s="33">
        <f t="shared" si="7"/>
        <v>5.403658505780772</v>
      </c>
      <c r="L25" s="33">
        <f t="shared" si="8"/>
        <v>1.2464952073306814</v>
      </c>
      <c r="M25" s="3">
        <f t="shared" si="9"/>
        <v>0</v>
      </c>
      <c r="N25" s="3">
        <f t="shared" si="10"/>
        <v>0</v>
      </c>
      <c r="O25" s="15">
        <f t="shared" si="11"/>
        <v>7.549516567451064E-15</v>
      </c>
      <c r="P25" s="3">
        <v>673007</v>
      </c>
      <c r="Q25" s="3">
        <v>529739</v>
      </c>
      <c r="R25" s="31">
        <v>134879</v>
      </c>
      <c r="S25" s="3">
        <v>78048</v>
      </c>
      <c r="T25" s="31">
        <v>56831</v>
      </c>
      <c r="U25" s="3">
        <v>20464</v>
      </c>
      <c r="V25" s="3">
        <v>36367</v>
      </c>
      <c r="W25" s="3">
        <v>8389</v>
      </c>
      <c r="X25" s="29">
        <f t="shared" si="12"/>
        <v>0</v>
      </c>
      <c r="Y25" s="29">
        <f t="shared" si="13"/>
        <v>0</v>
      </c>
      <c r="Z25" s="29">
        <f t="shared" si="14"/>
        <v>0</v>
      </c>
    </row>
    <row r="26" spans="1:26" ht="16.5">
      <c r="A26" s="1" t="s">
        <v>23</v>
      </c>
      <c r="B26" s="1" t="s">
        <v>24</v>
      </c>
      <c r="C26" s="1" t="s">
        <v>25</v>
      </c>
      <c r="D26" s="1" t="s">
        <v>26</v>
      </c>
      <c r="E26" s="12">
        <f t="shared" si="1"/>
        <v>6242.274</v>
      </c>
      <c r="F26" s="33">
        <f t="shared" si="2"/>
        <v>79.9069697997877</v>
      </c>
      <c r="G26" s="33">
        <f t="shared" si="3"/>
        <v>19.09853684730917</v>
      </c>
      <c r="H26" s="33">
        <f t="shared" si="4"/>
        <v>13.197962793687044</v>
      </c>
      <c r="I26" s="33">
        <f t="shared" si="5"/>
        <v>5.900574053622125</v>
      </c>
      <c r="J26" s="33">
        <f t="shared" si="6"/>
        <v>1.6907780722217578</v>
      </c>
      <c r="K26" s="33">
        <f t="shared" si="7"/>
        <v>4.209795981400368</v>
      </c>
      <c r="L26" s="33">
        <f t="shared" si="8"/>
        <v>0.9944933529031247</v>
      </c>
      <c r="M26" s="3">
        <f t="shared" si="9"/>
        <v>0</v>
      </c>
      <c r="N26" s="3">
        <f t="shared" si="10"/>
        <v>0</v>
      </c>
      <c r="O26" s="15">
        <f t="shared" si="11"/>
        <v>2.7755575615628914E-15</v>
      </c>
      <c r="P26" s="3">
        <v>6242274</v>
      </c>
      <c r="Q26" s="3">
        <v>4988012</v>
      </c>
      <c r="R26" s="31">
        <v>1192183</v>
      </c>
      <c r="S26" s="3">
        <v>823853</v>
      </c>
      <c r="T26" s="31">
        <v>368330</v>
      </c>
      <c r="U26" s="3">
        <v>105543</v>
      </c>
      <c r="V26" s="3">
        <v>262787</v>
      </c>
      <c r="W26" s="3">
        <v>62079</v>
      </c>
      <c r="X26" s="29">
        <f t="shared" si="12"/>
        <v>0</v>
      </c>
      <c r="Y26" s="29">
        <f t="shared" si="13"/>
        <v>0</v>
      </c>
      <c r="Z26" s="29">
        <f t="shared" si="14"/>
        <v>0</v>
      </c>
    </row>
    <row r="27" spans="1:26" ht="16.5">
      <c r="A27" s="1" t="s">
        <v>27</v>
      </c>
      <c r="B27" s="1" t="s">
        <v>28</v>
      </c>
      <c r="C27" s="1" t="s">
        <v>29</v>
      </c>
      <c r="D27" s="1" t="s">
        <v>30</v>
      </c>
      <c r="E27" s="12">
        <f t="shared" si="1"/>
        <v>2794.57</v>
      </c>
      <c r="F27" s="33">
        <f t="shared" si="2"/>
        <v>81.239582476016</v>
      </c>
      <c r="G27" s="33">
        <f t="shared" si="3"/>
        <v>18.40698211173812</v>
      </c>
      <c r="H27" s="33">
        <f t="shared" si="4"/>
        <v>11.274364213456812</v>
      </c>
      <c r="I27" s="33">
        <f t="shared" si="5"/>
        <v>7.1326178982813095</v>
      </c>
      <c r="J27" s="33">
        <f t="shared" si="6"/>
        <v>3.942574349542148</v>
      </c>
      <c r="K27" s="33">
        <f t="shared" si="7"/>
        <v>3.190043548739162</v>
      </c>
      <c r="L27" s="33">
        <f t="shared" si="8"/>
        <v>0.35343541224589115</v>
      </c>
      <c r="M27" s="3">
        <f t="shared" si="9"/>
        <v>0</v>
      </c>
      <c r="N27" s="3">
        <f t="shared" si="10"/>
        <v>0</v>
      </c>
      <c r="O27" s="15">
        <f t="shared" si="11"/>
        <v>-8.215650382226158E-15</v>
      </c>
      <c r="P27" s="3">
        <v>2794570</v>
      </c>
      <c r="Q27" s="3">
        <v>2270297</v>
      </c>
      <c r="R27" s="31">
        <v>514396</v>
      </c>
      <c r="S27" s="3">
        <v>315070</v>
      </c>
      <c r="T27" s="31">
        <v>199326</v>
      </c>
      <c r="U27" s="3">
        <v>110178</v>
      </c>
      <c r="V27" s="3">
        <v>89148</v>
      </c>
      <c r="W27" s="3">
        <v>9877</v>
      </c>
      <c r="X27" s="29">
        <f t="shared" si="12"/>
        <v>0</v>
      </c>
      <c r="Y27" s="29">
        <f t="shared" si="13"/>
        <v>0</v>
      </c>
      <c r="Z27" s="29">
        <f t="shared" si="14"/>
        <v>0</v>
      </c>
    </row>
    <row r="28" spans="1:26" ht="16.5">
      <c r="A28" s="1" t="s">
        <v>31</v>
      </c>
      <c r="B28" s="1" t="s">
        <v>32</v>
      </c>
      <c r="C28" s="1" t="s">
        <v>33</v>
      </c>
      <c r="D28" s="1" t="s">
        <v>34</v>
      </c>
      <c r="E28" s="12">
        <f t="shared" si="1"/>
        <v>36025.074</v>
      </c>
      <c r="F28" s="33">
        <f t="shared" si="2"/>
        <v>84.45546010536994</v>
      </c>
      <c r="G28" s="33">
        <f t="shared" si="3"/>
        <v>14.74249018891675</v>
      </c>
      <c r="H28" s="33">
        <f t="shared" si="4"/>
        <v>10.221347498134216</v>
      </c>
      <c r="I28" s="33">
        <f t="shared" si="5"/>
        <v>4.521142690782537</v>
      </c>
      <c r="J28" s="33">
        <f t="shared" si="6"/>
        <v>3.158042090350737</v>
      </c>
      <c r="K28" s="33">
        <f t="shared" si="7"/>
        <v>1.3631006004317994</v>
      </c>
      <c r="L28" s="33">
        <f t="shared" si="8"/>
        <v>0.8020497057133039</v>
      </c>
      <c r="M28" s="3">
        <f t="shared" si="9"/>
        <v>0</v>
      </c>
      <c r="N28" s="3">
        <f t="shared" si="10"/>
        <v>0</v>
      </c>
      <c r="O28" s="15">
        <f t="shared" si="11"/>
        <v>8.104628079763643E-15</v>
      </c>
      <c r="P28" s="3">
        <v>36025074</v>
      </c>
      <c r="Q28" s="3">
        <v>30425142</v>
      </c>
      <c r="R28" s="31">
        <v>5310993</v>
      </c>
      <c r="S28" s="3">
        <v>3682248</v>
      </c>
      <c r="T28" s="31">
        <v>1628745</v>
      </c>
      <c r="U28" s="3">
        <v>1137687</v>
      </c>
      <c r="V28" s="3">
        <v>491058</v>
      </c>
      <c r="W28" s="3">
        <v>288939</v>
      </c>
      <c r="X28" s="29">
        <f t="shared" si="12"/>
        <v>0</v>
      </c>
      <c r="Y28" s="29">
        <f t="shared" si="13"/>
        <v>0</v>
      </c>
      <c r="Z28" s="29">
        <f t="shared" si="14"/>
        <v>0</v>
      </c>
    </row>
    <row r="29" spans="1:26" ht="16.5">
      <c r="A29" s="1" t="s">
        <v>35</v>
      </c>
      <c r="B29" s="1" t="s">
        <v>36</v>
      </c>
      <c r="C29" s="1" t="s">
        <v>37</v>
      </c>
      <c r="D29" s="1" t="s">
        <v>38</v>
      </c>
      <c r="E29" s="12">
        <f t="shared" si="1"/>
        <v>4792.832</v>
      </c>
      <c r="F29" s="33">
        <f t="shared" si="2"/>
        <v>80.47200486059182</v>
      </c>
      <c r="G29" s="33">
        <f t="shared" si="3"/>
        <v>18.92499048579212</v>
      </c>
      <c r="H29" s="33">
        <f t="shared" si="4"/>
        <v>9.829866767706442</v>
      </c>
      <c r="I29" s="33">
        <f t="shared" si="5"/>
        <v>9.095123718085675</v>
      </c>
      <c r="J29" s="33">
        <f t="shared" si="6"/>
        <v>4.966395650838586</v>
      </c>
      <c r="K29" s="33">
        <f t="shared" si="7"/>
        <v>4.1287280672470885</v>
      </c>
      <c r="L29" s="33">
        <f t="shared" si="8"/>
        <v>0.6030046536160667</v>
      </c>
      <c r="M29" s="3">
        <f t="shared" si="9"/>
        <v>0</v>
      </c>
      <c r="N29" s="3">
        <f t="shared" si="10"/>
        <v>0</v>
      </c>
      <c r="O29" s="15">
        <f t="shared" si="11"/>
        <v>-9.103828801926284E-15</v>
      </c>
      <c r="P29" s="3">
        <v>4792832</v>
      </c>
      <c r="Q29" s="3">
        <v>3856888</v>
      </c>
      <c r="R29" s="31">
        <v>907043</v>
      </c>
      <c r="S29" s="3">
        <v>471129</v>
      </c>
      <c r="T29" s="31">
        <v>435914</v>
      </c>
      <c r="U29" s="3">
        <v>238031</v>
      </c>
      <c r="V29" s="3">
        <v>197883</v>
      </c>
      <c r="W29" s="3">
        <v>28901</v>
      </c>
      <c r="X29" s="29">
        <f t="shared" si="12"/>
        <v>0</v>
      </c>
      <c r="Y29" s="29">
        <f t="shared" si="13"/>
        <v>0</v>
      </c>
      <c r="Z29" s="29">
        <f t="shared" si="14"/>
        <v>0</v>
      </c>
    </row>
    <row r="30" spans="1:26" ht="16.5">
      <c r="A30" s="1" t="s">
        <v>39</v>
      </c>
      <c r="B30" s="1" t="s">
        <v>40</v>
      </c>
      <c r="C30" s="1" t="s">
        <v>41</v>
      </c>
      <c r="D30" s="1" t="s">
        <v>42</v>
      </c>
      <c r="E30" s="12">
        <f t="shared" si="1"/>
        <v>3460.793</v>
      </c>
      <c r="F30" s="33">
        <f t="shared" si="2"/>
        <v>87.52641374390204</v>
      </c>
      <c r="G30" s="33">
        <f t="shared" si="3"/>
        <v>11.926515107953582</v>
      </c>
      <c r="H30" s="33">
        <f t="shared" si="4"/>
        <v>7.763451902497491</v>
      </c>
      <c r="I30" s="33">
        <f t="shared" si="5"/>
        <v>4.1630632054560905</v>
      </c>
      <c r="J30" s="33">
        <f t="shared" si="6"/>
        <v>1.890087040744708</v>
      </c>
      <c r="K30" s="33">
        <f t="shared" si="7"/>
        <v>2.2729761647113826</v>
      </c>
      <c r="L30" s="33">
        <f t="shared" si="8"/>
        <v>0.5470711481443704</v>
      </c>
      <c r="M30" s="3">
        <f t="shared" si="9"/>
        <v>0</v>
      </c>
      <c r="N30" s="3">
        <f t="shared" si="10"/>
        <v>0</v>
      </c>
      <c r="O30" s="15">
        <f t="shared" si="11"/>
        <v>7.105427357601002E-15</v>
      </c>
      <c r="P30" s="3">
        <v>3460793</v>
      </c>
      <c r="Q30" s="3">
        <v>3029108</v>
      </c>
      <c r="R30" s="31">
        <v>412752</v>
      </c>
      <c r="S30" s="3">
        <v>268677</v>
      </c>
      <c r="T30" s="31">
        <v>144075</v>
      </c>
      <c r="U30" s="3">
        <v>65412</v>
      </c>
      <c r="V30" s="3">
        <v>78663</v>
      </c>
      <c r="W30" s="3">
        <v>18933</v>
      </c>
      <c r="X30" s="29">
        <f t="shared" si="12"/>
        <v>0</v>
      </c>
      <c r="Y30" s="29">
        <f t="shared" si="13"/>
        <v>0</v>
      </c>
      <c r="Z30" s="29">
        <f t="shared" si="14"/>
        <v>0</v>
      </c>
    </row>
    <row r="31" spans="1:26" ht="16.5">
      <c r="A31" s="1" t="s">
        <v>43</v>
      </c>
      <c r="B31" s="1" t="s">
        <v>44</v>
      </c>
      <c r="C31" s="1" t="s">
        <v>45</v>
      </c>
      <c r="D31" s="1" t="s">
        <v>46</v>
      </c>
      <c r="E31" s="12">
        <f t="shared" si="1"/>
        <v>855.328</v>
      </c>
      <c r="F31" s="33">
        <f t="shared" si="2"/>
        <v>85.01896348535298</v>
      </c>
      <c r="G31" s="33">
        <f t="shared" si="3"/>
        <v>14.424641774851285</v>
      </c>
      <c r="H31" s="33">
        <f t="shared" si="4"/>
        <v>8.727646002469228</v>
      </c>
      <c r="I31" s="33">
        <f t="shared" si="5"/>
        <v>5.696995772382056</v>
      </c>
      <c r="J31" s="33">
        <f t="shared" si="6"/>
        <v>0.9745968797934826</v>
      </c>
      <c r="K31" s="33">
        <f t="shared" si="7"/>
        <v>4.722398892588575</v>
      </c>
      <c r="L31" s="33">
        <f t="shared" si="8"/>
        <v>0.5563947397957275</v>
      </c>
      <c r="M31" s="3">
        <f t="shared" si="9"/>
        <v>0</v>
      </c>
      <c r="N31" s="3">
        <f t="shared" si="10"/>
        <v>0</v>
      </c>
      <c r="O31" s="15">
        <f t="shared" si="11"/>
        <v>3.885780586188048E-15</v>
      </c>
      <c r="P31" s="3">
        <v>855328</v>
      </c>
      <c r="Q31" s="3">
        <v>727191</v>
      </c>
      <c r="R31" s="31">
        <v>123378</v>
      </c>
      <c r="S31" s="3">
        <v>74650</v>
      </c>
      <c r="T31" s="31">
        <v>48728</v>
      </c>
      <c r="U31" s="3">
        <v>8336</v>
      </c>
      <c r="V31" s="3">
        <v>40392</v>
      </c>
      <c r="W31" s="3">
        <v>4759</v>
      </c>
      <c r="X31" s="29">
        <f t="shared" si="12"/>
        <v>0</v>
      </c>
      <c r="Y31" s="29">
        <f t="shared" si="13"/>
        <v>0</v>
      </c>
      <c r="Z31" s="29">
        <f t="shared" si="14"/>
        <v>0</v>
      </c>
    </row>
    <row r="32" spans="1:26" ht="16.5">
      <c r="A32" s="1" t="s">
        <v>47</v>
      </c>
      <c r="B32" s="1" t="s">
        <v>48</v>
      </c>
      <c r="C32" s="1" t="s">
        <v>49</v>
      </c>
      <c r="D32" s="1" t="s">
        <v>50</v>
      </c>
      <c r="E32" s="12">
        <f t="shared" si="1"/>
        <v>579.8</v>
      </c>
      <c r="F32" s="33">
        <f t="shared" si="2"/>
        <v>80.55191445325974</v>
      </c>
      <c r="G32" s="33">
        <f t="shared" si="3"/>
        <v>18.253708175232838</v>
      </c>
      <c r="H32" s="33">
        <f t="shared" si="4"/>
        <v>10.034667126595377</v>
      </c>
      <c r="I32" s="33">
        <f t="shared" si="5"/>
        <v>8.219041048637461</v>
      </c>
      <c r="J32" s="33">
        <f t="shared" si="6"/>
        <v>0</v>
      </c>
      <c r="K32" s="33">
        <f t="shared" si="7"/>
        <v>8.219041048637461</v>
      </c>
      <c r="L32" s="33">
        <f t="shared" si="8"/>
        <v>1.1943773715074164</v>
      </c>
      <c r="M32" s="3">
        <f t="shared" si="9"/>
        <v>0</v>
      </c>
      <c r="N32" s="3">
        <f t="shared" si="10"/>
        <v>0</v>
      </c>
      <c r="O32" s="15">
        <f t="shared" si="11"/>
        <v>5.10702591327572E-15</v>
      </c>
      <c r="P32" s="3">
        <v>579800</v>
      </c>
      <c r="Q32" s="3">
        <v>467040</v>
      </c>
      <c r="R32" s="31">
        <v>105835</v>
      </c>
      <c r="S32" s="3">
        <v>58181</v>
      </c>
      <c r="T32" s="31">
        <v>47654</v>
      </c>
      <c r="U32" s="28">
        <v>0</v>
      </c>
      <c r="V32" s="3">
        <v>47654</v>
      </c>
      <c r="W32" s="3">
        <v>6925</v>
      </c>
      <c r="X32" s="29">
        <f t="shared" si="12"/>
        <v>0</v>
      </c>
      <c r="Y32" s="29">
        <f t="shared" si="13"/>
        <v>0</v>
      </c>
      <c r="Z32" s="29">
        <f t="shared" si="14"/>
        <v>0</v>
      </c>
    </row>
    <row r="33" spans="1:26" ht="16.5">
      <c r="A33" s="1" t="s">
        <v>51</v>
      </c>
      <c r="B33" s="1" t="s">
        <v>52</v>
      </c>
      <c r="C33" s="1" t="s">
        <v>53</v>
      </c>
      <c r="D33" s="1" t="s">
        <v>54</v>
      </c>
      <c r="E33" s="12">
        <f t="shared" si="1"/>
        <v>18024.3</v>
      </c>
      <c r="F33" s="33">
        <f t="shared" si="2"/>
        <v>83.1603335497079</v>
      </c>
      <c r="G33" s="33">
        <f t="shared" si="3"/>
        <v>15.992232708066334</v>
      </c>
      <c r="H33" s="33">
        <f t="shared" si="4"/>
        <v>9.989064762570528</v>
      </c>
      <c r="I33" s="33">
        <f t="shared" si="5"/>
        <v>6.003167945495803</v>
      </c>
      <c r="J33" s="33">
        <f t="shared" si="6"/>
        <v>3.2650477411050636</v>
      </c>
      <c r="K33" s="33">
        <f t="shared" si="7"/>
        <v>2.7381202043907393</v>
      </c>
      <c r="L33" s="33">
        <f t="shared" si="8"/>
        <v>0.8474337422257731</v>
      </c>
      <c r="M33" s="3">
        <f t="shared" si="9"/>
        <v>0</v>
      </c>
      <c r="N33" s="3">
        <f t="shared" si="10"/>
        <v>0</v>
      </c>
      <c r="O33" s="15">
        <f t="shared" si="11"/>
        <v>-7.216449660063518E-15</v>
      </c>
      <c r="P33" s="3">
        <v>18024300</v>
      </c>
      <c r="Q33" s="3">
        <v>14989068</v>
      </c>
      <c r="R33" s="31">
        <v>2882488</v>
      </c>
      <c r="S33" s="3">
        <v>1800459</v>
      </c>
      <c r="T33" s="31">
        <v>1082029</v>
      </c>
      <c r="U33" s="3">
        <v>588502</v>
      </c>
      <c r="V33" s="3">
        <v>493527</v>
      </c>
      <c r="W33" s="3">
        <v>152744</v>
      </c>
      <c r="X33" s="29">
        <f t="shared" si="12"/>
        <v>0</v>
      </c>
      <c r="Y33" s="29">
        <f t="shared" si="13"/>
        <v>0</v>
      </c>
      <c r="Z33" s="29">
        <f t="shared" si="14"/>
        <v>0</v>
      </c>
    </row>
    <row r="34" spans="1:26" ht="16.5">
      <c r="A34" s="1" t="s">
        <v>55</v>
      </c>
      <c r="B34" s="1" t="s">
        <v>56</v>
      </c>
      <c r="C34" s="1" t="s">
        <v>57</v>
      </c>
      <c r="D34" s="1" t="s">
        <v>58</v>
      </c>
      <c r="E34" s="12">
        <f t="shared" si="1"/>
        <v>9408.62</v>
      </c>
      <c r="F34" s="33">
        <f t="shared" si="2"/>
        <v>81.83548703210461</v>
      </c>
      <c r="G34" s="33">
        <f t="shared" si="3"/>
        <v>17.608033909329954</v>
      </c>
      <c r="H34" s="33">
        <f t="shared" si="4"/>
        <v>8.815904989254534</v>
      </c>
      <c r="I34" s="33">
        <f t="shared" si="5"/>
        <v>8.79212892007542</v>
      </c>
      <c r="J34" s="33">
        <f t="shared" si="6"/>
        <v>5.220765638318904</v>
      </c>
      <c r="K34" s="33">
        <f t="shared" si="7"/>
        <v>3.571363281756517</v>
      </c>
      <c r="L34" s="33">
        <f t="shared" si="8"/>
        <v>0.5564790585654432</v>
      </c>
      <c r="M34" s="3">
        <f t="shared" si="9"/>
        <v>0</v>
      </c>
      <c r="N34" s="3">
        <f t="shared" si="10"/>
        <v>0</v>
      </c>
      <c r="O34" s="15">
        <f t="shared" si="11"/>
        <v>-6.772360450213455E-15</v>
      </c>
      <c r="P34" s="3">
        <v>9408620</v>
      </c>
      <c r="Q34" s="3">
        <v>7699590</v>
      </c>
      <c r="R34" s="31">
        <v>1656673</v>
      </c>
      <c r="S34" s="3">
        <v>829455</v>
      </c>
      <c r="T34" s="31">
        <v>827218</v>
      </c>
      <c r="U34" s="3">
        <v>491202</v>
      </c>
      <c r="V34" s="3">
        <v>336016</v>
      </c>
      <c r="W34" s="3">
        <v>52357</v>
      </c>
      <c r="X34" s="29">
        <f t="shared" si="12"/>
        <v>0</v>
      </c>
      <c r="Y34" s="29">
        <f t="shared" si="13"/>
        <v>0</v>
      </c>
      <c r="Z34" s="29">
        <f t="shared" si="14"/>
        <v>0</v>
      </c>
    </row>
    <row r="35" spans="1:26" ht="16.5">
      <c r="A35" s="1" t="s">
        <v>59</v>
      </c>
      <c r="B35" s="1" t="s">
        <v>60</v>
      </c>
      <c r="C35" s="1" t="s">
        <v>61</v>
      </c>
      <c r="D35" s="1" t="s">
        <v>62</v>
      </c>
      <c r="E35" s="12">
        <f t="shared" si="1"/>
        <v>1265.984</v>
      </c>
      <c r="F35" s="33">
        <f t="shared" si="2"/>
        <v>84.1395309893332</v>
      </c>
      <c r="G35" s="33">
        <f t="shared" si="3"/>
        <v>14.577514407765028</v>
      </c>
      <c r="H35" s="33">
        <f t="shared" si="4"/>
        <v>9.767264041251707</v>
      </c>
      <c r="I35" s="33">
        <f t="shared" si="5"/>
        <v>4.810250366513321</v>
      </c>
      <c r="J35" s="33">
        <f t="shared" si="6"/>
        <v>0.7049062231434204</v>
      </c>
      <c r="K35" s="33">
        <f t="shared" si="7"/>
        <v>4.1053441433699005</v>
      </c>
      <c r="L35" s="33">
        <f t="shared" si="8"/>
        <v>1.2829546029017744</v>
      </c>
      <c r="M35" s="3">
        <f t="shared" si="9"/>
        <v>0</v>
      </c>
      <c r="N35" s="3">
        <f t="shared" si="10"/>
        <v>0</v>
      </c>
      <c r="O35" s="15">
        <f t="shared" si="11"/>
        <v>2.220446049250313E-15</v>
      </c>
      <c r="P35" s="3">
        <v>1265984</v>
      </c>
      <c r="Q35" s="3">
        <v>1065193</v>
      </c>
      <c r="R35" s="31">
        <v>184549</v>
      </c>
      <c r="S35" s="3">
        <v>123652</v>
      </c>
      <c r="T35" s="31">
        <v>60897</v>
      </c>
      <c r="U35" s="3">
        <v>8924</v>
      </c>
      <c r="V35" s="3">
        <v>51973</v>
      </c>
      <c r="W35" s="3">
        <v>16242</v>
      </c>
      <c r="X35" s="29">
        <f t="shared" si="12"/>
        <v>0</v>
      </c>
      <c r="Y35" s="29">
        <f t="shared" si="13"/>
        <v>0</v>
      </c>
      <c r="Z35" s="29">
        <f t="shared" si="14"/>
        <v>0</v>
      </c>
    </row>
    <row r="36" spans="1:26" ht="16.5">
      <c r="A36" s="1" t="s">
        <v>63</v>
      </c>
      <c r="B36" s="1" t="s">
        <v>64</v>
      </c>
      <c r="C36" s="1" t="s">
        <v>65</v>
      </c>
      <c r="D36" s="1" t="s">
        <v>66</v>
      </c>
      <c r="E36" s="12">
        <f t="shared" si="1"/>
        <v>1475.862</v>
      </c>
      <c r="F36" s="33">
        <f t="shared" si="2"/>
        <v>80.57853647563255</v>
      </c>
      <c r="G36" s="33">
        <f t="shared" si="3"/>
        <v>18.713606014654488</v>
      </c>
      <c r="H36" s="33">
        <f t="shared" si="4"/>
        <v>10.779327606510636</v>
      </c>
      <c r="I36" s="33">
        <f t="shared" si="5"/>
        <v>7.934278408143851</v>
      </c>
      <c r="J36" s="33">
        <f t="shared" si="6"/>
        <v>3.447002497523481</v>
      </c>
      <c r="K36" s="33">
        <f t="shared" si="7"/>
        <v>4.48727591062037</v>
      </c>
      <c r="L36" s="33">
        <f t="shared" si="8"/>
        <v>0.7078575097129678</v>
      </c>
      <c r="M36" s="3">
        <f t="shared" si="9"/>
        <v>0</v>
      </c>
      <c r="N36" s="3">
        <f t="shared" si="10"/>
        <v>0</v>
      </c>
      <c r="O36" s="15">
        <f t="shared" si="11"/>
        <v>-1.9984014443252818E-15</v>
      </c>
      <c r="P36" s="3">
        <v>1475862</v>
      </c>
      <c r="Q36" s="3">
        <v>1189228</v>
      </c>
      <c r="R36" s="31">
        <v>276187</v>
      </c>
      <c r="S36" s="3">
        <v>159088</v>
      </c>
      <c r="T36" s="31">
        <v>117099</v>
      </c>
      <c r="U36" s="3">
        <v>50873</v>
      </c>
      <c r="V36" s="3">
        <v>66226</v>
      </c>
      <c r="W36" s="3">
        <v>10447</v>
      </c>
      <c r="X36" s="29">
        <f t="shared" si="12"/>
        <v>0</v>
      </c>
      <c r="Y36" s="29">
        <f t="shared" si="13"/>
        <v>0</v>
      </c>
      <c r="Z36" s="29">
        <f t="shared" si="14"/>
        <v>0</v>
      </c>
    </row>
    <row r="37" spans="1:26" ht="16.5">
      <c r="A37" s="1" t="s">
        <v>67</v>
      </c>
      <c r="B37" s="1" t="s">
        <v>68</v>
      </c>
      <c r="C37" s="1" t="s">
        <v>69</v>
      </c>
      <c r="D37" s="1" t="s">
        <v>70</v>
      </c>
      <c r="E37" s="12">
        <f t="shared" si="1"/>
        <v>12681.178</v>
      </c>
      <c r="F37" s="33">
        <f t="shared" si="2"/>
        <v>85.66559037338645</v>
      </c>
      <c r="G37" s="33">
        <f t="shared" si="3"/>
        <v>13.786045744330691</v>
      </c>
      <c r="H37" s="33">
        <f t="shared" si="4"/>
        <v>8.977486160985992</v>
      </c>
      <c r="I37" s="33">
        <f t="shared" si="5"/>
        <v>4.808559583344702</v>
      </c>
      <c r="J37" s="33">
        <f t="shared" si="6"/>
        <v>2.975023298308722</v>
      </c>
      <c r="K37" s="33">
        <f t="shared" si="7"/>
        <v>1.83353628503598</v>
      </c>
      <c r="L37" s="33">
        <f t="shared" si="8"/>
        <v>0.5483638822828605</v>
      </c>
      <c r="M37" s="3">
        <f t="shared" si="9"/>
        <v>0</v>
      </c>
      <c r="N37" s="3">
        <f t="shared" si="10"/>
        <v>0</v>
      </c>
      <c r="O37" s="15">
        <f t="shared" si="11"/>
        <v>-1.9984014443252818E-15</v>
      </c>
      <c r="P37" s="3">
        <v>12681178</v>
      </c>
      <c r="Q37" s="3">
        <v>10863406</v>
      </c>
      <c r="R37" s="31">
        <v>1748233</v>
      </c>
      <c r="S37" s="3">
        <v>1138451</v>
      </c>
      <c r="T37" s="31">
        <v>609782</v>
      </c>
      <c r="U37" s="3">
        <v>377268</v>
      </c>
      <c r="V37" s="3">
        <v>232514</v>
      </c>
      <c r="W37" s="3">
        <v>69539</v>
      </c>
      <c r="X37" s="29">
        <f t="shared" si="12"/>
        <v>0</v>
      </c>
      <c r="Y37" s="29">
        <f t="shared" si="13"/>
        <v>0</v>
      </c>
      <c r="Z37" s="29">
        <f t="shared" si="14"/>
        <v>0</v>
      </c>
    </row>
    <row r="38" spans="1:26" ht="16.5">
      <c r="A38" s="1" t="s">
        <v>71</v>
      </c>
      <c r="B38" s="1" t="s">
        <v>72</v>
      </c>
      <c r="C38" s="1" t="s">
        <v>73</v>
      </c>
      <c r="D38" s="1" t="s">
        <v>74</v>
      </c>
      <c r="E38" s="12">
        <f t="shared" si="1"/>
        <v>6258.238</v>
      </c>
      <c r="F38" s="33">
        <f t="shared" si="2"/>
        <v>83.54220469084109</v>
      </c>
      <c r="G38" s="33">
        <f t="shared" si="3"/>
        <v>16.13099405935025</v>
      </c>
      <c r="H38" s="33">
        <f t="shared" si="4"/>
        <v>10.048115779553287</v>
      </c>
      <c r="I38" s="33">
        <f t="shared" si="5"/>
        <v>6.082878279796965</v>
      </c>
      <c r="J38" s="33">
        <f t="shared" si="6"/>
        <v>3.6875874647145093</v>
      </c>
      <c r="K38" s="33">
        <f t="shared" si="7"/>
        <v>2.395290815082456</v>
      </c>
      <c r="L38" s="33">
        <f t="shared" si="8"/>
        <v>0.3268012498086522</v>
      </c>
      <c r="M38" s="3">
        <f t="shared" si="9"/>
        <v>0</v>
      </c>
      <c r="N38" s="3">
        <f t="shared" si="10"/>
        <v>0</v>
      </c>
      <c r="O38" s="15">
        <f t="shared" si="11"/>
        <v>8.326672684688674E-15</v>
      </c>
      <c r="P38" s="3">
        <v>6258238</v>
      </c>
      <c r="Q38" s="3">
        <v>5228270</v>
      </c>
      <c r="R38" s="31">
        <v>1009516</v>
      </c>
      <c r="S38" s="3">
        <v>628835</v>
      </c>
      <c r="T38" s="31">
        <v>380681</v>
      </c>
      <c r="U38" s="3">
        <v>230778</v>
      </c>
      <c r="V38" s="3">
        <v>149903</v>
      </c>
      <c r="W38" s="3">
        <v>20452</v>
      </c>
      <c r="X38" s="29">
        <f t="shared" si="12"/>
        <v>0</v>
      </c>
      <c r="Y38" s="29">
        <f t="shared" si="13"/>
        <v>0</v>
      </c>
      <c r="Z38" s="29">
        <f t="shared" si="14"/>
        <v>0</v>
      </c>
    </row>
    <row r="39" spans="1:26" ht="16.5">
      <c r="A39" s="1" t="s">
        <v>75</v>
      </c>
      <c r="B39" s="1" t="s">
        <v>76</v>
      </c>
      <c r="C39" s="1" t="s">
        <v>77</v>
      </c>
      <c r="D39" s="1" t="s">
        <v>78</v>
      </c>
      <c r="E39" s="12">
        <f t="shared" si="1"/>
        <v>2948.895</v>
      </c>
      <c r="F39" s="33">
        <f t="shared" si="2"/>
        <v>83.67541061991017</v>
      </c>
      <c r="G39" s="33">
        <f t="shared" si="3"/>
        <v>16.01955986903569</v>
      </c>
      <c r="H39" s="33">
        <f t="shared" si="4"/>
        <v>9.340074841593207</v>
      </c>
      <c r="I39" s="33">
        <f t="shared" si="5"/>
        <v>6.6794850274424835</v>
      </c>
      <c r="J39" s="33">
        <f t="shared" si="6"/>
        <v>3.875858584317177</v>
      </c>
      <c r="K39" s="33">
        <f t="shared" si="7"/>
        <v>2.803626443125306</v>
      </c>
      <c r="L39" s="33">
        <f t="shared" si="8"/>
        <v>0.3050295110541406</v>
      </c>
      <c r="M39" s="3">
        <f t="shared" si="9"/>
        <v>0</v>
      </c>
      <c r="N39" s="3">
        <f t="shared" si="10"/>
        <v>0</v>
      </c>
      <c r="O39" s="15">
        <f t="shared" si="11"/>
        <v>3.497202527569243E-15</v>
      </c>
      <c r="P39" s="3">
        <v>2948895</v>
      </c>
      <c r="Q39" s="3">
        <v>2467500</v>
      </c>
      <c r="R39" s="31">
        <v>472400</v>
      </c>
      <c r="S39" s="3">
        <v>275429</v>
      </c>
      <c r="T39" s="31">
        <v>196971</v>
      </c>
      <c r="U39" s="3">
        <v>114295</v>
      </c>
      <c r="V39" s="3">
        <v>82676</v>
      </c>
      <c r="W39" s="3">
        <v>8995</v>
      </c>
      <c r="X39" s="29">
        <f t="shared" si="12"/>
        <v>0</v>
      </c>
      <c r="Y39" s="29">
        <f t="shared" si="13"/>
        <v>0</v>
      </c>
      <c r="Z39" s="29">
        <f t="shared" si="14"/>
        <v>0</v>
      </c>
    </row>
    <row r="40" spans="1:26" ht="16.5">
      <c r="A40" s="1" t="s">
        <v>79</v>
      </c>
      <c r="B40" s="1" t="s">
        <v>80</v>
      </c>
      <c r="C40" s="1" t="s">
        <v>81</v>
      </c>
      <c r="D40" s="1" t="s">
        <v>82</v>
      </c>
      <c r="E40" s="12">
        <f t="shared" si="1"/>
        <v>2735.611</v>
      </c>
      <c r="F40" s="33">
        <f t="shared" si="2"/>
        <v>81.7649512302736</v>
      </c>
      <c r="G40" s="33">
        <f t="shared" si="3"/>
        <v>17.710120335091503</v>
      </c>
      <c r="H40" s="33">
        <f t="shared" si="4"/>
        <v>10.569521763145417</v>
      </c>
      <c r="I40" s="33">
        <f t="shared" si="5"/>
        <v>7.140598571946084</v>
      </c>
      <c r="J40" s="33">
        <f t="shared" si="6"/>
        <v>3.982620336005375</v>
      </c>
      <c r="K40" s="33">
        <f t="shared" si="7"/>
        <v>3.1579782359407096</v>
      </c>
      <c r="L40" s="33">
        <f t="shared" si="8"/>
        <v>0.5249284346348951</v>
      </c>
      <c r="M40" s="3">
        <f t="shared" si="9"/>
        <v>0</v>
      </c>
      <c r="N40" s="3">
        <f t="shared" si="10"/>
        <v>0</v>
      </c>
      <c r="O40" s="15">
        <f t="shared" si="11"/>
        <v>6.328271240363392E-15</v>
      </c>
      <c r="P40" s="3">
        <v>2735611</v>
      </c>
      <c r="Q40" s="3">
        <v>2236771</v>
      </c>
      <c r="R40" s="31">
        <v>484480</v>
      </c>
      <c r="S40" s="3">
        <v>289141</v>
      </c>
      <c r="T40" s="31">
        <v>195339</v>
      </c>
      <c r="U40" s="3">
        <v>108949</v>
      </c>
      <c r="V40" s="3">
        <v>86390</v>
      </c>
      <c r="W40" s="3">
        <v>14360</v>
      </c>
      <c r="X40" s="29">
        <f t="shared" si="12"/>
        <v>0</v>
      </c>
      <c r="Y40" s="29">
        <f t="shared" si="13"/>
        <v>0</v>
      </c>
      <c r="Z40" s="29">
        <f t="shared" si="14"/>
        <v>0</v>
      </c>
    </row>
    <row r="41" spans="1:26" ht="16.5">
      <c r="A41" s="1" t="s">
        <v>83</v>
      </c>
      <c r="B41" s="1" t="s">
        <v>84</v>
      </c>
      <c r="C41" s="1" t="s">
        <v>85</v>
      </c>
      <c r="D41" s="1" t="s">
        <v>86</v>
      </c>
      <c r="E41" s="12">
        <f t="shared" si="1"/>
        <v>4184.611</v>
      </c>
      <c r="F41" s="33">
        <f t="shared" si="2"/>
        <v>83.78974772087537</v>
      </c>
      <c r="G41" s="33">
        <f t="shared" si="3"/>
        <v>15.85671882045906</v>
      </c>
      <c r="H41" s="33">
        <f t="shared" si="4"/>
        <v>9.13186434772551</v>
      </c>
      <c r="I41" s="33">
        <f t="shared" si="5"/>
        <v>6.724854472733546</v>
      </c>
      <c r="J41" s="33">
        <f t="shared" si="6"/>
        <v>3.7744488077864347</v>
      </c>
      <c r="K41" s="33">
        <f t="shared" si="7"/>
        <v>2.950405664947112</v>
      </c>
      <c r="L41" s="33">
        <f t="shared" si="8"/>
        <v>0.3535334586655725</v>
      </c>
      <c r="M41" s="3">
        <f t="shared" si="9"/>
        <v>0</v>
      </c>
      <c r="N41" s="3">
        <f t="shared" si="10"/>
        <v>0</v>
      </c>
      <c r="O41" s="15">
        <f t="shared" si="11"/>
        <v>-6.661338147750939E-16</v>
      </c>
      <c r="P41" s="3">
        <v>4184611</v>
      </c>
      <c r="Q41" s="3">
        <v>3506275</v>
      </c>
      <c r="R41" s="31">
        <v>663542</v>
      </c>
      <c r="S41" s="3">
        <v>382133</v>
      </c>
      <c r="T41" s="31">
        <v>281409</v>
      </c>
      <c r="U41" s="3">
        <v>157946</v>
      </c>
      <c r="V41" s="3">
        <v>123463</v>
      </c>
      <c r="W41" s="3">
        <v>14794</v>
      </c>
      <c r="X41" s="29">
        <f t="shared" si="12"/>
        <v>0</v>
      </c>
      <c r="Y41" s="29">
        <f t="shared" si="13"/>
        <v>0</v>
      </c>
      <c r="Z41" s="29">
        <f t="shared" si="14"/>
        <v>0</v>
      </c>
    </row>
    <row r="42" spans="1:26" ht="16.5">
      <c r="A42" s="1" t="s">
        <v>87</v>
      </c>
      <c r="B42" s="1" t="s">
        <v>88</v>
      </c>
      <c r="C42" s="1" t="s">
        <v>89</v>
      </c>
      <c r="D42" s="1" t="s">
        <v>90</v>
      </c>
      <c r="E42" s="12">
        <f t="shared" si="1"/>
        <v>4236.544</v>
      </c>
      <c r="F42" s="33">
        <f t="shared" si="2"/>
        <v>84.10376476675327</v>
      </c>
      <c r="G42" s="33">
        <f t="shared" si="3"/>
        <v>15.519772720406067</v>
      </c>
      <c r="H42" s="33">
        <f t="shared" si="4"/>
        <v>8.822190917880235</v>
      </c>
      <c r="I42" s="33">
        <f t="shared" si="5"/>
        <v>6.697581802525833</v>
      </c>
      <c r="J42" s="33">
        <f t="shared" si="6"/>
        <v>3.683710118436159</v>
      </c>
      <c r="K42" s="33">
        <f t="shared" si="7"/>
        <v>3.013871684089673</v>
      </c>
      <c r="L42" s="33">
        <f t="shared" si="8"/>
        <v>0.376462512840655</v>
      </c>
      <c r="M42" s="3">
        <f t="shared" si="9"/>
        <v>0</v>
      </c>
      <c r="N42" s="3">
        <f t="shared" si="10"/>
        <v>0</v>
      </c>
      <c r="O42" s="15">
        <f t="shared" si="11"/>
        <v>5.662137425588298E-15</v>
      </c>
      <c r="P42" s="3">
        <v>4236544</v>
      </c>
      <c r="Q42" s="3">
        <v>3563093</v>
      </c>
      <c r="R42" s="31">
        <v>657502</v>
      </c>
      <c r="S42" s="3">
        <v>373756</v>
      </c>
      <c r="T42" s="31">
        <v>283746</v>
      </c>
      <c r="U42" s="3">
        <v>156062</v>
      </c>
      <c r="V42" s="3">
        <v>127684</v>
      </c>
      <c r="W42" s="3">
        <v>15949</v>
      </c>
      <c r="X42" s="29">
        <f t="shared" si="12"/>
        <v>0</v>
      </c>
      <c r="Y42" s="29">
        <f t="shared" si="13"/>
        <v>0</v>
      </c>
      <c r="Z42" s="29">
        <f t="shared" si="14"/>
        <v>0</v>
      </c>
    </row>
    <row r="43" spans="1:26" ht="16.5">
      <c r="A43" s="1" t="s">
        <v>91</v>
      </c>
      <c r="B43" s="1" t="s">
        <v>92</v>
      </c>
      <c r="C43" s="1" t="s">
        <v>93</v>
      </c>
      <c r="D43" s="1" t="s">
        <v>94</v>
      </c>
      <c r="E43" s="12">
        <f t="shared" si="1"/>
        <v>1301.248</v>
      </c>
      <c r="F43" s="33">
        <f t="shared" si="2"/>
        <v>85.90875836120402</v>
      </c>
      <c r="G43" s="33">
        <f t="shared" si="3"/>
        <v>13.793757992327366</v>
      </c>
      <c r="H43" s="33">
        <f t="shared" si="4"/>
        <v>7.952826824709818</v>
      </c>
      <c r="I43" s="33">
        <f t="shared" si="5"/>
        <v>5.840931167617549</v>
      </c>
      <c r="J43" s="33">
        <f t="shared" si="6"/>
        <v>3.1975457407043084</v>
      </c>
      <c r="K43" s="33">
        <f t="shared" si="7"/>
        <v>2.64338542691324</v>
      </c>
      <c r="L43" s="33">
        <f t="shared" si="8"/>
        <v>0.2974836464686209</v>
      </c>
      <c r="M43" s="3">
        <f t="shared" si="9"/>
        <v>0</v>
      </c>
      <c r="N43" s="3">
        <f t="shared" si="10"/>
        <v>0</v>
      </c>
      <c r="O43" s="15">
        <f t="shared" si="11"/>
        <v>-9.2148511043888E-15</v>
      </c>
      <c r="P43" s="3">
        <v>1301248</v>
      </c>
      <c r="Q43" s="3">
        <v>1117886</v>
      </c>
      <c r="R43" s="31">
        <v>179491</v>
      </c>
      <c r="S43" s="3">
        <v>103486</v>
      </c>
      <c r="T43" s="31">
        <v>76005</v>
      </c>
      <c r="U43" s="3">
        <v>41608</v>
      </c>
      <c r="V43" s="3">
        <v>34397</v>
      </c>
      <c r="W43" s="3">
        <v>3871</v>
      </c>
      <c r="X43" s="29">
        <f t="shared" si="12"/>
        <v>0</v>
      </c>
      <c r="Y43" s="29">
        <f t="shared" si="13"/>
        <v>0</v>
      </c>
      <c r="Z43" s="29">
        <f t="shared" si="14"/>
        <v>0</v>
      </c>
    </row>
    <row r="44" spans="1:26" ht="16.5">
      <c r="A44" s="1" t="s">
        <v>95</v>
      </c>
      <c r="B44" s="1" t="s">
        <v>96</v>
      </c>
      <c r="C44" s="1" t="s">
        <v>97</v>
      </c>
      <c r="D44" s="1" t="s">
        <v>98</v>
      </c>
      <c r="E44" s="12">
        <f t="shared" si="1"/>
        <v>5542.193</v>
      </c>
      <c r="F44" s="33">
        <f t="shared" si="2"/>
        <v>86.0471116758294</v>
      </c>
      <c r="G44" s="33">
        <f t="shared" si="3"/>
        <v>13.219748933319355</v>
      </c>
      <c r="H44" s="33">
        <f t="shared" si="4"/>
        <v>7.1617498704935025</v>
      </c>
      <c r="I44" s="33">
        <f t="shared" si="5"/>
        <v>6.057999062825852</v>
      </c>
      <c r="J44" s="33">
        <f t="shared" si="6"/>
        <v>3.338912953771188</v>
      </c>
      <c r="K44" s="33">
        <f t="shared" si="7"/>
        <v>2.7190861090546647</v>
      </c>
      <c r="L44" s="33">
        <f t="shared" si="8"/>
        <v>0.7331393908512389</v>
      </c>
      <c r="M44" s="3">
        <f t="shared" si="9"/>
        <v>0</v>
      </c>
      <c r="N44" s="3">
        <f t="shared" si="10"/>
        <v>0</v>
      </c>
      <c r="O44" s="15">
        <f t="shared" si="11"/>
        <v>7.105427357601002E-15</v>
      </c>
      <c r="P44" s="3">
        <v>5542193</v>
      </c>
      <c r="Q44" s="3">
        <v>4768897</v>
      </c>
      <c r="R44" s="31">
        <v>732664</v>
      </c>
      <c r="S44" s="3">
        <v>396918</v>
      </c>
      <c r="T44" s="31">
        <v>335746</v>
      </c>
      <c r="U44" s="3">
        <v>185049</v>
      </c>
      <c r="V44" s="3">
        <v>150697</v>
      </c>
      <c r="W44" s="3">
        <v>40632</v>
      </c>
      <c r="X44" s="29">
        <f t="shared" si="12"/>
        <v>0</v>
      </c>
      <c r="Y44" s="29">
        <f t="shared" si="13"/>
        <v>0</v>
      </c>
      <c r="Z44" s="29">
        <f t="shared" si="14"/>
        <v>0</v>
      </c>
    </row>
    <row r="45" spans="1:26" ht="16.5">
      <c r="A45" s="1" t="s">
        <v>99</v>
      </c>
      <c r="B45" s="1" t="s">
        <v>100</v>
      </c>
      <c r="C45" s="1" t="s">
        <v>101</v>
      </c>
      <c r="D45" s="1" t="s">
        <v>102</v>
      </c>
      <c r="E45" s="12">
        <f t="shared" si="1"/>
        <v>6380.174</v>
      </c>
      <c r="F45" s="33">
        <f t="shared" si="2"/>
        <v>86.4684097957203</v>
      </c>
      <c r="G45" s="33">
        <f t="shared" si="3"/>
        <v>12.648730269738726</v>
      </c>
      <c r="H45" s="33">
        <f t="shared" si="4"/>
        <v>7.887637547189152</v>
      </c>
      <c r="I45" s="33">
        <f t="shared" si="5"/>
        <v>4.761092722549573</v>
      </c>
      <c r="J45" s="33">
        <f t="shared" si="6"/>
        <v>2.6642220102461156</v>
      </c>
      <c r="K45" s="33">
        <f t="shared" si="7"/>
        <v>2.0968707123034576</v>
      </c>
      <c r="L45" s="33">
        <f t="shared" si="8"/>
        <v>0.8828599345409702</v>
      </c>
      <c r="M45" s="3">
        <f t="shared" si="9"/>
        <v>0</v>
      </c>
      <c r="N45" s="3">
        <f t="shared" si="10"/>
        <v>0</v>
      </c>
      <c r="O45" s="15">
        <f t="shared" si="11"/>
        <v>-1.3322676295501878E-15</v>
      </c>
      <c r="P45" s="3">
        <v>6380174</v>
      </c>
      <c r="Q45" s="3">
        <v>5516835</v>
      </c>
      <c r="R45" s="31">
        <v>807011</v>
      </c>
      <c r="S45" s="3">
        <v>503245</v>
      </c>
      <c r="T45" s="31">
        <v>303766</v>
      </c>
      <c r="U45" s="3">
        <v>169982</v>
      </c>
      <c r="V45" s="3">
        <v>133784</v>
      </c>
      <c r="W45" s="3">
        <v>56328</v>
      </c>
      <c r="X45" s="29">
        <f t="shared" si="12"/>
        <v>0</v>
      </c>
      <c r="Y45" s="29">
        <f t="shared" si="13"/>
        <v>0</v>
      </c>
      <c r="Z45" s="29">
        <f t="shared" si="14"/>
        <v>0</v>
      </c>
    </row>
    <row r="46" spans="1:26" ht="16.5">
      <c r="A46" s="1" t="s">
        <v>103</v>
      </c>
      <c r="B46" s="1" t="s">
        <v>104</v>
      </c>
      <c r="C46" s="1" t="s">
        <v>105</v>
      </c>
      <c r="D46" s="1" t="s">
        <v>106</v>
      </c>
      <c r="E46" s="12">
        <f t="shared" si="1"/>
        <v>9945.3</v>
      </c>
      <c r="F46" s="33">
        <f t="shared" si="2"/>
        <v>85.57556835892332</v>
      </c>
      <c r="G46" s="33">
        <f t="shared" si="3"/>
        <v>13.96167033674198</v>
      </c>
      <c r="H46" s="33">
        <f t="shared" si="4"/>
        <v>8.992096769328226</v>
      </c>
      <c r="I46" s="33">
        <f t="shared" si="5"/>
        <v>4.969573567413754</v>
      </c>
      <c r="J46" s="33">
        <f t="shared" si="6"/>
        <v>3.6489195901581652</v>
      </c>
      <c r="K46" s="33">
        <f t="shared" si="7"/>
        <v>1.320653977255588</v>
      </c>
      <c r="L46" s="33">
        <f t="shared" si="8"/>
        <v>0.4627613043347109</v>
      </c>
      <c r="M46" s="3">
        <f t="shared" si="9"/>
        <v>0</v>
      </c>
      <c r="N46" s="3">
        <f t="shared" si="10"/>
        <v>0</v>
      </c>
      <c r="O46" s="15">
        <f t="shared" si="11"/>
        <v>-1.0824674490095276E-14</v>
      </c>
      <c r="P46" s="3">
        <v>9945300</v>
      </c>
      <c r="Q46" s="3">
        <v>8510747</v>
      </c>
      <c r="R46" s="31">
        <v>1388530</v>
      </c>
      <c r="S46" s="3">
        <v>894291</v>
      </c>
      <c r="T46" s="31">
        <v>494239</v>
      </c>
      <c r="U46" s="3">
        <v>362896</v>
      </c>
      <c r="V46" s="3">
        <v>131343</v>
      </c>
      <c r="W46" s="3">
        <v>46023</v>
      </c>
      <c r="X46" s="29">
        <f t="shared" si="12"/>
        <v>0</v>
      </c>
      <c r="Y46" s="29">
        <f t="shared" si="13"/>
        <v>0</v>
      </c>
      <c r="Z46" s="29">
        <f t="shared" si="14"/>
        <v>0</v>
      </c>
    </row>
    <row r="47" spans="1:26" ht="16.5">
      <c r="A47" s="1" t="s">
        <v>107</v>
      </c>
      <c r="B47" s="1" t="s">
        <v>108</v>
      </c>
      <c r="C47" s="1" t="s">
        <v>109</v>
      </c>
      <c r="D47" s="1" t="s">
        <v>110</v>
      </c>
      <c r="E47" s="12">
        <f t="shared" si="1"/>
        <v>5125.655</v>
      </c>
      <c r="F47" s="33">
        <f t="shared" si="2"/>
        <v>85.65705261083706</v>
      </c>
      <c r="G47" s="33">
        <f t="shared" si="3"/>
        <v>13.858287379856819</v>
      </c>
      <c r="H47" s="33">
        <f t="shared" si="4"/>
        <v>7.536773348967108</v>
      </c>
      <c r="I47" s="33">
        <f t="shared" si="5"/>
        <v>6.321514030889711</v>
      </c>
      <c r="J47" s="33">
        <f t="shared" si="6"/>
        <v>4.309654083234241</v>
      </c>
      <c r="K47" s="33">
        <f t="shared" si="7"/>
        <v>2.0118599476554704</v>
      </c>
      <c r="L47" s="33">
        <f t="shared" si="8"/>
        <v>0.4846600093061277</v>
      </c>
      <c r="M47" s="3">
        <f t="shared" si="9"/>
        <v>0</v>
      </c>
      <c r="N47" s="3">
        <f t="shared" si="10"/>
        <v>0</v>
      </c>
      <c r="O47" s="15">
        <f t="shared" si="11"/>
        <v>-2.1649348980190553E-15</v>
      </c>
      <c r="P47" s="3">
        <v>5125655</v>
      </c>
      <c r="Q47" s="3">
        <v>4390485</v>
      </c>
      <c r="R47" s="31">
        <v>710328</v>
      </c>
      <c r="S47" s="3">
        <v>386309</v>
      </c>
      <c r="T47" s="31">
        <v>324019</v>
      </c>
      <c r="U47" s="3">
        <v>220898</v>
      </c>
      <c r="V47" s="3">
        <v>103121</v>
      </c>
      <c r="W47" s="3">
        <v>24842</v>
      </c>
      <c r="X47" s="29">
        <f t="shared" si="12"/>
        <v>0</v>
      </c>
      <c r="Y47" s="29">
        <f t="shared" si="13"/>
        <v>0</v>
      </c>
      <c r="Z47" s="29">
        <f t="shared" si="14"/>
        <v>0</v>
      </c>
    </row>
    <row r="48" spans="1:26" ht="16.5">
      <c r="A48" s="1" t="s">
        <v>111</v>
      </c>
      <c r="B48" s="1" t="s">
        <v>112</v>
      </c>
      <c r="C48" s="1" t="s">
        <v>113</v>
      </c>
      <c r="D48" s="1" t="s">
        <v>114</v>
      </c>
      <c r="E48" s="12">
        <f t="shared" si="1"/>
        <v>2875.643</v>
      </c>
      <c r="F48" s="33">
        <f t="shared" si="2"/>
        <v>83.7224578989812</v>
      </c>
      <c r="G48" s="33">
        <f t="shared" si="3"/>
        <v>16.066145901977404</v>
      </c>
      <c r="H48" s="33">
        <f t="shared" si="4"/>
        <v>9.327548656074484</v>
      </c>
      <c r="I48" s="33">
        <f t="shared" si="5"/>
        <v>6.738597245902916</v>
      </c>
      <c r="J48" s="33">
        <f t="shared" si="6"/>
        <v>3.8925555084549783</v>
      </c>
      <c r="K48" s="33">
        <f t="shared" si="7"/>
        <v>2.8460417374479374</v>
      </c>
      <c r="L48" s="33">
        <f t="shared" si="8"/>
        <v>0.211396199041397</v>
      </c>
      <c r="M48" s="3">
        <f t="shared" si="9"/>
        <v>0</v>
      </c>
      <c r="N48" s="3">
        <f t="shared" si="10"/>
        <v>0</v>
      </c>
      <c r="O48" s="15">
        <f t="shared" si="11"/>
        <v>-5.051514762044462E-15</v>
      </c>
      <c r="P48" s="3">
        <v>2875643</v>
      </c>
      <c r="Q48" s="3">
        <v>2407559</v>
      </c>
      <c r="R48" s="31">
        <v>462005</v>
      </c>
      <c r="S48" s="3">
        <v>268227</v>
      </c>
      <c r="T48" s="31">
        <v>193778</v>
      </c>
      <c r="U48" s="3">
        <v>111936</v>
      </c>
      <c r="V48" s="3">
        <v>81842</v>
      </c>
      <c r="W48" s="3">
        <v>6079</v>
      </c>
      <c r="X48" s="29">
        <f t="shared" si="12"/>
        <v>0</v>
      </c>
      <c r="Y48" s="29">
        <f t="shared" si="13"/>
        <v>0</v>
      </c>
      <c r="Z48" s="29">
        <f t="shared" si="14"/>
        <v>0</v>
      </c>
    </row>
    <row r="49" spans="1:26" ht="16.5">
      <c r="A49" s="1" t="s">
        <v>115</v>
      </c>
      <c r="B49" s="1" t="s">
        <v>116</v>
      </c>
      <c r="C49" s="1" t="s">
        <v>117</v>
      </c>
      <c r="D49" s="1" t="s">
        <v>118</v>
      </c>
      <c r="E49" s="12">
        <f t="shared" si="1"/>
        <v>5800.449</v>
      </c>
      <c r="F49" s="33">
        <f t="shared" si="2"/>
        <v>83.10596300389848</v>
      </c>
      <c r="G49" s="33">
        <f t="shared" si="3"/>
        <v>16.589233005927646</v>
      </c>
      <c r="H49" s="33">
        <f t="shared" si="4"/>
        <v>9.129448427182103</v>
      </c>
      <c r="I49" s="33">
        <f t="shared" si="5"/>
        <v>7.459784578745541</v>
      </c>
      <c r="J49" s="33">
        <f t="shared" si="6"/>
        <v>4.598764681837561</v>
      </c>
      <c r="K49" s="33">
        <f t="shared" si="7"/>
        <v>2.8610198969079805</v>
      </c>
      <c r="L49" s="33">
        <f t="shared" si="8"/>
        <v>0.30480399017386417</v>
      </c>
      <c r="M49" s="3">
        <f t="shared" si="9"/>
        <v>0</v>
      </c>
      <c r="N49" s="3">
        <f t="shared" si="10"/>
        <v>0</v>
      </c>
      <c r="O49" s="15">
        <f t="shared" si="11"/>
        <v>9.103828801926284E-15</v>
      </c>
      <c r="P49" s="3">
        <v>5800449</v>
      </c>
      <c r="Q49" s="3">
        <v>4820519</v>
      </c>
      <c r="R49" s="31">
        <v>962250</v>
      </c>
      <c r="S49" s="3">
        <v>529549</v>
      </c>
      <c r="T49" s="31">
        <v>432701</v>
      </c>
      <c r="U49" s="3">
        <v>266749</v>
      </c>
      <c r="V49" s="3">
        <v>165952</v>
      </c>
      <c r="W49" s="3">
        <v>17680</v>
      </c>
      <c r="X49" s="29">
        <f t="shared" si="12"/>
        <v>0</v>
      </c>
      <c r="Y49" s="29">
        <f t="shared" si="13"/>
        <v>0</v>
      </c>
      <c r="Z49" s="29">
        <f t="shared" si="14"/>
        <v>0</v>
      </c>
    </row>
    <row r="50" spans="1:26" ht="16.5">
      <c r="A50" s="1" t="s">
        <v>119</v>
      </c>
      <c r="B50" s="1" t="s">
        <v>120</v>
      </c>
      <c r="C50" s="1" t="s">
        <v>121</v>
      </c>
      <c r="D50" s="1" t="s">
        <v>122</v>
      </c>
      <c r="E50" s="12">
        <f t="shared" si="1"/>
        <v>945.73</v>
      </c>
      <c r="F50" s="33">
        <f t="shared" si="2"/>
        <v>82.90833535998647</v>
      </c>
      <c r="G50" s="33">
        <f t="shared" si="3"/>
        <v>16.799509373711313</v>
      </c>
      <c r="H50" s="33">
        <f t="shared" si="4"/>
        <v>9.986888435388536</v>
      </c>
      <c r="I50" s="33">
        <f t="shared" si="5"/>
        <v>6.812620938322778</v>
      </c>
      <c r="J50" s="33">
        <f t="shared" si="6"/>
        <v>3.021158258699629</v>
      </c>
      <c r="K50" s="33">
        <f t="shared" si="7"/>
        <v>3.7914626796231485</v>
      </c>
      <c r="L50" s="33">
        <f t="shared" si="8"/>
        <v>0.29215526630222155</v>
      </c>
      <c r="M50" s="3">
        <f t="shared" si="9"/>
        <v>0</v>
      </c>
      <c r="N50" s="3">
        <f t="shared" si="10"/>
        <v>0</v>
      </c>
      <c r="O50" s="15">
        <f t="shared" si="11"/>
        <v>-1.1102230246251565E-15</v>
      </c>
      <c r="P50" s="3">
        <v>945730</v>
      </c>
      <c r="Q50" s="3">
        <v>784089</v>
      </c>
      <c r="R50" s="31">
        <v>158878</v>
      </c>
      <c r="S50" s="3">
        <v>94449</v>
      </c>
      <c r="T50" s="31">
        <v>64429</v>
      </c>
      <c r="U50" s="3">
        <v>28572</v>
      </c>
      <c r="V50" s="3">
        <v>35857</v>
      </c>
      <c r="W50" s="3">
        <v>2763</v>
      </c>
      <c r="X50" s="29">
        <f t="shared" si="12"/>
        <v>0</v>
      </c>
      <c r="Y50" s="29">
        <f t="shared" si="13"/>
        <v>0</v>
      </c>
      <c r="Z50" s="29">
        <f t="shared" si="14"/>
        <v>0</v>
      </c>
    </row>
    <row r="51" spans="1:26" ht="16.5">
      <c r="A51" s="1" t="s">
        <v>123</v>
      </c>
      <c r="B51" s="1" t="s">
        <v>124</v>
      </c>
      <c r="C51" s="1" t="s">
        <v>125</v>
      </c>
      <c r="D51" s="1" t="s">
        <v>126</v>
      </c>
      <c r="E51" s="12">
        <f t="shared" si="1"/>
        <v>1749.072</v>
      </c>
      <c r="F51" s="33">
        <f t="shared" si="2"/>
        <v>82.53519580669064</v>
      </c>
      <c r="G51" s="33">
        <f t="shared" si="3"/>
        <v>17.048526304234475</v>
      </c>
      <c r="H51" s="33">
        <f t="shared" si="4"/>
        <v>10.448626471637532</v>
      </c>
      <c r="I51" s="33">
        <f t="shared" si="5"/>
        <v>6.599899832596943</v>
      </c>
      <c r="J51" s="33">
        <f t="shared" si="6"/>
        <v>3.634498751337852</v>
      </c>
      <c r="K51" s="33">
        <f t="shared" si="7"/>
        <v>2.9654010812590905</v>
      </c>
      <c r="L51" s="33">
        <f t="shared" si="8"/>
        <v>0.4162778890748923</v>
      </c>
      <c r="M51" s="3">
        <f t="shared" si="9"/>
        <v>0</v>
      </c>
      <c r="N51" s="3">
        <f t="shared" si="10"/>
        <v>0</v>
      </c>
      <c r="O51" s="15">
        <f t="shared" si="11"/>
        <v>-4.829470157119431E-15</v>
      </c>
      <c r="P51" s="3">
        <v>1749072</v>
      </c>
      <c r="Q51" s="3">
        <v>1443600</v>
      </c>
      <c r="R51" s="31">
        <v>298191</v>
      </c>
      <c r="S51" s="3">
        <v>182754</v>
      </c>
      <c r="T51" s="31">
        <v>115437</v>
      </c>
      <c r="U51" s="3">
        <v>63570</v>
      </c>
      <c r="V51" s="3">
        <v>51867</v>
      </c>
      <c r="W51" s="3">
        <v>7281</v>
      </c>
      <c r="X51" s="29">
        <f t="shared" si="12"/>
        <v>0</v>
      </c>
      <c r="Y51" s="29">
        <f t="shared" si="13"/>
        <v>0</v>
      </c>
      <c r="Z51" s="29">
        <f t="shared" si="14"/>
        <v>0</v>
      </c>
    </row>
    <row r="52" spans="1:26" ht="16.5">
      <c r="A52" s="1" t="s">
        <v>127</v>
      </c>
      <c r="B52" s="1" t="s">
        <v>128</v>
      </c>
      <c r="C52" s="1" t="s">
        <v>129</v>
      </c>
      <c r="D52" s="1" t="s">
        <v>130</v>
      </c>
      <c r="E52" s="12">
        <f t="shared" si="1"/>
        <v>2526.394</v>
      </c>
      <c r="F52" s="33">
        <f t="shared" si="2"/>
        <v>79.36386802691901</v>
      </c>
      <c r="G52" s="33">
        <f t="shared" si="3"/>
        <v>19.886248938209956</v>
      </c>
      <c r="H52" s="33">
        <f t="shared" si="4"/>
        <v>13.85591479397117</v>
      </c>
      <c r="I52" s="33">
        <f t="shared" si="5"/>
        <v>6.030334144238784</v>
      </c>
      <c r="J52" s="33">
        <f t="shared" si="6"/>
        <v>0.9406292130206136</v>
      </c>
      <c r="K52" s="33">
        <f t="shared" si="7"/>
        <v>5.089704931218171</v>
      </c>
      <c r="L52" s="33">
        <f t="shared" si="8"/>
        <v>0.7498830348710455</v>
      </c>
      <c r="M52" s="3">
        <f t="shared" si="9"/>
        <v>0</v>
      </c>
      <c r="N52" s="3">
        <f t="shared" si="10"/>
        <v>0</v>
      </c>
      <c r="O52" s="15">
        <f t="shared" si="11"/>
        <v>-9.103828801926284E-15</v>
      </c>
      <c r="P52" s="3">
        <v>2526394</v>
      </c>
      <c r="Q52" s="3">
        <v>2005044</v>
      </c>
      <c r="R52" s="31">
        <v>502405</v>
      </c>
      <c r="S52" s="3">
        <v>350055</v>
      </c>
      <c r="T52" s="31">
        <v>152350</v>
      </c>
      <c r="U52" s="3">
        <v>23764</v>
      </c>
      <c r="V52" s="3">
        <v>128586</v>
      </c>
      <c r="W52" s="3">
        <v>18945</v>
      </c>
      <c r="X52" s="29">
        <f t="shared" si="12"/>
        <v>0</v>
      </c>
      <c r="Y52" s="29">
        <f t="shared" si="13"/>
        <v>0</v>
      </c>
      <c r="Z52" s="29">
        <f t="shared" si="14"/>
        <v>0</v>
      </c>
    </row>
    <row r="53" spans="1:26" ht="16.5">
      <c r="A53" s="1" t="s">
        <v>131</v>
      </c>
      <c r="B53" s="1" t="s">
        <v>132</v>
      </c>
      <c r="C53" s="1" t="s">
        <v>133</v>
      </c>
      <c r="D53" s="1" t="s">
        <v>134</v>
      </c>
      <c r="E53" s="12">
        <f t="shared" si="1"/>
        <v>1303.314</v>
      </c>
      <c r="F53" s="33">
        <f t="shared" si="2"/>
        <v>85.54032259302056</v>
      </c>
      <c r="G53" s="33">
        <f t="shared" si="3"/>
        <v>14.142255818628513</v>
      </c>
      <c r="H53" s="33">
        <f t="shared" si="4"/>
        <v>7.853211121801806</v>
      </c>
      <c r="I53" s="33">
        <f t="shared" si="5"/>
        <v>6.289044696826705</v>
      </c>
      <c r="J53" s="33">
        <f t="shared" si="6"/>
        <v>2.3622856809640655</v>
      </c>
      <c r="K53" s="33">
        <f t="shared" si="7"/>
        <v>3.9267590158626393</v>
      </c>
      <c r="L53" s="33">
        <f t="shared" si="8"/>
        <v>0.31742158835092693</v>
      </c>
      <c r="M53" s="3">
        <f t="shared" si="9"/>
        <v>0</v>
      </c>
      <c r="N53" s="3">
        <f t="shared" si="10"/>
        <v>0</v>
      </c>
      <c r="O53" s="15">
        <f t="shared" si="11"/>
        <v>-2.1094237467877974E-15</v>
      </c>
      <c r="P53" s="3">
        <v>1303314</v>
      </c>
      <c r="Q53" s="3">
        <v>1114859</v>
      </c>
      <c r="R53" s="31">
        <v>184318</v>
      </c>
      <c r="S53" s="3">
        <v>102352</v>
      </c>
      <c r="T53" s="31">
        <v>81966</v>
      </c>
      <c r="U53" s="3">
        <v>30788</v>
      </c>
      <c r="V53" s="3">
        <v>51178</v>
      </c>
      <c r="W53" s="3">
        <v>4137</v>
      </c>
      <c r="X53" s="29">
        <f t="shared" si="12"/>
        <v>0</v>
      </c>
      <c r="Y53" s="29">
        <f t="shared" si="13"/>
        <v>0</v>
      </c>
      <c r="Z53" s="29">
        <f t="shared" si="14"/>
        <v>0</v>
      </c>
    </row>
    <row r="54" spans="1:26" ht="16.5">
      <c r="A54" s="1" t="s">
        <v>135</v>
      </c>
      <c r="B54" s="1" t="s">
        <v>136</v>
      </c>
      <c r="C54" s="1" t="s">
        <v>137</v>
      </c>
      <c r="D54" s="1" t="s">
        <v>138</v>
      </c>
      <c r="E54" s="12">
        <f t="shared" si="1"/>
        <v>8575.121</v>
      </c>
      <c r="F54" s="33">
        <f t="shared" si="2"/>
        <v>89.12322053531373</v>
      </c>
      <c r="G54" s="33">
        <f t="shared" si="3"/>
        <v>10.274875421582973</v>
      </c>
      <c r="H54" s="33">
        <f t="shared" si="4"/>
        <v>6.064054373110304</v>
      </c>
      <c r="I54" s="33">
        <f t="shared" si="5"/>
        <v>4.210821048472669</v>
      </c>
      <c r="J54" s="33">
        <f t="shared" si="6"/>
        <v>2.5114281186236322</v>
      </c>
      <c r="K54" s="33">
        <f t="shared" si="7"/>
        <v>1.6993929298490367</v>
      </c>
      <c r="L54" s="33">
        <f t="shared" si="8"/>
        <v>0.6019040431032985</v>
      </c>
      <c r="M54" s="3">
        <f t="shared" si="9"/>
        <v>0</v>
      </c>
      <c r="N54" s="3">
        <f t="shared" si="10"/>
        <v>0</v>
      </c>
      <c r="O54" s="15">
        <f t="shared" si="11"/>
        <v>-5.773159728050814E-15</v>
      </c>
      <c r="P54" s="3">
        <v>8575121</v>
      </c>
      <c r="Q54" s="3">
        <v>7642424</v>
      </c>
      <c r="R54" s="31">
        <v>881083</v>
      </c>
      <c r="S54" s="3">
        <v>520000</v>
      </c>
      <c r="T54" s="31">
        <v>361083</v>
      </c>
      <c r="U54" s="3">
        <v>215358</v>
      </c>
      <c r="V54" s="3">
        <v>145725</v>
      </c>
      <c r="W54" s="3">
        <v>51614</v>
      </c>
      <c r="X54" s="29">
        <f t="shared" si="12"/>
        <v>0</v>
      </c>
      <c r="Y54" s="29">
        <f t="shared" si="13"/>
        <v>0</v>
      </c>
      <c r="Z54" s="29">
        <f t="shared" si="14"/>
        <v>0</v>
      </c>
    </row>
    <row r="55" spans="1:26" ht="16.5">
      <c r="A55" s="1" t="s">
        <v>139</v>
      </c>
      <c r="B55" s="1" t="s">
        <v>140</v>
      </c>
      <c r="C55" s="1" t="s">
        <v>141</v>
      </c>
      <c r="D55" s="1" t="s">
        <v>142</v>
      </c>
      <c r="E55" s="12">
        <f aca="true" t="shared" si="15" ref="E55:E74">P55/1000</f>
        <v>1942.054</v>
      </c>
      <c r="F55" s="33">
        <f aca="true" t="shared" si="16" ref="F55:F74">Q55/$P55*100</f>
        <v>83.96543041542614</v>
      </c>
      <c r="G55" s="33">
        <f aca="true" t="shared" si="17" ref="G55:G74">R55/$P55*100</f>
        <v>15.580823190292339</v>
      </c>
      <c r="H55" s="33">
        <f aca="true" t="shared" si="18" ref="H55:H74">S55/$P55*100</f>
        <v>9.18929133793396</v>
      </c>
      <c r="I55" s="33">
        <f aca="true" t="shared" si="19" ref="I55:I74">T55/$P55*100</f>
        <v>6.39153185235838</v>
      </c>
      <c r="J55" s="33">
        <f aca="true" t="shared" si="20" ref="J55:J74">U55/$P55*100</f>
        <v>2.8262344919348275</v>
      </c>
      <c r="K55" s="33">
        <f aca="true" t="shared" si="21" ref="K55:K74">V55/$P55*100</f>
        <v>3.565297360423551</v>
      </c>
      <c r="L55" s="33">
        <f aca="true" t="shared" si="22" ref="L55:L74">W55/$P55*100</f>
        <v>0.4537463942815185</v>
      </c>
      <c r="M55" s="3">
        <f aca="true" t="shared" si="23" ref="M55:M74">I55-J55-K55</f>
        <v>0</v>
      </c>
      <c r="N55" s="3">
        <f aca="true" t="shared" si="24" ref="N55:N74">G55-H55-I55</f>
        <v>0</v>
      </c>
      <c r="O55" s="15">
        <f aca="true" t="shared" si="25" ref="O55:O74">100-F55-G55-L55</f>
        <v>1.609823385706477E-15</v>
      </c>
      <c r="P55" s="3">
        <v>1942054</v>
      </c>
      <c r="Q55" s="3">
        <v>1630654</v>
      </c>
      <c r="R55" s="31">
        <v>302588</v>
      </c>
      <c r="S55" s="3">
        <v>178461</v>
      </c>
      <c r="T55" s="31">
        <v>124127</v>
      </c>
      <c r="U55" s="3">
        <v>54887</v>
      </c>
      <c r="V55" s="3">
        <v>69240</v>
      </c>
      <c r="W55" s="3">
        <v>8812</v>
      </c>
      <c r="X55" s="29">
        <f aca="true" t="shared" si="26" ref="X55:X74">P55-Q55-R55-W55</f>
        <v>0</v>
      </c>
      <c r="Y55" s="29">
        <f aca="true" t="shared" si="27" ref="Y55:Y74">R55-S55-T55</f>
        <v>0</v>
      </c>
      <c r="Z55" s="29">
        <f aca="true" t="shared" si="28" ref="Z55:Z74">T55-U55-V55</f>
        <v>0</v>
      </c>
    </row>
    <row r="56" spans="1:26" ht="16.5">
      <c r="A56" s="1" t="s">
        <v>143</v>
      </c>
      <c r="B56" s="1" t="s">
        <v>144</v>
      </c>
      <c r="C56" s="1" t="s">
        <v>145</v>
      </c>
      <c r="D56" s="1" t="s">
        <v>146</v>
      </c>
      <c r="E56" s="12">
        <f t="shared" si="15"/>
        <v>19064.561</v>
      </c>
      <c r="F56" s="33">
        <f t="shared" si="16"/>
        <v>88.19921423839762</v>
      </c>
      <c r="G56" s="33">
        <f t="shared" si="17"/>
        <v>11.0676820725114</v>
      </c>
      <c r="H56" s="33">
        <f t="shared" si="18"/>
        <v>7.064925334498917</v>
      </c>
      <c r="I56" s="33">
        <f t="shared" si="19"/>
        <v>4.002756738012483</v>
      </c>
      <c r="J56" s="33">
        <f t="shared" si="20"/>
        <v>2.583248573098536</v>
      </c>
      <c r="K56" s="33">
        <f t="shared" si="21"/>
        <v>1.419508164913947</v>
      </c>
      <c r="L56" s="33">
        <f t="shared" si="22"/>
        <v>0.7331036890909788</v>
      </c>
      <c r="M56" s="3">
        <f t="shared" si="23"/>
        <v>0</v>
      </c>
      <c r="N56" s="3">
        <f t="shared" si="24"/>
        <v>0</v>
      </c>
      <c r="O56" s="15">
        <f t="shared" si="25"/>
        <v>6.217248937900877E-15</v>
      </c>
      <c r="P56" s="3">
        <v>19064561</v>
      </c>
      <c r="Q56" s="3">
        <v>16814793</v>
      </c>
      <c r="R56" s="31">
        <v>2110005</v>
      </c>
      <c r="S56" s="3">
        <v>1346897</v>
      </c>
      <c r="T56" s="31">
        <v>763108</v>
      </c>
      <c r="U56" s="3">
        <v>492485</v>
      </c>
      <c r="V56" s="3">
        <v>270623</v>
      </c>
      <c r="W56" s="3">
        <v>139763</v>
      </c>
      <c r="X56" s="29">
        <f t="shared" si="26"/>
        <v>0</v>
      </c>
      <c r="Y56" s="29">
        <f t="shared" si="27"/>
        <v>0</v>
      </c>
      <c r="Z56" s="29">
        <f t="shared" si="28"/>
        <v>0</v>
      </c>
    </row>
    <row r="57" spans="1:26" ht="16.5">
      <c r="A57" s="1" t="s">
        <v>147</v>
      </c>
      <c r="B57" s="1" t="s">
        <v>148</v>
      </c>
      <c r="C57" s="1" t="s">
        <v>149</v>
      </c>
      <c r="D57" s="1" t="s">
        <v>150</v>
      </c>
      <c r="E57" s="12">
        <f t="shared" si="15"/>
        <v>8935.408</v>
      </c>
      <c r="F57" s="33">
        <f t="shared" si="16"/>
        <v>82.34781220958237</v>
      </c>
      <c r="G57" s="33">
        <f t="shared" si="17"/>
        <v>17.14233977900058</v>
      </c>
      <c r="H57" s="33">
        <f t="shared" si="18"/>
        <v>9.64367827412022</v>
      </c>
      <c r="I57" s="33">
        <f t="shared" si="19"/>
        <v>7.498661504880359</v>
      </c>
      <c r="J57" s="33">
        <f t="shared" si="20"/>
        <v>3.682573867919629</v>
      </c>
      <c r="K57" s="33">
        <f t="shared" si="21"/>
        <v>3.81608763696073</v>
      </c>
      <c r="L57" s="33">
        <f t="shared" si="22"/>
        <v>0.50984801141705</v>
      </c>
      <c r="M57" s="3">
        <f t="shared" si="23"/>
        <v>0</v>
      </c>
      <c r="N57" s="3">
        <f t="shared" si="24"/>
        <v>0</v>
      </c>
      <c r="O57" s="15">
        <f t="shared" si="25"/>
        <v>-1.5543122344752192E-15</v>
      </c>
      <c r="P57" s="3">
        <v>8935408</v>
      </c>
      <c r="Q57" s="3">
        <v>7358113</v>
      </c>
      <c r="R57" s="31">
        <v>1531738</v>
      </c>
      <c r="S57" s="3">
        <v>861702</v>
      </c>
      <c r="T57" s="31">
        <v>670036</v>
      </c>
      <c r="U57" s="3">
        <v>329053</v>
      </c>
      <c r="V57" s="3">
        <v>340983</v>
      </c>
      <c r="W57" s="3">
        <v>45557</v>
      </c>
      <c r="X57" s="29">
        <f t="shared" si="26"/>
        <v>0</v>
      </c>
      <c r="Y57" s="29">
        <f t="shared" si="27"/>
        <v>0</v>
      </c>
      <c r="Z57" s="29">
        <f t="shared" si="28"/>
        <v>0</v>
      </c>
    </row>
    <row r="58" spans="1:26" ht="16.5">
      <c r="A58" s="1" t="s">
        <v>151</v>
      </c>
      <c r="B58" s="1" t="s">
        <v>152</v>
      </c>
      <c r="C58" s="1" t="s">
        <v>153</v>
      </c>
      <c r="D58" s="1" t="s">
        <v>154</v>
      </c>
      <c r="E58" s="12">
        <f t="shared" si="15"/>
        <v>630.558</v>
      </c>
      <c r="F58" s="33">
        <f t="shared" si="16"/>
        <v>83.00330818100792</v>
      </c>
      <c r="G58" s="33">
        <f t="shared" si="17"/>
        <v>16.333945489550526</v>
      </c>
      <c r="H58" s="33">
        <f t="shared" si="18"/>
        <v>9.305726039476147</v>
      </c>
      <c r="I58" s="33">
        <f t="shared" si="19"/>
        <v>7.028219450074379</v>
      </c>
      <c r="J58" s="33">
        <f t="shared" si="20"/>
        <v>3.4759689037328845</v>
      </c>
      <c r="K58" s="33">
        <f t="shared" si="21"/>
        <v>3.552250546341494</v>
      </c>
      <c r="L58" s="33">
        <f t="shared" si="22"/>
        <v>0.6627463294415423</v>
      </c>
      <c r="M58" s="3">
        <f t="shared" si="23"/>
        <v>0</v>
      </c>
      <c r="N58" s="3">
        <f t="shared" si="24"/>
        <v>0</v>
      </c>
      <c r="O58" s="15">
        <f t="shared" si="25"/>
        <v>7.549516567451064E-15</v>
      </c>
      <c r="P58" s="3">
        <v>630558</v>
      </c>
      <c r="Q58" s="3">
        <v>523384</v>
      </c>
      <c r="R58" s="31">
        <v>102995</v>
      </c>
      <c r="S58" s="3">
        <v>58678</v>
      </c>
      <c r="T58" s="31">
        <v>44317</v>
      </c>
      <c r="U58" s="3">
        <v>21918</v>
      </c>
      <c r="V58" s="3">
        <v>22399</v>
      </c>
      <c r="W58" s="3">
        <v>4179</v>
      </c>
      <c r="X58" s="29">
        <f t="shared" si="26"/>
        <v>0</v>
      </c>
      <c r="Y58" s="29">
        <f t="shared" si="27"/>
        <v>0</v>
      </c>
      <c r="Z58" s="29">
        <f t="shared" si="28"/>
        <v>0</v>
      </c>
    </row>
    <row r="59" spans="1:26" ht="16.5">
      <c r="A59" s="1" t="s">
        <v>155</v>
      </c>
      <c r="B59" s="1" t="s">
        <v>156</v>
      </c>
      <c r="C59" s="1" t="s">
        <v>157</v>
      </c>
      <c r="D59" s="1" t="s">
        <v>158</v>
      </c>
      <c r="E59" s="12">
        <f t="shared" si="15"/>
        <v>11320.337</v>
      </c>
      <c r="F59" s="33">
        <f t="shared" si="16"/>
        <v>84.63742731333882</v>
      </c>
      <c r="G59" s="33">
        <f t="shared" si="17"/>
        <v>15.061177065665094</v>
      </c>
      <c r="H59" s="33">
        <f t="shared" si="18"/>
        <v>9.944465434200414</v>
      </c>
      <c r="I59" s="33">
        <f t="shared" si="19"/>
        <v>5.116711631464681</v>
      </c>
      <c r="J59" s="33">
        <f t="shared" si="20"/>
        <v>3.456893553610639</v>
      </c>
      <c r="K59" s="33">
        <f t="shared" si="21"/>
        <v>1.6598180778540428</v>
      </c>
      <c r="L59" s="33">
        <f t="shared" si="22"/>
        <v>0.30139562099608874</v>
      </c>
      <c r="M59" s="3">
        <f t="shared" si="23"/>
        <v>0</v>
      </c>
      <c r="N59" s="3">
        <f t="shared" si="24"/>
        <v>0</v>
      </c>
      <c r="O59" s="15">
        <f t="shared" si="25"/>
        <v>-9.992007221626409E-16</v>
      </c>
      <c r="P59" s="3">
        <v>11320337</v>
      </c>
      <c r="Q59" s="3">
        <v>9581242</v>
      </c>
      <c r="R59" s="31">
        <v>1704976</v>
      </c>
      <c r="S59" s="3">
        <v>1125747</v>
      </c>
      <c r="T59" s="31">
        <v>579229</v>
      </c>
      <c r="U59" s="3">
        <v>391332</v>
      </c>
      <c r="V59" s="3">
        <v>187897</v>
      </c>
      <c r="W59" s="3">
        <v>34119</v>
      </c>
      <c r="X59" s="29">
        <f t="shared" si="26"/>
        <v>0</v>
      </c>
      <c r="Y59" s="29">
        <f t="shared" si="27"/>
        <v>0</v>
      </c>
      <c r="Z59" s="29">
        <f t="shared" si="28"/>
        <v>0</v>
      </c>
    </row>
    <row r="60" spans="1:26" ht="16.5">
      <c r="A60" s="1" t="s">
        <v>159</v>
      </c>
      <c r="B60" s="1" t="s">
        <v>160</v>
      </c>
      <c r="C60" s="1" t="s">
        <v>161</v>
      </c>
      <c r="D60" s="1" t="s">
        <v>162</v>
      </c>
      <c r="E60" s="12">
        <f t="shared" si="15"/>
        <v>3566.873</v>
      </c>
      <c r="F60" s="33">
        <f t="shared" si="16"/>
        <v>79.95235602725413</v>
      </c>
      <c r="G60" s="33">
        <f t="shared" si="17"/>
        <v>19.544345985965858</v>
      </c>
      <c r="H60" s="33">
        <f t="shared" si="18"/>
        <v>11.820802142380735</v>
      </c>
      <c r="I60" s="33">
        <f t="shared" si="19"/>
        <v>7.723543843585123</v>
      </c>
      <c r="J60" s="33">
        <f t="shared" si="20"/>
        <v>4.326506718910373</v>
      </c>
      <c r="K60" s="33">
        <f t="shared" si="21"/>
        <v>3.39703712467475</v>
      </c>
      <c r="L60" s="33">
        <f t="shared" si="22"/>
        <v>0.5032979867800171</v>
      </c>
      <c r="M60" s="3">
        <f t="shared" si="23"/>
        <v>0</v>
      </c>
      <c r="N60" s="3">
        <f t="shared" si="24"/>
        <v>0</v>
      </c>
      <c r="O60" s="15">
        <f t="shared" si="25"/>
        <v>-1.3322676295501878E-15</v>
      </c>
      <c r="P60" s="3">
        <v>3566873</v>
      </c>
      <c r="Q60" s="3">
        <v>2851799</v>
      </c>
      <c r="R60" s="31">
        <v>697122</v>
      </c>
      <c r="S60" s="3">
        <v>421633</v>
      </c>
      <c r="T60" s="31">
        <v>275489</v>
      </c>
      <c r="U60" s="3">
        <v>154321</v>
      </c>
      <c r="V60" s="3">
        <v>121168</v>
      </c>
      <c r="W60" s="3">
        <v>17952</v>
      </c>
      <c r="X60" s="29">
        <f t="shared" si="26"/>
        <v>0</v>
      </c>
      <c r="Y60" s="29">
        <f t="shared" si="27"/>
        <v>0</v>
      </c>
      <c r="Z60" s="29">
        <f t="shared" si="28"/>
        <v>0</v>
      </c>
    </row>
    <row r="61" spans="1:26" ht="16.5">
      <c r="A61" s="1" t="s">
        <v>163</v>
      </c>
      <c r="B61" s="1" t="s">
        <v>164</v>
      </c>
      <c r="C61" s="1" t="s">
        <v>165</v>
      </c>
      <c r="D61" s="1" t="s">
        <v>166</v>
      </c>
      <c r="E61" s="12">
        <f t="shared" si="15"/>
        <v>3702.738</v>
      </c>
      <c r="F61" s="33">
        <f t="shared" si="16"/>
        <v>81.14776146732498</v>
      </c>
      <c r="G61" s="33">
        <f t="shared" si="17"/>
        <v>18.332461005882674</v>
      </c>
      <c r="H61" s="33">
        <f t="shared" si="18"/>
        <v>11.082069538811549</v>
      </c>
      <c r="I61" s="33">
        <f t="shared" si="19"/>
        <v>7.250391467071124</v>
      </c>
      <c r="J61" s="33">
        <f t="shared" si="20"/>
        <v>3.860791662818163</v>
      </c>
      <c r="K61" s="33">
        <f t="shared" si="21"/>
        <v>3.3895998042529607</v>
      </c>
      <c r="L61" s="33">
        <f t="shared" si="22"/>
        <v>0.5197775267923358</v>
      </c>
      <c r="M61" s="3">
        <f t="shared" si="23"/>
        <v>0</v>
      </c>
      <c r="N61" s="3">
        <f t="shared" si="24"/>
        <v>0</v>
      </c>
      <c r="O61" s="15">
        <f t="shared" si="25"/>
        <v>6.772360450213455E-15</v>
      </c>
      <c r="P61" s="3">
        <v>3702738</v>
      </c>
      <c r="Q61" s="3">
        <v>3004689</v>
      </c>
      <c r="R61" s="31">
        <v>678803</v>
      </c>
      <c r="S61" s="3">
        <v>410340</v>
      </c>
      <c r="T61" s="31">
        <v>268463</v>
      </c>
      <c r="U61" s="3">
        <v>142955</v>
      </c>
      <c r="V61" s="3">
        <v>125508</v>
      </c>
      <c r="W61" s="3">
        <v>19246</v>
      </c>
      <c r="X61" s="29">
        <f t="shared" si="26"/>
        <v>0</v>
      </c>
      <c r="Y61" s="29">
        <f t="shared" si="27"/>
        <v>0</v>
      </c>
      <c r="Z61" s="29">
        <f t="shared" si="28"/>
        <v>0</v>
      </c>
    </row>
    <row r="62" spans="1:26" ht="16.5">
      <c r="A62" s="1" t="s">
        <v>167</v>
      </c>
      <c r="B62" s="1" t="s">
        <v>168</v>
      </c>
      <c r="C62" s="1" t="s">
        <v>169</v>
      </c>
      <c r="D62" s="1" t="s">
        <v>170</v>
      </c>
      <c r="E62" s="12">
        <f t="shared" si="15"/>
        <v>12285.863</v>
      </c>
      <c r="F62" s="33">
        <f t="shared" si="16"/>
        <v>87.22150816755811</v>
      </c>
      <c r="G62" s="33">
        <f t="shared" si="17"/>
        <v>12.421455456568252</v>
      </c>
      <c r="H62" s="33">
        <f t="shared" si="18"/>
        <v>7.4817536220288305</v>
      </c>
      <c r="I62" s="33">
        <f t="shared" si="19"/>
        <v>4.939701834539421</v>
      </c>
      <c r="J62" s="33">
        <f t="shared" si="20"/>
        <v>2.8163426533406732</v>
      </c>
      <c r="K62" s="33">
        <f t="shared" si="21"/>
        <v>2.1233591811987482</v>
      </c>
      <c r="L62" s="33">
        <f t="shared" si="22"/>
        <v>0.35703637587363624</v>
      </c>
      <c r="M62" s="3">
        <f t="shared" si="23"/>
        <v>0</v>
      </c>
      <c r="N62" s="3">
        <f t="shared" si="24"/>
        <v>0</v>
      </c>
      <c r="O62" s="15">
        <f t="shared" si="25"/>
        <v>-9.992007221626409E-16</v>
      </c>
      <c r="P62" s="3">
        <v>12285863</v>
      </c>
      <c r="Q62" s="3">
        <v>10715915</v>
      </c>
      <c r="R62" s="31">
        <v>1526083</v>
      </c>
      <c r="S62" s="3">
        <v>919198</v>
      </c>
      <c r="T62" s="31">
        <v>606885</v>
      </c>
      <c r="U62" s="3">
        <v>346012</v>
      </c>
      <c r="V62" s="3">
        <v>260873</v>
      </c>
      <c r="W62" s="3">
        <v>43865</v>
      </c>
      <c r="X62" s="29">
        <f t="shared" si="26"/>
        <v>0</v>
      </c>
      <c r="Y62" s="29">
        <f t="shared" si="27"/>
        <v>0</v>
      </c>
      <c r="Z62" s="29">
        <f t="shared" si="28"/>
        <v>0</v>
      </c>
    </row>
    <row r="63" spans="1:26" ht="16.5">
      <c r="A63" s="1" t="s">
        <v>171</v>
      </c>
      <c r="B63" s="1" t="s">
        <v>172</v>
      </c>
      <c r="C63" s="1" t="s">
        <v>173</v>
      </c>
      <c r="D63" s="1" t="s">
        <v>174</v>
      </c>
      <c r="E63" s="12">
        <f t="shared" si="15"/>
        <v>1046.374</v>
      </c>
      <c r="F63" s="33">
        <f t="shared" si="16"/>
        <v>86.60612744582721</v>
      </c>
      <c r="G63" s="33">
        <f t="shared" si="17"/>
        <v>12.813869610674578</v>
      </c>
      <c r="H63" s="33">
        <f t="shared" si="18"/>
        <v>8.141161764340476</v>
      </c>
      <c r="I63" s="33">
        <f t="shared" si="19"/>
        <v>4.672707846334102</v>
      </c>
      <c r="J63" s="33">
        <f t="shared" si="20"/>
        <v>1.408769713314742</v>
      </c>
      <c r="K63" s="33">
        <f t="shared" si="21"/>
        <v>3.2639381330193604</v>
      </c>
      <c r="L63" s="33">
        <f t="shared" si="22"/>
        <v>0.5800029434982138</v>
      </c>
      <c r="M63" s="3">
        <f t="shared" si="23"/>
        <v>0</v>
      </c>
      <c r="N63" s="3">
        <f t="shared" si="24"/>
        <v>0</v>
      </c>
      <c r="O63" s="15">
        <f t="shared" si="25"/>
        <v>-4.107825191113079E-15</v>
      </c>
      <c r="P63" s="3">
        <v>1046374</v>
      </c>
      <c r="Q63" s="3">
        <v>906224</v>
      </c>
      <c r="R63" s="31">
        <v>134081</v>
      </c>
      <c r="S63" s="3">
        <v>85187</v>
      </c>
      <c r="T63" s="31">
        <v>48894</v>
      </c>
      <c r="U63" s="3">
        <v>14741</v>
      </c>
      <c r="V63" s="3">
        <v>34153</v>
      </c>
      <c r="W63" s="3">
        <v>6069</v>
      </c>
      <c r="X63" s="29">
        <f t="shared" si="26"/>
        <v>0</v>
      </c>
      <c r="Y63" s="29">
        <f t="shared" si="27"/>
        <v>0</v>
      </c>
      <c r="Z63" s="29">
        <f t="shared" si="28"/>
        <v>0</v>
      </c>
    </row>
    <row r="64" spans="1:26" ht="16.5">
      <c r="A64" s="1" t="s">
        <v>175</v>
      </c>
      <c r="B64" s="1" t="s">
        <v>176</v>
      </c>
      <c r="C64" s="1" t="s">
        <v>177</v>
      </c>
      <c r="D64" s="1" t="s">
        <v>178</v>
      </c>
      <c r="E64" s="12">
        <f t="shared" si="15"/>
        <v>4352.089</v>
      </c>
      <c r="F64" s="33">
        <f t="shared" si="16"/>
        <v>84.04596045715058</v>
      </c>
      <c r="G64" s="33">
        <f t="shared" si="17"/>
        <v>15.483598795888595</v>
      </c>
      <c r="H64" s="33">
        <f t="shared" si="18"/>
        <v>8.279196496211359</v>
      </c>
      <c r="I64" s="33">
        <f t="shared" si="19"/>
        <v>7.204402299677236</v>
      </c>
      <c r="J64" s="33">
        <f t="shared" si="20"/>
        <v>3.215903902700519</v>
      </c>
      <c r="K64" s="33">
        <f t="shared" si="21"/>
        <v>3.9884983969767163</v>
      </c>
      <c r="L64" s="33">
        <f t="shared" si="22"/>
        <v>0.4704407469608273</v>
      </c>
      <c r="M64" s="3">
        <f t="shared" si="23"/>
        <v>0</v>
      </c>
      <c r="N64" s="3">
        <f t="shared" si="24"/>
        <v>0</v>
      </c>
      <c r="O64" s="15">
        <f t="shared" si="25"/>
        <v>-7.049916206369744E-15</v>
      </c>
      <c r="P64" s="3">
        <v>4352089</v>
      </c>
      <c r="Q64" s="3">
        <v>3657755</v>
      </c>
      <c r="R64" s="31">
        <v>673860</v>
      </c>
      <c r="S64" s="3">
        <v>360318</v>
      </c>
      <c r="T64" s="31">
        <v>313542</v>
      </c>
      <c r="U64" s="3">
        <v>139959</v>
      </c>
      <c r="V64" s="3">
        <v>173583</v>
      </c>
      <c r="W64" s="3">
        <v>20474</v>
      </c>
      <c r="X64" s="29">
        <f t="shared" si="26"/>
        <v>0</v>
      </c>
      <c r="Y64" s="29">
        <f t="shared" si="27"/>
        <v>0</v>
      </c>
      <c r="Z64" s="29">
        <f t="shared" si="28"/>
        <v>0</v>
      </c>
    </row>
    <row r="65" spans="1:26" ht="16.5">
      <c r="A65" s="1" t="s">
        <v>179</v>
      </c>
      <c r="B65" s="1" t="s">
        <v>180</v>
      </c>
      <c r="C65" s="1" t="s">
        <v>181</v>
      </c>
      <c r="D65" s="1" t="s">
        <v>182</v>
      </c>
      <c r="E65" s="12">
        <f t="shared" si="15"/>
        <v>783.507</v>
      </c>
      <c r="F65" s="33">
        <f t="shared" si="16"/>
        <v>83.79261448844746</v>
      </c>
      <c r="G65" s="33">
        <f t="shared" si="17"/>
        <v>15.941401927487567</v>
      </c>
      <c r="H65" s="33">
        <f t="shared" si="18"/>
        <v>8.560612732241065</v>
      </c>
      <c r="I65" s="33">
        <f t="shared" si="19"/>
        <v>7.380789195246501</v>
      </c>
      <c r="J65" s="33">
        <f t="shared" si="20"/>
        <v>3.8903289951461826</v>
      </c>
      <c r="K65" s="33">
        <f t="shared" si="21"/>
        <v>3.490460200100318</v>
      </c>
      <c r="L65" s="33">
        <f t="shared" si="22"/>
        <v>0.26598358406497963</v>
      </c>
      <c r="M65" s="3">
        <f t="shared" si="23"/>
        <v>0</v>
      </c>
      <c r="N65" s="3">
        <f t="shared" si="24"/>
        <v>0</v>
      </c>
      <c r="O65" s="15">
        <f t="shared" si="25"/>
        <v>-1.609823385706477E-15</v>
      </c>
      <c r="P65" s="3">
        <v>783507</v>
      </c>
      <c r="Q65" s="3">
        <v>656521</v>
      </c>
      <c r="R65" s="31">
        <v>124902</v>
      </c>
      <c r="S65" s="3">
        <v>67073</v>
      </c>
      <c r="T65" s="31">
        <v>57829</v>
      </c>
      <c r="U65" s="3">
        <v>30481</v>
      </c>
      <c r="V65" s="3">
        <v>27348</v>
      </c>
      <c r="W65" s="3">
        <v>2084</v>
      </c>
      <c r="X65" s="29">
        <f t="shared" si="26"/>
        <v>0</v>
      </c>
      <c r="Y65" s="29">
        <f t="shared" si="27"/>
        <v>0</v>
      </c>
      <c r="Z65" s="29">
        <f t="shared" si="28"/>
        <v>0</v>
      </c>
    </row>
    <row r="66" spans="1:26" ht="16.5">
      <c r="A66" s="1" t="s">
        <v>183</v>
      </c>
      <c r="B66" s="1" t="s">
        <v>184</v>
      </c>
      <c r="C66" s="1" t="s">
        <v>185</v>
      </c>
      <c r="D66" s="1" t="s">
        <v>186</v>
      </c>
      <c r="E66" s="12">
        <f t="shared" si="15"/>
        <v>6074.397</v>
      </c>
      <c r="F66" s="33">
        <f t="shared" si="16"/>
        <v>83.40194096632143</v>
      </c>
      <c r="G66" s="33">
        <f t="shared" si="17"/>
        <v>16.224491089403607</v>
      </c>
      <c r="H66" s="33">
        <f t="shared" si="18"/>
        <v>10.163082854149968</v>
      </c>
      <c r="I66" s="33">
        <f t="shared" si="19"/>
        <v>6.061408235253639</v>
      </c>
      <c r="J66" s="33">
        <f t="shared" si="20"/>
        <v>2.9868149875617283</v>
      </c>
      <c r="K66" s="33">
        <f t="shared" si="21"/>
        <v>3.0745932476919107</v>
      </c>
      <c r="L66" s="33">
        <f t="shared" si="22"/>
        <v>0.3735679442749626</v>
      </c>
      <c r="M66" s="3">
        <f t="shared" si="23"/>
        <v>0</v>
      </c>
      <c r="N66" s="3">
        <f t="shared" si="24"/>
        <v>0</v>
      </c>
      <c r="O66" s="15">
        <f t="shared" si="25"/>
        <v>-2.609024107869118E-15</v>
      </c>
      <c r="P66" s="3">
        <v>6074397</v>
      </c>
      <c r="Q66" s="3">
        <v>5066165</v>
      </c>
      <c r="R66" s="31">
        <v>985540</v>
      </c>
      <c r="S66" s="3">
        <v>617346</v>
      </c>
      <c r="T66" s="31">
        <v>368194</v>
      </c>
      <c r="U66" s="3">
        <v>181431</v>
      </c>
      <c r="V66" s="3">
        <v>186763</v>
      </c>
      <c r="W66" s="3">
        <v>22692</v>
      </c>
      <c r="X66" s="29">
        <f t="shared" si="26"/>
        <v>0</v>
      </c>
      <c r="Y66" s="29">
        <f t="shared" si="27"/>
        <v>0</v>
      </c>
      <c r="Z66" s="29">
        <f t="shared" si="28"/>
        <v>0</v>
      </c>
    </row>
    <row r="67" spans="1:26" ht="16.5">
      <c r="A67" s="1" t="s">
        <v>187</v>
      </c>
      <c r="B67" s="1" t="s">
        <v>188</v>
      </c>
      <c r="C67" s="1" t="s">
        <v>189</v>
      </c>
      <c r="D67" s="1" t="s">
        <v>190</v>
      </c>
      <c r="E67" s="12">
        <f t="shared" si="15"/>
        <v>23511.622</v>
      </c>
      <c r="F67" s="33">
        <f t="shared" si="16"/>
        <v>80.72379268431587</v>
      </c>
      <c r="G67" s="33">
        <f t="shared" si="17"/>
        <v>18.512423345356606</v>
      </c>
      <c r="H67" s="33">
        <f t="shared" si="18"/>
        <v>11.603593320784078</v>
      </c>
      <c r="I67" s="33">
        <f t="shared" si="19"/>
        <v>6.908830024572528</v>
      </c>
      <c r="J67" s="33">
        <f t="shared" si="20"/>
        <v>4.562199069039133</v>
      </c>
      <c r="K67" s="33">
        <f t="shared" si="21"/>
        <v>2.3466309555333953</v>
      </c>
      <c r="L67" s="33">
        <f t="shared" si="22"/>
        <v>0.7637839703275257</v>
      </c>
      <c r="M67" s="3">
        <f t="shared" si="23"/>
        <v>0</v>
      </c>
      <c r="N67" s="3">
        <f t="shared" si="24"/>
        <v>0</v>
      </c>
      <c r="O67" s="15">
        <f t="shared" si="25"/>
        <v>1.2212453270876722E-15</v>
      </c>
      <c r="P67" s="3">
        <v>23511622</v>
      </c>
      <c r="Q67" s="3">
        <v>18979473</v>
      </c>
      <c r="R67" s="31">
        <v>4352571</v>
      </c>
      <c r="S67" s="3">
        <v>2728193</v>
      </c>
      <c r="T67" s="31">
        <v>1624378</v>
      </c>
      <c r="U67" s="3">
        <v>1072647</v>
      </c>
      <c r="V67" s="3">
        <v>551731</v>
      </c>
      <c r="W67" s="3">
        <v>179578</v>
      </c>
      <c r="X67" s="29">
        <f t="shared" si="26"/>
        <v>0</v>
      </c>
      <c r="Y67" s="29">
        <f t="shared" si="27"/>
        <v>0</v>
      </c>
      <c r="Z67" s="29">
        <f t="shared" si="28"/>
        <v>0</v>
      </c>
    </row>
    <row r="68" spans="1:26" ht="16.5">
      <c r="A68" s="1" t="s">
        <v>191</v>
      </c>
      <c r="B68" s="1" t="s">
        <v>192</v>
      </c>
      <c r="C68" s="1" t="s">
        <v>193</v>
      </c>
      <c r="D68" s="1" t="s">
        <v>194</v>
      </c>
      <c r="E68" s="12">
        <f t="shared" si="15"/>
        <v>2595.123</v>
      </c>
      <c r="F68" s="33">
        <f t="shared" si="16"/>
        <v>80.96726051135148</v>
      </c>
      <c r="G68" s="33">
        <f t="shared" si="17"/>
        <v>18.24194845485166</v>
      </c>
      <c r="H68" s="33">
        <f t="shared" si="18"/>
        <v>11.106140248458358</v>
      </c>
      <c r="I68" s="33">
        <f t="shared" si="19"/>
        <v>7.1358082063933</v>
      </c>
      <c r="J68" s="33">
        <f t="shared" si="20"/>
        <v>3.1354968531356704</v>
      </c>
      <c r="K68" s="33">
        <f t="shared" si="21"/>
        <v>4.000311353257629</v>
      </c>
      <c r="L68" s="33">
        <f t="shared" si="22"/>
        <v>0.7907910337968567</v>
      </c>
      <c r="M68" s="3">
        <f t="shared" si="23"/>
        <v>0</v>
      </c>
      <c r="N68" s="3">
        <f t="shared" si="24"/>
        <v>0</v>
      </c>
      <c r="O68" s="15">
        <f t="shared" si="25"/>
        <v>0</v>
      </c>
      <c r="P68" s="3">
        <v>2595123</v>
      </c>
      <c r="Q68" s="3">
        <v>2101200</v>
      </c>
      <c r="R68" s="31">
        <v>473401</v>
      </c>
      <c r="S68" s="3">
        <v>288218</v>
      </c>
      <c r="T68" s="31">
        <v>185183</v>
      </c>
      <c r="U68" s="3">
        <v>81370</v>
      </c>
      <c r="V68" s="3">
        <v>103813</v>
      </c>
      <c r="W68" s="3">
        <v>20522</v>
      </c>
      <c r="X68" s="29">
        <f t="shared" si="26"/>
        <v>0</v>
      </c>
      <c r="Y68" s="29">
        <f t="shared" si="27"/>
        <v>0</v>
      </c>
      <c r="Z68" s="29">
        <f t="shared" si="28"/>
        <v>0</v>
      </c>
    </row>
    <row r="69" spans="1:26" ht="16.5">
      <c r="A69" s="1" t="s">
        <v>195</v>
      </c>
      <c r="B69" s="1" t="s">
        <v>196</v>
      </c>
      <c r="C69" s="1" t="s">
        <v>197</v>
      </c>
      <c r="D69" s="1" t="s">
        <v>198</v>
      </c>
      <c r="E69" s="12">
        <f t="shared" si="15"/>
        <v>615.11</v>
      </c>
      <c r="F69" s="33">
        <f t="shared" si="16"/>
        <v>85.51543626343255</v>
      </c>
      <c r="G69" s="33">
        <f t="shared" si="17"/>
        <v>14.054234202012648</v>
      </c>
      <c r="H69" s="33">
        <f t="shared" si="18"/>
        <v>7.652614979434573</v>
      </c>
      <c r="I69" s="33">
        <f t="shared" si="19"/>
        <v>6.401619222578075</v>
      </c>
      <c r="J69" s="33">
        <f t="shared" si="20"/>
        <v>2.6429419128286</v>
      </c>
      <c r="K69" s="33">
        <f t="shared" si="21"/>
        <v>3.758677309749476</v>
      </c>
      <c r="L69" s="33">
        <f t="shared" si="22"/>
        <v>0.4303295345547951</v>
      </c>
      <c r="M69" s="3">
        <f t="shared" si="23"/>
        <v>0</v>
      </c>
      <c r="N69" s="3">
        <f t="shared" si="24"/>
        <v>0</v>
      </c>
      <c r="O69" s="15">
        <f t="shared" si="25"/>
        <v>9.270362255620057E-15</v>
      </c>
      <c r="P69" s="3">
        <v>615110</v>
      </c>
      <c r="Q69" s="3">
        <v>526014</v>
      </c>
      <c r="R69" s="31">
        <v>86449</v>
      </c>
      <c r="S69" s="3">
        <v>47072</v>
      </c>
      <c r="T69" s="31">
        <v>39377</v>
      </c>
      <c r="U69" s="3">
        <v>16257</v>
      </c>
      <c r="V69" s="3">
        <v>23120</v>
      </c>
      <c r="W69" s="3">
        <v>2647</v>
      </c>
      <c r="X69" s="29">
        <f t="shared" si="26"/>
        <v>0</v>
      </c>
      <c r="Y69" s="29">
        <f t="shared" si="27"/>
        <v>0</v>
      </c>
      <c r="Z69" s="29">
        <f t="shared" si="28"/>
        <v>0</v>
      </c>
    </row>
    <row r="70" spans="1:26" ht="16.5">
      <c r="A70" s="1" t="s">
        <v>199</v>
      </c>
      <c r="B70" s="1" t="s">
        <v>200</v>
      </c>
      <c r="C70" s="1" t="s">
        <v>201</v>
      </c>
      <c r="D70" s="1" t="s">
        <v>202</v>
      </c>
      <c r="E70" s="12">
        <f t="shared" si="15"/>
        <v>7611.599</v>
      </c>
      <c r="F70" s="33">
        <f t="shared" si="16"/>
        <v>83.60738656884052</v>
      </c>
      <c r="G70" s="33">
        <f t="shared" si="17"/>
        <v>15.630092967325263</v>
      </c>
      <c r="H70" s="33">
        <f t="shared" si="18"/>
        <v>6.6416530876101065</v>
      </c>
      <c r="I70" s="33">
        <f t="shared" si="19"/>
        <v>8.988439879715155</v>
      </c>
      <c r="J70" s="33">
        <f t="shared" si="20"/>
        <v>5.382929394993089</v>
      </c>
      <c r="K70" s="33">
        <f t="shared" si="21"/>
        <v>3.6055104847220667</v>
      </c>
      <c r="L70" s="33">
        <f t="shared" si="22"/>
        <v>0.7625204638342088</v>
      </c>
      <c r="M70" s="3">
        <f t="shared" si="23"/>
        <v>0</v>
      </c>
      <c r="N70" s="3">
        <f t="shared" si="24"/>
        <v>0</v>
      </c>
      <c r="O70" s="15">
        <f t="shared" si="25"/>
        <v>3.4416913763379853E-15</v>
      </c>
      <c r="P70" s="3">
        <v>7611599</v>
      </c>
      <c r="Q70" s="3">
        <v>6363859</v>
      </c>
      <c r="R70" s="31">
        <v>1189700</v>
      </c>
      <c r="S70" s="3">
        <v>505536</v>
      </c>
      <c r="T70" s="31">
        <v>684164</v>
      </c>
      <c r="U70" s="3">
        <v>409727</v>
      </c>
      <c r="V70" s="3">
        <v>274437</v>
      </c>
      <c r="W70" s="3">
        <v>58040</v>
      </c>
      <c r="X70" s="29">
        <f t="shared" si="26"/>
        <v>0</v>
      </c>
      <c r="Y70" s="29">
        <f t="shared" si="27"/>
        <v>0</v>
      </c>
      <c r="Z70" s="29">
        <f t="shared" si="28"/>
        <v>0</v>
      </c>
    </row>
    <row r="71" spans="1:26" ht="16.5">
      <c r="A71" s="1" t="s">
        <v>203</v>
      </c>
      <c r="B71" s="1" t="s">
        <v>204</v>
      </c>
      <c r="C71" s="1" t="s">
        <v>205</v>
      </c>
      <c r="D71" s="1" t="s">
        <v>206</v>
      </c>
      <c r="E71" s="12">
        <f t="shared" si="15"/>
        <v>6382.33</v>
      </c>
      <c r="F71" s="33">
        <f t="shared" si="16"/>
        <v>81.43826784262174</v>
      </c>
      <c r="G71" s="33">
        <f t="shared" si="17"/>
        <v>17.614852256150968</v>
      </c>
      <c r="H71" s="33">
        <f t="shared" si="18"/>
        <v>11.183172916474078</v>
      </c>
      <c r="I71" s="33">
        <f t="shared" si="19"/>
        <v>6.431679339676889</v>
      </c>
      <c r="J71" s="33">
        <f t="shared" si="20"/>
        <v>3.2486255019718504</v>
      </c>
      <c r="K71" s="33">
        <f t="shared" si="21"/>
        <v>3.183053837705039</v>
      </c>
      <c r="L71" s="33">
        <f t="shared" si="22"/>
        <v>0.9468799012272946</v>
      </c>
      <c r="M71" s="3">
        <f t="shared" si="23"/>
        <v>0</v>
      </c>
      <c r="N71" s="3">
        <f t="shared" si="24"/>
        <v>0</v>
      </c>
      <c r="O71" s="15">
        <f t="shared" si="25"/>
        <v>-3.552713678800501E-15</v>
      </c>
      <c r="P71" s="3">
        <v>6382330</v>
      </c>
      <c r="Q71" s="3">
        <v>5197659</v>
      </c>
      <c r="R71" s="31">
        <v>1124238</v>
      </c>
      <c r="S71" s="3">
        <v>713747</v>
      </c>
      <c r="T71" s="31">
        <v>410491</v>
      </c>
      <c r="U71" s="3">
        <v>207338</v>
      </c>
      <c r="V71" s="3">
        <v>203153</v>
      </c>
      <c r="W71" s="3">
        <v>60433</v>
      </c>
      <c r="X71" s="29">
        <f t="shared" si="26"/>
        <v>0</v>
      </c>
      <c r="Y71" s="29">
        <f t="shared" si="27"/>
        <v>0</v>
      </c>
      <c r="Z71" s="29">
        <f t="shared" si="28"/>
        <v>0</v>
      </c>
    </row>
    <row r="72" spans="1:26" ht="16.5">
      <c r="A72" s="1" t="s">
        <v>207</v>
      </c>
      <c r="B72" s="1" t="s">
        <v>208</v>
      </c>
      <c r="C72" s="1" t="s">
        <v>209</v>
      </c>
      <c r="D72" s="1" t="s">
        <v>210</v>
      </c>
      <c r="E72" s="12">
        <f t="shared" si="15"/>
        <v>1795.234</v>
      </c>
      <c r="F72" s="33">
        <f t="shared" si="16"/>
        <v>86.91585609452584</v>
      </c>
      <c r="G72" s="33">
        <f t="shared" si="17"/>
        <v>12.873085068576017</v>
      </c>
      <c r="H72" s="33">
        <f t="shared" si="18"/>
        <v>7.075177943376741</v>
      </c>
      <c r="I72" s="33">
        <f t="shared" si="19"/>
        <v>5.797907125199277</v>
      </c>
      <c r="J72" s="33">
        <f t="shared" si="20"/>
        <v>2.8898739662907453</v>
      </c>
      <c r="K72" s="33">
        <f t="shared" si="21"/>
        <v>2.908033158908532</v>
      </c>
      <c r="L72" s="33">
        <f t="shared" si="22"/>
        <v>0.21105883689814253</v>
      </c>
      <c r="M72" s="3">
        <f t="shared" si="23"/>
        <v>0</v>
      </c>
      <c r="N72" s="3">
        <f t="shared" si="24"/>
        <v>0</v>
      </c>
      <c r="O72" s="15">
        <f t="shared" si="25"/>
        <v>4.218847493575595E-15</v>
      </c>
      <c r="P72" s="3">
        <v>1795234</v>
      </c>
      <c r="Q72" s="3">
        <v>1560343</v>
      </c>
      <c r="R72" s="31">
        <v>231102</v>
      </c>
      <c r="S72" s="3">
        <v>127016</v>
      </c>
      <c r="T72" s="31">
        <v>104086</v>
      </c>
      <c r="U72" s="3">
        <v>51880</v>
      </c>
      <c r="V72" s="3">
        <v>52206</v>
      </c>
      <c r="W72" s="3">
        <v>3789</v>
      </c>
      <c r="X72" s="29">
        <f t="shared" si="26"/>
        <v>0</v>
      </c>
      <c r="Y72" s="29">
        <f t="shared" si="27"/>
        <v>0</v>
      </c>
      <c r="Z72" s="29">
        <f t="shared" si="28"/>
        <v>0</v>
      </c>
    </row>
    <row r="73" spans="1:26" ht="16.5">
      <c r="A73" s="1" t="s">
        <v>211</v>
      </c>
      <c r="B73" s="1" t="s">
        <v>212</v>
      </c>
      <c r="C73" s="1" t="s">
        <v>213</v>
      </c>
      <c r="D73" s="1" t="s">
        <v>214</v>
      </c>
      <c r="E73" s="12">
        <f t="shared" si="15"/>
        <v>5532.113</v>
      </c>
      <c r="F73" s="33">
        <f t="shared" si="16"/>
        <v>84.74904616012002</v>
      </c>
      <c r="G73" s="33">
        <f t="shared" si="17"/>
        <v>14.931455666216506</v>
      </c>
      <c r="H73" s="33">
        <f t="shared" si="18"/>
        <v>9.578275064157221</v>
      </c>
      <c r="I73" s="33">
        <f t="shared" si="19"/>
        <v>5.353180602059285</v>
      </c>
      <c r="J73" s="33">
        <f t="shared" si="20"/>
        <v>3.5026399496901095</v>
      </c>
      <c r="K73" s="33">
        <f t="shared" si="21"/>
        <v>1.8505406523691763</v>
      </c>
      <c r="L73" s="33">
        <f t="shared" si="22"/>
        <v>0.3194981736634808</v>
      </c>
      <c r="M73" s="3">
        <f t="shared" si="23"/>
        <v>0</v>
      </c>
      <c r="N73" s="3">
        <f t="shared" si="24"/>
        <v>0</v>
      </c>
      <c r="O73" s="15">
        <f t="shared" si="25"/>
        <v>-3.164135620181696E-15</v>
      </c>
      <c r="P73" s="3">
        <v>5532113</v>
      </c>
      <c r="Q73" s="3">
        <v>4688413</v>
      </c>
      <c r="R73" s="31">
        <v>826025</v>
      </c>
      <c r="S73" s="3">
        <v>529881</v>
      </c>
      <c r="T73" s="31">
        <v>296144</v>
      </c>
      <c r="U73" s="3">
        <v>193770</v>
      </c>
      <c r="V73" s="3">
        <v>102374</v>
      </c>
      <c r="W73" s="3">
        <v>17675</v>
      </c>
      <c r="X73" s="29">
        <f t="shared" si="26"/>
        <v>0</v>
      </c>
      <c r="Y73" s="29">
        <f t="shared" si="27"/>
        <v>0</v>
      </c>
      <c r="Z73" s="29">
        <f t="shared" si="28"/>
        <v>0</v>
      </c>
    </row>
    <row r="74" spans="1:26" ht="16.5">
      <c r="A74" s="1" t="s">
        <v>215</v>
      </c>
      <c r="B74" s="1" t="s">
        <v>216</v>
      </c>
      <c r="C74" s="1" t="s">
        <v>217</v>
      </c>
      <c r="D74" s="1" t="s">
        <v>218</v>
      </c>
      <c r="E74" s="12">
        <f t="shared" si="15"/>
        <v>516.108</v>
      </c>
      <c r="F74" s="33">
        <f t="shared" si="16"/>
        <v>79.50642113666132</v>
      </c>
      <c r="G74" s="33">
        <f t="shared" si="17"/>
        <v>19.99542731366303</v>
      </c>
      <c r="H74" s="33">
        <f t="shared" si="18"/>
        <v>11.77253598084122</v>
      </c>
      <c r="I74" s="33">
        <f t="shared" si="19"/>
        <v>8.222891332821812</v>
      </c>
      <c r="J74" s="33">
        <f t="shared" si="20"/>
        <v>2.5986808962465218</v>
      </c>
      <c r="K74" s="33">
        <f t="shared" si="21"/>
        <v>5.62421043657529</v>
      </c>
      <c r="L74" s="33">
        <f t="shared" si="22"/>
        <v>0.49815154967564923</v>
      </c>
      <c r="M74" s="3">
        <f t="shared" si="23"/>
        <v>0</v>
      </c>
      <c r="N74" s="3">
        <f t="shared" si="24"/>
        <v>0</v>
      </c>
      <c r="O74" s="15">
        <f t="shared" si="25"/>
        <v>5.10702591327572E-15</v>
      </c>
      <c r="P74" s="3">
        <v>516108</v>
      </c>
      <c r="Q74" s="3">
        <v>410339</v>
      </c>
      <c r="R74" s="31">
        <v>103198</v>
      </c>
      <c r="S74" s="3">
        <v>60759</v>
      </c>
      <c r="T74" s="31">
        <v>42439</v>
      </c>
      <c r="U74" s="3">
        <v>13412</v>
      </c>
      <c r="V74" s="3">
        <v>29027</v>
      </c>
      <c r="W74" s="3">
        <v>2571</v>
      </c>
      <c r="X74" s="29">
        <f t="shared" si="26"/>
        <v>0</v>
      </c>
      <c r="Y74" s="29">
        <f t="shared" si="27"/>
        <v>0</v>
      </c>
      <c r="Z74" s="29">
        <f t="shared" si="28"/>
        <v>0</v>
      </c>
    </row>
    <row r="75" spans="1:12" ht="15.75">
      <c r="A75" s="25"/>
      <c r="B75" s="4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2" ht="15.75">
      <c r="A76" s="1" t="s">
        <v>224</v>
      </c>
      <c r="B76" s="1" t="s">
        <v>219</v>
      </c>
    </row>
    <row r="77" spans="1:2" ht="15.75">
      <c r="A77" s="1" t="s">
        <v>220</v>
      </c>
      <c r="B77" s="1"/>
    </row>
    <row r="78" spans="1:2" ht="15.75">
      <c r="A78" s="1"/>
      <c r="B78" s="1" t="s">
        <v>227</v>
      </c>
    </row>
    <row r="79" ht="15.75">
      <c r="B79" s="4"/>
    </row>
    <row r="80" spans="1:2" ht="15.75">
      <c r="A80" s="1" t="s">
        <v>230</v>
      </c>
      <c r="B80" s="1" t="s">
        <v>221</v>
      </c>
    </row>
    <row r="81" spans="1:2" ht="15.75">
      <c r="A81" s="1" t="s">
        <v>265</v>
      </c>
      <c r="B81" s="1" t="s">
        <v>265</v>
      </c>
    </row>
    <row r="82" spans="1:2" ht="15.75">
      <c r="A82" s="1" t="s">
        <v>231</v>
      </c>
      <c r="B82" s="1" t="s">
        <v>231</v>
      </c>
    </row>
    <row r="83" spans="1:2" ht="15.75">
      <c r="A83" s="1" t="s">
        <v>232</v>
      </c>
      <c r="B83" s="1" t="s">
        <v>232</v>
      </c>
    </row>
    <row r="84" spans="1:2" ht="15.75">
      <c r="A84" s="1" t="s">
        <v>233</v>
      </c>
      <c r="B84" s="1" t="s">
        <v>239</v>
      </c>
    </row>
    <row r="85" spans="1:2" ht="15.75">
      <c r="A85" s="36" t="s">
        <v>266</v>
      </c>
      <c r="B85" s="36" t="s">
        <v>266</v>
      </c>
    </row>
    <row r="86" spans="1:2" ht="15.75">
      <c r="A86" s="1"/>
      <c r="B86" s="1"/>
    </row>
    <row r="88" ht="15.75">
      <c r="A88" t="s">
        <v>245</v>
      </c>
    </row>
    <row r="89" ht="15.75">
      <c r="A89" s="10" t="s">
        <v>241</v>
      </c>
    </row>
    <row r="93" ht="15.75">
      <c r="A93" s="1" t="s">
        <v>222</v>
      </c>
    </row>
    <row r="94" ht="15.75">
      <c r="A94" s="1" t="s">
        <v>223</v>
      </c>
    </row>
  </sheetData>
  <mergeCells count="14">
    <mergeCell ref="G15:K15"/>
    <mergeCell ref="R15:V15"/>
    <mergeCell ref="I17:K17"/>
    <mergeCell ref="T17:V17"/>
    <mergeCell ref="E17:E20"/>
    <mergeCell ref="S19:S20"/>
    <mergeCell ref="U19:U20"/>
    <mergeCell ref="V19:V20"/>
    <mergeCell ref="F18:F20"/>
    <mergeCell ref="P18:P20"/>
    <mergeCell ref="Q18:Q20"/>
    <mergeCell ref="H19:H20"/>
    <mergeCell ref="J19:J20"/>
    <mergeCell ref="K19:K20"/>
  </mergeCells>
  <hyperlinks>
    <hyperlink ref="A89" r:id="rId1" display="http://www.census.gov/acs/www/"/>
  </hyperlinks>
  <printOptions/>
  <pageMargins left="0.75" right="0.75" top="1" bottom="1" header="0.5" footer="0.5"/>
  <pageSetup fitToHeight="1" fitToWidth="1" horizontalDpi="600" verticalDpi="600" orientation="portrait" paperSize="5" scale="62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abSelected="1" zoomScale="75" zoomScaleNormal="75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1" sqref="A1"/>
    </sheetView>
  </sheetViews>
  <sheetFormatPr defaultColWidth="8.796875" defaultRowHeight="15.75"/>
  <cols>
    <col min="1" max="1" width="20.09765625" style="0" customWidth="1"/>
    <col min="2" max="3" width="9.69921875" style="0" hidden="1" customWidth="1"/>
    <col min="4" max="4" width="13.296875" style="0" customWidth="1"/>
    <col min="5" max="6" width="11.796875" style="0" customWidth="1"/>
    <col min="7" max="7" width="11.59765625" style="0" customWidth="1"/>
    <col min="8" max="8" width="11.796875" style="0" customWidth="1"/>
    <col min="9" max="9" width="11.19921875" style="0" customWidth="1"/>
    <col min="10" max="16384" width="9.69921875" style="0" customWidth="1"/>
  </cols>
  <sheetData>
    <row r="1" ht="16.5">
      <c r="A1" s="30" t="s">
        <v>254</v>
      </c>
    </row>
    <row r="3" ht="15.75">
      <c r="A3" s="10" t="s">
        <v>269</v>
      </c>
    </row>
    <row r="4" ht="15.75">
      <c r="A4" s="4"/>
    </row>
    <row r="5" spans="1:18" ht="15.75">
      <c r="A5" s="7"/>
      <c r="B5" s="7"/>
      <c r="C5" s="7"/>
      <c r="D5" s="18"/>
      <c r="E5" s="17"/>
      <c r="F5" s="17"/>
      <c r="G5" s="17"/>
      <c r="H5" s="17"/>
      <c r="I5" s="17"/>
      <c r="J5" s="17"/>
      <c r="K5" s="61"/>
      <c r="L5" s="18"/>
      <c r="M5" s="17"/>
      <c r="N5" s="17"/>
      <c r="O5" s="17"/>
      <c r="P5" s="17"/>
      <c r="Q5" s="17"/>
      <c r="R5" s="17"/>
    </row>
    <row r="6" spans="1:18" ht="15.75">
      <c r="A6" s="41"/>
      <c r="B6" s="41"/>
      <c r="C6" s="41"/>
      <c r="D6" s="75" t="s">
        <v>9</v>
      </c>
      <c r="E6" s="73"/>
      <c r="F6" s="73"/>
      <c r="G6" s="73"/>
      <c r="H6" s="73"/>
      <c r="I6" s="73"/>
      <c r="J6" s="73"/>
      <c r="K6" s="84"/>
      <c r="L6" s="85" t="s">
        <v>270</v>
      </c>
      <c r="M6" s="74"/>
      <c r="N6" s="74"/>
      <c r="O6" s="74"/>
      <c r="P6" s="74"/>
      <c r="Q6" s="74"/>
      <c r="R6" s="74"/>
    </row>
    <row r="7" spans="1:18" ht="15.75">
      <c r="A7" s="41"/>
      <c r="B7" s="41"/>
      <c r="C7" s="41"/>
      <c r="D7" s="24"/>
      <c r="E7" s="42"/>
      <c r="F7" s="22"/>
      <c r="G7" s="22"/>
      <c r="H7" s="22"/>
      <c r="I7" s="22"/>
      <c r="J7" s="22"/>
      <c r="K7" s="62"/>
      <c r="L7" s="20"/>
      <c r="M7" s="48"/>
      <c r="N7" s="49"/>
      <c r="O7" s="49"/>
      <c r="P7" s="49"/>
      <c r="Q7" s="49"/>
      <c r="R7" s="48"/>
    </row>
    <row r="8" spans="4:18" ht="16.5" customHeight="1">
      <c r="D8" s="20"/>
      <c r="E8" s="21"/>
      <c r="F8" s="81" t="s">
        <v>247</v>
      </c>
      <c r="G8" s="82"/>
      <c r="H8" s="82"/>
      <c r="I8" s="82"/>
      <c r="J8" s="83"/>
      <c r="K8" s="55"/>
      <c r="L8" s="20"/>
      <c r="M8" s="75" t="s">
        <v>247</v>
      </c>
      <c r="N8" s="74"/>
      <c r="O8" s="74"/>
      <c r="P8" s="74"/>
      <c r="Q8" s="74"/>
      <c r="R8" s="20"/>
    </row>
    <row r="9" spans="4:18" ht="15.75">
      <c r="D9" s="20"/>
      <c r="E9" s="16"/>
      <c r="F9" s="20"/>
      <c r="G9" s="21"/>
      <c r="H9" s="48"/>
      <c r="I9" s="49"/>
      <c r="J9" s="58"/>
      <c r="K9" s="55"/>
      <c r="L9" s="37"/>
      <c r="M9" s="20"/>
      <c r="N9" s="21"/>
      <c r="O9" s="48"/>
      <c r="P9" s="49"/>
      <c r="Q9" s="58"/>
      <c r="R9" s="21"/>
    </row>
    <row r="10" spans="4:18" ht="31.5" customHeight="1">
      <c r="D10" s="20"/>
      <c r="E10" s="21"/>
      <c r="F10" s="20"/>
      <c r="G10" s="21"/>
      <c r="H10" s="75" t="s">
        <v>238</v>
      </c>
      <c r="I10" s="74"/>
      <c r="J10" s="76"/>
      <c r="K10" s="55"/>
      <c r="L10" s="20"/>
      <c r="M10" s="20"/>
      <c r="N10" s="21"/>
      <c r="O10" s="75" t="s">
        <v>238</v>
      </c>
      <c r="P10" s="74"/>
      <c r="Q10" s="76"/>
      <c r="R10" s="21"/>
    </row>
    <row r="11" spans="4:18" ht="15.75" customHeight="1">
      <c r="D11" s="77" t="s">
        <v>234</v>
      </c>
      <c r="E11" s="79" t="s">
        <v>246</v>
      </c>
      <c r="F11" s="20"/>
      <c r="G11" s="21"/>
      <c r="H11" s="20"/>
      <c r="I11" s="21"/>
      <c r="J11" s="55"/>
      <c r="K11" s="55"/>
      <c r="L11" s="77" t="s">
        <v>246</v>
      </c>
      <c r="M11" s="20"/>
      <c r="N11" s="21"/>
      <c r="O11" s="20"/>
      <c r="P11" s="21"/>
      <c r="Q11" s="55"/>
      <c r="R11" s="21"/>
    </row>
    <row r="12" spans="1:18" ht="15.75" customHeight="1">
      <c r="A12" s="2" t="s">
        <v>10</v>
      </c>
      <c r="B12" s="2" t="s">
        <v>3</v>
      </c>
      <c r="C12" s="2" t="s">
        <v>4</v>
      </c>
      <c r="D12" s="78"/>
      <c r="E12" s="86"/>
      <c r="F12" s="20"/>
      <c r="G12" s="79" t="s">
        <v>235</v>
      </c>
      <c r="H12" s="20"/>
      <c r="I12" s="79" t="s">
        <v>236</v>
      </c>
      <c r="J12" s="80" t="s">
        <v>237</v>
      </c>
      <c r="K12" s="63" t="s">
        <v>225</v>
      </c>
      <c r="L12" s="78"/>
      <c r="M12" s="20"/>
      <c r="N12" s="79" t="s">
        <v>235</v>
      </c>
      <c r="O12" s="20"/>
      <c r="P12" s="79" t="s">
        <v>236</v>
      </c>
      <c r="Q12" s="80" t="s">
        <v>237</v>
      </c>
      <c r="R12" s="16" t="s">
        <v>225</v>
      </c>
    </row>
    <row r="13" spans="3:18" ht="15.75">
      <c r="C13" s="2" t="s">
        <v>6</v>
      </c>
      <c r="D13" s="78"/>
      <c r="E13" s="86"/>
      <c r="F13" s="37" t="s">
        <v>7</v>
      </c>
      <c r="G13" s="79"/>
      <c r="H13" s="37" t="s">
        <v>7</v>
      </c>
      <c r="I13" s="79"/>
      <c r="J13" s="80"/>
      <c r="K13" s="64"/>
      <c r="L13" s="78"/>
      <c r="M13" s="37" t="s">
        <v>7</v>
      </c>
      <c r="N13" s="79"/>
      <c r="O13" s="37" t="s">
        <v>7</v>
      </c>
      <c r="P13" s="79"/>
      <c r="Q13" s="80"/>
      <c r="R13" s="54"/>
    </row>
    <row r="14" spans="1:18" ht="15.75">
      <c r="A14" s="8"/>
      <c r="B14" s="8"/>
      <c r="C14" s="8"/>
      <c r="D14" s="26"/>
      <c r="E14" s="22"/>
      <c r="F14" s="26"/>
      <c r="G14" s="25"/>
      <c r="H14" s="26"/>
      <c r="I14" s="25"/>
      <c r="J14" s="56"/>
      <c r="K14" s="65"/>
      <c r="L14" s="43"/>
      <c r="M14" s="26"/>
      <c r="N14" s="25"/>
      <c r="O14" s="26"/>
      <c r="P14" s="25"/>
      <c r="Q14" s="56"/>
      <c r="R14" s="8"/>
    </row>
    <row r="15" spans="1:18" s="6" customFormat="1" ht="16.5">
      <c r="A15" s="6" t="s">
        <v>11</v>
      </c>
      <c r="B15" s="6" t="s">
        <v>13</v>
      </c>
      <c r="C15" s="6" t="s">
        <v>14</v>
      </c>
      <c r="D15" s="66">
        <v>295345172</v>
      </c>
      <c r="E15" s="51">
        <v>245677993</v>
      </c>
      <c r="F15" s="50">
        <f>G15+H15</f>
        <v>47776225</v>
      </c>
      <c r="G15" s="51">
        <v>29298359</v>
      </c>
      <c r="H15" s="50">
        <f>I15+J15</f>
        <v>18477866</v>
      </c>
      <c r="I15" s="51">
        <v>10530806</v>
      </c>
      <c r="J15" s="57">
        <v>7947060</v>
      </c>
      <c r="K15" s="57">
        <v>1890954</v>
      </c>
      <c r="L15" s="44">
        <v>83.18334487621148</v>
      </c>
      <c r="M15" s="44">
        <v>16.176402910693255</v>
      </c>
      <c r="N15" s="45">
        <v>9.920039932123895</v>
      </c>
      <c r="O15" s="44">
        <v>6.25636297856936</v>
      </c>
      <c r="P15" s="45">
        <v>3.565592736352569</v>
      </c>
      <c r="Q15" s="59">
        <v>2.6907702422167916</v>
      </c>
      <c r="R15" s="45">
        <v>0.6402522130952593</v>
      </c>
    </row>
    <row r="16" spans="1:18" ht="15.75">
      <c r="A16" s="1" t="s">
        <v>15</v>
      </c>
      <c r="B16" s="1" t="s">
        <v>17</v>
      </c>
      <c r="C16" s="1" t="s">
        <v>18</v>
      </c>
      <c r="D16" s="67">
        <v>4542703</v>
      </c>
      <c r="E16" s="11">
        <v>3795619</v>
      </c>
      <c r="F16" s="52">
        <f aca="true" t="shared" si="0" ref="F16:F66">G16+H16</f>
        <v>731454</v>
      </c>
      <c r="G16" s="11">
        <v>443269</v>
      </c>
      <c r="H16" s="52">
        <f aca="true" t="shared" si="1" ref="H16:H66">I16+J16</f>
        <v>288185</v>
      </c>
      <c r="I16" s="11">
        <v>150414</v>
      </c>
      <c r="J16" s="27">
        <v>137771</v>
      </c>
      <c r="K16" s="27">
        <v>15630</v>
      </c>
      <c r="L16" s="46">
        <v>83.55419669742882</v>
      </c>
      <c r="M16" s="46">
        <v>16.1017350242796</v>
      </c>
      <c r="N16" s="47">
        <v>9.757824801665441</v>
      </c>
      <c r="O16" s="46">
        <v>6.3439102226141575</v>
      </c>
      <c r="P16" s="47">
        <v>3.3111123487491922</v>
      </c>
      <c r="Q16" s="60">
        <v>3.0327978738649652</v>
      </c>
      <c r="R16" s="47">
        <v>0.34406827829158104</v>
      </c>
    </row>
    <row r="17" spans="1:18" ht="15.75">
      <c r="A17" s="1" t="s">
        <v>19</v>
      </c>
      <c r="B17" s="1" t="s">
        <v>21</v>
      </c>
      <c r="C17" s="1" t="s">
        <v>22</v>
      </c>
      <c r="D17" s="67">
        <v>659992</v>
      </c>
      <c r="E17" s="11">
        <v>515159</v>
      </c>
      <c r="F17" s="52">
        <f t="shared" si="0"/>
        <v>139758</v>
      </c>
      <c r="G17" s="11">
        <v>79061</v>
      </c>
      <c r="H17" s="52">
        <f t="shared" si="1"/>
        <v>60697</v>
      </c>
      <c r="I17" s="11">
        <v>23025</v>
      </c>
      <c r="J17" s="27">
        <v>37672</v>
      </c>
      <c r="K17" s="27">
        <v>5075</v>
      </c>
      <c r="L17" s="46">
        <v>78.05534006472806</v>
      </c>
      <c r="M17" s="46">
        <v>21.17571122074207</v>
      </c>
      <c r="N17" s="47">
        <v>11.979084594964789</v>
      </c>
      <c r="O17" s="46">
        <v>9.196626625777283</v>
      </c>
      <c r="P17" s="47">
        <v>3.4886786506503107</v>
      </c>
      <c r="Q17" s="60">
        <v>5.707947975126972</v>
      </c>
      <c r="R17" s="47">
        <v>0.768948714529873</v>
      </c>
    </row>
    <row r="18" spans="1:18" ht="15.75">
      <c r="A18" s="1" t="s">
        <v>23</v>
      </c>
      <c r="B18" s="1" t="s">
        <v>25</v>
      </c>
      <c r="C18" s="1" t="s">
        <v>26</v>
      </c>
      <c r="D18" s="67">
        <v>6071224</v>
      </c>
      <c r="E18" s="11">
        <v>4791323</v>
      </c>
      <c r="F18" s="52">
        <f t="shared" si="0"/>
        <v>1222819</v>
      </c>
      <c r="G18" s="11">
        <v>821586</v>
      </c>
      <c r="H18" s="52">
        <f t="shared" si="1"/>
        <v>401233</v>
      </c>
      <c r="I18" s="11">
        <v>114162</v>
      </c>
      <c r="J18" s="27">
        <v>287071</v>
      </c>
      <c r="K18" s="27">
        <v>57082</v>
      </c>
      <c r="L18" s="46">
        <v>78.91856732678616</v>
      </c>
      <c r="M18" s="46">
        <v>20.141226876162037</v>
      </c>
      <c r="N18" s="47">
        <v>13.53246067020423</v>
      </c>
      <c r="O18" s="46">
        <v>6.60876620595781</v>
      </c>
      <c r="P18" s="47">
        <v>1.8803786518171623</v>
      </c>
      <c r="Q18" s="60">
        <v>4.728387554140648</v>
      </c>
      <c r="R18" s="47">
        <v>0.9402057970517972</v>
      </c>
    </row>
    <row r="19" spans="1:18" ht="15.75">
      <c r="A19" s="1" t="s">
        <v>27</v>
      </c>
      <c r="B19" s="1" t="s">
        <v>29</v>
      </c>
      <c r="C19" s="1" t="s">
        <v>30</v>
      </c>
      <c r="D19" s="67">
        <v>2772458</v>
      </c>
      <c r="E19" s="11">
        <v>2239652</v>
      </c>
      <c r="F19" s="52">
        <f t="shared" si="0"/>
        <v>523699</v>
      </c>
      <c r="G19" s="11">
        <v>303569</v>
      </c>
      <c r="H19" s="52">
        <f t="shared" si="1"/>
        <v>220130</v>
      </c>
      <c r="I19" s="11">
        <v>113429</v>
      </c>
      <c r="J19" s="27">
        <v>106701</v>
      </c>
      <c r="K19" s="27">
        <v>9107</v>
      </c>
      <c r="L19" s="46">
        <v>80.78217956773376</v>
      </c>
      <c r="M19" s="46">
        <v>18.889339351578997</v>
      </c>
      <c r="N19" s="47">
        <v>10.949453517420283</v>
      </c>
      <c r="O19" s="46">
        <v>7.939885834158714</v>
      </c>
      <c r="P19" s="47">
        <v>4.091279290795388</v>
      </c>
      <c r="Q19" s="60">
        <v>3.848606543363326</v>
      </c>
      <c r="R19" s="47">
        <v>0.3284810806872458</v>
      </c>
    </row>
    <row r="20" spans="1:18" ht="15.75">
      <c r="A20" s="1" t="s">
        <v>31</v>
      </c>
      <c r="B20" s="1" t="s">
        <v>33</v>
      </c>
      <c r="C20" s="1" t="s">
        <v>34</v>
      </c>
      <c r="D20" s="67">
        <v>35932693</v>
      </c>
      <c r="E20" s="11">
        <v>29915828</v>
      </c>
      <c r="F20" s="52">
        <f t="shared" si="0"/>
        <v>5696055</v>
      </c>
      <c r="G20" s="11">
        <v>3959241</v>
      </c>
      <c r="H20" s="52">
        <f t="shared" si="1"/>
        <v>1736814</v>
      </c>
      <c r="I20" s="11">
        <v>1214709</v>
      </c>
      <c r="J20" s="27">
        <v>522105</v>
      </c>
      <c r="K20" s="27">
        <v>320810</v>
      </c>
      <c r="L20" s="46">
        <v>83.25517934322373</v>
      </c>
      <c r="M20" s="46">
        <v>15.852012539110275</v>
      </c>
      <c r="N20" s="47">
        <v>11.018492268308417</v>
      </c>
      <c r="O20" s="46">
        <v>4.833520270801857</v>
      </c>
      <c r="P20" s="47">
        <v>3.3805120033725276</v>
      </c>
      <c r="Q20" s="60">
        <v>1.4530082674293296</v>
      </c>
      <c r="R20" s="47">
        <v>0.8928081176659929</v>
      </c>
    </row>
    <row r="21" spans="1:18" ht="15.75">
      <c r="A21" s="1" t="s">
        <v>35</v>
      </c>
      <c r="B21" s="1" t="s">
        <v>37</v>
      </c>
      <c r="C21" s="1" t="s">
        <v>38</v>
      </c>
      <c r="D21" s="67">
        <v>4685392</v>
      </c>
      <c r="E21" s="11">
        <v>3731047</v>
      </c>
      <c r="F21" s="52">
        <f t="shared" si="0"/>
        <v>917611</v>
      </c>
      <c r="G21" s="11">
        <v>487118</v>
      </c>
      <c r="H21" s="52">
        <f t="shared" si="1"/>
        <v>430493</v>
      </c>
      <c r="I21" s="11">
        <v>235725</v>
      </c>
      <c r="J21" s="27">
        <v>194768</v>
      </c>
      <c r="K21" s="27">
        <v>36734</v>
      </c>
      <c r="L21" s="46">
        <v>79.6314801408292</v>
      </c>
      <c r="M21" s="46">
        <v>19.584508617421978</v>
      </c>
      <c r="N21" s="47">
        <v>10.396526053743209</v>
      </c>
      <c r="O21" s="46">
        <v>9.187982563678771</v>
      </c>
      <c r="P21" s="47">
        <v>5.031062502347723</v>
      </c>
      <c r="Q21" s="60">
        <v>4.156920061331048</v>
      </c>
      <c r="R21" s="47">
        <v>0.7840112417488228</v>
      </c>
    </row>
    <row r="22" spans="1:18" ht="15.75">
      <c r="A22" s="1" t="s">
        <v>39</v>
      </c>
      <c r="B22" s="1" t="s">
        <v>41</v>
      </c>
      <c r="C22" s="1" t="s">
        <v>42</v>
      </c>
      <c r="D22" s="67">
        <v>3466300</v>
      </c>
      <c r="E22" s="11">
        <v>2994596</v>
      </c>
      <c r="F22" s="52">
        <f t="shared" si="0"/>
        <v>452776</v>
      </c>
      <c r="G22" s="11">
        <v>304510</v>
      </c>
      <c r="H22" s="52">
        <f t="shared" si="1"/>
        <v>148266</v>
      </c>
      <c r="I22" s="11">
        <v>62196</v>
      </c>
      <c r="J22" s="27">
        <v>86070</v>
      </c>
      <c r="K22" s="27">
        <v>18928</v>
      </c>
      <c r="L22" s="46">
        <v>86.3917145082653</v>
      </c>
      <c r="M22" s="46">
        <v>13.062227735625884</v>
      </c>
      <c r="N22" s="47">
        <v>8.784871476790816</v>
      </c>
      <c r="O22" s="46">
        <v>4.277356258835069</v>
      </c>
      <c r="P22" s="47">
        <v>1.794305166892652</v>
      </c>
      <c r="Q22" s="60">
        <v>2.483051091942417</v>
      </c>
      <c r="R22" s="47">
        <v>0.5460577561088192</v>
      </c>
    </row>
    <row r="23" spans="1:18" ht="15.75">
      <c r="A23" s="1" t="s">
        <v>43</v>
      </c>
      <c r="B23" s="1" t="s">
        <v>45</v>
      </c>
      <c r="C23" s="1" t="s">
        <v>46</v>
      </c>
      <c r="D23" s="67">
        <v>841986</v>
      </c>
      <c r="E23" s="11">
        <v>721910</v>
      </c>
      <c r="F23" s="52">
        <f t="shared" si="0"/>
        <v>117888</v>
      </c>
      <c r="G23" s="11">
        <v>78686</v>
      </c>
      <c r="H23" s="52">
        <f t="shared" si="1"/>
        <v>39202</v>
      </c>
      <c r="I23" s="11">
        <v>7575</v>
      </c>
      <c r="J23" s="27">
        <v>31627</v>
      </c>
      <c r="K23" s="27">
        <v>2188</v>
      </c>
      <c r="L23" s="46">
        <v>85.73895527954146</v>
      </c>
      <c r="M23" s="46">
        <v>14.001182917530693</v>
      </c>
      <c r="N23" s="47">
        <v>9.34528602613345</v>
      </c>
      <c r="O23" s="46">
        <v>4.655896891397244</v>
      </c>
      <c r="P23" s="47">
        <v>0.8996586641583114</v>
      </c>
      <c r="Q23" s="60">
        <v>3.7562382272389323</v>
      </c>
      <c r="R23" s="47">
        <v>0.25986180292783967</v>
      </c>
    </row>
    <row r="24" spans="1:18" ht="15.75">
      <c r="A24" s="1" t="s">
        <v>47</v>
      </c>
      <c r="B24" s="1" t="s">
        <v>49</v>
      </c>
      <c r="C24" s="1" t="s">
        <v>50</v>
      </c>
      <c r="D24" s="67">
        <v>572680</v>
      </c>
      <c r="E24" s="11">
        <v>457090</v>
      </c>
      <c r="F24" s="52">
        <f t="shared" si="0"/>
        <v>107449</v>
      </c>
      <c r="G24" s="11">
        <v>58569</v>
      </c>
      <c r="H24" s="52">
        <f t="shared" si="1"/>
        <v>48880</v>
      </c>
      <c r="I24" s="53">
        <v>0</v>
      </c>
      <c r="J24" s="27">
        <v>48880</v>
      </c>
      <c r="K24" s="27">
        <v>8141</v>
      </c>
      <c r="L24" s="46">
        <v>79.81595306279249</v>
      </c>
      <c r="M24" s="46">
        <v>18.76248515750506</v>
      </c>
      <c r="N24" s="47">
        <v>10.227177481315918</v>
      </c>
      <c r="O24" s="46">
        <v>8.535307676189145</v>
      </c>
      <c r="P24" s="47">
        <v>0</v>
      </c>
      <c r="Q24" s="60">
        <v>8.535307676189145</v>
      </c>
      <c r="R24" s="47">
        <v>1.4215617797024516</v>
      </c>
    </row>
    <row r="25" spans="1:18" ht="15.75">
      <c r="A25" s="1" t="s">
        <v>51</v>
      </c>
      <c r="B25" s="1" t="s">
        <v>53</v>
      </c>
      <c r="C25" s="1" t="s">
        <v>54</v>
      </c>
      <c r="D25" s="67">
        <v>17858307</v>
      </c>
      <c r="E25" s="11">
        <v>14609576</v>
      </c>
      <c r="F25" s="52">
        <f t="shared" si="0"/>
        <v>3084359</v>
      </c>
      <c r="G25" s="11">
        <v>1867247</v>
      </c>
      <c r="H25" s="52">
        <f t="shared" si="1"/>
        <v>1217112</v>
      </c>
      <c r="I25" s="11">
        <v>618091</v>
      </c>
      <c r="J25" s="27">
        <v>599021</v>
      </c>
      <c r="K25" s="27">
        <v>164372</v>
      </c>
      <c r="L25" s="46">
        <v>81.80829235380487</v>
      </c>
      <c r="M25" s="46">
        <v>17.27128445042411</v>
      </c>
      <c r="N25" s="47">
        <v>10.455901558865573</v>
      </c>
      <c r="O25" s="46">
        <v>6.815382891558533</v>
      </c>
      <c r="P25" s="47">
        <v>3.461083965014153</v>
      </c>
      <c r="Q25" s="60">
        <v>3.3542989265443808</v>
      </c>
      <c r="R25" s="47">
        <v>0.9204231957710214</v>
      </c>
    </row>
    <row r="26" spans="1:18" ht="15.75">
      <c r="A26" s="1" t="s">
        <v>55</v>
      </c>
      <c r="B26" s="1" t="s">
        <v>57</v>
      </c>
      <c r="C26" s="1" t="s">
        <v>58</v>
      </c>
      <c r="D26" s="67">
        <v>9220807</v>
      </c>
      <c r="E26" s="11">
        <v>7421190</v>
      </c>
      <c r="F26" s="52">
        <f t="shared" si="0"/>
        <v>1735399</v>
      </c>
      <c r="G26" s="11">
        <v>875548</v>
      </c>
      <c r="H26" s="52">
        <f t="shared" si="1"/>
        <v>859851</v>
      </c>
      <c r="I26" s="11">
        <v>483679</v>
      </c>
      <c r="J26" s="27">
        <v>376172</v>
      </c>
      <c r="K26" s="27">
        <v>64218</v>
      </c>
      <c r="L26" s="46">
        <v>80.48308569954887</v>
      </c>
      <c r="M26" s="46">
        <v>18.82046766622488</v>
      </c>
      <c r="N26" s="47">
        <v>9.495351111892917</v>
      </c>
      <c r="O26" s="46">
        <v>9.325116554331958</v>
      </c>
      <c r="P26" s="47">
        <v>5.2455170138578975</v>
      </c>
      <c r="Q26" s="60">
        <v>4.07959954047406</v>
      </c>
      <c r="R26" s="47">
        <v>0.6964466342262667</v>
      </c>
    </row>
    <row r="27" spans="1:18" ht="15.75">
      <c r="A27" s="1" t="s">
        <v>59</v>
      </c>
      <c r="B27" s="1" t="s">
        <v>61</v>
      </c>
      <c r="C27" s="1" t="s">
        <v>62</v>
      </c>
      <c r="D27" s="67">
        <v>1268771</v>
      </c>
      <c r="E27" s="11">
        <v>1068029</v>
      </c>
      <c r="F27" s="52">
        <f t="shared" si="0"/>
        <v>183709</v>
      </c>
      <c r="G27" s="11">
        <v>117829</v>
      </c>
      <c r="H27" s="52">
        <f t="shared" si="1"/>
        <v>65880</v>
      </c>
      <c r="I27" s="11">
        <v>5055</v>
      </c>
      <c r="J27" s="27">
        <v>60825</v>
      </c>
      <c r="K27" s="27">
        <v>17033</v>
      </c>
      <c r="L27" s="46">
        <v>84.17823232088375</v>
      </c>
      <c r="M27" s="46">
        <v>14.479287436424698</v>
      </c>
      <c r="N27" s="47">
        <v>9.286861064762672</v>
      </c>
      <c r="O27" s="46">
        <v>5.192426371662026</v>
      </c>
      <c r="P27" s="47">
        <v>0.3984170508310798</v>
      </c>
      <c r="Q27" s="60">
        <v>4.794009320830946</v>
      </c>
      <c r="R27" s="47">
        <v>1.3424802426915496</v>
      </c>
    </row>
    <row r="28" spans="1:18" ht="15.75">
      <c r="A28" s="1" t="s">
        <v>63</v>
      </c>
      <c r="B28" s="1" t="s">
        <v>65</v>
      </c>
      <c r="C28" s="1" t="s">
        <v>66</v>
      </c>
      <c r="D28" s="67">
        <v>1443392</v>
      </c>
      <c r="E28" s="11">
        <v>1129556</v>
      </c>
      <c r="F28" s="52">
        <f t="shared" si="0"/>
        <v>302650</v>
      </c>
      <c r="G28" s="11">
        <v>164025</v>
      </c>
      <c r="H28" s="52">
        <f t="shared" si="1"/>
        <v>138625</v>
      </c>
      <c r="I28" s="11">
        <v>62998</v>
      </c>
      <c r="J28" s="27">
        <v>75627</v>
      </c>
      <c r="K28" s="27">
        <v>11186</v>
      </c>
      <c r="L28" s="46">
        <v>78.257050059859</v>
      </c>
      <c r="M28" s="46">
        <v>20.967969893140605</v>
      </c>
      <c r="N28" s="47">
        <v>11.363856803972864</v>
      </c>
      <c r="O28" s="46">
        <v>9.604113089167738</v>
      </c>
      <c r="P28" s="47">
        <v>4.364580100208397</v>
      </c>
      <c r="Q28" s="60">
        <v>5.239532988959341</v>
      </c>
      <c r="R28" s="47">
        <v>0.7749800470003991</v>
      </c>
    </row>
    <row r="29" spans="1:18" ht="15.75">
      <c r="A29" s="1" t="s">
        <v>67</v>
      </c>
      <c r="B29" s="1" t="s">
        <v>69</v>
      </c>
      <c r="C29" s="1" t="s">
        <v>70</v>
      </c>
      <c r="D29" s="67">
        <v>12659070</v>
      </c>
      <c r="E29" s="11">
        <v>10693304</v>
      </c>
      <c r="F29" s="52">
        <f t="shared" si="0"/>
        <v>1897089</v>
      </c>
      <c r="G29" s="11">
        <v>1271632</v>
      </c>
      <c r="H29" s="52">
        <f t="shared" si="1"/>
        <v>625457</v>
      </c>
      <c r="I29" s="11">
        <v>390547</v>
      </c>
      <c r="J29" s="27">
        <v>234910</v>
      </c>
      <c r="K29" s="27">
        <v>68677</v>
      </c>
      <c r="L29" s="46">
        <v>84.47148171232169</v>
      </c>
      <c r="M29" s="46">
        <v>14.986006081015429</v>
      </c>
      <c r="N29" s="47">
        <v>10.045224491214599</v>
      </c>
      <c r="O29" s="46">
        <v>4.940781589800831</v>
      </c>
      <c r="P29" s="47">
        <v>3.085116047229378</v>
      </c>
      <c r="Q29" s="60">
        <v>1.8556655425714528</v>
      </c>
      <c r="R29" s="47">
        <v>0.5425122066628907</v>
      </c>
    </row>
    <row r="30" spans="1:18" ht="15.75">
      <c r="A30" s="1" t="s">
        <v>71</v>
      </c>
      <c r="B30" s="1" t="s">
        <v>73</v>
      </c>
      <c r="C30" s="1" t="s">
        <v>74</v>
      </c>
      <c r="D30" s="67">
        <v>6229342</v>
      </c>
      <c r="E30" s="11">
        <v>5158825</v>
      </c>
      <c r="F30" s="52">
        <f t="shared" si="0"/>
        <v>1045462</v>
      </c>
      <c r="G30" s="11">
        <v>655179</v>
      </c>
      <c r="H30" s="52">
        <f t="shared" si="1"/>
        <v>390283</v>
      </c>
      <c r="I30" s="11">
        <v>229273</v>
      </c>
      <c r="J30" s="27">
        <v>161010</v>
      </c>
      <c r="K30" s="27">
        <v>25055</v>
      </c>
      <c r="L30" s="46">
        <v>82.81492652032911</v>
      </c>
      <c r="M30" s="46">
        <v>16.782864064936554</v>
      </c>
      <c r="N30" s="47">
        <v>10.517627704499127</v>
      </c>
      <c r="O30" s="46">
        <v>6.265236360437426</v>
      </c>
      <c r="P30" s="47">
        <v>3.6805331927513367</v>
      </c>
      <c r="Q30" s="60">
        <v>2.584703167686089</v>
      </c>
      <c r="R30" s="47">
        <v>0.4022094147343331</v>
      </c>
    </row>
    <row r="31" spans="1:18" ht="15.75">
      <c r="A31" s="1" t="s">
        <v>75</v>
      </c>
      <c r="B31" s="1" t="s">
        <v>77</v>
      </c>
      <c r="C31" s="1" t="s">
        <v>78</v>
      </c>
      <c r="D31" s="67">
        <v>2943850</v>
      </c>
      <c r="E31" s="11">
        <v>2432678</v>
      </c>
      <c r="F31" s="52">
        <f t="shared" si="0"/>
        <v>499283</v>
      </c>
      <c r="G31" s="11">
        <v>296963</v>
      </c>
      <c r="H31" s="52">
        <f t="shared" si="1"/>
        <v>202320</v>
      </c>
      <c r="I31" s="11">
        <v>115496</v>
      </c>
      <c r="J31" s="27">
        <v>86824</v>
      </c>
      <c r="K31" s="27">
        <v>11889</v>
      </c>
      <c r="L31" s="46">
        <v>82.63593593423579</v>
      </c>
      <c r="M31" s="46">
        <v>16.960205173497293</v>
      </c>
      <c r="N31" s="47">
        <v>10.087572396691408</v>
      </c>
      <c r="O31" s="46">
        <v>6.872632776805883</v>
      </c>
      <c r="P31" s="47">
        <v>3.9232977223703656</v>
      </c>
      <c r="Q31" s="60">
        <v>2.949335054435518</v>
      </c>
      <c r="R31" s="47">
        <v>0.40385889226692934</v>
      </c>
    </row>
    <row r="32" spans="1:18" ht="15.75">
      <c r="A32" s="1" t="s">
        <v>79</v>
      </c>
      <c r="B32" s="1" t="s">
        <v>81</v>
      </c>
      <c r="C32" s="1" t="s">
        <v>82</v>
      </c>
      <c r="D32" s="67">
        <v>2724551</v>
      </c>
      <c r="E32" s="11">
        <v>2197359</v>
      </c>
      <c r="F32" s="52">
        <f t="shared" si="0"/>
        <v>509427</v>
      </c>
      <c r="G32" s="11">
        <v>293480</v>
      </c>
      <c r="H32" s="52">
        <f t="shared" si="1"/>
        <v>215947</v>
      </c>
      <c r="I32" s="11">
        <v>108020</v>
      </c>
      <c r="J32" s="27">
        <v>107927</v>
      </c>
      <c r="K32" s="27">
        <v>17765</v>
      </c>
      <c r="L32" s="46">
        <v>80.65031632735082</v>
      </c>
      <c r="M32" s="46">
        <v>18.697649631076825</v>
      </c>
      <c r="N32" s="47">
        <v>10.771683114025027</v>
      </c>
      <c r="O32" s="46">
        <v>7.925966517051801</v>
      </c>
      <c r="P32" s="47">
        <v>3.964689961758837</v>
      </c>
      <c r="Q32" s="60">
        <v>3.9612765552929643</v>
      </c>
      <c r="R32" s="47">
        <v>0.6520340415723546</v>
      </c>
    </row>
    <row r="33" spans="1:18" ht="15.75">
      <c r="A33" s="1" t="s">
        <v>83</v>
      </c>
      <c r="B33" s="1" t="s">
        <v>85</v>
      </c>
      <c r="C33" s="1" t="s">
        <v>86</v>
      </c>
      <c r="D33" s="67">
        <v>4152544</v>
      </c>
      <c r="E33" s="11">
        <v>3440897</v>
      </c>
      <c r="F33" s="52">
        <f t="shared" si="0"/>
        <v>697894</v>
      </c>
      <c r="G33" s="11">
        <v>415866</v>
      </c>
      <c r="H33" s="52">
        <f t="shared" si="1"/>
        <v>282028</v>
      </c>
      <c r="I33" s="11">
        <v>159774</v>
      </c>
      <c r="J33" s="27">
        <v>122254</v>
      </c>
      <c r="K33" s="27">
        <v>13753</v>
      </c>
      <c r="L33" s="46">
        <v>82.862385082494</v>
      </c>
      <c r="M33" s="46">
        <v>16.806420353402636</v>
      </c>
      <c r="N33" s="47">
        <v>10.014728320759515</v>
      </c>
      <c r="O33" s="46">
        <v>6.791692032643122</v>
      </c>
      <c r="P33" s="47">
        <v>3.8476172678724176</v>
      </c>
      <c r="Q33" s="60">
        <v>2.944074764770704</v>
      </c>
      <c r="R33" s="47">
        <v>0.33119456410335446</v>
      </c>
    </row>
    <row r="34" spans="1:18" ht="15.75">
      <c r="A34" s="1" t="s">
        <v>87</v>
      </c>
      <c r="B34" s="1" t="s">
        <v>89</v>
      </c>
      <c r="C34" s="1" t="s">
        <v>90</v>
      </c>
      <c r="D34" s="67">
        <v>4227150</v>
      </c>
      <c r="E34" s="11">
        <v>3417004</v>
      </c>
      <c r="F34" s="52">
        <f t="shared" si="0"/>
        <v>798160</v>
      </c>
      <c r="G34" s="11">
        <v>448013</v>
      </c>
      <c r="H34" s="52">
        <f t="shared" si="1"/>
        <v>350147</v>
      </c>
      <c r="I34" s="11">
        <v>254206</v>
      </c>
      <c r="J34" s="27">
        <v>95941</v>
      </c>
      <c r="K34" s="27">
        <v>11986</v>
      </c>
      <c r="L34" s="46">
        <v>80.83469950202856</v>
      </c>
      <c r="M34" s="46">
        <v>18.88175248098601</v>
      </c>
      <c r="N34" s="47">
        <v>10.598464686609182</v>
      </c>
      <c r="O34" s="46">
        <v>8.283287794376825</v>
      </c>
      <c r="P34" s="47">
        <v>6.01364985865181</v>
      </c>
      <c r="Q34" s="60">
        <v>2.2696379357250156</v>
      </c>
      <c r="R34" s="47">
        <v>0.28354801698543936</v>
      </c>
    </row>
    <row r="35" spans="1:18" ht="15.75">
      <c r="A35" s="1" t="s">
        <v>91</v>
      </c>
      <c r="B35" s="1" t="s">
        <v>93</v>
      </c>
      <c r="C35" s="1" t="s">
        <v>94</v>
      </c>
      <c r="D35" s="67">
        <v>1307220</v>
      </c>
      <c r="E35" s="11">
        <v>1115860</v>
      </c>
      <c r="F35" s="52">
        <f t="shared" si="0"/>
        <v>188596</v>
      </c>
      <c r="G35" s="11">
        <v>113853</v>
      </c>
      <c r="H35" s="52">
        <f t="shared" si="1"/>
        <v>74743</v>
      </c>
      <c r="I35" s="11">
        <v>37073</v>
      </c>
      <c r="J35" s="27">
        <v>37670</v>
      </c>
      <c r="K35" s="27">
        <v>2764</v>
      </c>
      <c r="L35" s="46">
        <v>85.36130108168479</v>
      </c>
      <c r="M35" s="46">
        <v>14.427257844892214</v>
      </c>
      <c r="N35" s="47">
        <v>8.709551567448479</v>
      </c>
      <c r="O35" s="46">
        <v>5.717706277443735</v>
      </c>
      <c r="P35" s="47">
        <v>2.836018420770796</v>
      </c>
      <c r="Q35" s="60">
        <v>2.8816878566729396</v>
      </c>
      <c r="R35" s="47">
        <v>0.21144107342298923</v>
      </c>
    </row>
    <row r="36" spans="1:18" ht="15.75">
      <c r="A36" s="1" t="s">
        <v>95</v>
      </c>
      <c r="B36" s="1" t="s">
        <v>97</v>
      </c>
      <c r="C36" s="1" t="s">
        <v>98</v>
      </c>
      <c r="D36" s="67">
        <v>5537790</v>
      </c>
      <c r="E36" s="11">
        <v>4691386</v>
      </c>
      <c r="F36" s="52">
        <f t="shared" si="0"/>
        <v>802210</v>
      </c>
      <c r="G36" s="11">
        <v>430494</v>
      </c>
      <c r="H36" s="52">
        <f t="shared" si="1"/>
        <v>371716</v>
      </c>
      <c r="I36" s="11">
        <v>190997</v>
      </c>
      <c r="J36" s="27">
        <v>180719</v>
      </c>
      <c r="K36" s="27">
        <v>44194</v>
      </c>
      <c r="L36" s="46">
        <v>84.71585235265331</v>
      </c>
      <c r="M36" s="46">
        <v>14.486103662291274</v>
      </c>
      <c r="N36" s="47">
        <v>7.773750900630034</v>
      </c>
      <c r="O36" s="46">
        <v>6.71235276166124</v>
      </c>
      <c r="P36" s="47">
        <v>3.448975132679282</v>
      </c>
      <c r="Q36" s="60">
        <v>3.2633776289819587</v>
      </c>
      <c r="R36" s="47">
        <v>0.7980439850554102</v>
      </c>
    </row>
    <row r="37" spans="1:18" ht="15.75">
      <c r="A37" s="1" t="s">
        <v>99</v>
      </c>
      <c r="B37" s="1" t="s">
        <v>101</v>
      </c>
      <c r="C37" s="1" t="s">
        <v>102</v>
      </c>
      <c r="D37" s="67">
        <v>6360114</v>
      </c>
      <c r="E37" s="11">
        <v>5450901</v>
      </c>
      <c r="F37" s="52">
        <f t="shared" si="0"/>
        <v>860679</v>
      </c>
      <c r="G37" s="11">
        <v>528615</v>
      </c>
      <c r="H37" s="52">
        <f t="shared" si="1"/>
        <v>332064</v>
      </c>
      <c r="I37" s="11">
        <v>190822</v>
      </c>
      <c r="J37" s="27">
        <v>141242</v>
      </c>
      <c r="K37" s="27">
        <v>48534</v>
      </c>
      <c r="L37" s="46">
        <v>85.70445435412006</v>
      </c>
      <c r="M37" s="46">
        <v>13.532446116531874</v>
      </c>
      <c r="N37" s="47">
        <v>8.31140762571237</v>
      </c>
      <c r="O37" s="46">
        <v>5.221038490819504</v>
      </c>
      <c r="P37" s="47">
        <v>3.0002921331284313</v>
      </c>
      <c r="Q37" s="60">
        <v>2.220746357691073</v>
      </c>
      <c r="R37" s="47">
        <v>0.7630995293480589</v>
      </c>
    </row>
    <row r="38" spans="1:18" ht="15.75">
      <c r="A38" s="1" t="s">
        <v>103</v>
      </c>
      <c r="B38" s="1" t="s">
        <v>105</v>
      </c>
      <c r="C38" s="1" t="s">
        <v>106</v>
      </c>
      <c r="D38" s="67">
        <v>9972014</v>
      </c>
      <c r="E38" s="11">
        <v>8525248</v>
      </c>
      <c r="F38" s="52">
        <f t="shared" si="0"/>
        <v>1411523</v>
      </c>
      <c r="G38" s="11">
        <v>912827</v>
      </c>
      <c r="H38" s="52">
        <f t="shared" si="1"/>
        <v>498696</v>
      </c>
      <c r="I38" s="11">
        <v>359928</v>
      </c>
      <c r="J38" s="27">
        <v>138768</v>
      </c>
      <c r="K38" s="27">
        <v>35243</v>
      </c>
      <c r="L38" s="46">
        <v>85.4917371756598</v>
      </c>
      <c r="M38" s="46">
        <v>14.154843745706735</v>
      </c>
      <c r="N38" s="47">
        <v>9.153888071155937</v>
      </c>
      <c r="O38" s="46">
        <v>5.000955674550798</v>
      </c>
      <c r="P38" s="47">
        <v>3.6093812142662456</v>
      </c>
      <c r="Q38" s="60">
        <v>1.3915744602845523</v>
      </c>
      <c r="R38" s="47">
        <v>0.3534190786334636</v>
      </c>
    </row>
    <row r="39" spans="1:18" ht="15.75">
      <c r="A39" s="1" t="s">
        <v>107</v>
      </c>
      <c r="B39" s="1" t="s">
        <v>109</v>
      </c>
      <c r="C39" s="1" t="s">
        <v>110</v>
      </c>
      <c r="D39" s="67">
        <v>5097380</v>
      </c>
      <c r="E39" s="11">
        <v>4350341</v>
      </c>
      <c r="F39" s="52">
        <f t="shared" si="0"/>
        <v>722415</v>
      </c>
      <c r="G39" s="11">
        <v>388827</v>
      </c>
      <c r="H39" s="52">
        <f t="shared" si="1"/>
        <v>333588</v>
      </c>
      <c r="I39" s="11">
        <v>222251</v>
      </c>
      <c r="J39" s="27">
        <v>111337</v>
      </c>
      <c r="K39" s="27">
        <v>24624</v>
      </c>
      <c r="L39" s="46">
        <v>85.34464764251439</v>
      </c>
      <c r="M39" s="46">
        <v>14.172280661830195</v>
      </c>
      <c r="N39" s="47">
        <v>7.627977510014949</v>
      </c>
      <c r="O39" s="46">
        <v>6.544303151815247</v>
      </c>
      <c r="P39" s="47">
        <v>4.360102640964574</v>
      </c>
      <c r="Q39" s="60">
        <v>2.184200510850672</v>
      </c>
      <c r="R39" s="47">
        <v>0.48307169565541513</v>
      </c>
    </row>
    <row r="40" spans="1:18" ht="15.75">
      <c r="A40" s="1" t="s">
        <v>111</v>
      </c>
      <c r="B40" s="1" t="s">
        <v>113</v>
      </c>
      <c r="C40" s="1" t="s">
        <v>114</v>
      </c>
      <c r="D40" s="67">
        <v>2865146</v>
      </c>
      <c r="E40" s="11">
        <v>2365282</v>
      </c>
      <c r="F40" s="52">
        <f t="shared" si="0"/>
        <v>492106</v>
      </c>
      <c r="G40" s="11">
        <v>292110</v>
      </c>
      <c r="H40" s="52">
        <f t="shared" si="1"/>
        <v>199996</v>
      </c>
      <c r="I40" s="11">
        <v>117788</v>
      </c>
      <c r="J40" s="27">
        <v>82208</v>
      </c>
      <c r="K40" s="27">
        <v>7758</v>
      </c>
      <c r="L40" s="46">
        <v>82.55362902972485</v>
      </c>
      <c r="M40" s="46">
        <v>17.175599428440993</v>
      </c>
      <c r="N40" s="47">
        <v>10.19529196766936</v>
      </c>
      <c r="O40" s="46">
        <v>6.980307460771633</v>
      </c>
      <c r="P40" s="47">
        <v>4.11106449723679</v>
      </c>
      <c r="Q40" s="60">
        <v>2.8692429635348424</v>
      </c>
      <c r="R40" s="47">
        <v>0.2707715418341683</v>
      </c>
    </row>
    <row r="41" spans="1:18" ht="15.75">
      <c r="A41" s="1" t="s">
        <v>115</v>
      </c>
      <c r="B41" s="1" t="s">
        <v>117</v>
      </c>
      <c r="C41" s="1" t="s">
        <v>118</v>
      </c>
      <c r="D41" s="67">
        <v>5767935</v>
      </c>
      <c r="E41" s="11">
        <v>4739399</v>
      </c>
      <c r="F41" s="52">
        <f t="shared" si="0"/>
        <v>1009441</v>
      </c>
      <c r="G41" s="11">
        <v>577878</v>
      </c>
      <c r="H41" s="52">
        <f t="shared" si="1"/>
        <v>431563</v>
      </c>
      <c r="I41" s="11">
        <v>268929</v>
      </c>
      <c r="J41" s="27">
        <v>162634</v>
      </c>
      <c r="K41" s="27">
        <v>19095</v>
      </c>
      <c r="L41" s="46">
        <v>82.1680376079134</v>
      </c>
      <c r="M41" s="46">
        <v>17.500908037278506</v>
      </c>
      <c r="N41" s="47">
        <v>10.01880222297928</v>
      </c>
      <c r="O41" s="46">
        <v>7.482105814299225</v>
      </c>
      <c r="P41" s="47">
        <v>4.66248319372531</v>
      </c>
      <c r="Q41" s="60">
        <v>2.8196226205739143</v>
      </c>
      <c r="R41" s="47">
        <v>0.33105435480808987</v>
      </c>
    </row>
    <row r="42" spans="1:18" ht="15.75">
      <c r="A42" s="1" t="s">
        <v>119</v>
      </c>
      <c r="B42" s="1" t="s">
        <v>121</v>
      </c>
      <c r="C42" s="1" t="s">
        <v>122</v>
      </c>
      <c r="D42" s="67">
        <v>933088</v>
      </c>
      <c r="E42" s="11">
        <v>767017</v>
      </c>
      <c r="F42" s="52">
        <f t="shared" si="0"/>
        <v>162909</v>
      </c>
      <c r="G42" s="11">
        <v>89667</v>
      </c>
      <c r="H42" s="52">
        <f t="shared" si="1"/>
        <v>73242</v>
      </c>
      <c r="I42" s="11">
        <v>36560</v>
      </c>
      <c r="J42" s="27">
        <v>36682</v>
      </c>
      <c r="K42" s="27">
        <v>3162</v>
      </c>
      <c r="L42" s="46">
        <v>82.2020002400631</v>
      </c>
      <c r="M42" s="46">
        <v>17.45912496999211</v>
      </c>
      <c r="N42" s="47">
        <v>9.609704550910525</v>
      </c>
      <c r="O42" s="46">
        <v>7.8494204190815875</v>
      </c>
      <c r="P42" s="47">
        <v>3.918172776844199</v>
      </c>
      <c r="Q42" s="60">
        <v>3.9312476422373877</v>
      </c>
      <c r="R42" s="47">
        <v>0.3388747899447855</v>
      </c>
    </row>
    <row r="43" spans="1:18" ht="15.75">
      <c r="A43" s="1" t="s">
        <v>123</v>
      </c>
      <c r="B43" s="1" t="s">
        <v>125</v>
      </c>
      <c r="C43" s="1" t="s">
        <v>126</v>
      </c>
      <c r="D43" s="67">
        <v>1740927</v>
      </c>
      <c r="E43" s="11">
        <v>1419386</v>
      </c>
      <c r="F43" s="52">
        <f t="shared" si="0"/>
        <v>314034</v>
      </c>
      <c r="G43" s="11">
        <v>191379</v>
      </c>
      <c r="H43" s="52">
        <f t="shared" si="1"/>
        <v>122655</v>
      </c>
      <c r="I43" s="11">
        <v>68302</v>
      </c>
      <c r="J43" s="27">
        <v>54353</v>
      </c>
      <c r="K43" s="27">
        <v>7507</v>
      </c>
      <c r="L43" s="46">
        <v>81.53047198417855</v>
      </c>
      <c r="M43" s="46">
        <v>18.038320963486694</v>
      </c>
      <c r="N43" s="47">
        <v>10.99293652174962</v>
      </c>
      <c r="O43" s="46">
        <v>7.045384441737075</v>
      </c>
      <c r="P43" s="47">
        <v>3.923312120496724</v>
      </c>
      <c r="Q43" s="60">
        <v>3.1220723212403505</v>
      </c>
      <c r="R43" s="47">
        <v>0.4312070523347619</v>
      </c>
    </row>
    <row r="44" spans="1:18" ht="15.75">
      <c r="A44" s="1" t="s">
        <v>127</v>
      </c>
      <c r="B44" s="1" t="s">
        <v>129</v>
      </c>
      <c r="C44" s="1" t="s">
        <v>130</v>
      </c>
      <c r="D44" s="67">
        <v>2458244</v>
      </c>
      <c r="E44" s="11">
        <v>1899012</v>
      </c>
      <c r="F44" s="52">
        <f t="shared" si="0"/>
        <v>540885</v>
      </c>
      <c r="G44" s="11">
        <v>364661</v>
      </c>
      <c r="H44" s="52">
        <f t="shared" si="1"/>
        <v>176224</v>
      </c>
      <c r="I44" s="11">
        <v>25408</v>
      </c>
      <c r="J44" s="27">
        <v>150816</v>
      </c>
      <c r="K44" s="27">
        <v>18347</v>
      </c>
      <c r="L44" s="46">
        <v>77.25075297651495</v>
      </c>
      <c r="M44" s="46">
        <v>22.002901257971136</v>
      </c>
      <c r="N44" s="47">
        <v>14.834206856601703</v>
      </c>
      <c r="O44" s="46">
        <v>7.168694401369432</v>
      </c>
      <c r="P44" s="47">
        <v>1.033583322078687</v>
      </c>
      <c r="Q44" s="60">
        <v>6.135111079290746</v>
      </c>
      <c r="R44" s="47">
        <v>0.7463457655139197</v>
      </c>
    </row>
    <row r="45" spans="1:18" ht="15.75">
      <c r="A45" s="1" t="s">
        <v>131</v>
      </c>
      <c r="B45" s="1" t="s">
        <v>133</v>
      </c>
      <c r="C45" s="1" t="s">
        <v>134</v>
      </c>
      <c r="D45" s="67">
        <v>1300973</v>
      </c>
      <c r="E45" s="11">
        <v>1117984</v>
      </c>
      <c r="F45" s="52">
        <f t="shared" si="0"/>
        <v>176931</v>
      </c>
      <c r="G45" s="11">
        <v>101110</v>
      </c>
      <c r="H45" s="52">
        <f t="shared" si="1"/>
        <v>75821</v>
      </c>
      <c r="I45" s="11">
        <v>32317</v>
      </c>
      <c r="J45" s="27">
        <v>43504</v>
      </c>
      <c r="K45" s="27">
        <v>6058</v>
      </c>
      <c r="L45" s="46">
        <v>85.93445059966656</v>
      </c>
      <c r="M45" s="46">
        <v>13.599897922554888</v>
      </c>
      <c r="N45" s="47">
        <v>7.7718753579051985</v>
      </c>
      <c r="O45" s="46">
        <v>5.828022564649689</v>
      </c>
      <c r="P45" s="47">
        <v>2.4840638506717667</v>
      </c>
      <c r="Q45" s="60">
        <v>3.3439587139779228</v>
      </c>
      <c r="R45" s="47">
        <v>0.465651477778555</v>
      </c>
    </row>
    <row r="46" spans="1:18" ht="15.75">
      <c r="A46" s="1" t="s">
        <v>135</v>
      </c>
      <c r="B46" s="1" t="s">
        <v>137</v>
      </c>
      <c r="C46" s="1" t="s">
        <v>138</v>
      </c>
      <c r="D46" s="67">
        <v>8617328</v>
      </c>
      <c r="E46" s="11">
        <v>7602145</v>
      </c>
      <c r="F46" s="52">
        <f t="shared" si="0"/>
        <v>951371</v>
      </c>
      <c r="G46" s="11">
        <v>569013</v>
      </c>
      <c r="H46" s="52">
        <f t="shared" si="1"/>
        <v>382358</v>
      </c>
      <c r="I46" s="11">
        <v>229270</v>
      </c>
      <c r="J46" s="27">
        <v>153088</v>
      </c>
      <c r="K46" s="27">
        <v>63812</v>
      </c>
      <c r="L46" s="46">
        <v>88.21928328595592</v>
      </c>
      <c r="M46" s="46">
        <v>11.040208751483057</v>
      </c>
      <c r="N46" s="47">
        <v>6.6031257020737755</v>
      </c>
      <c r="O46" s="46">
        <v>4.437083049409283</v>
      </c>
      <c r="P46" s="47">
        <v>2.6605694943954785</v>
      </c>
      <c r="Q46" s="60">
        <v>1.7765135550138047</v>
      </c>
      <c r="R46" s="47">
        <v>0.7405079625610166</v>
      </c>
    </row>
    <row r="47" spans="1:18" ht="15.75">
      <c r="A47" s="1" t="s">
        <v>139</v>
      </c>
      <c r="B47" s="1" t="s">
        <v>141</v>
      </c>
      <c r="C47" s="1" t="s">
        <v>142</v>
      </c>
      <c r="D47" s="67">
        <v>1927178</v>
      </c>
      <c r="E47" s="11">
        <v>1590838</v>
      </c>
      <c r="F47" s="52">
        <f t="shared" si="0"/>
        <v>323618</v>
      </c>
      <c r="G47" s="11">
        <v>200221</v>
      </c>
      <c r="H47" s="52">
        <f t="shared" si="1"/>
        <v>123397</v>
      </c>
      <c r="I47" s="11">
        <v>51354</v>
      </c>
      <c r="J47" s="27">
        <v>72043</v>
      </c>
      <c r="K47" s="27">
        <v>12722</v>
      </c>
      <c r="L47" s="46">
        <v>82.54753842146391</v>
      </c>
      <c r="M47" s="46">
        <v>16.792325358633192</v>
      </c>
      <c r="N47" s="47">
        <v>10.389336117369542</v>
      </c>
      <c r="O47" s="46">
        <v>6.4029892412636515</v>
      </c>
      <c r="P47" s="47">
        <v>2.664725313385686</v>
      </c>
      <c r="Q47" s="60">
        <v>3.7382639278779646</v>
      </c>
      <c r="R47" s="47">
        <v>0.6601362199028838</v>
      </c>
    </row>
    <row r="48" spans="1:18" ht="15.75">
      <c r="A48" s="1" t="s">
        <v>143</v>
      </c>
      <c r="B48" s="1" t="s">
        <v>145</v>
      </c>
      <c r="C48" s="1" t="s">
        <v>146</v>
      </c>
      <c r="D48" s="67">
        <v>19058558</v>
      </c>
      <c r="E48" s="11">
        <v>16730627</v>
      </c>
      <c r="F48" s="52">
        <f t="shared" si="0"/>
        <v>2175806</v>
      </c>
      <c r="G48" s="11">
        <v>1401259</v>
      </c>
      <c r="H48" s="52">
        <f t="shared" si="1"/>
        <v>774547</v>
      </c>
      <c r="I48" s="11">
        <v>504305</v>
      </c>
      <c r="J48" s="27">
        <v>270242</v>
      </c>
      <c r="K48" s="27">
        <v>152125</v>
      </c>
      <c r="L48" s="46">
        <v>87.78537704688885</v>
      </c>
      <c r="M48" s="46">
        <v>11.416425104144814</v>
      </c>
      <c r="N48" s="47">
        <v>7.352387310729385</v>
      </c>
      <c r="O48" s="46">
        <v>4.064037793415431</v>
      </c>
      <c r="P48" s="47">
        <v>2.6460816185568707</v>
      </c>
      <c r="Q48" s="60">
        <v>1.4179561748585596</v>
      </c>
      <c r="R48" s="47">
        <v>0.798197848966328</v>
      </c>
    </row>
    <row r="49" spans="1:18" ht="15.75">
      <c r="A49" s="1" t="s">
        <v>147</v>
      </c>
      <c r="B49" s="1" t="s">
        <v>149</v>
      </c>
      <c r="C49" s="1" t="s">
        <v>150</v>
      </c>
      <c r="D49" s="67">
        <v>8738652</v>
      </c>
      <c r="E49" s="11">
        <v>7167856</v>
      </c>
      <c r="F49" s="52">
        <f t="shared" si="0"/>
        <v>1527286</v>
      </c>
      <c r="G49" s="11">
        <v>856628</v>
      </c>
      <c r="H49" s="52">
        <f t="shared" si="1"/>
        <v>670658</v>
      </c>
      <c r="I49" s="11">
        <v>326146</v>
      </c>
      <c r="J49" s="27">
        <v>344512</v>
      </c>
      <c r="K49" s="27">
        <v>43510</v>
      </c>
      <c r="L49" s="46">
        <v>82.02473333415726</v>
      </c>
      <c r="M49" s="46">
        <v>17.477363785627347</v>
      </c>
      <c r="N49" s="47">
        <v>9.802747609127815</v>
      </c>
      <c r="O49" s="46">
        <v>7.6746161764995335</v>
      </c>
      <c r="P49" s="47">
        <v>3.7322232307683154</v>
      </c>
      <c r="Q49" s="60">
        <v>3.9423929457312177</v>
      </c>
      <c r="R49" s="47">
        <v>0.4979028802153925</v>
      </c>
    </row>
    <row r="50" spans="1:18" ht="15.75">
      <c r="A50" s="1" t="s">
        <v>151</v>
      </c>
      <c r="B50" s="1" t="s">
        <v>153</v>
      </c>
      <c r="C50" s="1" t="s">
        <v>154</v>
      </c>
      <c r="D50" s="67">
        <v>629041</v>
      </c>
      <c r="E50" s="11">
        <v>518226</v>
      </c>
      <c r="F50" s="52">
        <f t="shared" si="0"/>
        <v>108161</v>
      </c>
      <c r="G50" s="11">
        <v>58278</v>
      </c>
      <c r="H50" s="52">
        <f t="shared" si="1"/>
        <v>49883</v>
      </c>
      <c r="I50" s="11">
        <v>23623</v>
      </c>
      <c r="J50" s="27">
        <v>26260</v>
      </c>
      <c r="K50" s="27">
        <v>2654</v>
      </c>
      <c r="L50" s="46">
        <v>82.38350123441874</v>
      </c>
      <c r="M50" s="46">
        <v>17.194586680359468</v>
      </c>
      <c r="N50" s="47">
        <v>9.264578938415779</v>
      </c>
      <c r="O50" s="46">
        <v>7.9300077419436885</v>
      </c>
      <c r="P50" s="47">
        <v>3.755399091633137</v>
      </c>
      <c r="Q50" s="60">
        <v>4.174608650310552</v>
      </c>
      <c r="R50" s="47">
        <v>0.42191208522179</v>
      </c>
    </row>
    <row r="51" spans="1:18" ht="15.75">
      <c r="A51" s="1" t="s">
        <v>155</v>
      </c>
      <c r="B51" s="1" t="s">
        <v>157</v>
      </c>
      <c r="C51" s="1" t="s">
        <v>158</v>
      </c>
      <c r="D51" s="67">
        <v>11329681</v>
      </c>
      <c r="E51" s="11">
        <v>9520657</v>
      </c>
      <c r="F51" s="52">
        <f t="shared" si="0"/>
        <v>1773216</v>
      </c>
      <c r="G51" s="11">
        <v>1201702</v>
      </c>
      <c r="H51" s="52">
        <f t="shared" si="1"/>
        <v>571514</v>
      </c>
      <c r="I51" s="11">
        <v>374815</v>
      </c>
      <c r="J51" s="27">
        <v>196699</v>
      </c>
      <c r="K51" s="27">
        <v>35808</v>
      </c>
      <c r="L51" s="46">
        <v>84.03287788950104</v>
      </c>
      <c r="M51" s="46">
        <v>15.651067316017105</v>
      </c>
      <c r="N51" s="47">
        <v>10.606671096917909</v>
      </c>
      <c r="O51" s="46">
        <v>5.044396219099196</v>
      </c>
      <c r="P51" s="47">
        <v>3.308257311039914</v>
      </c>
      <c r="Q51" s="60">
        <v>1.7361389080592826</v>
      </c>
      <c r="R51" s="47">
        <v>0.31605479448185697</v>
      </c>
    </row>
    <row r="52" spans="1:18" ht="15.75">
      <c r="A52" s="1" t="s">
        <v>159</v>
      </c>
      <c r="B52" s="1" t="s">
        <v>161</v>
      </c>
      <c r="C52" s="1" t="s">
        <v>162</v>
      </c>
      <c r="D52" s="67">
        <v>3532356</v>
      </c>
      <c r="E52" s="11">
        <v>2835384</v>
      </c>
      <c r="F52" s="52">
        <f t="shared" si="0"/>
        <v>679576</v>
      </c>
      <c r="G52" s="11">
        <v>409455</v>
      </c>
      <c r="H52" s="52">
        <f t="shared" si="1"/>
        <v>270121</v>
      </c>
      <c r="I52" s="11">
        <v>156517</v>
      </c>
      <c r="J52" s="27">
        <v>113604</v>
      </c>
      <c r="K52" s="27">
        <v>17396</v>
      </c>
      <c r="L52" s="46">
        <v>80.26891966721361</v>
      </c>
      <c r="M52" s="46">
        <v>19.23860448946822</v>
      </c>
      <c r="N52" s="47">
        <v>11.591555324548262</v>
      </c>
      <c r="O52" s="46">
        <v>7.647049164919957</v>
      </c>
      <c r="P52" s="47">
        <v>4.430952033147282</v>
      </c>
      <c r="Q52" s="60">
        <v>3.216097131772675</v>
      </c>
      <c r="R52" s="47">
        <v>0.4924758433181706</v>
      </c>
    </row>
    <row r="53" spans="1:18" ht="15.75">
      <c r="A53" s="1" t="s">
        <v>163</v>
      </c>
      <c r="B53" s="1" t="s">
        <v>165</v>
      </c>
      <c r="C53" s="1" t="s">
        <v>166</v>
      </c>
      <c r="D53" s="67">
        <v>3652923</v>
      </c>
      <c r="E53" s="11">
        <v>2894340</v>
      </c>
      <c r="F53" s="52">
        <f t="shared" si="0"/>
        <v>738690</v>
      </c>
      <c r="G53" s="11">
        <v>444655</v>
      </c>
      <c r="H53" s="52">
        <f t="shared" si="1"/>
        <v>294035</v>
      </c>
      <c r="I53" s="11">
        <v>144349</v>
      </c>
      <c r="J53" s="27">
        <v>149686</v>
      </c>
      <c r="K53" s="27">
        <v>19893</v>
      </c>
      <c r="L53" s="46">
        <v>79.23353435043661</v>
      </c>
      <c r="M53" s="46">
        <v>20.221888060602428</v>
      </c>
      <c r="N53" s="47">
        <v>12.172580697704277</v>
      </c>
      <c r="O53" s="46">
        <v>8.049307362898151</v>
      </c>
      <c r="P53" s="47">
        <v>3.9516025933204726</v>
      </c>
      <c r="Q53" s="60">
        <v>4.097704769577678</v>
      </c>
      <c r="R53" s="47">
        <v>0.5445775889609499</v>
      </c>
    </row>
    <row r="54" spans="1:18" ht="15.75">
      <c r="A54" s="1" t="s">
        <v>167</v>
      </c>
      <c r="B54" s="1" t="s">
        <v>169</v>
      </c>
      <c r="C54" s="1" t="s">
        <v>170</v>
      </c>
      <c r="D54" s="67">
        <v>12297027</v>
      </c>
      <c r="E54" s="11">
        <v>10695614</v>
      </c>
      <c r="F54" s="52">
        <f t="shared" si="0"/>
        <v>1552260</v>
      </c>
      <c r="G54" s="11">
        <v>971171</v>
      </c>
      <c r="H54" s="52">
        <f t="shared" si="1"/>
        <v>581089</v>
      </c>
      <c r="I54" s="11">
        <v>335317</v>
      </c>
      <c r="J54" s="27">
        <v>245772</v>
      </c>
      <c r="K54" s="27">
        <v>49153</v>
      </c>
      <c r="L54" s="46">
        <v>86.97723441609098</v>
      </c>
      <c r="M54" s="46">
        <v>12.623051083810747</v>
      </c>
      <c r="N54" s="47">
        <v>7.897608096656208</v>
      </c>
      <c r="O54" s="46">
        <v>4.725442987154537</v>
      </c>
      <c r="P54" s="47">
        <v>2.7268135623350265</v>
      </c>
      <c r="Q54" s="60">
        <v>1.9986294248195111</v>
      </c>
      <c r="R54" s="47">
        <v>0.3997145000982758</v>
      </c>
    </row>
    <row r="55" spans="1:18" ht="15.75">
      <c r="A55" s="1" t="s">
        <v>171</v>
      </c>
      <c r="B55" s="1" t="s">
        <v>173</v>
      </c>
      <c r="C55" s="1" t="s">
        <v>174</v>
      </c>
      <c r="D55" s="67">
        <v>1055469</v>
      </c>
      <c r="E55" s="11">
        <v>907358</v>
      </c>
      <c r="F55" s="52">
        <f t="shared" si="0"/>
        <v>140235</v>
      </c>
      <c r="G55" s="11">
        <v>92643</v>
      </c>
      <c r="H55" s="52">
        <f t="shared" si="1"/>
        <v>47592</v>
      </c>
      <c r="I55" s="11">
        <v>15010</v>
      </c>
      <c r="J55" s="27">
        <v>32582</v>
      </c>
      <c r="K55" s="27">
        <v>7876</v>
      </c>
      <c r="L55" s="46">
        <v>85.96728089598083</v>
      </c>
      <c r="M55" s="46">
        <v>13.286510546496391</v>
      </c>
      <c r="N55" s="47">
        <v>8.77742501200888</v>
      </c>
      <c r="O55" s="46">
        <v>4.509085534487512</v>
      </c>
      <c r="P55" s="47">
        <v>1.422116613562312</v>
      </c>
      <c r="Q55" s="60">
        <v>3.0869689209252</v>
      </c>
      <c r="R55" s="47">
        <v>0.7462085575227695</v>
      </c>
    </row>
    <row r="56" spans="1:18" ht="15.75">
      <c r="A56" s="1" t="s">
        <v>175</v>
      </c>
      <c r="B56" s="1" t="s">
        <v>177</v>
      </c>
      <c r="C56" s="1" t="s">
        <v>178</v>
      </c>
      <c r="D56" s="67">
        <v>4263976</v>
      </c>
      <c r="E56" s="11">
        <v>3540107</v>
      </c>
      <c r="F56" s="52">
        <f t="shared" si="0"/>
        <v>706880</v>
      </c>
      <c r="G56" s="11">
        <v>402367</v>
      </c>
      <c r="H56" s="52">
        <f t="shared" si="1"/>
        <v>304513</v>
      </c>
      <c r="I56" s="11">
        <v>141405</v>
      </c>
      <c r="J56" s="27">
        <v>163108</v>
      </c>
      <c r="K56" s="27">
        <v>16989</v>
      </c>
      <c r="L56" s="46">
        <v>83.02361457944416</v>
      </c>
      <c r="M56" s="46">
        <v>16.577954472539243</v>
      </c>
      <c r="N56" s="47">
        <v>9.436427409535138</v>
      </c>
      <c r="O56" s="46">
        <v>7.141527063004107</v>
      </c>
      <c r="P56" s="47">
        <v>3.3162710109062528</v>
      </c>
      <c r="Q56" s="60">
        <v>3.8252560520978545</v>
      </c>
      <c r="R56" s="47">
        <v>0.39843094801659296</v>
      </c>
    </row>
    <row r="57" spans="1:18" ht="15.75">
      <c r="A57" s="1" t="s">
        <v>179</v>
      </c>
      <c r="B57" s="1" t="s">
        <v>181</v>
      </c>
      <c r="C57" s="1" t="s">
        <v>182</v>
      </c>
      <c r="D57" s="67">
        <v>771702</v>
      </c>
      <c r="E57" s="11">
        <v>640544</v>
      </c>
      <c r="F57" s="52">
        <f t="shared" si="0"/>
        <v>128788</v>
      </c>
      <c r="G57" s="11">
        <v>72242</v>
      </c>
      <c r="H57" s="52">
        <f t="shared" si="1"/>
        <v>56546</v>
      </c>
      <c r="I57" s="11">
        <v>28865</v>
      </c>
      <c r="J57" s="27">
        <v>27681</v>
      </c>
      <c r="K57" s="27">
        <v>2370</v>
      </c>
      <c r="L57" s="46">
        <v>83.00406115313942</v>
      </c>
      <c r="M57" s="46">
        <v>16.68882547926531</v>
      </c>
      <c r="N57" s="47">
        <v>9.361385612581023</v>
      </c>
      <c r="O57" s="46">
        <v>7.327439866684291</v>
      </c>
      <c r="P57" s="47">
        <v>3.7404334833912576</v>
      </c>
      <c r="Q57" s="60">
        <v>3.587006383293033</v>
      </c>
      <c r="R57" s="47">
        <v>0.3071133675952635</v>
      </c>
    </row>
    <row r="58" spans="1:18" ht="15.75">
      <c r="A58" s="1" t="s">
        <v>183</v>
      </c>
      <c r="B58" s="1" t="s">
        <v>185</v>
      </c>
      <c r="C58" s="1" t="s">
        <v>186</v>
      </c>
      <c r="D58" s="67">
        <v>5955564</v>
      </c>
      <c r="E58" s="11">
        <v>4947042</v>
      </c>
      <c r="F58" s="52">
        <f t="shared" si="0"/>
        <v>988422</v>
      </c>
      <c r="G58" s="11">
        <v>610265</v>
      </c>
      <c r="H58" s="52">
        <f t="shared" si="1"/>
        <v>378157</v>
      </c>
      <c r="I58" s="11">
        <v>191505</v>
      </c>
      <c r="J58" s="27">
        <v>186652</v>
      </c>
      <c r="K58" s="27">
        <v>20100</v>
      </c>
      <c r="L58" s="46">
        <v>83.06588595135574</v>
      </c>
      <c r="M58" s="46">
        <v>16.596614527188358</v>
      </c>
      <c r="N58" s="47">
        <v>10.246972411009269</v>
      </c>
      <c r="O58" s="46">
        <v>6.349642116179089</v>
      </c>
      <c r="P58" s="47">
        <v>3.215564470468288</v>
      </c>
      <c r="Q58" s="60">
        <v>3.1340776457108013</v>
      </c>
      <c r="R58" s="47">
        <v>0.3374995214559024</v>
      </c>
    </row>
    <row r="59" spans="1:18" ht="15.75">
      <c r="A59" s="1" t="s">
        <v>187</v>
      </c>
      <c r="B59" s="1" t="s">
        <v>189</v>
      </c>
      <c r="C59" s="1" t="s">
        <v>190</v>
      </c>
      <c r="D59" s="67">
        <v>23135372</v>
      </c>
      <c r="E59" s="11">
        <v>18539402</v>
      </c>
      <c r="F59" s="52">
        <f t="shared" si="0"/>
        <v>4407285</v>
      </c>
      <c r="G59" s="11">
        <v>2702888</v>
      </c>
      <c r="H59" s="52">
        <f t="shared" si="1"/>
        <v>1704397</v>
      </c>
      <c r="I59" s="11">
        <v>1071702</v>
      </c>
      <c r="J59" s="27">
        <v>632695</v>
      </c>
      <c r="K59" s="27">
        <v>188685</v>
      </c>
      <c r="L59" s="46">
        <v>80.13444521229223</v>
      </c>
      <c r="M59" s="46">
        <v>19.049985450849892</v>
      </c>
      <c r="N59" s="47">
        <v>11.68292431174221</v>
      </c>
      <c r="O59" s="46">
        <v>7.367061139107683</v>
      </c>
      <c r="P59" s="47">
        <v>4.632309348645874</v>
      </c>
      <c r="Q59" s="60">
        <v>2.7347517904618086</v>
      </c>
      <c r="R59" s="47">
        <v>0.8155693368578641</v>
      </c>
    </row>
    <row r="60" spans="1:18" ht="15.75">
      <c r="A60" s="1" t="s">
        <v>191</v>
      </c>
      <c r="B60" s="1" t="s">
        <v>193</v>
      </c>
      <c r="C60" s="1" t="s">
        <v>194</v>
      </c>
      <c r="D60" s="67">
        <v>2499389</v>
      </c>
      <c r="E60" s="11">
        <v>1956639</v>
      </c>
      <c r="F60" s="52">
        <f t="shared" si="0"/>
        <v>518391</v>
      </c>
      <c r="G60" s="11">
        <v>323030</v>
      </c>
      <c r="H60" s="52">
        <f t="shared" si="1"/>
        <v>195361</v>
      </c>
      <c r="I60" s="11">
        <v>94351</v>
      </c>
      <c r="J60" s="27">
        <v>101010</v>
      </c>
      <c r="K60" s="27">
        <v>24359</v>
      </c>
      <c r="L60" s="46">
        <v>78.28469277891517</v>
      </c>
      <c r="M60" s="46">
        <v>20.74070902928676</v>
      </c>
      <c r="N60" s="47">
        <v>12.924358713269523</v>
      </c>
      <c r="O60" s="46">
        <v>7.8163503160172345</v>
      </c>
      <c r="P60" s="47">
        <v>3.77496260085965</v>
      </c>
      <c r="Q60" s="60">
        <v>4.041387715157584</v>
      </c>
      <c r="R60" s="47">
        <v>0.9745981917980755</v>
      </c>
    </row>
    <row r="61" spans="1:18" ht="15.75">
      <c r="A61" s="1" t="s">
        <v>195</v>
      </c>
      <c r="B61" s="1" t="s">
        <v>197</v>
      </c>
      <c r="C61" s="1" t="s">
        <v>198</v>
      </c>
      <c r="D61" s="67">
        <v>617900</v>
      </c>
      <c r="E61" s="11">
        <v>525728</v>
      </c>
      <c r="F61" s="52">
        <f t="shared" si="0"/>
        <v>89421</v>
      </c>
      <c r="G61" s="11">
        <v>49918</v>
      </c>
      <c r="H61" s="52">
        <f t="shared" si="1"/>
        <v>39503</v>
      </c>
      <c r="I61" s="11">
        <v>13422</v>
      </c>
      <c r="J61" s="27">
        <v>26081</v>
      </c>
      <c r="K61" s="27">
        <v>2751</v>
      </c>
      <c r="L61" s="46">
        <v>85.08302314290339</v>
      </c>
      <c r="M61" s="46">
        <v>14.471759184334035</v>
      </c>
      <c r="N61" s="47">
        <v>8.078653503803205</v>
      </c>
      <c r="O61" s="46">
        <v>6.39310568053083</v>
      </c>
      <c r="P61" s="47">
        <v>2.172196148244052</v>
      </c>
      <c r="Q61" s="60">
        <v>4.220909532286778</v>
      </c>
      <c r="R61" s="47">
        <v>0.44521767276258295</v>
      </c>
    </row>
    <row r="62" spans="1:18" ht="15.75">
      <c r="A62" s="1" t="s">
        <v>199</v>
      </c>
      <c r="B62" s="1" t="s">
        <v>201</v>
      </c>
      <c r="C62" s="1" t="s">
        <v>202</v>
      </c>
      <c r="D62" s="67">
        <v>7540505</v>
      </c>
      <c r="E62" s="11">
        <v>6257926</v>
      </c>
      <c r="F62" s="52">
        <f t="shared" si="0"/>
        <v>1228153</v>
      </c>
      <c r="G62" s="11">
        <v>513509</v>
      </c>
      <c r="H62" s="52">
        <f t="shared" si="1"/>
        <v>714644</v>
      </c>
      <c r="I62" s="11">
        <v>428428</v>
      </c>
      <c r="J62" s="27">
        <v>286216</v>
      </c>
      <c r="K62" s="27">
        <v>54426</v>
      </c>
      <c r="L62" s="46">
        <v>82.99080764484607</v>
      </c>
      <c r="M62" s="46">
        <v>16.28741045858334</v>
      </c>
      <c r="N62" s="47">
        <v>6.810008083013008</v>
      </c>
      <c r="O62" s="46">
        <v>9.477402375570335</v>
      </c>
      <c r="P62" s="47">
        <v>5.6816884280296875</v>
      </c>
      <c r="Q62" s="60">
        <v>3.7957139475406487</v>
      </c>
      <c r="R62" s="47">
        <v>0.7217818965705878</v>
      </c>
    </row>
    <row r="63" spans="1:18" ht="15.75">
      <c r="A63" s="1" t="s">
        <v>203</v>
      </c>
      <c r="B63" s="1" t="s">
        <v>205</v>
      </c>
      <c r="C63" s="1" t="s">
        <v>206</v>
      </c>
      <c r="D63" s="67">
        <v>6313727</v>
      </c>
      <c r="E63" s="11">
        <v>5029093</v>
      </c>
      <c r="F63" s="52">
        <f t="shared" si="0"/>
        <v>1229602</v>
      </c>
      <c r="G63" s="11">
        <v>767351</v>
      </c>
      <c r="H63" s="52">
        <f t="shared" si="1"/>
        <v>462251</v>
      </c>
      <c r="I63" s="11">
        <v>234415</v>
      </c>
      <c r="J63" s="27">
        <v>227836</v>
      </c>
      <c r="K63" s="27">
        <v>55032</v>
      </c>
      <c r="L63" s="46">
        <v>79.65331728787133</v>
      </c>
      <c r="M63" s="46">
        <v>19.47505807584015</v>
      </c>
      <c r="N63" s="47">
        <v>12.153693056415014</v>
      </c>
      <c r="O63" s="46">
        <v>7.321365019425135</v>
      </c>
      <c r="P63" s="47">
        <v>3.7127832736512048</v>
      </c>
      <c r="Q63" s="60">
        <v>3.60858174577393</v>
      </c>
      <c r="R63" s="47">
        <v>0.8716246362885186</v>
      </c>
    </row>
    <row r="64" spans="1:18" ht="15.75">
      <c r="A64" s="1" t="s">
        <v>207</v>
      </c>
      <c r="B64" s="1" t="s">
        <v>209</v>
      </c>
      <c r="C64" s="1" t="s">
        <v>210</v>
      </c>
      <c r="D64" s="67">
        <v>1797783</v>
      </c>
      <c r="E64" s="11">
        <v>1566037</v>
      </c>
      <c r="F64" s="52">
        <f t="shared" si="0"/>
        <v>228000</v>
      </c>
      <c r="G64" s="11">
        <v>132657</v>
      </c>
      <c r="H64" s="52">
        <f t="shared" si="1"/>
        <v>95343</v>
      </c>
      <c r="I64" s="11">
        <v>45053</v>
      </c>
      <c r="J64" s="27">
        <v>50290</v>
      </c>
      <c r="K64" s="27">
        <v>3746</v>
      </c>
      <c r="L64" s="46">
        <v>87.1093452324335</v>
      </c>
      <c r="M64" s="46">
        <v>12.68228701684241</v>
      </c>
      <c r="N64" s="47">
        <v>7.378921705233613</v>
      </c>
      <c r="O64" s="46">
        <v>5.303365311608798</v>
      </c>
      <c r="P64" s="47">
        <v>2.506031039341233</v>
      </c>
      <c r="Q64" s="60">
        <v>2.797334272267565</v>
      </c>
      <c r="R64" s="47">
        <v>0.2083677507240863</v>
      </c>
    </row>
    <row r="65" spans="1:18" ht="15.75">
      <c r="A65" s="1" t="s">
        <v>211</v>
      </c>
      <c r="B65" s="1" t="s">
        <v>213</v>
      </c>
      <c r="C65" s="1" t="s">
        <v>214</v>
      </c>
      <c r="D65" s="67">
        <v>5489081</v>
      </c>
      <c r="E65" s="11">
        <v>4630795</v>
      </c>
      <c r="F65" s="52">
        <f t="shared" si="0"/>
        <v>841141</v>
      </c>
      <c r="G65" s="11">
        <v>532418</v>
      </c>
      <c r="H65" s="52">
        <f t="shared" si="1"/>
        <v>308723</v>
      </c>
      <c r="I65" s="11">
        <v>208182</v>
      </c>
      <c r="J65" s="27">
        <v>100541</v>
      </c>
      <c r="K65" s="27">
        <v>17145</v>
      </c>
      <c r="L65" s="46">
        <v>84.36375779479297</v>
      </c>
      <c r="M65" s="46">
        <v>15.323894837769746</v>
      </c>
      <c r="N65" s="47">
        <v>9.699583591497376</v>
      </c>
      <c r="O65" s="46">
        <v>5.624311246272373</v>
      </c>
      <c r="P65" s="47">
        <v>3.7926567306986363</v>
      </c>
      <c r="Q65" s="60">
        <v>1.8316545155737365</v>
      </c>
      <c r="R65" s="47">
        <v>0.3123473674372814</v>
      </c>
    </row>
    <row r="66" spans="1:18" ht="15.75">
      <c r="A66" s="1" t="s">
        <v>215</v>
      </c>
      <c r="B66" s="1" t="s">
        <v>217</v>
      </c>
      <c r="C66" s="1" t="s">
        <v>218</v>
      </c>
      <c r="D66" s="67">
        <v>507917</v>
      </c>
      <c r="E66" s="11">
        <v>409177</v>
      </c>
      <c r="F66" s="52">
        <f t="shared" si="0"/>
        <v>95253</v>
      </c>
      <c r="G66" s="11">
        <v>53877</v>
      </c>
      <c r="H66" s="52">
        <f t="shared" si="1"/>
        <v>41376</v>
      </c>
      <c r="I66" s="11">
        <v>14023</v>
      </c>
      <c r="J66" s="27">
        <v>27353</v>
      </c>
      <c r="K66" s="27">
        <v>3487</v>
      </c>
      <c r="L66" s="46">
        <v>80.55981587542847</v>
      </c>
      <c r="M66" s="46">
        <v>18.75365463254823</v>
      </c>
      <c r="N66" s="47">
        <v>10.607441767060365</v>
      </c>
      <c r="O66" s="46">
        <v>8.146212865487865</v>
      </c>
      <c r="P66" s="47">
        <v>2.760884160207278</v>
      </c>
      <c r="Q66" s="60">
        <v>5.385328705280587</v>
      </c>
      <c r="R66" s="47">
        <v>0.686529492023303</v>
      </c>
    </row>
    <row r="67" spans="1:18" ht="15.75">
      <c r="A67" s="8"/>
      <c r="B67" s="8"/>
      <c r="C67" s="8"/>
      <c r="D67" s="19"/>
      <c r="E67" s="9"/>
      <c r="F67" s="19"/>
      <c r="G67" s="9"/>
      <c r="H67" s="19"/>
      <c r="I67" s="9"/>
      <c r="J67" s="68"/>
      <c r="K67" s="68"/>
      <c r="L67" s="19"/>
      <c r="M67" s="19"/>
      <c r="N67" s="9"/>
      <c r="O67" s="19"/>
      <c r="P67" s="9"/>
      <c r="Q67" s="68"/>
      <c r="R67" s="9"/>
    </row>
    <row r="68" ht="15.75">
      <c r="A68" s="1"/>
    </row>
    <row r="69" ht="15.75">
      <c r="A69" s="1" t="s">
        <v>230</v>
      </c>
    </row>
    <row r="70" ht="15.75">
      <c r="A70" s="1" t="s">
        <v>250</v>
      </c>
    </row>
    <row r="71" ht="15.75">
      <c r="A71" s="1" t="s">
        <v>231</v>
      </c>
    </row>
    <row r="72" ht="15.75">
      <c r="A72" s="1" t="s">
        <v>232</v>
      </c>
    </row>
    <row r="73" ht="15.75">
      <c r="A73" s="1" t="s">
        <v>233</v>
      </c>
    </row>
    <row r="74" ht="15.75">
      <c r="A74" s="36" t="s">
        <v>251</v>
      </c>
    </row>
  </sheetData>
  <mergeCells count="15">
    <mergeCell ref="G12:G13"/>
    <mergeCell ref="I12:I13"/>
    <mergeCell ref="J12:J13"/>
    <mergeCell ref="D11:D13"/>
    <mergeCell ref="E11:E13"/>
    <mergeCell ref="F8:J8"/>
    <mergeCell ref="H10:J10"/>
    <mergeCell ref="D6:K6"/>
    <mergeCell ref="L6:R6"/>
    <mergeCell ref="M8:Q8"/>
    <mergeCell ref="O10:Q10"/>
    <mergeCell ref="L11:L13"/>
    <mergeCell ref="N12:N13"/>
    <mergeCell ref="P12:P13"/>
    <mergeCell ref="Q12:Q13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portrait" scale="56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30" t="s">
        <v>254</v>
      </c>
    </row>
    <row r="3" ht="15.75">
      <c r="A3" s="10" t="s">
        <v>243</v>
      </c>
    </row>
    <row r="5" ht="15.75">
      <c r="A5" t="s">
        <v>244</v>
      </c>
    </row>
    <row r="6" ht="16.5">
      <c r="A6" s="1" t="s">
        <v>252</v>
      </c>
    </row>
    <row r="7" ht="15.75">
      <c r="A7" s="1" t="s">
        <v>248</v>
      </c>
    </row>
    <row r="8" ht="15.75">
      <c r="A8" s="30" t="s">
        <v>249</v>
      </c>
    </row>
    <row r="9" ht="15.75">
      <c r="A9" s="30" t="s">
        <v>229</v>
      </c>
    </row>
    <row r="10" ht="15.75">
      <c r="A10" s="30" t="s">
        <v>240</v>
      </c>
    </row>
    <row r="11" ht="15.75">
      <c r="A11" s="1" t="s">
        <v>1</v>
      </c>
    </row>
    <row r="12" ht="15.75">
      <c r="A12" s="1"/>
    </row>
    <row r="13" ht="15.75">
      <c r="A13" t="s">
        <v>224</v>
      </c>
    </row>
    <row r="14" ht="15.75">
      <c r="A14" t="s">
        <v>220</v>
      </c>
    </row>
    <row r="16" ht="15.75">
      <c r="A16" s="1" t="s">
        <v>230</v>
      </c>
    </row>
    <row r="17" ht="15.75">
      <c r="A17" s="1" t="s">
        <v>250</v>
      </c>
    </row>
    <row r="18" ht="15.75">
      <c r="A18" s="1" t="s">
        <v>231</v>
      </c>
    </row>
    <row r="19" ht="15.75">
      <c r="A19" s="1" t="s">
        <v>232</v>
      </c>
    </row>
    <row r="20" ht="15.75">
      <c r="A20" s="1" t="s">
        <v>233</v>
      </c>
    </row>
    <row r="21" ht="15.75">
      <c r="A21" s="36" t="s">
        <v>251</v>
      </c>
    </row>
    <row r="22" ht="15.75">
      <c r="A22" s="1"/>
    </row>
    <row r="24" ht="15.75">
      <c r="A24" t="s">
        <v>245</v>
      </c>
    </row>
    <row r="25" ht="15.75">
      <c r="A25" s="10" t="s">
        <v>241</v>
      </c>
    </row>
  </sheetData>
  <hyperlinks>
    <hyperlink ref="A3" location="Data!A1" display="Back to data"/>
    <hyperlink ref="A25" r:id="rId1" display="http://www.census.gov/acs/www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Mobility Status of Resident Population by State</dc:title>
  <dc:subject/>
  <dc:creator>US Census Bureau</dc:creator>
  <cp:keywords/>
  <dc:description/>
  <cp:lastModifiedBy>yax00001</cp:lastModifiedBy>
  <cp:lastPrinted>2008-09-23T17:43:35Z</cp:lastPrinted>
  <dcterms:created xsi:type="dcterms:W3CDTF">2005-07-13T18:14:24Z</dcterms:created>
  <dcterms:modified xsi:type="dcterms:W3CDTF">2008-12-16T19:12:43Z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