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alance " sheetId="1" r:id="rId1"/>
  </sheets>
  <externalReferences>
    <externalReference r:id="rId4"/>
  </externalReferences>
  <definedNames>
    <definedName name="_xlnm.Print_Area" localSheetId="0">'Balance '!$A$1:$AD$68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<sst xmlns="http://schemas.openxmlformats.org/spreadsheetml/2006/main" count="348" uniqueCount="62">
  <si>
    <t>U.S. Total Trade Balance in Goods and Services (Exhibit 1)</t>
  </si>
  <si>
    <t>Seasonally Adjusted on a Balance of Payments Basis: January 1994 to February 2009</t>
  </si>
  <si>
    <t>Value in Millions of Dollars</t>
  </si>
  <si>
    <t>1992</t>
  </si>
  <si>
    <t>2009</t>
  </si>
  <si>
    <t>2008</t>
  </si>
  <si>
    <t>2007</t>
  </si>
  <si>
    <t>2006</t>
  </si>
  <si>
    <t>Month</t>
  </si>
  <si>
    <t>Balance</t>
  </si>
  <si>
    <t>$ Change</t>
  </si>
  <si>
    <t>% Change</t>
  </si>
  <si>
    <t>Annual</t>
  </si>
  <si>
    <t xml:space="preserve">Annual </t>
  </si>
  <si>
    <t>January</t>
  </si>
  <si>
    <t>N/A</t>
  </si>
  <si>
    <t xml:space="preserve">January        </t>
  </si>
  <si>
    <t xml:space="preserve">January    </t>
  </si>
  <si>
    <t>February</t>
  </si>
  <si>
    <t xml:space="preserve">February       </t>
  </si>
  <si>
    <t>March</t>
  </si>
  <si>
    <t xml:space="preserve">March          </t>
  </si>
  <si>
    <t xml:space="preserve">March  </t>
  </si>
  <si>
    <t>April</t>
  </si>
  <si>
    <t xml:space="preserve">April          </t>
  </si>
  <si>
    <t>May</t>
  </si>
  <si>
    <t xml:space="preserve">May            </t>
  </si>
  <si>
    <t xml:space="preserve">May </t>
  </si>
  <si>
    <t>June</t>
  </si>
  <si>
    <t xml:space="preserve">June           </t>
  </si>
  <si>
    <t xml:space="preserve">June </t>
  </si>
  <si>
    <t>July</t>
  </si>
  <si>
    <t xml:space="preserve">July           </t>
  </si>
  <si>
    <t>August</t>
  </si>
  <si>
    <t xml:space="preserve">August         </t>
  </si>
  <si>
    <t xml:space="preserve">August </t>
  </si>
  <si>
    <t>September</t>
  </si>
  <si>
    <t xml:space="preserve">September      </t>
  </si>
  <si>
    <t>October</t>
  </si>
  <si>
    <t xml:space="preserve">October        </t>
  </si>
  <si>
    <t>November</t>
  </si>
  <si>
    <t xml:space="preserve">November       </t>
  </si>
  <si>
    <t xml:space="preserve">November </t>
  </si>
  <si>
    <t>December</t>
  </si>
  <si>
    <t xml:space="preserve">December       </t>
  </si>
  <si>
    <t xml:space="preserve">December </t>
  </si>
  <si>
    <t>1993</t>
  </si>
  <si>
    <t>2005</t>
  </si>
  <si>
    <t>2004</t>
  </si>
  <si>
    <t>2003</t>
  </si>
  <si>
    <t>2002</t>
  </si>
  <si>
    <t xml:space="preserve">March </t>
  </si>
  <si>
    <t>1994</t>
  </si>
  <si>
    <t>2001</t>
  </si>
  <si>
    <t>2000</t>
  </si>
  <si>
    <t>1999</t>
  </si>
  <si>
    <t>1998</t>
  </si>
  <si>
    <t xml:space="preserve">January     </t>
  </si>
  <si>
    <t>Source: U.S. Census Bureau, Foreign Trade Division.</t>
  </si>
  <si>
    <t>1997</t>
  </si>
  <si>
    <t>1996</t>
  </si>
  <si>
    <t>1995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</si>
</sst>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b/>
      <sz val="24"/>
      <name val="Arial"/>
      <family val="0"/>
    </font>
    <font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0"/>
    </font>
    <font>
      <b/>
      <sz val="12"/>
      <color indexed="10"/>
      <name val="Arial"/>
      <family val="0"/>
    </font>
    <font>
      <b/>
      <sz val="12"/>
      <color indexed="10"/>
      <name val="HELV"/>
      <family val="0"/>
    </font>
    <font>
      <sz val="12"/>
      <color indexed="10"/>
      <name val="Arial"/>
      <family val="0"/>
    </font>
    <font>
      <b/>
      <sz val="12"/>
      <color indexed="8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0"/>
    </font>
    <font>
      <i/>
      <sz val="11"/>
      <name val="HELV"/>
      <family val="0"/>
    </font>
    <font>
      <i/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name val="HELV"/>
      <family val="0"/>
    </font>
    <font>
      <sz val="12"/>
      <name val="HELV"/>
      <family val="0"/>
    </font>
    <font>
      <i/>
      <sz val="12"/>
      <color indexed="9"/>
      <name val="HELV"/>
      <family val="0"/>
    </font>
    <font>
      <i/>
      <sz val="11"/>
      <name val="Arial"/>
      <family val="2"/>
    </font>
    <font>
      <sz val="12"/>
      <color indexed="9"/>
      <name val="HELV"/>
      <family val="0"/>
    </font>
    <font>
      <sz val="11"/>
      <name val="Arial"/>
      <family val="2"/>
    </font>
    <font>
      <b/>
      <i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double"/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uble"/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1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NumberFormat="1" applyFont="1" applyBorder="1" applyAlignment="1">
      <alignment horizontal="centerContinuous" vertical="top"/>
    </xf>
    <xf numFmtId="0" fontId="9" fillId="0" borderId="1" xfId="0" applyNumberFormat="1" applyFont="1" applyBorder="1" applyAlignment="1" quotePrefix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 quotePrefix="1">
      <alignment horizontal="centerContinuous" vertical="center"/>
    </xf>
    <xf numFmtId="3" fontId="9" fillId="0" borderId="2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 quotePrefix="1">
      <alignment horizontal="centerContinuous" vertical="center"/>
    </xf>
    <xf numFmtId="0" fontId="9" fillId="0" borderId="5" xfId="0" applyNumberFormat="1" applyFont="1" applyBorder="1" applyAlignment="1" quotePrefix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2" borderId="7" xfId="0" applyNumberFormat="1" applyFont="1" applyFill="1" applyBorder="1" applyAlignment="1">
      <alignment horizontal="centerContinuous" vertical="center"/>
    </xf>
    <xf numFmtId="0" fontId="12" fillId="2" borderId="8" xfId="0" applyNumberFormat="1" applyFont="1" applyFill="1" applyBorder="1" applyAlignment="1">
      <alignment horizontal="centerContinuous" vertical="center"/>
    </xf>
    <xf numFmtId="3" fontId="12" fillId="2" borderId="9" xfId="0" applyNumberFormat="1" applyFont="1" applyFill="1" applyBorder="1" applyAlignment="1">
      <alignment horizontal="center" vertical="center"/>
    </xf>
    <xf numFmtId="10" fontId="12" fillId="2" borderId="9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Continuous" vertical="center"/>
    </xf>
    <xf numFmtId="0" fontId="12" fillId="2" borderId="11" xfId="0" applyNumberFormat="1" applyFont="1" applyFill="1" applyBorder="1" applyAlignment="1">
      <alignment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Continuous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vertical="center"/>
    </xf>
    <xf numFmtId="0" fontId="12" fillId="2" borderId="14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0" fontId="15" fillId="0" borderId="16" xfId="0" applyNumberFormat="1" applyFont="1" applyBorder="1" applyAlignment="1">
      <alignment/>
    </xf>
    <xf numFmtId="0" fontId="14" fillId="0" borderId="18" xfId="0" applyNumberFormat="1" applyFont="1" applyBorder="1" applyAlignment="1">
      <alignment/>
    </xf>
    <xf numFmtId="0" fontId="16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0" fontId="15" fillId="0" borderId="17" xfId="0" applyNumberFormat="1" applyFont="1" applyBorder="1" applyAlignment="1">
      <alignment/>
    </xf>
    <xf numFmtId="0" fontId="17" fillId="0" borderId="19" xfId="0" applyNumberFormat="1" applyFont="1" applyBorder="1" applyAlignment="1">
      <alignment/>
    </xf>
    <xf numFmtId="0" fontId="14" fillId="0" borderId="16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10" fontId="18" fillId="0" borderId="20" xfId="0" applyNumberFormat="1" applyFont="1" applyBorder="1" applyAlignment="1">
      <alignment/>
    </xf>
    <xf numFmtId="0" fontId="17" fillId="0" borderId="16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10" fontId="15" fillId="0" borderId="17" xfId="0" applyNumberFormat="1" applyFont="1" applyBorder="1" applyAlignment="1">
      <alignment horizontal="right"/>
    </xf>
    <xf numFmtId="0" fontId="17" fillId="0" borderId="2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9" fillId="0" borderId="23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0" fontId="20" fillId="0" borderId="2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9" fillId="0" borderId="25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10" fontId="18" fillId="0" borderId="24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10" fontId="20" fillId="0" borderId="24" xfId="0" applyNumberFormat="1" applyFont="1" applyBorder="1" applyAlignment="1">
      <alignment/>
    </xf>
    <xf numFmtId="3" fontId="19" fillId="0" borderId="0" xfId="0" applyNumberFormat="1" applyFont="1" applyBorder="1" applyAlignment="1">
      <alignment vertical="top"/>
    </xf>
    <xf numFmtId="3" fontId="19" fillId="0" borderId="24" xfId="0" applyNumberFormat="1" applyFont="1" applyBorder="1" applyAlignment="1">
      <alignment vertical="top"/>
    </xf>
    <xf numFmtId="3" fontId="0" fillId="0" borderId="24" xfId="0" applyNumberFormat="1" applyFont="1" applyBorder="1" applyAlignment="1">
      <alignment vertical="top"/>
    </xf>
    <xf numFmtId="0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 vertical="top"/>
    </xf>
    <xf numFmtId="3" fontId="18" fillId="0" borderId="30" xfId="0" applyNumberFormat="1" applyFont="1" applyBorder="1" applyAlignment="1">
      <alignment/>
    </xf>
    <xf numFmtId="10" fontId="18" fillId="0" borderId="30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22" fillId="0" borderId="30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9" fillId="0" borderId="23" xfId="0" applyNumberFormat="1" applyFont="1" applyBorder="1" applyAlignment="1" quotePrefix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25" xfId="0" applyNumberFormat="1" applyFont="1" applyBorder="1" applyAlignment="1" quotePrefix="1">
      <alignment horizontal="centerContinuous" vertical="center"/>
    </xf>
    <xf numFmtId="10" fontId="9" fillId="0" borderId="0" xfId="0" applyNumberFormat="1" applyFont="1" applyBorder="1" applyAlignment="1">
      <alignment horizontal="centerContinuous" vertical="center"/>
    </xf>
    <xf numFmtId="0" fontId="9" fillId="0" borderId="28" xfId="0" applyNumberFormat="1" applyFont="1" applyBorder="1" applyAlignment="1">
      <alignment horizontal="centerContinuous" vertical="center"/>
    </xf>
    <xf numFmtId="0" fontId="13" fillId="0" borderId="15" xfId="0" applyNumberFormat="1" applyFont="1" applyBorder="1" applyAlignment="1">
      <alignment/>
    </xf>
    <xf numFmtId="0" fontId="2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10" fontId="14" fillId="0" borderId="17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0" fontId="24" fillId="0" borderId="16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0" fontId="15" fillId="0" borderId="17" xfId="0" applyNumberFormat="1" applyFont="1" applyBorder="1" applyAlignment="1">
      <alignment/>
    </xf>
    <xf numFmtId="0" fontId="19" fillId="0" borderId="23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10" fontId="20" fillId="0" borderId="24" xfId="0" applyNumberFormat="1" applyFont="1" applyBorder="1" applyAlignment="1">
      <alignment/>
    </xf>
    <xf numFmtId="0" fontId="19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10" fontId="18" fillId="0" borderId="24" xfId="0" applyNumberFormat="1" applyFont="1" applyBorder="1" applyAlignment="1">
      <alignment/>
    </xf>
    <xf numFmtId="3" fontId="19" fillId="0" borderId="24" xfId="0" applyNumberFormat="1" applyFont="1" applyBorder="1" applyAlignment="1">
      <alignment vertical="top"/>
    </xf>
    <xf numFmtId="0" fontId="9" fillId="0" borderId="23" xfId="0" applyNumberFormat="1" applyFont="1" applyBorder="1" applyAlignment="1" quotePrefix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0" fontId="9" fillId="0" borderId="25" xfId="0" applyNumberFormat="1" applyFont="1" applyBorder="1" applyAlignment="1" quotePrefix="1">
      <alignment horizontal="centerContinuous" vertical="center"/>
    </xf>
    <xf numFmtId="10" fontId="9" fillId="0" borderId="0" xfId="0" applyNumberFormat="1" applyFont="1" applyBorder="1" applyAlignment="1">
      <alignment horizontal="centerContinuous" vertical="center"/>
    </xf>
    <xf numFmtId="0" fontId="9" fillId="0" borderId="25" xfId="0" applyNumberFormat="1" applyFont="1" applyBorder="1" applyAlignment="1">
      <alignment horizontal="centerContinuous" vertical="center"/>
    </xf>
    <xf numFmtId="0" fontId="9" fillId="0" borderId="28" xfId="0" applyNumberFormat="1" applyFont="1" applyBorder="1" applyAlignment="1">
      <alignment horizontal="centerContinuous" vertical="center"/>
    </xf>
    <xf numFmtId="0" fontId="0" fillId="0" borderId="35" xfId="0" applyNumberFormat="1" applyFont="1" applyBorder="1" applyAlignment="1">
      <alignment/>
    </xf>
    <xf numFmtId="0" fontId="22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10" fontId="18" fillId="0" borderId="37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s%20Release\Current\Miscellaneous\Exhibit%205%20History\Exhibit5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xports"/>
      <sheetName val="Imports"/>
    </sheetNames>
    <sheetDataSet>
      <sheetData sheetId="1">
        <row r="6">
          <cell r="C6">
            <v>448163.5</v>
          </cell>
        </row>
        <row r="7">
          <cell r="C7">
            <v>35555.3</v>
          </cell>
        </row>
        <row r="8">
          <cell r="C8">
            <v>37623.8</v>
          </cell>
        </row>
        <row r="9">
          <cell r="C9">
            <v>37208.2</v>
          </cell>
        </row>
        <row r="10">
          <cell r="C10">
            <v>36673.2</v>
          </cell>
        </row>
        <row r="11">
          <cell r="C11">
            <v>36122.6</v>
          </cell>
        </row>
        <row r="12">
          <cell r="C12">
            <v>38358.9</v>
          </cell>
        </row>
        <row r="13">
          <cell r="C13">
            <v>37638.5</v>
          </cell>
        </row>
        <row r="14">
          <cell r="C14">
            <v>36382.9</v>
          </cell>
        </row>
        <row r="15">
          <cell r="C15">
            <v>37448.8</v>
          </cell>
        </row>
        <row r="16">
          <cell r="C16">
            <v>38752.5</v>
          </cell>
        </row>
        <row r="17">
          <cell r="C17">
            <v>37777.6</v>
          </cell>
        </row>
        <row r="18">
          <cell r="C18">
            <v>38621.2</v>
          </cell>
        </row>
        <row r="22">
          <cell r="C22">
            <v>465091</v>
          </cell>
        </row>
        <row r="23">
          <cell r="C23">
            <v>37616</v>
          </cell>
        </row>
        <row r="24">
          <cell r="C24">
            <v>37064</v>
          </cell>
        </row>
        <row r="25">
          <cell r="C25">
            <v>39027</v>
          </cell>
        </row>
        <row r="26">
          <cell r="C26">
            <v>38717</v>
          </cell>
        </row>
        <row r="27">
          <cell r="C27">
            <v>39592</v>
          </cell>
        </row>
        <row r="28">
          <cell r="C28">
            <v>37932</v>
          </cell>
        </row>
        <row r="29">
          <cell r="C29">
            <v>37422</v>
          </cell>
        </row>
        <row r="30">
          <cell r="C30">
            <v>37833</v>
          </cell>
        </row>
        <row r="31">
          <cell r="C31">
            <v>38413</v>
          </cell>
        </row>
        <row r="32">
          <cell r="C32">
            <v>40006</v>
          </cell>
        </row>
        <row r="33">
          <cell r="C33">
            <v>40049</v>
          </cell>
        </row>
        <row r="34">
          <cell r="C34">
            <v>41420</v>
          </cell>
        </row>
        <row r="38">
          <cell r="C38">
            <v>512627</v>
          </cell>
        </row>
        <row r="39">
          <cell r="C39">
            <v>39843</v>
          </cell>
        </row>
        <row r="40">
          <cell r="C40">
            <v>38293</v>
          </cell>
        </row>
        <row r="41">
          <cell r="C41">
            <v>42487</v>
          </cell>
        </row>
        <row r="42">
          <cell r="C42">
            <v>41251</v>
          </cell>
        </row>
        <row r="43">
          <cell r="C43">
            <v>41379</v>
          </cell>
        </row>
        <row r="44">
          <cell r="C44">
            <v>42850</v>
          </cell>
        </row>
        <row r="45">
          <cell r="C45">
            <v>41955</v>
          </cell>
        </row>
        <row r="46">
          <cell r="C46">
            <v>44377</v>
          </cell>
        </row>
        <row r="47">
          <cell r="C47">
            <v>44002</v>
          </cell>
        </row>
        <row r="48">
          <cell r="C48">
            <v>44203</v>
          </cell>
        </row>
        <row r="49">
          <cell r="C49">
            <v>45042</v>
          </cell>
        </row>
        <row r="50">
          <cell r="C50">
            <v>46945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tabSelected="1" showOutlineSymbols="0" zoomScale="75" zoomScaleNormal="75" workbookViewId="0" topLeftCell="G1">
      <selection activeCell="K4" sqref="K4"/>
    </sheetView>
  </sheetViews>
  <sheetFormatPr defaultColWidth="8.88671875" defaultRowHeight="15"/>
  <cols>
    <col min="1" max="1" width="1.66796875" style="39" hidden="1" customWidth="1"/>
    <col min="2" max="2" width="11.6640625" style="67" hidden="1" customWidth="1"/>
    <col min="3" max="5" width="9.6640625" style="39" hidden="1" customWidth="1"/>
    <col min="6" max="6" width="1.66796875" style="39" hidden="1" customWidth="1"/>
    <col min="7" max="7" width="1.66796875" style="39" customWidth="1"/>
    <col min="8" max="8" width="11.6640625" style="39" customWidth="1"/>
    <col min="9" max="9" width="9.6640625" style="147" customWidth="1"/>
    <col min="10" max="10" width="9.6640625" style="39" customWidth="1"/>
    <col min="11" max="11" width="10.10546875" style="39" customWidth="1"/>
    <col min="12" max="13" width="1.66796875" style="39" customWidth="1"/>
    <col min="14" max="14" width="11.6640625" style="39" customWidth="1"/>
    <col min="15" max="15" width="9.6640625" style="147" customWidth="1"/>
    <col min="16" max="16" width="9.6640625" style="39" customWidth="1"/>
    <col min="17" max="17" width="9.99609375" style="39" customWidth="1"/>
    <col min="18" max="19" width="1.66796875" style="39" customWidth="1"/>
    <col min="20" max="20" width="11.6640625" style="39" customWidth="1"/>
    <col min="21" max="22" width="9.6640625" style="39" customWidth="1"/>
    <col min="23" max="23" width="10.10546875" style="39" customWidth="1"/>
    <col min="24" max="25" width="1.66796875" style="39" customWidth="1"/>
    <col min="26" max="26" width="12.6640625" style="39" customWidth="1"/>
    <col min="27" max="28" width="9.6640625" style="39" customWidth="1"/>
    <col min="29" max="29" width="10.10546875" style="39" customWidth="1"/>
    <col min="30" max="30" width="1.66796875" style="39" customWidth="1"/>
    <col min="31" max="16384" width="9.6640625" style="39" customWidth="1"/>
  </cols>
  <sheetData>
    <row r="1" spans="1:31" s="10" customFormat="1" ht="49.5" customHeight="1">
      <c r="A1" s="1"/>
      <c r="B1" s="2"/>
      <c r="C1" s="3"/>
      <c r="D1" s="3"/>
      <c r="E1" s="4"/>
      <c r="F1" s="5"/>
      <c r="G1" s="5"/>
      <c r="H1" s="2" t="s">
        <v>0</v>
      </c>
      <c r="I1" s="3"/>
      <c r="J1" s="6"/>
      <c r="K1" s="4"/>
      <c r="L1" s="5"/>
      <c r="M1" s="1"/>
      <c r="N1" s="1"/>
      <c r="O1" s="7"/>
      <c r="P1" s="7"/>
      <c r="Q1" s="8"/>
      <c r="R1" s="1"/>
      <c r="S1" s="1"/>
      <c r="T1" s="1"/>
      <c r="U1" s="7"/>
      <c r="V1" s="7"/>
      <c r="W1" s="1"/>
      <c r="X1" s="1"/>
      <c r="Y1" s="1"/>
      <c r="Z1" s="1"/>
      <c r="AA1" s="7"/>
      <c r="AB1" s="7"/>
      <c r="AC1" s="1"/>
      <c r="AD1" s="1"/>
      <c r="AE1" s="9"/>
    </row>
    <row r="2" spans="1:31" s="10" customFormat="1" ht="34.5" customHeight="1">
      <c r="A2" s="1"/>
      <c r="B2" s="2"/>
      <c r="C2" s="3"/>
      <c r="D2" s="3"/>
      <c r="E2" s="4"/>
      <c r="F2" s="5"/>
      <c r="G2" s="5"/>
      <c r="H2" s="11" t="s">
        <v>1</v>
      </c>
      <c r="I2" s="3"/>
      <c r="J2" s="6"/>
      <c r="K2" s="4"/>
      <c r="L2" s="5"/>
      <c r="M2" s="1"/>
      <c r="N2" s="1"/>
      <c r="O2" s="7"/>
      <c r="P2" s="7"/>
      <c r="Q2" s="8"/>
      <c r="R2" s="1"/>
      <c r="S2" s="1"/>
      <c r="T2" s="1"/>
      <c r="U2" s="7"/>
      <c r="V2" s="7"/>
      <c r="W2" s="1"/>
      <c r="X2" s="1"/>
      <c r="Y2" s="1"/>
      <c r="Z2" s="1"/>
      <c r="AA2" s="7"/>
      <c r="AB2" s="7"/>
      <c r="AC2" s="1"/>
      <c r="AD2" s="1"/>
      <c r="AE2" s="9"/>
    </row>
    <row r="3" spans="1:31" s="10" customFormat="1" ht="60" customHeight="1" thickBot="1">
      <c r="A3" s="1"/>
      <c r="B3" s="12"/>
      <c r="C3" s="3"/>
      <c r="D3" s="3"/>
      <c r="E3" s="4"/>
      <c r="F3" s="5"/>
      <c r="G3" s="5"/>
      <c r="H3" s="12" t="s">
        <v>2</v>
      </c>
      <c r="I3" s="3"/>
      <c r="J3" s="3"/>
      <c r="K3" s="4"/>
      <c r="L3" s="5"/>
      <c r="M3" s="1"/>
      <c r="N3" s="1"/>
      <c r="O3" s="7"/>
      <c r="P3" s="7"/>
      <c r="Q3" s="8"/>
      <c r="R3" s="1"/>
      <c r="S3" s="1"/>
      <c r="T3" s="1"/>
      <c r="U3" s="7"/>
      <c r="V3" s="7"/>
      <c r="W3" s="1"/>
      <c r="X3" s="1"/>
      <c r="Y3" s="1"/>
      <c r="Z3" s="1"/>
      <c r="AA3" s="7"/>
      <c r="AB3" s="7"/>
      <c r="AC3" s="1"/>
      <c r="AD3" s="1"/>
      <c r="AE3" s="9"/>
    </row>
    <row r="4" spans="1:31" s="23" customFormat="1" ht="39.75" customHeight="1" thickBot="1">
      <c r="A4" s="13" t="s">
        <v>3</v>
      </c>
      <c r="B4" s="14"/>
      <c r="C4" s="15"/>
      <c r="D4" s="15"/>
      <c r="E4" s="15"/>
      <c r="F4" s="15"/>
      <c r="G4" s="16" t="s">
        <v>4</v>
      </c>
      <c r="H4" s="14"/>
      <c r="I4" s="17"/>
      <c r="J4" s="15"/>
      <c r="K4" s="15"/>
      <c r="L4" s="18"/>
      <c r="M4" s="19" t="s">
        <v>5</v>
      </c>
      <c r="N4" s="14"/>
      <c r="O4" s="17"/>
      <c r="P4" s="15"/>
      <c r="Q4" s="15"/>
      <c r="R4" s="15"/>
      <c r="S4" s="16" t="s">
        <v>6</v>
      </c>
      <c r="T4" s="14"/>
      <c r="U4" s="17"/>
      <c r="V4" s="15"/>
      <c r="W4" s="15"/>
      <c r="X4" s="18"/>
      <c r="Y4" s="20" t="s">
        <v>7</v>
      </c>
      <c r="Z4" s="14"/>
      <c r="AA4" s="17"/>
      <c r="AB4" s="15"/>
      <c r="AC4" s="15"/>
      <c r="AD4" s="21"/>
      <c r="AE4" s="22"/>
    </row>
    <row r="5" spans="1:31" ht="24.75" customHeight="1" thickBot="1" thickTop="1">
      <c r="A5" s="24"/>
      <c r="B5" s="25" t="s">
        <v>8</v>
      </c>
      <c r="C5" s="26" t="s">
        <v>9</v>
      </c>
      <c r="D5" s="26" t="s">
        <v>10</v>
      </c>
      <c r="E5" s="27" t="s">
        <v>11</v>
      </c>
      <c r="F5" s="28"/>
      <c r="G5" s="29"/>
      <c r="H5" s="30" t="s">
        <v>8</v>
      </c>
      <c r="I5" s="26" t="s">
        <v>9</v>
      </c>
      <c r="J5" s="26" t="s">
        <v>10</v>
      </c>
      <c r="K5" s="31" t="s">
        <v>11</v>
      </c>
      <c r="L5" s="32"/>
      <c r="M5" s="28"/>
      <c r="N5" s="30" t="s">
        <v>8</v>
      </c>
      <c r="O5" s="26" t="s">
        <v>9</v>
      </c>
      <c r="P5" s="33" t="s">
        <v>10</v>
      </c>
      <c r="Q5" s="34" t="s">
        <v>11</v>
      </c>
      <c r="R5" s="28"/>
      <c r="S5" s="29"/>
      <c r="T5" s="30" t="s">
        <v>8</v>
      </c>
      <c r="U5" s="26" t="s">
        <v>9</v>
      </c>
      <c r="V5" s="26" t="s">
        <v>10</v>
      </c>
      <c r="W5" s="35" t="s">
        <v>11</v>
      </c>
      <c r="X5" s="32"/>
      <c r="Y5" s="36"/>
      <c r="Z5" s="30" t="s">
        <v>8</v>
      </c>
      <c r="AA5" s="26" t="s">
        <v>9</v>
      </c>
      <c r="AB5" s="26" t="s">
        <v>10</v>
      </c>
      <c r="AC5" s="31" t="s">
        <v>11</v>
      </c>
      <c r="AD5" s="37"/>
      <c r="AE5" s="38"/>
    </row>
    <row r="6" spans="1:31" s="61" customFormat="1" ht="19.5" customHeight="1" thickTop="1">
      <c r="A6" s="40"/>
      <c r="B6" s="41" t="s">
        <v>12</v>
      </c>
      <c r="C6" s="42">
        <f>'[1]Exports'!C6-'[1]Imports'!C6</f>
        <v>448163.5</v>
      </c>
      <c r="D6" s="43">
        <v>-7051</v>
      </c>
      <c r="E6" s="44">
        <v>-0.226465392644933</v>
      </c>
      <c r="F6" s="45"/>
      <c r="G6" s="46"/>
      <c r="H6" s="47" t="s">
        <v>12</v>
      </c>
      <c r="I6" s="48"/>
      <c r="J6" s="49"/>
      <c r="K6" s="50"/>
      <c r="L6" s="51"/>
      <c r="M6" s="52"/>
      <c r="N6" s="47" t="s">
        <v>13</v>
      </c>
      <c r="O6" s="48">
        <v>-681130</v>
      </c>
      <c r="P6" s="53">
        <v>19128</v>
      </c>
      <c r="Q6" s="54">
        <v>-0.02731564651885448</v>
      </c>
      <c r="R6" s="55"/>
      <c r="S6" s="56"/>
      <c r="T6" s="47" t="s">
        <v>13</v>
      </c>
      <c r="U6" s="48">
        <v>-700258</v>
      </c>
      <c r="V6" s="49">
        <v>53025</v>
      </c>
      <c r="W6" s="50">
        <v>-0.07039187131529584</v>
      </c>
      <c r="X6" s="51"/>
      <c r="Y6" s="57"/>
      <c r="Z6" s="47" t="s">
        <v>13</v>
      </c>
      <c r="AA6" s="48">
        <v>-753283</v>
      </c>
      <c r="AB6" s="49">
        <v>-41716</v>
      </c>
      <c r="AC6" s="58">
        <v>0.05862554053237432</v>
      </c>
      <c r="AD6" s="59"/>
      <c r="AE6" s="60"/>
    </row>
    <row r="7" spans="1:31" ht="24.75" customHeight="1">
      <c r="A7" s="62"/>
      <c r="B7" s="63" t="s">
        <v>14</v>
      </c>
      <c r="C7" s="64">
        <f>'[1]Exports'!C7-'[1]Imports'!C7</f>
        <v>35555.3</v>
      </c>
      <c r="D7" s="65" t="s">
        <v>15</v>
      </c>
      <c r="E7" s="66" t="s">
        <v>15</v>
      </c>
      <c r="F7" s="67"/>
      <c r="G7" s="68"/>
      <c r="H7" s="69" t="s">
        <v>16</v>
      </c>
      <c r="I7" s="70">
        <v>-36204</v>
      </c>
      <c r="J7" s="71">
        <f>I7-O18</f>
        <v>3696</v>
      </c>
      <c r="K7" s="72">
        <f>((I7-O18)/O18)</f>
        <v>-0.09263157894736843</v>
      </c>
      <c r="L7" s="73"/>
      <c r="M7" s="74"/>
      <c r="N7" s="69" t="s">
        <v>17</v>
      </c>
      <c r="O7" s="70">
        <v>-59157</v>
      </c>
      <c r="P7" s="71">
        <v>-1578</v>
      </c>
      <c r="Q7" s="72">
        <v>0.027405825040379306</v>
      </c>
      <c r="R7" s="67"/>
      <c r="S7" s="75"/>
      <c r="T7" s="69" t="s">
        <v>17</v>
      </c>
      <c r="U7" s="70">
        <v>-58411</v>
      </c>
      <c r="V7" s="71">
        <v>1899</v>
      </c>
      <c r="W7" s="72">
        <v>-0.03148731553639529</v>
      </c>
      <c r="X7" s="73"/>
      <c r="Y7" s="76"/>
      <c r="Z7" s="69" t="s">
        <v>17</v>
      </c>
      <c r="AA7" s="70">
        <v>-65538</v>
      </c>
      <c r="AB7" s="71">
        <v>-1591</v>
      </c>
      <c r="AC7" s="72">
        <v>0.02487997873238776</v>
      </c>
      <c r="AD7" s="77"/>
      <c r="AE7" s="38"/>
    </row>
    <row r="8" spans="1:31" ht="15.75" customHeight="1">
      <c r="A8" s="62"/>
      <c r="B8" s="63" t="s">
        <v>18</v>
      </c>
      <c r="C8" s="64">
        <f>'[1]Exports'!C8-'[1]Imports'!C8</f>
        <v>37623.8</v>
      </c>
      <c r="D8" s="78">
        <f aca="true" t="shared" si="0" ref="D8:D18">C8-C7</f>
        <v>2068.5</v>
      </c>
      <c r="E8" s="79">
        <f>((C8-C7)/C7)*-1</f>
        <v>-0.0581769806470484</v>
      </c>
      <c r="F8" s="67"/>
      <c r="G8" s="68"/>
      <c r="H8" s="69" t="s">
        <v>19</v>
      </c>
      <c r="I8" s="70">
        <v>-25965</v>
      </c>
      <c r="J8" s="71">
        <f>I8-I7</f>
        <v>10239</v>
      </c>
      <c r="K8" s="72">
        <f>((I8-I7)/I7)</f>
        <v>-0.2828140536957242</v>
      </c>
      <c r="L8" s="73"/>
      <c r="M8" s="74"/>
      <c r="N8" s="69" t="s">
        <v>19</v>
      </c>
      <c r="O8" s="70">
        <v>-61881</v>
      </c>
      <c r="P8" s="71">
        <v>-2724</v>
      </c>
      <c r="Q8" s="72">
        <v>0.046046959784978955</v>
      </c>
      <c r="R8" s="67"/>
      <c r="S8" s="75"/>
      <c r="T8" s="69" t="s">
        <v>19</v>
      </c>
      <c r="U8" s="70">
        <v>-58810</v>
      </c>
      <c r="V8" s="71">
        <v>-399</v>
      </c>
      <c r="W8" s="72">
        <v>0.0068309051377309065</v>
      </c>
      <c r="X8" s="73"/>
      <c r="Y8" s="76"/>
      <c r="Z8" s="69" t="s">
        <v>19</v>
      </c>
      <c r="AA8" s="70">
        <v>-62298</v>
      </c>
      <c r="AB8" s="71">
        <v>3240</v>
      </c>
      <c r="AC8" s="72">
        <v>-0.04943696786597089</v>
      </c>
      <c r="AD8" s="77"/>
      <c r="AE8" s="38"/>
    </row>
    <row r="9" spans="1:31" ht="15.75" customHeight="1">
      <c r="A9" s="62"/>
      <c r="B9" s="63" t="s">
        <v>20</v>
      </c>
      <c r="C9" s="64">
        <f>'[1]Exports'!C9-'[1]Imports'!C9</f>
        <v>37208.2</v>
      </c>
      <c r="D9" s="78">
        <f t="shared" si="0"/>
        <v>-415.6000000000058</v>
      </c>
      <c r="E9" s="79">
        <f>((C9-C8)/C8)*-1</f>
        <v>0.011046199480116464</v>
      </c>
      <c r="F9" s="67"/>
      <c r="G9" s="68"/>
      <c r="H9" s="69" t="s">
        <v>21</v>
      </c>
      <c r="I9" s="70"/>
      <c r="J9" s="71"/>
      <c r="K9" s="72"/>
      <c r="L9" s="73"/>
      <c r="M9" s="74"/>
      <c r="N9" s="69" t="s">
        <v>22</v>
      </c>
      <c r="O9" s="70">
        <v>-57405</v>
      </c>
      <c r="P9" s="71">
        <v>4476</v>
      </c>
      <c r="Q9" s="72">
        <v>-0.07233237989043487</v>
      </c>
      <c r="R9" s="67"/>
      <c r="S9" s="75"/>
      <c r="T9" s="69" t="s">
        <v>22</v>
      </c>
      <c r="U9" s="70">
        <v>-62322</v>
      </c>
      <c r="V9" s="71">
        <v>-3512</v>
      </c>
      <c r="W9" s="72">
        <v>0.059717735079068184</v>
      </c>
      <c r="X9" s="73"/>
      <c r="Y9" s="76"/>
      <c r="Z9" s="69" t="s">
        <v>22</v>
      </c>
      <c r="AA9" s="70">
        <v>-61251</v>
      </c>
      <c r="AB9" s="71">
        <v>1047</v>
      </c>
      <c r="AC9" s="72">
        <v>-0.016806318019840123</v>
      </c>
      <c r="AD9" s="77"/>
      <c r="AE9" s="38"/>
    </row>
    <row r="10" spans="1:31" ht="15.75" customHeight="1">
      <c r="A10" s="62"/>
      <c r="B10" s="63" t="s">
        <v>23</v>
      </c>
      <c r="C10" s="64">
        <f>'[1]Exports'!C10-'[1]Imports'!C10</f>
        <v>36673.2</v>
      </c>
      <c r="D10" s="78">
        <f t="shared" si="0"/>
        <v>-535</v>
      </c>
      <c r="E10" s="79">
        <f>((C10-C9)/C9)*-1</f>
        <v>0.014378550964572327</v>
      </c>
      <c r="F10" s="67"/>
      <c r="G10" s="68"/>
      <c r="H10" s="69" t="s">
        <v>24</v>
      </c>
      <c r="I10" s="70"/>
      <c r="J10" s="71"/>
      <c r="K10" s="72"/>
      <c r="L10" s="73"/>
      <c r="M10" s="74"/>
      <c r="N10" s="69" t="s">
        <v>24</v>
      </c>
      <c r="O10" s="70">
        <v>-61819</v>
      </c>
      <c r="P10" s="71">
        <v>-4414</v>
      </c>
      <c r="Q10" s="72">
        <v>0.07689225677205819</v>
      </c>
      <c r="R10" s="67"/>
      <c r="S10" s="75"/>
      <c r="T10" s="69" t="s">
        <v>24</v>
      </c>
      <c r="U10" s="70">
        <v>-60259</v>
      </c>
      <c r="V10" s="71">
        <v>2063</v>
      </c>
      <c r="W10" s="72">
        <v>-0.033102275279997435</v>
      </c>
      <c r="X10" s="73"/>
      <c r="Y10" s="76"/>
      <c r="Z10" s="69" t="s">
        <v>24</v>
      </c>
      <c r="AA10" s="70">
        <v>-62690</v>
      </c>
      <c r="AB10" s="71">
        <v>-1439</v>
      </c>
      <c r="AC10" s="72">
        <v>0.023493493983771693</v>
      </c>
      <c r="AD10" s="77"/>
      <c r="AE10" s="38"/>
    </row>
    <row r="11" spans="1:31" ht="15.75" customHeight="1">
      <c r="A11" s="62"/>
      <c r="B11" s="63" t="s">
        <v>25</v>
      </c>
      <c r="C11" s="64">
        <f>'[1]Exports'!C11-'[1]Imports'!C11</f>
        <v>36122.6</v>
      </c>
      <c r="D11" s="78">
        <f t="shared" si="0"/>
        <v>-550.5999999999985</v>
      </c>
      <c r="E11" s="79">
        <f>((C11-C10)/C10)*-1</f>
        <v>0.015013688470054389</v>
      </c>
      <c r="F11" s="67"/>
      <c r="G11" s="68"/>
      <c r="H11" s="69" t="s">
        <v>26</v>
      </c>
      <c r="I11" s="70"/>
      <c r="J11" s="71"/>
      <c r="K11" s="72"/>
      <c r="L11" s="73"/>
      <c r="M11" s="74"/>
      <c r="N11" s="69" t="s">
        <v>27</v>
      </c>
      <c r="O11" s="70">
        <v>-60466</v>
      </c>
      <c r="P11" s="71">
        <v>1353</v>
      </c>
      <c r="Q11" s="72">
        <v>-0.021886475031948106</v>
      </c>
      <c r="R11" s="67"/>
      <c r="S11" s="75"/>
      <c r="T11" s="69" t="s">
        <v>27</v>
      </c>
      <c r="U11" s="70">
        <v>-59435</v>
      </c>
      <c r="V11" s="71">
        <v>824</v>
      </c>
      <c r="W11" s="72">
        <v>-0.013674305912809704</v>
      </c>
      <c r="X11" s="73"/>
      <c r="Y11" s="76"/>
      <c r="Z11" s="69" t="s">
        <v>27</v>
      </c>
      <c r="AA11" s="70">
        <v>-65166</v>
      </c>
      <c r="AB11" s="71">
        <v>-2476</v>
      </c>
      <c r="AC11" s="72">
        <v>0.03949593236560855</v>
      </c>
      <c r="AD11" s="77"/>
      <c r="AE11" s="38"/>
    </row>
    <row r="12" spans="1:31" ht="15.75" customHeight="1">
      <c r="A12" s="62"/>
      <c r="B12" s="63" t="s">
        <v>28</v>
      </c>
      <c r="C12" s="64">
        <f>'[1]Exports'!C12-'[1]Imports'!C12</f>
        <v>38358.9</v>
      </c>
      <c r="D12" s="78">
        <f t="shared" si="0"/>
        <v>2236.300000000003</v>
      </c>
      <c r="E12" s="79">
        <f>((C12-C11)/C11)*-1</f>
        <v>-0.06190861122953505</v>
      </c>
      <c r="F12" s="67"/>
      <c r="G12" s="68"/>
      <c r="H12" s="69" t="s">
        <v>29</v>
      </c>
      <c r="I12" s="70"/>
      <c r="J12" s="71"/>
      <c r="K12" s="72"/>
      <c r="L12" s="73"/>
      <c r="M12" s="74"/>
      <c r="N12" s="69" t="s">
        <v>30</v>
      </c>
      <c r="O12" s="70">
        <v>-59135</v>
      </c>
      <c r="P12" s="71">
        <v>1331</v>
      </c>
      <c r="Q12" s="72">
        <v>-0.02201237058842986</v>
      </c>
      <c r="R12" s="67"/>
      <c r="S12" s="75"/>
      <c r="T12" s="69" t="s">
        <v>30</v>
      </c>
      <c r="U12" s="70">
        <v>-59125</v>
      </c>
      <c r="V12" s="71">
        <v>310</v>
      </c>
      <c r="W12" s="72">
        <v>-0.005215781946664423</v>
      </c>
      <c r="X12" s="73"/>
      <c r="Y12" s="76"/>
      <c r="Z12" s="69" t="s">
        <v>30</v>
      </c>
      <c r="AA12" s="70">
        <v>-63986</v>
      </c>
      <c r="AB12" s="71">
        <v>1180</v>
      </c>
      <c r="AC12" s="72">
        <v>-0.018107602123806892</v>
      </c>
      <c r="AD12" s="77"/>
      <c r="AE12" s="38"/>
    </row>
    <row r="13" spans="1:31" ht="24.75" customHeight="1">
      <c r="A13" s="62"/>
      <c r="B13" s="63" t="s">
        <v>31</v>
      </c>
      <c r="C13" s="64">
        <f>'[1]Exports'!C13-'[1]Imports'!C13</f>
        <v>37638.5</v>
      </c>
      <c r="D13" s="78">
        <f t="shared" si="0"/>
        <v>-720.4000000000015</v>
      </c>
      <c r="E13" s="79">
        <f>(C13-C12)/C12*-1</f>
        <v>0.018780517689506254</v>
      </c>
      <c r="F13" s="67"/>
      <c r="G13" s="68"/>
      <c r="H13" s="69" t="s">
        <v>32</v>
      </c>
      <c r="I13" s="70"/>
      <c r="J13" s="71"/>
      <c r="K13" s="72"/>
      <c r="L13" s="73"/>
      <c r="M13" s="74"/>
      <c r="N13" s="69" t="s">
        <v>31</v>
      </c>
      <c r="O13" s="70">
        <v>-62505</v>
      </c>
      <c r="P13" s="71">
        <v>-3370</v>
      </c>
      <c r="Q13" s="72">
        <v>0.056988247230912316</v>
      </c>
      <c r="R13" s="67"/>
      <c r="S13" s="75"/>
      <c r="T13" s="69" t="s">
        <v>31</v>
      </c>
      <c r="U13" s="70">
        <v>-57317</v>
      </c>
      <c r="V13" s="71">
        <v>1808</v>
      </c>
      <c r="W13" s="72">
        <v>-0.03057928118393235</v>
      </c>
      <c r="X13" s="73"/>
      <c r="Y13" s="76"/>
      <c r="Z13" s="69" t="s">
        <v>31</v>
      </c>
      <c r="AA13" s="70">
        <v>-66965</v>
      </c>
      <c r="AB13" s="71">
        <v>-2979</v>
      </c>
      <c r="AC13" s="72">
        <v>0.046557059356734286</v>
      </c>
      <c r="AD13" s="77"/>
      <c r="AE13" s="38"/>
    </row>
    <row r="14" spans="1:31" ht="15.75" customHeight="1">
      <c r="A14" s="62"/>
      <c r="B14" s="63" t="s">
        <v>33</v>
      </c>
      <c r="C14" s="64">
        <f>'[1]Exports'!C14-'[1]Imports'!C14</f>
        <v>36382.9</v>
      </c>
      <c r="D14" s="78">
        <f t="shared" si="0"/>
        <v>-1255.5999999999985</v>
      </c>
      <c r="E14" s="79">
        <f>((C14-C13)/C13)*-1</f>
        <v>0.03335945906452166</v>
      </c>
      <c r="F14" s="67"/>
      <c r="G14" s="68"/>
      <c r="H14" s="69" t="s">
        <v>34</v>
      </c>
      <c r="I14" s="70"/>
      <c r="J14" s="71"/>
      <c r="K14" s="72"/>
      <c r="L14" s="73"/>
      <c r="M14" s="74"/>
      <c r="N14" s="69" t="s">
        <v>35</v>
      </c>
      <c r="O14" s="70">
        <v>-60244</v>
      </c>
      <c r="P14" s="71">
        <v>2261</v>
      </c>
      <c r="Q14" s="72">
        <v>-0.03617310615150788</v>
      </c>
      <c r="R14" s="67"/>
      <c r="S14" s="75"/>
      <c r="T14" s="69" t="s">
        <v>35</v>
      </c>
      <c r="U14" s="70">
        <v>-55333</v>
      </c>
      <c r="V14" s="71">
        <v>1984</v>
      </c>
      <c r="W14" s="72">
        <v>-0.03461451227384545</v>
      </c>
      <c r="X14" s="73"/>
      <c r="Y14" s="76"/>
      <c r="Z14" s="69" t="s">
        <v>35</v>
      </c>
      <c r="AA14" s="70">
        <v>-66720</v>
      </c>
      <c r="AB14" s="71">
        <v>245</v>
      </c>
      <c r="AC14" s="72">
        <v>-0.0036586276413051594</v>
      </c>
      <c r="AD14" s="77"/>
      <c r="AE14" s="38"/>
    </row>
    <row r="15" spans="1:31" ht="15.75" customHeight="1">
      <c r="A15" s="62"/>
      <c r="B15" s="63" t="s">
        <v>36</v>
      </c>
      <c r="C15" s="64">
        <f>'[1]Exports'!C15-'[1]Imports'!C15</f>
        <v>37448.8</v>
      </c>
      <c r="D15" s="78">
        <f t="shared" si="0"/>
        <v>1065.9000000000015</v>
      </c>
      <c r="E15" s="79">
        <f>((C15-C14)/C14)*-1</f>
        <v>-0.02929673005725221</v>
      </c>
      <c r="F15" s="67"/>
      <c r="G15" s="68"/>
      <c r="H15" s="69" t="s">
        <v>37</v>
      </c>
      <c r="I15" s="70"/>
      <c r="J15" s="71"/>
      <c r="K15" s="72"/>
      <c r="L15" s="73"/>
      <c r="M15" s="74"/>
      <c r="N15" s="69" t="s">
        <v>36</v>
      </c>
      <c r="O15" s="70">
        <v>-58135</v>
      </c>
      <c r="P15" s="71">
        <v>2109</v>
      </c>
      <c r="Q15" s="72">
        <v>-0.035007635615165</v>
      </c>
      <c r="R15" s="67"/>
      <c r="S15" s="75"/>
      <c r="T15" s="69" t="s">
        <v>36</v>
      </c>
      <c r="U15" s="70">
        <v>-55464</v>
      </c>
      <c r="V15" s="71">
        <v>-131</v>
      </c>
      <c r="W15" s="72">
        <v>0.002367484141470732</v>
      </c>
      <c r="X15" s="73"/>
      <c r="Y15" s="76"/>
      <c r="Z15" s="69" t="s">
        <v>36</v>
      </c>
      <c r="AA15" s="70">
        <v>-63786</v>
      </c>
      <c r="AB15" s="71">
        <v>2934</v>
      </c>
      <c r="AC15" s="72">
        <v>-0.043974820143884895</v>
      </c>
      <c r="AD15" s="77"/>
      <c r="AE15" s="38"/>
    </row>
    <row r="16" spans="1:31" ht="15.75" customHeight="1">
      <c r="A16" s="62"/>
      <c r="B16" s="63" t="s">
        <v>38</v>
      </c>
      <c r="C16" s="64">
        <f>'[1]Exports'!C16-'[1]Imports'!C16</f>
        <v>38752.5</v>
      </c>
      <c r="D16" s="78">
        <f t="shared" si="0"/>
        <v>1303.699999999997</v>
      </c>
      <c r="E16" s="79">
        <f>((C16-C15)/C15)*-1</f>
        <v>-0.034812864497660724</v>
      </c>
      <c r="F16" s="67"/>
      <c r="G16" s="68"/>
      <c r="H16" s="69" t="s">
        <v>39</v>
      </c>
      <c r="I16" s="70"/>
      <c r="J16" s="71"/>
      <c r="K16" s="72"/>
      <c r="L16" s="73"/>
      <c r="M16" s="74"/>
      <c r="N16" s="69" t="s">
        <v>38</v>
      </c>
      <c r="O16" s="70">
        <v>-58036</v>
      </c>
      <c r="P16" s="71">
        <v>99</v>
      </c>
      <c r="Q16" s="72">
        <v>-0.0017029328287606433</v>
      </c>
      <c r="R16" s="67"/>
      <c r="S16" s="75"/>
      <c r="T16" s="69" t="s">
        <v>38</v>
      </c>
      <c r="U16" s="70">
        <v>-56333</v>
      </c>
      <c r="V16" s="71">
        <v>-869</v>
      </c>
      <c r="W16" s="72">
        <v>0.01566782056829655</v>
      </c>
      <c r="X16" s="73"/>
      <c r="Y16" s="76"/>
      <c r="Z16" s="69" t="s">
        <v>38</v>
      </c>
      <c r="AA16" s="70">
        <v>-57726</v>
      </c>
      <c r="AB16" s="71">
        <v>6060</v>
      </c>
      <c r="AC16" s="72">
        <v>-0.09500517354905465</v>
      </c>
      <c r="AD16" s="77"/>
      <c r="AE16" s="38"/>
    </row>
    <row r="17" spans="1:31" ht="15.75" customHeight="1">
      <c r="A17" s="62"/>
      <c r="B17" s="63" t="s">
        <v>40</v>
      </c>
      <c r="C17" s="64">
        <f>'[1]Exports'!C17-'[1]Imports'!C17</f>
        <v>37777.6</v>
      </c>
      <c r="D17" s="78">
        <f t="shared" si="0"/>
        <v>-974.9000000000015</v>
      </c>
      <c r="E17" s="79">
        <f>((C17-C16)/C16)*-1</f>
        <v>0.02515708663957168</v>
      </c>
      <c r="F17" s="67"/>
      <c r="G17" s="68"/>
      <c r="H17" s="69" t="s">
        <v>41</v>
      </c>
      <c r="I17" s="70"/>
      <c r="J17" s="71"/>
      <c r="K17" s="72"/>
      <c r="L17" s="73"/>
      <c r="M17" s="74"/>
      <c r="N17" s="69" t="s">
        <v>42</v>
      </c>
      <c r="O17" s="70">
        <v>-42450</v>
      </c>
      <c r="P17" s="71">
        <v>15586</v>
      </c>
      <c r="Q17" s="72">
        <v>-0.2685574471017989</v>
      </c>
      <c r="R17" s="67"/>
      <c r="S17" s="75"/>
      <c r="T17" s="69" t="s">
        <v>42</v>
      </c>
      <c r="U17" s="70">
        <v>-59871</v>
      </c>
      <c r="V17" s="71">
        <v>-3538</v>
      </c>
      <c r="W17" s="72">
        <v>0.062805105355653</v>
      </c>
      <c r="X17" s="73"/>
      <c r="Y17" s="76"/>
      <c r="Z17" s="69" t="s">
        <v>42</v>
      </c>
      <c r="AA17" s="70">
        <v>-56850</v>
      </c>
      <c r="AB17" s="71">
        <v>876</v>
      </c>
      <c r="AC17" s="72">
        <v>-0.01517513771957177</v>
      </c>
      <c r="AD17" s="77"/>
      <c r="AE17" s="38"/>
    </row>
    <row r="18" spans="1:31" ht="15.75" customHeight="1">
      <c r="A18" s="62"/>
      <c r="B18" s="80" t="s">
        <v>43</v>
      </c>
      <c r="C18" s="81">
        <f>'[1]Exports'!C18-'[1]Imports'!C18</f>
        <v>38621.2</v>
      </c>
      <c r="D18" s="78">
        <f t="shared" si="0"/>
        <v>843.5999999999985</v>
      </c>
      <c r="E18" s="79">
        <f>((C18-C17)/C17)*-1</f>
        <v>-0.022330693320909707</v>
      </c>
      <c r="F18" s="67"/>
      <c r="G18" s="68"/>
      <c r="H18" s="69" t="s">
        <v>44</v>
      </c>
      <c r="I18" s="82"/>
      <c r="J18" s="71"/>
      <c r="K18" s="72"/>
      <c r="L18" s="73"/>
      <c r="M18" s="74"/>
      <c r="N18" s="69" t="s">
        <v>45</v>
      </c>
      <c r="O18" s="82">
        <v>-39900</v>
      </c>
      <c r="P18" s="71">
        <v>2550</v>
      </c>
      <c r="Q18" s="72">
        <v>-0.06007067137809187</v>
      </c>
      <c r="R18" s="67"/>
      <c r="S18" s="75"/>
      <c r="T18" s="69" t="s">
        <v>45</v>
      </c>
      <c r="U18" s="70">
        <v>-57579</v>
      </c>
      <c r="V18" s="71">
        <v>2292</v>
      </c>
      <c r="W18" s="72">
        <v>-0.03828230695996392</v>
      </c>
      <c r="X18" s="73"/>
      <c r="Y18" s="76"/>
      <c r="Z18" s="69" t="s">
        <v>45</v>
      </c>
      <c r="AA18" s="70">
        <v>-60310</v>
      </c>
      <c r="AB18" s="71">
        <v>-3460</v>
      </c>
      <c r="AC18" s="72">
        <v>0.060861917326297275</v>
      </c>
      <c r="AD18" s="77"/>
      <c r="AE18" s="38"/>
    </row>
    <row r="19" spans="1:31" ht="4.5" customHeight="1" thickBot="1">
      <c r="A19" s="83"/>
      <c r="B19" s="84"/>
      <c r="C19" s="84"/>
      <c r="D19" s="85"/>
      <c r="E19" s="86"/>
      <c r="F19" s="87"/>
      <c r="G19" s="88"/>
      <c r="H19" s="89"/>
      <c r="I19" s="84"/>
      <c r="J19" s="85"/>
      <c r="K19" s="86"/>
      <c r="L19" s="90"/>
      <c r="M19" s="91"/>
      <c r="N19" s="89"/>
      <c r="O19" s="84"/>
      <c r="P19" s="85"/>
      <c r="Q19" s="86"/>
      <c r="R19" s="87"/>
      <c r="S19" s="88"/>
      <c r="T19" s="87"/>
      <c r="U19" s="92"/>
      <c r="V19" s="85"/>
      <c r="W19" s="86"/>
      <c r="X19" s="90"/>
      <c r="Y19" s="93"/>
      <c r="Z19" s="87"/>
      <c r="AA19" s="92"/>
      <c r="AB19" s="85"/>
      <c r="AC19" s="86"/>
      <c r="AD19" s="94"/>
      <c r="AE19" s="38"/>
    </row>
    <row r="20" spans="1:31" s="23" customFormat="1" ht="39.75" customHeight="1" thickBot="1" thickTop="1">
      <c r="A20" s="95" t="s">
        <v>46</v>
      </c>
      <c r="B20" s="96"/>
      <c r="C20" s="97"/>
      <c r="D20" s="98"/>
      <c r="E20" s="99"/>
      <c r="F20" s="99"/>
      <c r="G20" s="100" t="s">
        <v>47</v>
      </c>
      <c r="H20" s="96"/>
      <c r="I20" s="97"/>
      <c r="J20" s="98"/>
      <c r="K20" s="101"/>
      <c r="L20" s="99"/>
      <c r="M20" s="100" t="s">
        <v>48</v>
      </c>
      <c r="N20" s="96"/>
      <c r="O20" s="97"/>
      <c r="P20" s="98"/>
      <c r="Q20" s="101"/>
      <c r="R20" s="99"/>
      <c r="S20" s="100" t="s">
        <v>49</v>
      </c>
      <c r="T20" s="96"/>
      <c r="U20" s="97"/>
      <c r="V20" s="98"/>
      <c r="W20" s="101"/>
      <c r="X20" s="99"/>
      <c r="Y20" s="100" t="s">
        <v>50</v>
      </c>
      <c r="Z20" s="96"/>
      <c r="AA20" s="97"/>
      <c r="AB20" s="98"/>
      <c r="AC20" s="101"/>
      <c r="AD20" s="102"/>
      <c r="AE20" s="22"/>
    </row>
    <row r="21" spans="1:31" ht="24.75" customHeight="1" thickBot="1" thickTop="1">
      <c r="A21" s="24"/>
      <c r="B21" s="25" t="s">
        <v>8</v>
      </c>
      <c r="C21" s="26" t="s">
        <v>9</v>
      </c>
      <c r="D21" s="26" t="s">
        <v>10</v>
      </c>
      <c r="E21" s="27" t="s">
        <v>11</v>
      </c>
      <c r="F21" s="28"/>
      <c r="G21" s="29"/>
      <c r="H21" s="30" t="s">
        <v>8</v>
      </c>
      <c r="I21" s="26" t="s">
        <v>9</v>
      </c>
      <c r="J21" s="26" t="s">
        <v>10</v>
      </c>
      <c r="K21" s="31" t="s">
        <v>11</v>
      </c>
      <c r="L21" s="32"/>
      <c r="M21" s="28"/>
      <c r="N21" s="30" t="s">
        <v>8</v>
      </c>
      <c r="O21" s="26" t="s">
        <v>9</v>
      </c>
      <c r="P21" s="33" t="s">
        <v>10</v>
      </c>
      <c r="Q21" s="34" t="s">
        <v>11</v>
      </c>
      <c r="R21" s="28"/>
      <c r="S21" s="29"/>
      <c r="T21" s="30" t="s">
        <v>8</v>
      </c>
      <c r="U21" s="26" t="s">
        <v>9</v>
      </c>
      <c r="V21" s="26" t="s">
        <v>10</v>
      </c>
      <c r="W21" s="35" t="s">
        <v>11</v>
      </c>
      <c r="X21" s="32"/>
      <c r="Y21" s="36"/>
      <c r="Z21" s="30" t="s">
        <v>8</v>
      </c>
      <c r="AA21" s="26" t="s">
        <v>9</v>
      </c>
      <c r="AB21" s="26" t="s">
        <v>10</v>
      </c>
      <c r="AC21" s="31" t="s">
        <v>11</v>
      </c>
      <c r="AD21" s="37"/>
      <c r="AE21" s="38"/>
    </row>
    <row r="22" spans="1:31" s="61" customFormat="1" ht="19.5" customHeight="1" thickTop="1">
      <c r="A22" s="103"/>
      <c r="B22" s="104" t="s">
        <v>12</v>
      </c>
      <c r="C22" s="105">
        <f>'[1]Exports'!C22-'[1]Imports'!C22</f>
        <v>465091</v>
      </c>
      <c r="D22" s="106">
        <f>C22-C6</f>
        <v>16927.5</v>
      </c>
      <c r="E22" s="107">
        <f>(C22-C6)/C6*-1</f>
        <v>-0.03777081355353571</v>
      </c>
      <c r="F22" s="55"/>
      <c r="G22" s="108"/>
      <c r="H22" s="47" t="s">
        <v>13</v>
      </c>
      <c r="I22" s="48">
        <v>-711567</v>
      </c>
      <c r="J22" s="49">
        <v>-103837</v>
      </c>
      <c r="K22" s="50">
        <v>0.17086041498691854</v>
      </c>
      <c r="L22" s="109"/>
      <c r="M22" s="55"/>
      <c r="N22" s="47" t="s">
        <v>13</v>
      </c>
      <c r="O22" s="48">
        <v>-607730</v>
      </c>
      <c r="P22" s="49">
        <v>-110815</v>
      </c>
      <c r="Q22" s="50">
        <v>0.22300594669108398</v>
      </c>
      <c r="R22" s="55"/>
      <c r="S22" s="56"/>
      <c r="T22" s="47" t="s">
        <v>12</v>
      </c>
      <c r="U22" s="48">
        <v>-496915</v>
      </c>
      <c r="V22" s="49">
        <v>-73190</v>
      </c>
      <c r="W22" s="50">
        <v>0.17272995456959112</v>
      </c>
      <c r="X22" s="51"/>
      <c r="Y22" s="110"/>
      <c r="Z22" s="111" t="s">
        <v>12</v>
      </c>
      <c r="AA22" s="112">
        <v>-423725</v>
      </c>
      <c r="AB22" s="113">
        <v>-58599</v>
      </c>
      <c r="AC22" s="114">
        <v>0.16048980351988082</v>
      </c>
      <c r="AD22" s="59"/>
      <c r="AE22" s="60"/>
    </row>
    <row r="23" spans="1:31" ht="24.75" customHeight="1">
      <c r="A23" s="115"/>
      <c r="B23" s="116" t="s">
        <v>14</v>
      </c>
      <c r="C23" s="117">
        <f>'[1]Exports'!C23-'[1]Imports'!C23</f>
        <v>37616</v>
      </c>
      <c r="D23" s="118">
        <f>C23-C18</f>
        <v>-1005.1999999999971</v>
      </c>
      <c r="E23" s="119">
        <f>((C23-C18)/C18)*-1</f>
        <v>0.026027156069723292</v>
      </c>
      <c r="F23" s="67"/>
      <c r="G23" s="68"/>
      <c r="H23" s="69" t="s">
        <v>17</v>
      </c>
      <c r="I23" s="70">
        <v>-55551</v>
      </c>
      <c r="J23" s="71">
        <v>-1362</v>
      </c>
      <c r="K23" s="72">
        <v>0.025134252339035597</v>
      </c>
      <c r="L23" s="120"/>
      <c r="M23" s="38"/>
      <c r="N23" s="69" t="s">
        <v>17</v>
      </c>
      <c r="O23" s="70">
        <v>-44718</v>
      </c>
      <c r="P23" s="71">
        <v>-804</v>
      </c>
      <c r="Q23" s="72">
        <v>0.01830851209181582</v>
      </c>
      <c r="R23" s="67"/>
      <c r="S23" s="75"/>
      <c r="T23" s="69" t="s">
        <v>14</v>
      </c>
      <c r="U23" s="70">
        <v>-41152</v>
      </c>
      <c r="V23" s="71">
        <v>2118</v>
      </c>
      <c r="W23" s="72">
        <v>-0.048948463138433096</v>
      </c>
      <c r="X23" s="73"/>
      <c r="Y23" s="121"/>
      <c r="Z23" s="122" t="s">
        <v>14</v>
      </c>
      <c r="AA23" s="123">
        <v>-29957</v>
      </c>
      <c r="AB23" s="124">
        <v>-3042</v>
      </c>
      <c r="AC23" s="125">
        <v>0.11302247817202303</v>
      </c>
      <c r="AD23" s="77"/>
      <c r="AE23" s="38"/>
    </row>
    <row r="24" spans="1:31" ht="15.75" customHeight="1">
      <c r="A24" s="115"/>
      <c r="B24" s="116" t="s">
        <v>18</v>
      </c>
      <c r="C24" s="117">
        <f>'[1]Exports'!C24-'[1]Imports'!C24</f>
        <v>37064</v>
      </c>
      <c r="D24" s="118">
        <f aca="true" t="shared" si="1" ref="D24:D34">C24-C23</f>
        <v>-552</v>
      </c>
      <c r="E24" s="119">
        <f>((C24-C23)/C23)*-1</f>
        <v>0.014674606550404083</v>
      </c>
      <c r="F24" s="67"/>
      <c r="G24" s="68"/>
      <c r="H24" s="69" t="s">
        <v>19</v>
      </c>
      <c r="I24" s="70">
        <v>-57585</v>
      </c>
      <c r="J24" s="71">
        <v>-2034</v>
      </c>
      <c r="K24" s="72">
        <v>0.03661500243019928</v>
      </c>
      <c r="L24" s="120"/>
      <c r="M24" s="38"/>
      <c r="N24" s="69" t="s">
        <v>19</v>
      </c>
      <c r="O24" s="70">
        <v>-44109</v>
      </c>
      <c r="P24" s="71">
        <v>609</v>
      </c>
      <c r="Q24" s="72">
        <v>-0.013618677042801557</v>
      </c>
      <c r="R24" s="67"/>
      <c r="S24" s="75"/>
      <c r="T24" s="69" t="s">
        <v>19</v>
      </c>
      <c r="U24" s="70">
        <v>-39692</v>
      </c>
      <c r="V24" s="71">
        <v>1460</v>
      </c>
      <c r="W24" s="72">
        <v>-0.035478227060653185</v>
      </c>
      <c r="X24" s="73"/>
      <c r="Y24" s="121"/>
      <c r="Z24" s="122" t="s">
        <v>18</v>
      </c>
      <c r="AA24" s="123">
        <v>-32552</v>
      </c>
      <c r="AB24" s="124">
        <v>-2595</v>
      </c>
      <c r="AC24" s="125">
        <v>0.08662416129786027</v>
      </c>
      <c r="AD24" s="77"/>
      <c r="AE24" s="38"/>
    </row>
    <row r="25" spans="1:31" ht="15.75" customHeight="1">
      <c r="A25" s="115"/>
      <c r="B25" s="116" t="s">
        <v>20</v>
      </c>
      <c r="C25" s="117">
        <f>'[1]Exports'!C25-'[1]Imports'!C25</f>
        <v>39027</v>
      </c>
      <c r="D25" s="118">
        <f t="shared" si="1"/>
        <v>1963</v>
      </c>
      <c r="E25" s="119">
        <f>((C25-C24)/C24)*-1</f>
        <v>-0.05296244334124757</v>
      </c>
      <c r="F25" s="67"/>
      <c r="G25" s="68"/>
      <c r="H25" s="69" t="s">
        <v>22</v>
      </c>
      <c r="I25" s="70">
        <v>-52863</v>
      </c>
      <c r="J25" s="71">
        <v>4722</v>
      </c>
      <c r="K25" s="72">
        <v>-0.08200052096900234</v>
      </c>
      <c r="L25" s="120"/>
      <c r="M25" s="38"/>
      <c r="N25" s="69" t="s">
        <v>22</v>
      </c>
      <c r="O25" s="70">
        <v>-46334</v>
      </c>
      <c r="P25" s="71">
        <v>-2225</v>
      </c>
      <c r="Q25" s="72">
        <v>0.05044322020449341</v>
      </c>
      <c r="R25" s="67"/>
      <c r="S25" s="75"/>
      <c r="T25" s="69" t="s">
        <v>51</v>
      </c>
      <c r="U25" s="70">
        <v>-43807</v>
      </c>
      <c r="V25" s="71">
        <v>-4115</v>
      </c>
      <c r="W25" s="72">
        <v>0.1036732842890255</v>
      </c>
      <c r="X25" s="73"/>
      <c r="Y25" s="121"/>
      <c r="Z25" s="122" t="s">
        <v>20</v>
      </c>
      <c r="AA25" s="123">
        <v>-31168</v>
      </c>
      <c r="AB25" s="124">
        <v>1384</v>
      </c>
      <c r="AC25" s="125">
        <v>-0.04251658884246744</v>
      </c>
      <c r="AD25" s="77"/>
      <c r="AE25" s="38"/>
    </row>
    <row r="26" spans="1:31" ht="15.75" customHeight="1">
      <c r="A26" s="115"/>
      <c r="B26" s="116" t="s">
        <v>23</v>
      </c>
      <c r="C26" s="117">
        <f>'[1]Exports'!C26-'[1]Imports'!C26</f>
        <v>38717</v>
      </c>
      <c r="D26" s="118">
        <f t="shared" si="1"/>
        <v>-310</v>
      </c>
      <c r="E26" s="119">
        <f>((C26-C25)/C25)*-1</f>
        <v>0.007943218797242935</v>
      </c>
      <c r="F26" s="67"/>
      <c r="G26" s="68"/>
      <c r="H26" s="69" t="s">
        <v>24</v>
      </c>
      <c r="I26" s="70">
        <v>-56794</v>
      </c>
      <c r="J26" s="71">
        <v>-3931</v>
      </c>
      <c r="K26" s="72">
        <v>0.07436203015341543</v>
      </c>
      <c r="L26" s="120"/>
      <c r="M26" s="38"/>
      <c r="N26" s="69" t="s">
        <v>24</v>
      </c>
      <c r="O26" s="70">
        <v>-47216</v>
      </c>
      <c r="P26" s="71">
        <v>-882</v>
      </c>
      <c r="Q26" s="72">
        <v>0.019035697328096</v>
      </c>
      <c r="R26" s="67"/>
      <c r="S26" s="75"/>
      <c r="T26" s="69" t="s">
        <v>23</v>
      </c>
      <c r="U26" s="70">
        <v>-42435</v>
      </c>
      <c r="V26" s="71">
        <v>1372</v>
      </c>
      <c r="W26" s="72">
        <v>-0.03131919556235305</v>
      </c>
      <c r="X26" s="73"/>
      <c r="Y26" s="121"/>
      <c r="Z26" s="122" t="s">
        <v>23</v>
      </c>
      <c r="AA26" s="123">
        <v>-34076</v>
      </c>
      <c r="AB26" s="124">
        <v>-2908</v>
      </c>
      <c r="AC26" s="125">
        <v>0.09330082135523614</v>
      </c>
      <c r="AD26" s="77"/>
      <c r="AE26" s="38"/>
    </row>
    <row r="27" spans="1:31" ht="15.75" customHeight="1">
      <c r="A27" s="115"/>
      <c r="B27" s="116" t="s">
        <v>25</v>
      </c>
      <c r="C27" s="117">
        <f>'[1]Exports'!C27-'[1]Imports'!C27</f>
        <v>39592</v>
      </c>
      <c r="D27" s="118">
        <f t="shared" si="1"/>
        <v>875</v>
      </c>
      <c r="E27" s="119">
        <f>((C27-C26)/C26)*-1</f>
        <v>-0.0225998915205207</v>
      </c>
      <c r="F27" s="67"/>
      <c r="G27" s="68"/>
      <c r="H27" s="69" t="s">
        <v>27</v>
      </c>
      <c r="I27" s="70">
        <v>-56003</v>
      </c>
      <c r="J27" s="71">
        <v>791</v>
      </c>
      <c r="K27" s="72">
        <v>-0.013927527555727718</v>
      </c>
      <c r="L27" s="120"/>
      <c r="M27" s="38"/>
      <c r="N27" s="69" t="s">
        <v>27</v>
      </c>
      <c r="O27" s="70">
        <v>-48040</v>
      </c>
      <c r="P27" s="71">
        <v>-824</v>
      </c>
      <c r="Q27" s="72">
        <v>0.017451711284310403</v>
      </c>
      <c r="R27" s="67"/>
      <c r="S27" s="75"/>
      <c r="T27" s="69" t="s">
        <v>26</v>
      </c>
      <c r="U27" s="70">
        <v>-41123</v>
      </c>
      <c r="V27" s="71">
        <v>1312</v>
      </c>
      <c r="W27" s="72">
        <v>-0.030917874396135265</v>
      </c>
      <c r="X27" s="73"/>
      <c r="Y27" s="121"/>
      <c r="Z27" s="122" t="s">
        <v>25</v>
      </c>
      <c r="AA27" s="123">
        <v>-34391</v>
      </c>
      <c r="AB27" s="124">
        <v>-315</v>
      </c>
      <c r="AC27" s="125">
        <v>0.00924404272801972</v>
      </c>
      <c r="AD27" s="77"/>
      <c r="AE27" s="38"/>
    </row>
    <row r="28" spans="1:31" ht="15.75" customHeight="1">
      <c r="A28" s="115"/>
      <c r="B28" s="116" t="s">
        <v>28</v>
      </c>
      <c r="C28" s="117">
        <f>'[1]Exports'!C28-'[1]Imports'!C28</f>
        <v>37932</v>
      </c>
      <c r="D28" s="118">
        <f t="shared" si="1"/>
        <v>-1660</v>
      </c>
      <c r="E28" s="119">
        <f>((C28-C27)/C27)*-1</f>
        <v>0.0419276621539705</v>
      </c>
      <c r="F28" s="67"/>
      <c r="G28" s="68"/>
      <c r="H28" s="69" t="s">
        <v>30</v>
      </c>
      <c r="I28" s="70">
        <v>-57934</v>
      </c>
      <c r="J28" s="71">
        <v>-1931</v>
      </c>
      <c r="K28" s="72">
        <v>0.03448029569844473</v>
      </c>
      <c r="L28" s="120"/>
      <c r="M28" s="38"/>
      <c r="N28" s="69" t="s">
        <v>30</v>
      </c>
      <c r="O28" s="70">
        <v>-54518</v>
      </c>
      <c r="P28" s="71">
        <v>-6478</v>
      </c>
      <c r="Q28" s="72">
        <v>0.1348459616985845</v>
      </c>
      <c r="R28" s="67"/>
      <c r="S28" s="75"/>
      <c r="T28" s="69" t="s">
        <v>29</v>
      </c>
      <c r="U28" s="70">
        <v>-40134</v>
      </c>
      <c r="V28" s="71">
        <v>989</v>
      </c>
      <c r="W28" s="72">
        <v>-0.024049801814069984</v>
      </c>
      <c r="X28" s="73"/>
      <c r="Y28" s="121"/>
      <c r="Z28" s="122" t="s">
        <v>28</v>
      </c>
      <c r="AA28" s="123">
        <v>-35489</v>
      </c>
      <c r="AB28" s="124">
        <v>-1098</v>
      </c>
      <c r="AC28" s="125">
        <v>0.03192695763426478</v>
      </c>
      <c r="AD28" s="77"/>
      <c r="AE28" s="38"/>
    </row>
    <row r="29" spans="1:31" ht="24.75" customHeight="1">
      <c r="A29" s="115"/>
      <c r="B29" s="116" t="s">
        <v>31</v>
      </c>
      <c r="C29" s="117">
        <f>'[1]Exports'!C29-'[1]Imports'!C29</f>
        <v>37422</v>
      </c>
      <c r="D29" s="118">
        <f t="shared" si="1"/>
        <v>-510</v>
      </c>
      <c r="E29" s="119">
        <f>(C29-C28)/C28*-1</f>
        <v>0.013445112306232205</v>
      </c>
      <c r="F29" s="67"/>
      <c r="G29" s="68"/>
      <c r="H29" s="69" t="s">
        <v>31</v>
      </c>
      <c r="I29" s="70">
        <v>-57570</v>
      </c>
      <c r="J29" s="71">
        <v>364</v>
      </c>
      <c r="K29" s="72">
        <v>-0.006283011702972348</v>
      </c>
      <c r="L29" s="120"/>
      <c r="M29" s="38"/>
      <c r="N29" s="69" t="s">
        <v>31</v>
      </c>
      <c r="O29" s="70">
        <v>-51192</v>
      </c>
      <c r="P29" s="71">
        <v>3326</v>
      </c>
      <c r="Q29" s="72">
        <v>-0.061007373711434755</v>
      </c>
      <c r="R29" s="67"/>
      <c r="S29" s="75"/>
      <c r="T29" s="69" t="s">
        <v>32</v>
      </c>
      <c r="U29" s="70">
        <v>-41592</v>
      </c>
      <c r="V29" s="71">
        <v>-1458</v>
      </c>
      <c r="W29" s="72">
        <v>0.036328300194348934</v>
      </c>
      <c r="X29" s="73"/>
      <c r="Y29" s="121"/>
      <c r="Z29" s="122" t="s">
        <v>31</v>
      </c>
      <c r="AA29" s="123">
        <v>-34472</v>
      </c>
      <c r="AB29" s="124">
        <v>1017</v>
      </c>
      <c r="AC29" s="125">
        <v>-0.028656766885513822</v>
      </c>
      <c r="AD29" s="77"/>
      <c r="AE29" s="38"/>
    </row>
    <row r="30" spans="1:31" ht="15.75" customHeight="1">
      <c r="A30" s="115"/>
      <c r="B30" s="116" t="s">
        <v>33</v>
      </c>
      <c r="C30" s="117">
        <f>'[1]Exports'!C30-'[1]Imports'!C30</f>
        <v>37833</v>
      </c>
      <c r="D30" s="118">
        <f t="shared" si="1"/>
        <v>411</v>
      </c>
      <c r="E30" s="119">
        <f>((C30-C29)/C29)*-1</f>
        <v>-0.01098284431617765</v>
      </c>
      <c r="F30" s="67"/>
      <c r="G30" s="68"/>
      <c r="H30" s="69" t="s">
        <v>35</v>
      </c>
      <c r="I30" s="70">
        <v>-57874</v>
      </c>
      <c r="J30" s="71">
        <v>-304</v>
      </c>
      <c r="K30" s="72">
        <v>0.005280528052805281</v>
      </c>
      <c r="L30" s="120"/>
      <c r="M30" s="38"/>
      <c r="N30" s="69" t="s">
        <v>35</v>
      </c>
      <c r="O30" s="70">
        <v>-52973</v>
      </c>
      <c r="P30" s="71">
        <v>-1781</v>
      </c>
      <c r="Q30" s="72">
        <v>0.034790592280043754</v>
      </c>
      <c r="R30" s="67"/>
      <c r="S30" s="75"/>
      <c r="T30" s="69" t="s">
        <v>34</v>
      </c>
      <c r="U30" s="70">
        <v>-39970</v>
      </c>
      <c r="V30" s="71">
        <v>1622</v>
      </c>
      <c r="W30" s="72">
        <v>-0.038997884208501636</v>
      </c>
      <c r="X30" s="73"/>
      <c r="Y30" s="121"/>
      <c r="Z30" s="122" t="s">
        <v>34</v>
      </c>
      <c r="AA30" s="123">
        <v>-36435</v>
      </c>
      <c r="AB30" s="124">
        <v>-1963</v>
      </c>
      <c r="AC30" s="125">
        <v>0.056944766767231376</v>
      </c>
      <c r="AD30" s="77"/>
      <c r="AE30" s="38"/>
    </row>
    <row r="31" spans="1:31" ht="15.75" customHeight="1">
      <c r="A31" s="115"/>
      <c r="B31" s="116" t="s">
        <v>36</v>
      </c>
      <c r="C31" s="117">
        <f>'[1]Exports'!C31-'[1]Imports'!C31</f>
        <v>38413</v>
      </c>
      <c r="D31" s="118">
        <f t="shared" si="1"/>
        <v>580</v>
      </c>
      <c r="E31" s="119">
        <f>((C31-C30)/C30)*-1</f>
        <v>-0.01533053154653345</v>
      </c>
      <c r="F31" s="67"/>
      <c r="G31" s="68"/>
      <c r="H31" s="69" t="s">
        <v>36</v>
      </c>
      <c r="I31" s="70">
        <v>-64901</v>
      </c>
      <c r="J31" s="71">
        <v>-7027</v>
      </c>
      <c r="K31" s="72">
        <v>0.12141894460379445</v>
      </c>
      <c r="L31" s="120"/>
      <c r="M31" s="38"/>
      <c r="N31" s="69" t="s">
        <v>36</v>
      </c>
      <c r="O31" s="70">
        <v>-51201</v>
      </c>
      <c r="P31" s="71">
        <v>1772</v>
      </c>
      <c r="Q31" s="72">
        <v>-0.03345100334132482</v>
      </c>
      <c r="R31" s="67"/>
      <c r="S31" s="75"/>
      <c r="T31" s="69" t="s">
        <v>37</v>
      </c>
      <c r="U31" s="70">
        <v>-41792</v>
      </c>
      <c r="V31" s="71">
        <v>-1822</v>
      </c>
      <c r="W31" s="72">
        <v>0.045584188141105826</v>
      </c>
      <c r="X31" s="73"/>
      <c r="Y31" s="121"/>
      <c r="Z31" s="122" t="s">
        <v>37</v>
      </c>
      <c r="AA31" s="123">
        <v>-37031</v>
      </c>
      <c r="AB31" s="124">
        <v>-596</v>
      </c>
      <c r="AC31" s="125">
        <v>0.016357897625909154</v>
      </c>
      <c r="AD31" s="77"/>
      <c r="AE31" s="38"/>
    </row>
    <row r="32" spans="1:31" ht="15.75" customHeight="1">
      <c r="A32" s="115"/>
      <c r="B32" s="116" t="s">
        <v>38</v>
      </c>
      <c r="C32" s="117">
        <f>'[1]Exports'!C32-'[1]Imports'!C32</f>
        <v>40006</v>
      </c>
      <c r="D32" s="118">
        <f t="shared" si="1"/>
        <v>1593</v>
      </c>
      <c r="E32" s="119">
        <f>((C32-C31)/C31)*-1</f>
        <v>-0.04147033556348111</v>
      </c>
      <c r="F32" s="67"/>
      <c r="G32" s="68"/>
      <c r="H32" s="69" t="s">
        <v>38</v>
      </c>
      <c r="I32" s="70">
        <v>-67070</v>
      </c>
      <c r="J32" s="71">
        <v>-2169</v>
      </c>
      <c r="K32" s="72">
        <v>0.03342013220135283</v>
      </c>
      <c r="L32" s="120"/>
      <c r="M32" s="38"/>
      <c r="N32" s="69" t="s">
        <v>38</v>
      </c>
      <c r="O32" s="70">
        <v>-54757</v>
      </c>
      <c r="P32" s="71">
        <v>-3556</v>
      </c>
      <c r="Q32" s="72">
        <v>0.06945176852014609</v>
      </c>
      <c r="R32" s="67"/>
      <c r="S32" s="75"/>
      <c r="T32" s="69" t="s">
        <v>39</v>
      </c>
      <c r="U32" s="70">
        <v>-41356</v>
      </c>
      <c r="V32" s="71">
        <v>436</v>
      </c>
      <c r="W32" s="72">
        <v>-0.010432618683001531</v>
      </c>
      <c r="X32" s="73"/>
      <c r="Y32" s="121"/>
      <c r="Z32" s="122" t="s">
        <v>38</v>
      </c>
      <c r="AA32" s="123">
        <v>-35269</v>
      </c>
      <c r="AB32" s="124">
        <v>1762</v>
      </c>
      <c r="AC32" s="125">
        <v>-0.04758175582619967</v>
      </c>
      <c r="AD32" s="77"/>
      <c r="AE32" s="38"/>
    </row>
    <row r="33" spans="1:31" ht="15.75" customHeight="1">
      <c r="A33" s="115"/>
      <c r="B33" s="116" t="s">
        <v>40</v>
      </c>
      <c r="C33" s="117">
        <f>'[1]Exports'!C33-'[1]Imports'!C33</f>
        <v>40049</v>
      </c>
      <c r="D33" s="118">
        <f t="shared" si="1"/>
        <v>43</v>
      </c>
      <c r="E33" s="119">
        <f>((C33-C32)/C32)*-1</f>
        <v>-0.0010748387741838724</v>
      </c>
      <c r="F33" s="67"/>
      <c r="G33" s="68"/>
      <c r="H33" s="69" t="s">
        <v>42</v>
      </c>
      <c r="I33" s="70">
        <v>-63481</v>
      </c>
      <c r="J33" s="71">
        <v>3589</v>
      </c>
      <c r="K33" s="72">
        <v>-0.053511256895780526</v>
      </c>
      <c r="L33" s="120"/>
      <c r="M33" s="38"/>
      <c r="N33" s="69" t="s">
        <v>42</v>
      </c>
      <c r="O33" s="70">
        <v>-58488</v>
      </c>
      <c r="P33" s="71">
        <v>-3731</v>
      </c>
      <c r="Q33" s="72">
        <v>0.06813740708950454</v>
      </c>
      <c r="R33" s="67"/>
      <c r="S33" s="75"/>
      <c r="T33" s="69" t="s">
        <v>41</v>
      </c>
      <c r="U33" s="70">
        <v>-39956</v>
      </c>
      <c r="V33" s="71">
        <v>1400</v>
      </c>
      <c r="W33" s="72">
        <v>-0.033852403520649964</v>
      </c>
      <c r="X33" s="73"/>
      <c r="Y33" s="121"/>
      <c r="Z33" s="122" t="s">
        <v>40</v>
      </c>
      <c r="AA33" s="123">
        <v>-39619</v>
      </c>
      <c r="AB33" s="124">
        <v>-4350</v>
      </c>
      <c r="AC33" s="125">
        <v>0.12333777538348124</v>
      </c>
      <c r="AD33" s="77"/>
      <c r="AE33" s="38"/>
    </row>
    <row r="34" spans="1:31" ht="15.75" customHeight="1">
      <c r="A34" s="115"/>
      <c r="B34" s="116" t="s">
        <v>43</v>
      </c>
      <c r="C34" s="126">
        <f>'[1]Exports'!C34-'[1]Imports'!C34</f>
        <v>41420</v>
      </c>
      <c r="D34" s="118">
        <f t="shared" si="1"/>
        <v>1371</v>
      </c>
      <c r="E34" s="119">
        <f>((C34-C33)/C33)*-1</f>
        <v>-0.03423306449599241</v>
      </c>
      <c r="F34" s="67"/>
      <c r="G34" s="68"/>
      <c r="H34" s="69" t="s">
        <v>45</v>
      </c>
      <c r="I34" s="82">
        <v>-63947</v>
      </c>
      <c r="J34" s="71">
        <v>-466</v>
      </c>
      <c r="K34" s="72">
        <v>0.007340779130763536</v>
      </c>
      <c r="L34" s="120"/>
      <c r="M34" s="38"/>
      <c r="N34" s="69" t="s">
        <v>45</v>
      </c>
      <c r="O34" s="82">
        <v>-54189</v>
      </c>
      <c r="P34" s="71">
        <v>4299</v>
      </c>
      <c r="Q34" s="72">
        <v>-0.07350225687320476</v>
      </c>
      <c r="R34" s="67"/>
      <c r="S34" s="75"/>
      <c r="T34" s="69" t="s">
        <v>43</v>
      </c>
      <c r="U34" s="82">
        <v>-43914</v>
      </c>
      <c r="V34" s="71">
        <v>-3958</v>
      </c>
      <c r="W34" s="72">
        <v>0.09905896486134748</v>
      </c>
      <c r="X34" s="73"/>
      <c r="Y34" s="121"/>
      <c r="Z34" s="122" t="s">
        <v>43</v>
      </c>
      <c r="AA34" s="123">
        <v>-43270</v>
      </c>
      <c r="AB34" s="124">
        <v>-3651</v>
      </c>
      <c r="AC34" s="125">
        <v>0.09215275499129205</v>
      </c>
      <c r="AD34" s="77"/>
      <c r="AE34" s="38"/>
    </row>
    <row r="35" spans="1:31" ht="4.5" customHeight="1" thickBot="1">
      <c r="A35" s="83"/>
      <c r="B35" s="89"/>
      <c r="C35" s="84"/>
      <c r="D35" s="85"/>
      <c r="E35" s="86"/>
      <c r="F35" s="87"/>
      <c r="G35" s="88"/>
      <c r="H35" s="89"/>
      <c r="I35" s="84"/>
      <c r="J35" s="85"/>
      <c r="K35" s="86"/>
      <c r="L35" s="90"/>
      <c r="M35" s="91"/>
      <c r="N35" s="89"/>
      <c r="O35" s="84"/>
      <c r="P35" s="85"/>
      <c r="Q35" s="86"/>
      <c r="R35" s="87"/>
      <c r="S35" s="88"/>
      <c r="T35" s="87"/>
      <c r="U35" s="84"/>
      <c r="V35" s="85"/>
      <c r="W35" s="86"/>
      <c r="X35" s="90"/>
      <c r="Y35" s="93"/>
      <c r="Z35" s="87"/>
      <c r="AA35" s="84"/>
      <c r="AB35" s="85"/>
      <c r="AC35" s="86"/>
      <c r="AD35" s="94"/>
      <c r="AE35" s="38"/>
    </row>
    <row r="36" spans="1:31" s="23" customFormat="1" ht="39.75" customHeight="1" thickBot="1" thickTop="1">
      <c r="A36" s="127" t="s">
        <v>52</v>
      </c>
      <c r="B36" s="128"/>
      <c r="C36" s="129"/>
      <c r="D36" s="129"/>
      <c r="E36" s="128"/>
      <c r="F36" s="128"/>
      <c r="G36" s="130" t="s">
        <v>53</v>
      </c>
      <c r="H36" s="128"/>
      <c r="I36" s="129"/>
      <c r="J36" s="129"/>
      <c r="K36" s="131"/>
      <c r="L36" s="128"/>
      <c r="M36" s="130" t="s">
        <v>54</v>
      </c>
      <c r="N36" s="128"/>
      <c r="O36" s="129"/>
      <c r="P36" s="129"/>
      <c r="Q36" s="131"/>
      <c r="R36" s="128"/>
      <c r="S36" s="130" t="s">
        <v>55</v>
      </c>
      <c r="T36" s="128"/>
      <c r="U36" s="129"/>
      <c r="V36" s="129"/>
      <c r="W36" s="128"/>
      <c r="X36" s="128"/>
      <c r="Y36" s="132" t="s">
        <v>56</v>
      </c>
      <c r="Z36" s="128"/>
      <c r="AA36" s="128"/>
      <c r="AB36" s="128"/>
      <c r="AC36" s="128"/>
      <c r="AD36" s="133"/>
      <c r="AE36" s="22"/>
    </row>
    <row r="37" spans="1:31" ht="24.75" customHeight="1" thickBot="1" thickTop="1">
      <c r="A37" s="24"/>
      <c r="B37" s="25" t="s">
        <v>8</v>
      </c>
      <c r="C37" s="26" t="s">
        <v>9</v>
      </c>
      <c r="D37" s="26" t="s">
        <v>10</v>
      </c>
      <c r="E37" s="27" t="s">
        <v>11</v>
      </c>
      <c r="F37" s="28"/>
      <c r="G37" s="29"/>
      <c r="H37" s="30" t="s">
        <v>8</v>
      </c>
      <c r="I37" s="26" t="s">
        <v>9</v>
      </c>
      <c r="J37" s="26" t="s">
        <v>10</v>
      </c>
      <c r="K37" s="27" t="s">
        <v>11</v>
      </c>
      <c r="L37" s="32"/>
      <c r="M37" s="28"/>
      <c r="N37" s="30" t="s">
        <v>8</v>
      </c>
      <c r="O37" s="26" t="s">
        <v>9</v>
      </c>
      <c r="P37" s="26" t="s">
        <v>10</v>
      </c>
      <c r="Q37" s="27" t="s">
        <v>11</v>
      </c>
      <c r="R37" s="28"/>
      <c r="S37" s="29"/>
      <c r="T37" s="30" t="s">
        <v>8</v>
      </c>
      <c r="U37" s="26" t="s">
        <v>9</v>
      </c>
      <c r="V37" s="26" t="s">
        <v>10</v>
      </c>
      <c r="W37" s="35" t="s">
        <v>11</v>
      </c>
      <c r="X37" s="32"/>
      <c r="Y37" s="36"/>
      <c r="Z37" s="30" t="s">
        <v>8</v>
      </c>
      <c r="AA37" s="26" t="s">
        <v>9</v>
      </c>
      <c r="AB37" s="26" t="s">
        <v>10</v>
      </c>
      <c r="AC37" s="31" t="s">
        <v>11</v>
      </c>
      <c r="AD37" s="37"/>
      <c r="AE37" s="38"/>
    </row>
    <row r="38" spans="1:31" s="61" customFormat="1" ht="19.5" customHeight="1" thickTop="1">
      <c r="A38" s="103"/>
      <c r="B38" s="104" t="s">
        <v>12</v>
      </c>
      <c r="C38" s="105">
        <f>'[1]Exports'!C38-'[1]Imports'!C38</f>
        <v>512627</v>
      </c>
      <c r="D38" s="106">
        <f>C38-C22</f>
        <v>47536</v>
      </c>
      <c r="E38" s="107">
        <f>(C38-C22)/C22*-1</f>
        <v>-0.10220795500235438</v>
      </c>
      <c r="F38" s="55"/>
      <c r="G38" s="56"/>
      <c r="H38" s="47" t="s">
        <v>12</v>
      </c>
      <c r="I38" s="48">
        <v>-365126</v>
      </c>
      <c r="J38" s="49">
        <v>14709</v>
      </c>
      <c r="K38" s="50">
        <v>-0.03872470941329788</v>
      </c>
      <c r="L38" s="51"/>
      <c r="M38" s="55"/>
      <c r="N38" s="47" t="s">
        <v>12</v>
      </c>
      <c r="O38" s="48">
        <v>-379835</v>
      </c>
      <c r="P38" s="49">
        <v>-114745</v>
      </c>
      <c r="Q38" s="50">
        <v>0.43285299332302235</v>
      </c>
      <c r="R38" s="55"/>
      <c r="S38" s="56"/>
      <c r="T38" s="47" t="s">
        <v>12</v>
      </c>
      <c r="U38" s="48">
        <v>-265090</v>
      </c>
      <c r="V38" s="49">
        <v>-98950</v>
      </c>
      <c r="W38" s="50">
        <v>0.5955820392440111</v>
      </c>
      <c r="X38" s="51"/>
      <c r="Y38" s="57"/>
      <c r="Z38" s="47" t="s">
        <v>12</v>
      </c>
      <c r="AA38" s="48">
        <v>-166140</v>
      </c>
      <c r="AB38" s="49">
        <v>-57867</v>
      </c>
      <c r="AC38" s="50">
        <v>0.5344545731622842</v>
      </c>
      <c r="AD38" s="59"/>
      <c r="AE38" s="60"/>
    </row>
    <row r="39" spans="1:31" ht="24.75" customHeight="1">
      <c r="A39" s="115"/>
      <c r="B39" s="116" t="s">
        <v>14</v>
      </c>
      <c r="C39" s="117">
        <f>'[1]Exports'!C39-'[1]Imports'!C39</f>
        <v>39843</v>
      </c>
      <c r="D39" s="118">
        <f>C39-C34</f>
        <v>-1577</v>
      </c>
      <c r="E39" s="119">
        <f>(C39-C34)/C34*-1</f>
        <v>0.038073394495412846</v>
      </c>
      <c r="F39" s="67"/>
      <c r="G39" s="75"/>
      <c r="H39" s="69" t="s">
        <v>57</v>
      </c>
      <c r="I39" s="70">
        <v>-35313</v>
      </c>
      <c r="J39" s="71">
        <v>-1097</v>
      </c>
      <c r="K39" s="72">
        <v>0.03206102408230068</v>
      </c>
      <c r="L39" s="73"/>
      <c r="M39" s="38"/>
      <c r="N39" s="69" t="s">
        <v>16</v>
      </c>
      <c r="O39" s="70">
        <v>-27582</v>
      </c>
      <c r="P39" s="71">
        <v>-1014</v>
      </c>
      <c r="Q39" s="72">
        <v>0.03816621499548329</v>
      </c>
      <c r="R39" s="67"/>
      <c r="S39" s="75"/>
      <c r="T39" s="69" t="s">
        <v>16</v>
      </c>
      <c r="U39" s="70">
        <v>-15944</v>
      </c>
      <c r="V39" s="71">
        <v>-1199</v>
      </c>
      <c r="W39" s="72">
        <v>0.0813157002373686</v>
      </c>
      <c r="X39" s="73"/>
      <c r="Y39" s="76"/>
      <c r="Z39" s="69" t="s">
        <v>16</v>
      </c>
      <c r="AA39" s="70">
        <v>-10776</v>
      </c>
      <c r="AB39" s="71">
        <v>513</v>
      </c>
      <c r="AC39" s="72">
        <v>-0.045442466117459474</v>
      </c>
      <c r="AD39" s="77"/>
      <c r="AE39" s="38"/>
    </row>
    <row r="40" spans="1:31" ht="15.75" customHeight="1">
      <c r="A40" s="115"/>
      <c r="B40" s="116" t="s">
        <v>18</v>
      </c>
      <c r="C40" s="117">
        <f>'[1]Exports'!C40-'[1]Imports'!C40</f>
        <v>38293</v>
      </c>
      <c r="D40" s="118">
        <f aca="true" t="shared" si="2" ref="D40:D50">C40-C39</f>
        <v>-1550</v>
      </c>
      <c r="E40" s="119">
        <f aca="true" t="shared" si="3" ref="E40:E50">(C40-C39)/C39*-1</f>
        <v>0.038902693070300934</v>
      </c>
      <c r="F40" s="67"/>
      <c r="G40" s="75"/>
      <c r="H40" s="69" t="s">
        <v>19</v>
      </c>
      <c r="I40" s="70">
        <v>-29566</v>
      </c>
      <c r="J40" s="71">
        <v>5747</v>
      </c>
      <c r="K40" s="72">
        <v>-0.16274459830657265</v>
      </c>
      <c r="L40" s="73"/>
      <c r="M40" s="38"/>
      <c r="N40" s="69" t="s">
        <v>19</v>
      </c>
      <c r="O40" s="70">
        <v>-30535</v>
      </c>
      <c r="P40" s="71">
        <v>-2953</v>
      </c>
      <c r="Q40" s="72">
        <v>0.10706257704299905</v>
      </c>
      <c r="R40" s="67"/>
      <c r="S40" s="75"/>
      <c r="T40" s="69" t="s">
        <v>19</v>
      </c>
      <c r="U40" s="70">
        <v>-19230</v>
      </c>
      <c r="V40" s="71">
        <v>-3286</v>
      </c>
      <c r="W40" s="72">
        <v>0.20609633718013046</v>
      </c>
      <c r="X40" s="73"/>
      <c r="Y40" s="76"/>
      <c r="Z40" s="69" t="s">
        <v>19</v>
      </c>
      <c r="AA40" s="70">
        <v>-11564</v>
      </c>
      <c r="AB40" s="71">
        <v>-788</v>
      </c>
      <c r="AC40" s="72">
        <v>0.07312546399406088</v>
      </c>
      <c r="AD40" s="77"/>
      <c r="AE40" s="38"/>
    </row>
    <row r="41" spans="1:31" ht="15.75" customHeight="1">
      <c r="A41" s="115"/>
      <c r="B41" s="116" t="s">
        <v>20</v>
      </c>
      <c r="C41" s="117">
        <f>'[1]Exports'!C41-'[1]Imports'!C41</f>
        <v>42487</v>
      </c>
      <c r="D41" s="118">
        <f t="shared" si="2"/>
        <v>4194</v>
      </c>
      <c r="E41" s="119">
        <f t="shared" si="3"/>
        <v>-0.10952393387825451</v>
      </c>
      <c r="F41" s="67"/>
      <c r="G41" s="75"/>
      <c r="H41" s="69" t="s">
        <v>20</v>
      </c>
      <c r="I41" s="70">
        <v>-32887</v>
      </c>
      <c r="J41" s="71">
        <v>-3321</v>
      </c>
      <c r="K41" s="72">
        <v>0.1123249678684976</v>
      </c>
      <c r="L41" s="73"/>
      <c r="M41" s="38"/>
      <c r="N41" s="69" t="s">
        <v>21</v>
      </c>
      <c r="O41" s="70">
        <v>-31881</v>
      </c>
      <c r="P41" s="71">
        <v>-1346</v>
      </c>
      <c r="Q41" s="72">
        <v>0.04408056328803013</v>
      </c>
      <c r="R41" s="67"/>
      <c r="S41" s="75"/>
      <c r="T41" s="69" t="s">
        <v>21</v>
      </c>
      <c r="U41" s="70">
        <v>-18551</v>
      </c>
      <c r="V41" s="71">
        <v>679</v>
      </c>
      <c r="W41" s="72">
        <v>-0.03530941237649506</v>
      </c>
      <c r="X41" s="73"/>
      <c r="Y41" s="76"/>
      <c r="Z41" s="69" t="s">
        <v>21</v>
      </c>
      <c r="AA41" s="70">
        <v>-12880</v>
      </c>
      <c r="AB41" s="71">
        <v>-1316</v>
      </c>
      <c r="AC41" s="72">
        <v>0.11380145278450363</v>
      </c>
      <c r="AD41" s="77"/>
      <c r="AE41" s="38"/>
    </row>
    <row r="42" spans="1:31" ht="15.75" customHeight="1">
      <c r="A42" s="115"/>
      <c r="B42" s="116" t="s">
        <v>23</v>
      </c>
      <c r="C42" s="117">
        <f>'[1]Exports'!C42-'[1]Imports'!C42</f>
        <v>41251</v>
      </c>
      <c r="D42" s="118">
        <f t="shared" si="2"/>
        <v>-1236</v>
      </c>
      <c r="E42" s="119">
        <f t="shared" si="3"/>
        <v>0.029091251441617436</v>
      </c>
      <c r="F42" s="67"/>
      <c r="G42" s="75"/>
      <c r="H42" s="69" t="s">
        <v>24</v>
      </c>
      <c r="I42" s="70">
        <v>-31546</v>
      </c>
      <c r="J42" s="71">
        <v>1341</v>
      </c>
      <c r="K42" s="72">
        <v>-0.04077599051296865</v>
      </c>
      <c r="L42" s="73"/>
      <c r="M42" s="38"/>
      <c r="N42" s="69" t="s">
        <v>24</v>
      </c>
      <c r="O42" s="70">
        <v>-29222</v>
      </c>
      <c r="P42" s="71">
        <v>2659</v>
      </c>
      <c r="Q42" s="72">
        <v>-0.08340390828393086</v>
      </c>
      <c r="R42" s="67"/>
      <c r="S42" s="75"/>
      <c r="T42" s="69" t="s">
        <v>24</v>
      </c>
      <c r="U42" s="70">
        <v>-18803</v>
      </c>
      <c r="V42" s="71">
        <v>-252</v>
      </c>
      <c r="W42" s="72">
        <v>0.013584173359926689</v>
      </c>
      <c r="X42" s="73"/>
      <c r="Y42" s="76"/>
      <c r="Z42" s="69" t="s">
        <v>24</v>
      </c>
      <c r="AA42" s="70">
        <v>-13940</v>
      </c>
      <c r="AB42" s="71">
        <v>-1060</v>
      </c>
      <c r="AC42" s="72">
        <v>0.08229813664596274</v>
      </c>
      <c r="AD42" s="77"/>
      <c r="AE42" s="38"/>
    </row>
    <row r="43" spans="1:31" ht="15.75" customHeight="1">
      <c r="A43" s="115"/>
      <c r="B43" s="116" t="s">
        <v>25</v>
      </c>
      <c r="C43" s="117">
        <f>'[1]Exports'!C43-'[1]Imports'!C43</f>
        <v>41379</v>
      </c>
      <c r="D43" s="118">
        <f t="shared" si="2"/>
        <v>128</v>
      </c>
      <c r="E43" s="119">
        <f t="shared" si="3"/>
        <v>-0.0031029550798768513</v>
      </c>
      <c r="F43" s="67"/>
      <c r="G43" s="75"/>
      <c r="H43" s="69" t="s">
        <v>25</v>
      </c>
      <c r="I43" s="70">
        <v>-28029</v>
      </c>
      <c r="J43" s="71">
        <v>3517</v>
      </c>
      <c r="K43" s="72">
        <v>-0.11148798579851646</v>
      </c>
      <c r="L43" s="73"/>
      <c r="M43" s="38"/>
      <c r="N43" s="69" t="s">
        <v>26</v>
      </c>
      <c r="O43" s="70">
        <v>-30246</v>
      </c>
      <c r="P43" s="71">
        <v>-1024</v>
      </c>
      <c r="Q43" s="72">
        <v>0.035042091574840874</v>
      </c>
      <c r="R43" s="67"/>
      <c r="S43" s="75"/>
      <c r="T43" s="69" t="s">
        <v>26</v>
      </c>
      <c r="U43" s="70">
        <v>-20998</v>
      </c>
      <c r="V43" s="71">
        <v>-2195</v>
      </c>
      <c r="W43" s="72">
        <v>0.11673669095357124</v>
      </c>
      <c r="X43" s="73"/>
      <c r="Y43" s="76"/>
      <c r="Z43" s="69" t="s">
        <v>26</v>
      </c>
      <c r="AA43" s="70">
        <v>-14202</v>
      </c>
      <c r="AB43" s="71">
        <v>-262</v>
      </c>
      <c r="AC43" s="72">
        <v>0.0187948350071736</v>
      </c>
      <c r="AD43" s="77"/>
      <c r="AE43" s="38"/>
    </row>
    <row r="44" spans="1:31" ht="15.75" customHeight="1">
      <c r="A44" s="115"/>
      <c r="B44" s="116" t="s">
        <v>28</v>
      </c>
      <c r="C44" s="117">
        <f>'[1]Exports'!C44-'[1]Imports'!C44</f>
        <v>42850</v>
      </c>
      <c r="D44" s="118">
        <f t="shared" si="2"/>
        <v>1471</v>
      </c>
      <c r="E44" s="119">
        <f t="shared" si="3"/>
        <v>-0.035549433287416325</v>
      </c>
      <c r="F44" s="67"/>
      <c r="G44" s="75"/>
      <c r="H44" s="69" t="s">
        <v>28</v>
      </c>
      <c r="I44" s="70">
        <v>-29594</v>
      </c>
      <c r="J44" s="71">
        <v>-1565</v>
      </c>
      <c r="K44" s="72">
        <v>0.05583502800670734</v>
      </c>
      <c r="L44" s="73"/>
      <c r="M44" s="38"/>
      <c r="N44" s="69" t="s">
        <v>29</v>
      </c>
      <c r="O44" s="70">
        <v>-31434</v>
      </c>
      <c r="P44" s="71">
        <v>-1188</v>
      </c>
      <c r="Q44" s="72">
        <v>0.03927792104741123</v>
      </c>
      <c r="R44" s="67"/>
      <c r="S44" s="75"/>
      <c r="T44" s="69" t="s">
        <v>29</v>
      </c>
      <c r="U44" s="70">
        <v>-23628</v>
      </c>
      <c r="V44" s="71">
        <v>-2630</v>
      </c>
      <c r="W44" s="72">
        <v>0.1252500238117916</v>
      </c>
      <c r="X44" s="73"/>
      <c r="Y44" s="76"/>
      <c r="Z44" s="69" t="s">
        <v>29</v>
      </c>
      <c r="AA44" s="70">
        <v>-13247</v>
      </c>
      <c r="AB44" s="71">
        <v>955</v>
      </c>
      <c r="AC44" s="72">
        <v>-0.06724405013378397</v>
      </c>
      <c r="AD44" s="77"/>
      <c r="AE44" s="38"/>
    </row>
    <row r="45" spans="1:31" ht="24.75" customHeight="1">
      <c r="A45" s="115"/>
      <c r="B45" s="116" t="s">
        <v>31</v>
      </c>
      <c r="C45" s="117">
        <f>'[1]Exports'!C45-'[1]Imports'!C45</f>
        <v>41955</v>
      </c>
      <c r="D45" s="118">
        <f t="shared" si="2"/>
        <v>-895</v>
      </c>
      <c r="E45" s="119">
        <f t="shared" si="3"/>
        <v>0.02088681446907818</v>
      </c>
      <c r="F45" s="67"/>
      <c r="G45" s="75"/>
      <c r="H45" s="69" t="s">
        <v>31</v>
      </c>
      <c r="I45" s="70">
        <v>-30408</v>
      </c>
      <c r="J45" s="71">
        <v>-814</v>
      </c>
      <c r="K45" s="72">
        <v>0.027505575454484017</v>
      </c>
      <c r="L45" s="73"/>
      <c r="M45" s="38"/>
      <c r="N45" s="69" t="s">
        <v>32</v>
      </c>
      <c r="O45" s="70">
        <v>-32096</v>
      </c>
      <c r="P45" s="71">
        <v>-662</v>
      </c>
      <c r="Q45" s="72">
        <v>0.021059998727492524</v>
      </c>
      <c r="R45" s="67"/>
      <c r="S45" s="75"/>
      <c r="T45" s="69" t="s">
        <v>32</v>
      </c>
      <c r="U45" s="70">
        <v>-24156</v>
      </c>
      <c r="V45" s="71">
        <v>-528</v>
      </c>
      <c r="W45" s="72">
        <v>0.0223463687150838</v>
      </c>
      <c r="X45" s="73"/>
      <c r="Y45" s="76"/>
      <c r="Z45" s="69" t="s">
        <v>32</v>
      </c>
      <c r="AA45" s="70">
        <v>-13949</v>
      </c>
      <c r="AB45" s="71">
        <v>-702</v>
      </c>
      <c r="AC45" s="72">
        <v>0.05299313052011776</v>
      </c>
      <c r="AD45" s="77"/>
      <c r="AE45" s="38"/>
    </row>
    <row r="46" spans="1:31" ht="15.75" customHeight="1">
      <c r="A46" s="115"/>
      <c r="B46" s="116" t="s">
        <v>33</v>
      </c>
      <c r="C46" s="117">
        <f>'[1]Exports'!C46-'[1]Imports'!C46</f>
        <v>44377</v>
      </c>
      <c r="D46" s="118">
        <f t="shared" si="2"/>
        <v>2422</v>
      </c>
      <c r="E46" s="119">
        <f t="shared" si="3"/>
        <v>-0.05772851865093553</v>
      </c>
      <c r="F46" s="67"/>
      <c r="G46" s="75"/>
      <c r="H46" s="69" t="s">
        <v>33</v>
      </c>
      <c r="I46" s="70">
        <v>-28638</v>
      </c>
      <c r="J46" s="71">
        <v>1770</v>
      </c>
      <c r="K46" s="72">
        <v>-0.05820836621941594</v>
      </c>
      <c r="L46" s="73"/>
      <c r="M46" s="38"/>
      <c r="N46" s="69" t="s">
        <v>34</v>
      </c>
      <c r="O46" s="70">
        <v>-30520</v>
      </c>
      <c r="P46" s="71">
        <v>1576</v>
      </c>
      <c r="Q46" s="72">
        <v>-0.04910269192422732</v>
      </c>
      <c r="R46" s="67"/>
      <c r="S46" s="75"/>
      <c r="T46" s="69" t="s">
        <v>34</v>
      </c>
      <c r="U46" s="70">
        <v>-23654</v>
      </c>
      <c r="V46" s="71">
        <v>502</v>
      </c>
      <c r="W46" s="72">
        <v>-0.020781586355356846</v>
      </c>
      <c r="X46" s="73"/>
      <c r="Y46" s="76"/>
      <c r="Z46" s="69" t="s">
        <v>34</v>
      </c>
      <c r="AA46" s="70">
        <v>-16028</v>
      </c>
      <c r="AB46" s="71">
        <v>-2079</v>
      </c>
      <c r="AC46" s="72">
        <v>0.1490429421463904</v>
      </c>
      <c r="AD46" s="77"/>
      <c r="AE46" s="38"/>
    </row>
    <row r="47" spans="1:31" ht="15.75" customHeight="1">
      <c r="A47" s="115"/>
      <c r="B47" s="116" t="s">
        <v>36</v>
      </c>
      <c r="C47" s="117">
        <f>'[1]Exports'!C47-'[1]Imports'!C47</f>
        <v>44002</v>
      </c>
      <c r="D47" s="118">
        <f t="shared" si="2"/>
        <v>-375</v>
      </c>
      <c r="E47" s="119">
        <f t="shared" si="3"/>
        <v>0.008450323365707462</v>
      </c>
      <c r="F47" s="67"/>
      <c r="G47" s="75"/>
      <c r="H47" s="69" t="s">
        <v>36</v>
      </c>
      <c r="I47" s="70">
        <v>-31119</v>
      </c>
      <c r="J47" s="71">
        <v>-2481</v>
      </c>
      <c r="K47" s="72">
        <v>0.08663314477267965</v>
      </c>
      <c r="L47" s="73"/>
      <c r="M47" s="38"/>
      <c r="N47" s="69" t="s">
        <v>37</v>
      </c>
      <c r="O47" s="70">
        <v>-34591</v>
      </c>
      <c r="P47" s="71">
        <v>-4071</v>
      </c>
      <c r="Q47" s="72">
        <v>0.13338794233289647</v>
      </c>
      <c r="R47" s="67"/>
      <c r="S47" s="75"/>
      <c r="T47" s="69" t="s">
        <v>37</v>
      </c>
      <c r="U47" s="70">
        <v>-23662</v>
      </c>
      <c r="V47" s="71">
        <v>-8</v>
      </c>
      <c r="W47" s="72">
        <v>0.0003382091823793016</v>
      </c>
      <c r="X47" s="73"/>
      <c r="Y47" s="76"/>
      <c r="Z47" s="69" t="s">
        <v>37</v>
      </c>
      <c r="AA47" s="70">
        <v>-14820</v>
      </c>
      <c r="AB47" s="71">
        <v>1208</v>
      </c>
      <c r="AC47" s="72">
        <v>-0.07536810581482406</v>
      </c>
      <c r="AD47" s="77"/>
      <c r="AE47" s="38"/>
    </row>
    <row r="48" spans="1:31" ht="15.75" customHeight="1">
      <c r="A48" s="115"/>
      <c r="B48" s="116" t="s">
        <v>38</v>
      </c>
      <c r="C48" s="117">
        <f>'[1]Exports'!C48-'[1]Imports'!C48</f>
        <v>44203</v>
      </c>
      <c r="D48" s="118">
        <f t="shared" si="2"/>
        <v>201</v>
      </c>
      <c r="E48" s="119">
        <f t="shared" si="3"/>
        <v>-0.004567974182991682</v>
      </c>
      <c r="F48" s="67"/>
      <c r="G48" s="75"/>
      <c r="H48" s="69" t="s">
        <v>38</v>
      </c>
      <c r="I48" s="70">
        <v>-31141</v>
      </c>
      <c r="J48" s="71">
        <v>-22</v>
      </c>
      <c r="K48" s="72">
        <v>0.0007069635913750442</v>
      </c>
      <c r="L48" s="73"/>
      <c r="M48" s="38"/>
      <c r="N48" s="69" t="s">
        <v>39</v>
      </c>
      <c r="O48" s="70">
        <v>-34057</v>
      </c>
      <c r="P48" s="71">
        <v>534</v>
      </c>
      <c r="Q48" s="72">
        <v>-0.015437541557052412</v>
      </c>
      <c r="R48" s="67"/>
      <c r="S48" s="75"/>
      <c r="T48" s="69" t="s">
        <v>39</v>
      </c>
      <c r="U48" s="70">
        <v>-24145</v>
      </c>
      <c r="V48" s="71">
        <v>-483</v>
      </c>
      <c r="W48" s="72">
        <v>0.02041247569943369</v>
      </c>
      <c r="X48" s="73"/>
      <c r="Y48" s="76"/>
      <c r="Z48" s="69" t="s">
        <v>39</v>
      </c>
      <c r="AA48" s="70">
        <v>-14815</v>
      </c>
      <c r="AB48" s="71">
        <v>5</v>
      </c>
      <c r="AC48" s="72">
        <v>-0.00033738191632928474</v>
      </c>
      <c r="AD48" s="77"/>
      <c r="AE48" s="38"/>
    </row>
    <row r="49" spans="1:31" ht="15.75" customHeight="1">
      <c r="A49" s="115"/>
      <c r="B49" s="116" t="s">
        <v>40</v>
      </c>
      <c r="C49" s="117">
        <f>'[1]Exports'!C49-'[1]Imports'!C49</f>
        <v>45042</v>
      </c>
      <c r="D49" s="118">
        <f t="shared" si="2"/>
        <v>839</v>
      </c>
      <c r="E49" s="119">
        <f t="shared" si="3"/>
        <v>-0.018980612175644188</v>
      </c>
      <c r="F49" s="67"/>
      <c r="G49" s="75"/>
      <c r="H49" s="69" t="s">
        <v>42</v>
      </c>
      <c r="I49" s="70">
        <v>-29976</v>
      </c>
      <c r="J49" s="71">
        <v>1165</v>
      </c>
      <c r="K49" s="72">
        <v>-0.03741048778138146</v>
      </c>
      <c r="L49" s="73"/>
      <c r="M49" s="38"/>
      <c r="N49" s="69" t="s">
        <v>41</v>
      </c>
      <c r="O49" s="70">
        <v>-33457</v>
      </c>
      <c r="P49" s="71">
        <v>600</v>
      </c>
      <c r="Q49" s="72">
        <v>-0.017617523563437765</v>
      </c>
      <c r="R49" s="67"/>
      <c r="S49" s="75"/>
      <c r="T49" s="69" t="s">
        <v>41</v>
      </c>
      <c r="U49" s="70">
        <v>-25745</v>
      </c>
      <c r="V49" s="71">
        <v>-1600</v>
      </c>
      <c r="W49" s="72">
        <v>0.06626630772416649</v>
      </c>
      <c r="X49" s="73"/>
      <c r="Y49" s="76"/>
      <c r="Z49" s="69" t="s">
        <v>41</v>
      </c>
      <c r="AA49" s="70">
        <v>-15173</v>
      </c>
      <c r="AB49" s="71">
        <v>-358</v>
      </c>
      <c r="AC49" s="72">
        <v>0.024164697941275733</v>
      </c>
      <c r="AD49" s="77"/>
      <c r="AE49" s="38"/>
    </row>
    <row r="50" spans="1:31" ht="15.75" customHeight="1">
      <c r="A50" s="115"/>
      <c r="B50" s="116" t="s">
        <v>43</v>
      </c>
      <c r="C50" s="126">
        <f>'[1]Exports'!C50-'[1]Imports'!C50</f>
        <v>46945</v>
      </c>
      <c r="D50" s="118">
        <f t="shared" si="2"/>
        <v>1903</v>
      </c>
      <c r="E50" s="119">
        <f t="shared" si="3"/>
        <v>-0.04224945606322988</v>
      </c>
      <c r="F50" s="67"/>
      <c r="G50" s="75"/>
      <c r="H50" s="69" t="s">
        <v>43</v>
      </c>
      <c r="I50" s="82">
        <v>-26915</v>
      </c>
      <c r="J50" s="71">
        <v>3061</v>
      </c>
      <c r="K50" s="72">
        <v>-0.10211502535361623</v>
      </c>
      <c r="L50" s="73"/>
      <c r="M50" s="38"/>
      <c r="N50" s="69" t="s">
        <v>44</v>
      </c>
      <c r="O50" s="70">
        <v>-34216</v>
      </c>
      <c r="P50" s="71">
        <v>-759</v>
      </c>
      <c r="Q50" s="72">
        <v>0.022685835550109095</v>
      </c>
      <c r="R50" s="67"/>
      <c r="S50" s="75"/>
      <c r="T50" s="69" t="s">
        <v>44</v>
      </c>
      <c r="U50" s="70">
        <v>-26568</v>
      </c>
      <c r="V50" s="71">
        <v>-823</v>
      </c>
      <c r="W50" s="72">
        <v>0.031967372305302</v>
      </c>
      <c r="X50" s="73"/>
      <c r="Y50" s="76"/>
      <c r="Z50" s="69" t="s">
        <v>44</v>
      </c>
      <c r="AA50" s="70">
        <v>-14745</v>
      </c>
      <c r="AB50" s="71">
        <v>428</v>
      </c>
      <c r="AC50" s="72">
        <v>-0.028208001054504713</v>
      </c>
      <c r="AD50" s="77"/>
      <c r="AE50" s="38"/>
    </row>
    <row r="51" spans="1:30" s="145" customFormat="1" ht="4.5" customHeight="1" thickBot="1">
      <c r="A51" s="134"/>
      <c r="B51" s="135"/>
      <c r="C51" s="136"/>
      <c r="D51" s="137"/>
      <c r="E51" s="138"/>
      <c r="F51" s="139"/>
      <c r="G51" s="140"/>
      <c r="H51" s="135"/>
      <c r="I51" s="136"/>
      <c r="J51" s="137"/>
      <c r="K51" s="138"/>
      <c r="L51" s="141"/>
      <c r="M51" s="142"/>
      <c r="N51" s="135"/>
      <c r="O51" s="136"/>
      <c r="P51" s="137"/>
      <c r="Q51" s="138"/>
      <c r="R51" s="139"/>
      <c r="S51" s="140"/>
      <c r="T51" s="135"/>
      <c r="U51" s="136"/>
      <c r="V51" s="137"/>
      <c r="W51" s="138"/>
      <c r="X51" s="141"/>
      <c r="Y51" s="143"/>
      <c r="Z51" s="135"/>
      <c r="AA51" s="136"/>
      <c r="AB51" s="137"/>
      <c r="AC51" s="138"/>
      <c r="AD51" s="144"/>
    </row>
    <row r="52" spans="1:30" s="10" customFormat="1" ht="39.75" customHeight="1" thickBot="1">
      <c r="A52" s="146" t="s">
        <v>58</v>
      </c>
      <c r="B52" s="145"/>
      <c r="G52" s="130" t="s">
        <v>59</v>
      </c>
      <c r="H52" s="128"/>
      <c r="I52" s="129"/>
      <c r="J52" s="129"/>
      <c r="K52" s="131"/>
      <c r="L52" s="128"/>
      <c r="M52" s="130" t="s">
        <v>60</v>
      </c>
      <c r="N52" s="128"/>
      <c r="O52" s="129"/>
      <c r="P52" s="129"/>
      <c r="Q52" s="131"/>
      <c r="R52" s="128"/>
      <c r="S52" s="130" t="s">
        <v>61</v>
      </c>
      <c r="T52" s="128"/>
      <c r="U52" s="129"/>
      <c r="V52" s="129"/>
      <c r="W52" s="128"/>
      <c r="X52" s="128"/>
      <c r="Y52" s="132">
        <v>1994</v>
      </c>
      <c r="Z52" s="128"/>
      <c r="AA52" s="128"/>
      <c r="AB52" s="128"/>
      <c r="AC52" s="128"/>
      <c r="AD52" s="133"/>
    </row>
    <row r="53" spans="7:30" ht="24.75" customHeight="1" thickBot="1" thickTop="1">
      <c r="G53" s="29"/>
      <c r="H53" s="30" t="s">
        <v>8</v>
      </c>
      <c r="I53" s="26" t="s">
        <v>9</v>
      </c>
      <c r="J53" s="26" t="s">
        <v>10</v>
      </c>
      <c r="K53" s="27" t="s">
        <v>11</v>
      </c>
      <c r="L53" s="32"/>
      <c r="M53" s="28"/>
      <c r="N53" s="30" t="s">
        <v>8</v>
      </c>
      <c r="O53" s="26" t="s">
        <v>9</v>
      </c>
      <c r="P53" s="26" t="s">
        <v>10</v>
      </c>
      <c r="Q53" s="27" t="s">
        <v>11</v>
      </c>
      <c r="R53" s="28"/>
      <c r="S53" s="29"/>
      <c r="T53" s="30" t="s">
        <v>8</v>
      </c>
      <c r="U53" s="26" t="s">
        <v>9</v>
      </c>
      <c r="V53" s="26" t="s">
        <v>10</v>
      </c>
      <c r="W53" s="35" t="s">
        <v>11</v>
      </c>
      <c r="X53" s="32"/>
      <c r="Y53" s="36"/>
      <c r="Z53" s="30" t="s">
        <v>8</v>
      </c>
      <c r="AA53" s="26" t="s">
        <v>9</v>
      </c>
      <c r="AB53" s="26" t="s">
        <v>10</v>
      </c>
      <c r="AC53" s="31" t="s">
        <v>11</v>
      </c>
      <c r="AD53" s="37"/>
    </row>
    <row r="54" spans="7:30" ht="19.5" customHeight="1" thickTop="1">
      <c r="G54" s="56"/>
      <c r="H54" s="47" t="s">
        <v>12</v>
      </c>
      <c r="I54" s="48">
        <v>-108273</v>
      </c>
      <c r="J54" s="49">
        <v>-4208</v>
      </c>
      <c r="K54" s="50">
        <v>0.04043626579541633</v>
      </c>
      <c r="L54" s="51"/>
      <c r="M54" s="55"/>
      <c r="N54" s="47" t="s">
        <v>12</v>
      </c>
      <c r="O54" s="48">
        <v>-104065</v>
      </c>
      <c r="P54" s="49">
        <v>-7681</v>
      </c>
      <c r="Q54" s="50">
        <v>0.07969165006640107</v>
      </c>
      <c r="R54" s="55"/>
      <c r="S54" s="56"/>
      <c r="T54" s="47" t="s">
        <v>12</v>
      </c>
      <c r="U54" s="48">
        <v>-96384</v>
      </c>
      <c r="V54" s="49">
        <v>2109</v>
      </c>
      <c r="W54" s="50">
        <v>-0.021412689226645548</v>
      </c>
      <c r="X54" s="51"/>
      <c r="Y54" s="57"/>
      <c r="Z54" s="47" t="s">
        <v>12</v>
      </c>
      <c r="AA54" s="48">
        <v>-98493</v>
      </c>
      <c r="AB54" s="49">
        <v>-28182</v>
      </c>
      <c r="AC54" s="50">
        <v>0.4008192174766395</v>
      </c>
      <c r="AD54" s="59"/>
    </row>
    <row r="55" spans="7:30" ht="24.75" customHeight="1">
      <c r="G55" s="75"/>
      <c r="H55" s="69" t="s">
        <v>16</v>
      </c>
      <c r="I55" s="70">
        <v>-11269</v>
      </c>
      <c r="J55" s="71">
        <v>-794</v>
      </c>
      <c r="K55" s="72">
        <v>0.07579952267303103</v>
      </c>
      <c r="L55" s="73"/>
      <c r="M55" s="38"/>
      <c r="N55" s="69" t="s">
        <v>14</v>
      </c>
      <c r="O55" s="70">
        <v>-8465</v>
      </c>
      <c r="P55" s="71">
        <v>-2194</v>
      </c>
      <c r="Q55" s="72">
        <v>0.349864455429756</v>
      </c>
      <c r="R55" s="67"/>
      <c r="S55" s="75"/>
      <c r="T55" s="69" t="s">
        <v>14</v>
      </c>
      <c r="U55" s="70">
        <v>-9324</v>
      </c>
      <c r="V55" s="71">
        <v>-868</v>
      </c>
      <c r="W55" s="72">
        <v>0.10264900662251655</v>
      </c>
      <c r="X55" s="73"/>
      <c r="Y55" s="76"/>
      <c r="Z55" s="69" t="s">
        <v>14</v>
      </c>
      <c r="AA55" s="70">
        <v>-6207</v>
      </c>
      <c r="AB55" s="71">
        <v>-488</v>
      </c>
      <c r="AC55" s="72">
        <v>0.0853296030774611</v>
      </c>
      <c r="AD55" s="77"/>
    </row>
    <row r="56" spans="7:30" ht="15.75">
      <c r="G56" s="75"/>
      <c r="H56" s="69" t="s">
        <v>19</v>
      </c>
      <c r="I56" s="70">
        <v>-9776</v>
      </c>
      <c r="J56" s="71">
        <v>1493</v>
      </c>
      <c r="K56" s="72">
        <v>-0.13248735468985712</v>
      </c>
      <c r="L56" s="73"/>
      <c r="M56" s="38"/>
      <c r="N56" s="69" t="s">
        <v>18</v>
      </c>
      <c r="O56" s="70">
        <v>-7319</v>
      </c>
      <c r="P56" s="71">
        <v>1146</v>
      </c>
      <c r="Q56" s="72">
        <v>-0.135380980507974</v>
      </c>
      <c r="R56" s="67"/>
      <c r="S56" s="75"/>
      <c r="T56" s="69" t="s">
        <v>18</v>
      </c>
      <c r="U56" s="70">
        <v>-8817</v>
      </c>
      <c r="V56" s="71">
        <v>507</v>
      </c>
      <c r="W56" s="72">
        <v>-0.054375804375804374</v>
      </c>
      <c r="X56" s="73"/>
      <c r="Y56" s="76"/>
      <c r="Z56" s="69" t="s">
        <v>18</v>
      </c>
      <c r="AA56" s="70">
        <v>-9245</v>
      </c>
      <c r="AB56" s="71">
        <v>-3038</v>
      </c>
      <c r="AC56" s="72">
        <v>0.48944739809892057</v>
      </c>
      <c r="AD56" s="77"/>
    </row>
    <row r="57" spans="7:30" ht="15.75">
      <c r="G57" s="75"/>
      <c r="H57" s="69" t="s">
        <v>21</v>
      </c>
      <c r="I57" s="70">
        <v>-8383</v>
      </c>
      <c r="J57" s="71">
        <v>1393</v>
      </c>
      <c r="K57" s="72">
        <v>-0.14249181669394434</v>
      </c>
      <c r="L57" s="73"/>
      <c r="M57" s="38"/>
      <c r="N57" s="69" t="s">
        <v>20</v>
      </c>
      <c r="O57" s="70">
        <v>-7756</v>
      </c>
      <c r="P57" s="71">
        <v>-437</v>
      </c>
      <c r="Q57" s="72">
        <v>0.05970761032927996</v>
      </c>
      <c r="R57" s="67"/>
      <c r="S57" s="75"/>
      <c r="T57" s="69" t="s">
        <v>20</v>
      </c>
      <c r="U57" s="70">
        <v>-9708</v>
      </c>
      <c r="V57" s="71">
        <v>-891</v>
      </c>
      <c r="W57" s="72">
        <v>0.10105478053759782</v>
      </c>
      <c r="X57" s="73"/>
      <c r="Y57" s="76"/>
      <c r="Z57" s="69" t="s">
        <v>20</v>
      </c>
      <c r="AA57" s="70">
        <v>-6466</v>
      </c>
      <c r="AB57" s="71">
        <v>2779</v>
      </c>
      <c r="AC57" s="72">
        <v>-0.30059491617090317</v>
      </c>
      <c r="AD57" s="77"/>
    </row>
    <row r="58" spans="7:30" ht="15.75">
      <c r="G58" s="75"/>
      <c r="H58" s="69" t="s">
        <v>24</v>
      </c>
      <c r="I58" s="70">
        <v>-8086</v>
      </c>
      <c r="J58" s="71">
        <v>297</v>
      </c>
      <c r="K58" s="72">
        <v>-0.0354288440892282</v>
      </c>
      <c r="L58" s="73"/>
      <c r="M58" s="38"/>
      <c r="N58" s="69" t="s">
        <v>23</v>
      </c>
      <c r="O58" s="70">
        <v>-8744</v>
      </c>
      <c r="P58" s="71">
        <v>-988</v>
      </c>
      <c r="Q58" s="72">
        <v>0.12738525012893243</v>
      </c>
      <c r="R58" s="67"/>
      <c r="S58" s="75"/>
      <c r="T58" s="69" t="s">
        <v>23</v>
      </c>
      <c r="U58" s="70">
        <v>-9609</v>
      </c>
      <c r="V58" s="71">
        <v>99</v>
      </c>
      <c r="W58" s="72">
        <v>-0.01019777503090235</v>
      </c>
      <c r="X58" s="73"/>
      <c r="Y58" s="76"/>
      <c r="Z58" s="69" t="s">
        <v>23</v>
      </c>
      <c r="AA58" s="70">
        <v>-7887</v>
      </c>
      <c r="AB58" s="71">
        <v>-1421</v>
      </c>
      <c r="AC58" s="72">
        <v>0.21976492421899166</v>
      </c>
      <c r="AD58" s="77"/>
    </row>
    <row r="59" spans="7:30" ht="15.75">
      <c r="G59" s="75"/>
      <c r="H59" s="69" t="s">
        <v>26</v>
      </c>
      <c r="I59" s="70">
        <v>-8394</v>
      </c>
      <c r="J59" s="71">
        <v>-308</v>
      </c>
      <c r="K59" s="72">
        <v>0.03809052683650754</v>
      </c>
      <c r="L59" s="73"/>
      <c r="M59" s="38"/>
      <c r="N59" s="69" t="s">
        <v>25</v>
      </c>
      <c r="O59" s="70">
        <v>-9259</v>
      </c>
      <c r="P59" s="71">
        <v>-515</v>
      </c>
      <c r="Q59" s="72">
        <v>0.05889752973467521</v>
      </c>
      <c r="R59" s="67"/>
      <c r="S59" s="75"/>
      <c r="T59" s="69" t="s">
        <v>25</v>
      </c>
      <c r="U59" s="70">
        <v>-9090</v>
      </c>
      <c r="V59" s="71">
        <v>519</v>
      </c>
      <c r="W59" s="72">
        <v>-0.05401186387761474</v>
      </c>
      <c r="X59" s="73"/>
      <c r="Y59" s="76"/>
      <c r="Z59" s="69" t="s">
        <v>25</v>
      </c>
      <c r="AA59" s="70">
        <v>-7728</v>
      </c>
      <c r="AB59" s="71">
        <v>159</v>
      </c>
      <c r="AC59" s="72">
        <v>-0.020159756561430202</v>
      </c>
      <c r="AD59" s="77"/>
    </row>
    <row r="60" spans="7:30" ht="15.75">
      <c r="G60" s="75"/>
      <c r="H60" s="69" t="s">
        <v>29</v>
      </c>
      <c r="I60" s="70">
        <v>-7154</v>
      </c>
      <c r="J60" s="71">
        <v>1240</v>
      </c>
      <c r="K60" s="72">
        <v>-0.14772456516559448</v>
      </c>
      <c r="L60" s="73"/>
      <c r="M60" s="38"/>
      <c r="N60" s="69" t="s">
        <v>28</v>
      </c>
      <c r="O60" s="70">
        <v>-7460</v>
      </c>
      <c r="P60" s="71">
        <v>1799</v>
      </c>
      <c r="Q60" s="72">
        <v>-0.19429744032832919</v>
      </c>
      <c r="R60" s="67"/>
      <c r="S60" s="75"/>
      <c r="T60" s="69" t="s">
        <v>28</v>
      </c>
      <c r="U60" s="70">
        <v>-10623</v>
      </c>
      <c r="V60" s="71">
        <v>-1533</v>
      </c>
      <c r="W60" s="72">
        <v>0.16864686468646864</v>
      </c>
      <c r="X60" s="73"/>
      <c r="Y60" s="76"/>
      <c r="Z60" s="69" t="s">
        <v>28</v>
      </c>
      <c r="AA60" s="70">
        <v>-8380</v>
      </c>
      <c r="AB60" s="71">
        <v>-652</v>
      </c>
      <c r="AC60" s="72">
        <v>0.08436853002070394</v>
      </c>
      <c r="AD60" s="77"/>
    </row>
    <row r="61" spans="7:30" ht="24.75" customHeight="1">
      <c r="G61" s="75"/>
      <c r="H61" s="69" t="s">
        <v>32</v>
      </c>
      <c r="I61" s="70">
        <v>-7033</v>
      </c>
      <c r="J61" s="71">
        <v>121</v>
      </c>
      <c r="K61" s="72">
        <v>-0.016913614760972882</v>
      </c>
      <c r="L61" s="73"/>
      <c r="M61" s="38"/>
      <c r="N61" s="69" t="s">
        <v>31</v>
      </c>
      <c r="O61" s="70">
        <v>-10132</v>
      </c>
      <c r="P61" s="71">
        <v>-2672</v>
      </c>
      <c r="Q61" s="72">
        <v>0.3581769436997319</v>
      </c>
      <c r="R61" s="67"/>
      <c r="S61" s="75"/>
      <c r="T61" s="69" t="s">
        <v>31</v>
      </c>
      <c r="U61" s="70">
        <v>-7688</v>
      </c>
      <c r="V61" s="71">
        <v>2935</v>
      </c>
      <c r="W61" s="72">
        <v>-0.27628730113903793</v>
      </c>
      <c r="X61" s="73"/>
      <c r="Y61" s="76"/>
      <c r="Z61" s="69" t="s">
        <v>31</v>
      </c>
      <c r="AA61" s="70">
        <v>-8739</v>
      </c>
      <c r="AB61" s="71">
        <v>-359</v>
      </c>
      <c r="AC61" s="72">
        <v>0.042840095465393795</v>
      </c>
      <c r="AD61" s="77"/>
    </row>
    <row r="62" spans="7:30" ht="15.75">
      <c r="G62" s="75"/>
      <c r="H62" s="69" t="s">
        <v>34</v>
      </c>
      <c r="I62" s="70">
        <v>-8743</v>
      </c>
      <c r="J62" s="71">
        <v>-1710</v>
      </c>
      <c r="K62" s="72">
        <v>0.24313948528366272</v>
      </c>
      <c r="L62" s="73"/>
      <c r="M62" s="38"/>
      <c r="N62" s="69" t="s">
        <v>33</v>
      </c>
      <c r="O62" s="70">
        <v>-10357</v>
      </c>
      <c r="P62" s="71">
        <v>-225</v>
      </c>
      <c r="Q62" s="72">
        <v>0.02220686932491117</v>
      </c>
      <c r="R62" s="67"/>
      <c r="S62" s="75"/>
      <c r="T62" s="69" t="s">
        <v>33</v>
      </c>
      <c r="U62" s="70">
        <v>-6704</v>
      </c>
      <c r="V62" s="71">
        <v>984</v>
      </c>
      <c r="W62" s="72">
        <v>-0.1279916753381894</v>
      </c>
      <c r="X62" s="73"/>
      <c r="Y62" s="76"/>
      <c r="Z62" s="69" t="s">
        <v>33</v>
      </c>
      <c r="AA62" s="70">
        <v>-8303</v>
      </c>
      <c r="AB62" s="71">
        <v>436</v>
      </c>
      <c r="AC62" s="72">
        <v>-0.0498912919098295</v>
      </c>
      <c r="AD62" s="77"/>
    </row>
    <row r="63" spans="7:30" ht="15.75">
      <c r="G63" s="75"/>
      <c r="H63" s="69" t="s">
        <v>37</v>
      </c>
      <c r="I63" s="70">
        <v>-9269</v>
      </c>
      <c r="J63" s="71">
        <v>-526</v>
      </c>
      <c r="K63" s="72">
        <v>0.060162415646803157</v>
      </c>
      <c r="L63" s="73"/>
      <c r="M63" s="38"/>
      <c r="N63" s="69" t="s">
        <v>36</v>
      </c>
      <c r="O63" s="70">
        <v>-10195</v>
      </c>
      <c r="P63" s="71">
        <v>162</v>
      </c>
      <c r="Q63" s="72">
        <v>-0.015641595056483538</v>
      </c>
      <c r="R63" s="67"/>
      <c r="S63" s="75"/>
      <c r="T63" s="69" t="s">
        <v>36</v>
      </c>
      <c r="U63" s="70">
        <v>-5924</v>
      </c>
      <c r="V63" s="71">
        <v>780</v>
      </c>
      <c r="W63" s="72">
        <v>-0.11634844868735084</v>
      </c>
      <c r="X63" s="73"/>
      <c r="Y63" s="76"/>
      <c r="Z63" s="69" t="s">
        <v>36</v>
      </c>
      <c r="AA63" s="70">
        <v>-8310</v>
      </c>
      <c r="AB63" s="71">
        <v>-7</v>
      </c>
      <c r="AC63" s="72">
        <v>0.0008430687703239793</v>
      </c>
      <c r="AD63" s="77"/>
    </row>
    <row r="64" spans="7:30" ht="15.75">
      <c r="G64" s="75"/>
      <c r="H64" s="69" t="s">
        <v>39</v>
      </c>
      <c r="I64" s="70">
        <v>-9089</v>
      </c>
      <c r="J64" s="71">
        <v>180</v>
      </c>
      <c r="K64" s="72">
        <v>-0.019419570611716473</v>
      </c>
      <c r="L64" s="73"/>
      <c r="M64" s="38"/>
      <c r="N64" s="69" t="s">
        <v>38</v>
      </c>
      <c r="O64" s="70">
        <v>-6635</v>
      </c>
      <c r="P64" s="71">
        <v>3560</v>
      </c>
      <c r="Q64" s="72">
        <v>-0.3491907797940167</v>
      </c>
      <c r="R64" s="67"/>
      <c r="S64" s="75"/>
      <c r="T64" s="69" t="s">
        <v>38</v>
      </c>
      <c r="U64" s="70">
        <v>-6114</v>
      </c>
      <c r="V64" s="71">
        <v>-190</v>
      </c>
      <c r="W64" s="72">
        <v>0.032072923700202566</v>
      </c>
      <c r="X64" s="73"/>
      <c r="Y64" s="76"/>
      <c r="Z64" s="69" t="s">
        <v>38</v>
      </c>
      <c r="AA64" s="70">
        <v>-9158</v>
      </c>
      <c r="AB64" s="71">
        <v>-848</v>
      </c>
      <c r="AC64" s="72">
        <v>0.10204572803850782</v>
      </c>
      <c r="AD64" s="77"/>
    </row>
    <row r="65" spans="7:30" ht="15.75">
      <c r="G65" s="75"/>
      <c r="H65" s="69" t="s">
        <v>41</v>
      </c>
      <c r="I65" s="70">
        <v>-9786</v>
      </c>
      <c r="J65" s="71">
        <v>-697</v>
      </c>
      <c r="K65" s="72">
        <v>0.07668610408185719</v>
      </c>
      <c r="L65" s="73"/>
      <c r="M65" s="38"/>
      <c r="N65" s="69" t="s">
        <v>40</v>
      </c>
      <c r="O65" s="70">
        <v>-7268</v>
      </c>
      <c r="P65" s="71">
        <v>-633</v>
      </c>
      <c r="Q65" s="72">
        <v>0.09540316503391108</v>
      </c>
      <c r="R65" s="67"/>
      <c r="S65" s="75"/>
      <c r="T65" s="69" t="s">
        <v>40</v>
      </c>
      <c r="U65" s="70">
        <v>-6514</v>
      </c>
      <c r="V65" s="71">
        <v>-400</v>
      </c>
      <c r="W65" s="72">
        <v>0.0654236179260713</v>
      </c>
      <c r="X65" s="73"/>
      <c r="Y65" s="76"/>
      <c r="Z65" s="69" t="s">
        <v>40</v>
      </c>
      <c r="AA65" s="70">
        <v>-9615</v>
      </c>
      <c r="AB65" s="71">
        <v>-457</v>
      </c>
      <c r="AC65" s="72">
        <v>0.04990172526752566</v>
      </c>
      <c r="AD65" s="77"/>
    </row>
    <row r="66" spans="7:30" ht="15.75">
      <c r="G66" s="75"/>
      <c r="H66" s="69" t="s">
        <v>44</v>
      </c>
      <c r="I66" s="82">
        <v>-11289</v>
      </c>
      <c r="J66" s="71">
        <v>-1503</v>
      </c>
      <c r="K66" s="72">
        <v>0.15358675659104842</v>
      </c>
      <c r="L66" s="73"/>
      <c r="M66" s="38"/>
      <c r="N66" s="69" t="s">
        <v>43</v>
      </c>
      <c r="O66" s="70">
        <v>-10475</v>
      </c>
      <c r="P66" s="71">
        <v>-3207</v>
      </c>
      <c r="Q66" s="72">
        <v>0.44124931205283435</v>
      </c>
      <c r="R66" s="67"/>
      <c r="S66" s="75"/>
      <c r="T66" s="69" t="s">
        <v>43</v>
      </c>
      <c r="U66" s="70">
        <v>-6271</v>
      </c>
      <c r="V66" s="71">
        <v>243</v>
      </c>
      <c r="W66" s="72">
        <v>-0.037304267731040834</v>
      </c>
      <c r="X66" s="73"/>
      <c r="Y66" s="76"/>
      <c r="Z66" s="69" t="s">
        <v>43</v>
      </c>
      <c r="AA66" s="70">
        <v>-8456</v>
      </c>
      <c r="AB66" s="71">
        <v>1159</v>
      </c>
      <c r="AC66" s="72">
        <v>-0.12054082163286531</v>
      </c>
      <c r="AD66" s="77"/>
    </row>
    <row r="67" spans="7:30" ht="16.5" thickBot="1">
      <c r="G67" s="140"/>
      <c r="H67" s="135"/>
      <c r="I67" s="136"/>
      <c r="J67" s="137"/>
      <c r="K67" s="138"/>
      <c r="L67" s="141"/>
      <c r="M67" s="142"/>
      <c r="N67" s="135"/>
      <c r="O67" s="136"/>
      <c r="P67" s="137"/>
      <c r="Q67" s="138"/>
      <c r="R67" s="139"/>
      <c r="S67" s="140"/>
      <c r="T67" s="135"/>
      <c r="U67" s="136"/>
      <c r="V67" s="137"/>
      <c r="W67" s="138"/>
      <c r="X67" s="141"/>
      <c r="Y67" s="143"/>
      <c r="Z67" s="135"/>
      <c r="AA67" s="136"/>
      <c r="AB67" s="137"/>
      <c r="AC67" s="138"/>
      <c r="AD67" s="144"/>
    </row>
    <row r="68" spans="7:8" ht="24.75" customHeight="1">
      <c r="G68" s="146"/>
      <c r="H68" s="146" t="s">
        <v>58</v>
      </c>
    </row>
  </sheetData>
  <printOptions horizontalCentered="1" verticalCentered="1"/>
  <pageMargins left="0.25" right="0.25" top="0.5" bottom="0.5" header="0" footer="0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mistr001</dc:creator>
  <cp:keywords/>
  <dc:description/>
  <cp:lastModifiedBy>mistr001</cp:lastModifiedBy>
  <dcterms:created xsi:type="dcterms:W3CDTF">2009-04-07T17:46:37Z</dcterms:created>
  <dcterms:modified xsi:type="dcterms:W3CDTF">2009-04-07T17:56:23Z</dcterms:modified>
  <cp:category/>
  <cp:version/>
  <cp:contentType/>
  <cp:contentStatus/>
</cp:coreProperties>
</file>