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386" windowWidth="6765" windowHeight="5610" activeTab="0"/>
  </bookViews>
  <sheets>
    <sheet name="MS Media Report" sheetId="1" r:id="rId1"/>
    <sheet name="MS Data" sheetId="2" r:id="rId2"/>
    <sheet name="State_Payout_Summary" sheetId="3" r:id="rId3"/>
  </sheets>
  <definedNames>
    <definedName name="_xlnm._FilterDatabase" localSheetId="2" hidden="1">'State_Payout_Summary'!$C$11:$F$14</definedName>
    <definedName name="_xlnm.Print_Area" localSheetId="0">'MS Media Report'!$C$5:$P$38</definedName>
    <definedName name="_xlnm.Print_Area" localSheetId="2">'State_Payout_Summary'!$C$2:$F$22</definedName>
  </definedNames>
  <calcPr fullCalcOnLoad="1"/>
</workbook>
</file>

<file path=xl/sharedStrings.xml><?xml version="1.0" encoding="utf-8"?>
<sst xmlns="http://schemas.openxmlformats.org/spreadsheetml/2006/main" count="42" uniqueCount="33">
  <si>
    <t>Value</t>
  </si>
  <si>
    <t>Emergency 
Work</t>
  </si>
  <si>
    <t>Permanent 
Work</t>
  </si>
  <si>
    <t>Total Funds</t>
  </si>
  <si>
    <t>Ob. To state</t>
  </si>
  <si>
    <t>paid to applicant</t>
  </si>
  <si>
    <t>Continued Support of Mississippi Recovery FEMA Public Assistance Weekly Update</t>
  </si>
  <si>
    <t>Type of Work</t>
  </si>
  <si>
    <t>FEMA 
Obligated Funds
Paid to the State</t>
  </si>
  <si>
    <t xml:space="preserve">State Payout 
(Paid to Applicants) </t>
  </si>
  <si>
    <t>% Obligated Funds Paid Out By State</t>
  </si>
  <si>
    <t>Admin Costs</t>
  </si>
  <si>
    <t>N/A</t>
  </si>
  <si>
    <t>SUM:</t>
  </si>
  <si>
    <t>High Priority Counties</t>
  </si>
  <si>
    <t>Hancock</t>
  </si>
  <si>
    <t>Harrison</t>
  </si>
  <si>
    <t>Jackson</t>
  </si>
  <si>
    <t>Description of Damage Category Codes</t>
  </si>
  <si>
    <t>Emergency Work</t>
  </si>
  <si>
    <t>Permanent Work</t>
  </si>
  <si>
    <t>Category A:  Debris Removal</t>
  </si>
  <si>
    <t>Category C:  Roads &amp; Bridges</t>
  </si>
  <si>
    <t>Category B:  Emergency Protective Measures</t>
  </si>
  <si>
    <t>Category D:  Water Control Facilities</t>
  </si>
  <si>
    <t>Category E:  Public Buildings</t>
  </si>
  <si>
    <t>Category F:  Public Utilities</t>
  </si>
  <si>
    <t>Category G:  Recreational or Other</t>
  </si>
  <si>
    <r>
      <t xml:space="preserve">1604 Summary of Funds Obligated by FEMA to the State and Paid Out by the State to Applicants
</t>
    </r>
    <r>
      <rPr>
        <i/>
        <sz val="8"/>
        <rFont val="Arial"/>
        <family val="2"/>
      </rPr>
      <t>By Category of Work and By High Priority Counties</t>
    </r>
  </si>
  <si>
    <r>
      <t xml:space="preserve">Emergency Work </t>
    </r>
    <r>
      <rPr>
        <sz val="8"/>
        <rFont val="Arial"/>
        <family val="2"/>
      </rPr>
      <t>(Cat A &amp; B)</t>
    </r>
  </si>
  <si>
    <r>
      <t xml:space="preserve">Permanent Work </t>
    </r>
    <r>
      <rPr>
        <sz val="8"/>
        <rFont val="Arial"/>
        <family val="2"/>
      </rPr>
      <t>(Cat C-G)</t>
    </r>
  </si>
  <si>
    <t>Statewide</t>
  </si>
  <si>
    <t>State Payout Summary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</si>
</sst>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&quot;$&quot;#,##0.0"/>
    <numFmt numFmtId="171" formatCode="00000"/>
    <numFmt numFmtId="172" formatCode="0.0%"/>
    <numFmt numFmtId="173" formatCode="mm/dd/yy;@"/>
    <numFmt numFmtId="174" formatCode="m/d/yy;@"/>
    <numFmt numFmtId="175" formatCode="[$-409]dddd\,\ mmmm\ dd\,\ yyyy"/>
    <numFmt numFmtId="176" formatCode="m/d;@"/>
    <numFmt numFmtId="177" formatCode="[$-409]mmm\-yy;@"/>
    <numFmt numFmtId="178" formatCode="&quot;$&quot;#,##0.00;[Red]&quot;$&quot;#,##0.00"/>
    <numFmt numFmtId="179" formatCode="[$-409]mmmm\-yy;@"/>
    <numFmt numFmtId="180" formatCode="mmm\-yyyy"/>
    <numFmt numFmtId="181" formatCode="0.0"/>
    <numFmt numFmtId="182" formatCode="&quot;$&quot;#,##0.0000"/>
    <numFmt numFmtId="183" formatCode="0.000%"/>
    <numFmt numFmtId="184" formatCode="[$-409]d\-mmm;@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0.00000"/>
    <numFmt numFmtId="188" formatCode="0.0000"/>
    <numFmt numFmtId="189" formatCode="0.000"/>
    <numFmt numFmtId="190" formatCode="0.000000"/>
    <numFmt numFmtId="191" formatCode="\$#,##0.00"/>
    <numFmt numFmtId="192" formatCode="\$#,##0"/>
  </numFmts>
  <fonts count="27">
    <font>
      <sz val="10"/>
      <name val="Arial"/>
      <family val="0"/>
    </font>
    <font>
      <sz val="8"/>
      <name val="Arial"/>
      <family val="0"/>
    </font>
    <font>
      <sz val="20"/>
      <color indexed="8"/>
      <name val="Times New Roman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Tahoma"/>
      <family val="2"/>
    </font>
    <font>
      <b/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4" fontId="0" fillId="0" borderId="0" xfId="0" applyNumberFormat="1" applyAlignment="1">
      <alignment/>
    </xf>
    <xf numFmtId="0" fontId="23" fillId="3" borderId="1" xfId="0" applyFont="1" applyFill="1" applyBorder="1" applyAlignment="1">
      <alignment horizontal="center" vertical="center" wrapText="1"/>
    </xf>
    <xf numFmtId="168" fontId="23" fillId="3" borderId="2" xfId="0" applyNumberFormat="1" applyFont="1" applyFill="1" applyBorder="1" applyAlignment="1">
      <alignment horizontal="center" vertical="center" wrapText="1"/>
    </xf>
    <xf numFmtId="169" fontId="23" fillId="3" borderId="3" xfId="0" applyNumberFormat="1" applyFont="1" applyFill="1" applyBorder="1" applyAlignment="1">
      <alignment horizontal="center" vertical="center" wrapText="1"/>
    </xf>
    <xf numFmtId="169" fontId="0" fillId="2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2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23" fillId="0" borderId="4" xfId="0" applyFont="1" applyFill="1" applyBorder="1" applyAlignment="1">
      <alignment horizontal="left" vertical="center" wrapText="1"/>
    </xf>
    <xf numFmtId="168" fontId="0" fillId="0" borderId="5" xfId="0" applyNumberFormat="1" applyFont="1" applyFill="1" applyBorder="1" applyAlignment="1">
      <alignment horizontal="right" vertical="center" wrapText="1"/>
    </xf>
    <xf numFmtId="9" fontId="0" fillId="0" borderId="6" xfId="0" applyNumberFormat="1" applyFont="1" applyFill="1" applyBorder="1" applyAlignment="1">
      <alignment horizontal="center" vertical="center" wrapText="1"/>
    </xf>
    <xf numFmtId="8" fontId="0" fillId="0" borderId="0" xfId="0" applyNumberFormat="1" applyFill="1" applyAlignment="1">
      <alignment horizontal="left" vertical="center" wrapText="1"/>
    </xf>
    <xf numFmtId="168" fontId="0" fillId="0" borderId="0" xfId="0" applyNumberFormat="1" applyFill="1" applyAlignment="1">
      <alignment horizontal="left" vertical="center" wrapText="1"/>
    </xf>
    <xf numFmtId="0" fontId="24" fillId="2" borderId="0" xfId="0" applyFont="1" applyFill="1" applyAlignment="1">
      <alignment/>
    </xf>
    <xf numFmtId="0" fontId="23" fillId="0" borderId="7" xfId="0" applyFont="1" applyFill="1" applyBorder="1" applyAlignment="1">
      <alignment horizontal="left" vertical="center" wrapText="1"/>
    </xf>
    <xf numFmtId="6" fontId="0" fillId="0" borderId="0" xfId="0" applyNumberFormat="1" applyFont="1" applyFill="1" applyAlignment="1">
      <alignment/>
    </xf>
    <xf numFmtId="168" fontId="0" fillId="0" borderId="8" xfId="0" applyNumberFormat="1" applyFont="1" applyFill="1" applyBorder="1" applyAlignment="1">
      <alignment horizontal="right" vertical="center" wrapText="1"/>
    </xf>
    <xf numFmtId="169" fontId="24" fillId="2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2" fontId="2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/>
    </xf>
    <xf numFmtId="168" fontId="0" fillId="0" borderId="8" xfId="0" applyNumberFormat="1" applyFont="1" applyFill="1" applyBorder="1" applyAlignment="1">
      <alignment horizontal="center" vertical="center" wrapText="1"/>
    </xf>
    <xf numFmtId="168" fontId="0" fillId="0" borderId="6" xfId="0" applyNumberFormat="1" applyFont="1" applyFill="1" applyBorder="1" applyAlignment="1">
      <alignment horizontal="center" vertical="center" wrapText="1"/>
    </xf>
    <xf numFmtId="169" fontId="24" fillId="2" borderId="9" xfId="0" applyNumberFormat="1" applyFont="1" applyFill="1" applyBorder="1" applyAlignment="1">
      <alignment horizontal="left" vertical="center" wrapText="1"/>
    </xf>
    <xf numFmtId="8" fontId="24" fillId="0" borderId="0" xfId="0" applyNumberFormat="1" applyFont="1" applyFill="1" applyAlignment="1">
      <alignment horizontal="left" vertical="center" wrapText="1"/>
    </xf>
    <xf numFmtId="168" fontId="24" fillId="0" borderId="0" xfId="0" applyNumberFormat="1" applyFont="1" applyFill="1" applyAlignment="1">
      <alignment horizontal="left" vertical="center" wrapText="1"/>
    </xf>
    <xf numFmtId="0" fontId="23" fillId="3" borderId="10" xfId="0" applyFont="1" applyFill="1" applyBorder="1" applyAlignment="1">
      <alignment horizontal="right" vertical="center" wrapText="1"/>
    </xf>
    <xf numFmtId="168" fontId="23" fillId="3" borderId="11" xfId="0" applyNumberFormat="1" applyFont="1" applyFill="1" applyBorder="1" applyAlignment="1">
      <alignment horizontal="right" vertical="center" wrapText="1"/>
    </xf>
    <xf numFmtId="168" fontId="23" fillId="3" borderId="11" xfId="0" applyNumberFormat="1" applyFont="1" applyFill="1" applyBorder="1" applyAlignment="1">
      <alignment horizontal="right" vertical="center" wrapText="1"/>
    </xf>
    <xf numFmtId="9" fontId="23" fillId="3" borderId="12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/>
    </xf>
    <xf numFmtId="168" fontId="0" fillId="2" borderId="0" xfId="0" applyNumberForma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8" fontId="0" fillId="0" borderId="0" xfId="0" applyNumberFormat="1" applyAlignment="1">
      <alignment/>
    </xf>
    <xf numFmtId="0" fontId="23" fillId="3" borderId="3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left" vertical="center" wrapText="1"/>
    </xf>
    <xf numFmtId="9" fontId="0" fillId="0" borderId="13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left" vertical="center" wrapText="1"/>
    </xf>
    <xf numFmtId="9" fontId="0" fillId="0" borderId="6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left" vertical="center" wrapText="1"/>
    </xf>
    <xf numFmtId="168" fontId="0" fillId="0" borderId="15" xfId="0" applyNumberFormat="1" applyFont="1" applyFill="1" applyBorder="1" applyAlignment="1">
      <alignment horizontal="right" vertical="center" wrapText="1"/>
    </xf>
    <xf numFmtId="9" fontId="0" fillId="0" borderId="16" xfId="0" applyNumberFormat="1" applyFont="1" applyBorder="1" applyAlignment="1">
      <alignment horizontal="center" vertical="center" wrapText="1"/>
    </xf>
    <xf numFmtId="4" fontId="0" fillId="2" borderId="0" xfId="0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horizontal="left" vertical="center" wrapText="1"/>
    </xf>
    <xf numFmtId="169" fontId="0" fillId="2" borderId="9" xfId="0" applyNumberFormat="1" applyFont="1" applyFill="1" applyBorder="1" applyAlignment="1">
      <alignment vertical="center"/>
    </xf>
    <xf numFmtId="4" fontId="0" fillId="2" borderId="0" xfId="0" applyNumberForma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4" fontId="0" fillId="2" borderId="18" xfId="0" applyNumberFormat="1" applyFill="1" applyBorder="1" applyAlignment="1">
      <alignment horizontal="left" vertical="center" wrapText="1"/>
    </xf>
    <xf numFmtId="4" fontId="0" fillId="2" borderId="0" xfId="0" applyNumberFormat="1" applyFill="1" applyAlignment="1">
      <alignment horizontal="left" vertical="center" wrapText="1"/>
    </xf>
    <xf numFmtId="4" fontId="0" fillId="0" borderId="0" xfId="0" applyNumberFormat="1" applyFill="1" applyAlignment="1">
      <alignment horizontal="left" vertical="center" wrapText="1"/>
    </xf>
    <xf numFmtId="0" fontId="0" fillId="3" borderId="0" xfId="0" applyFill="1" applyBorder="1" applyAlignment="1">
      <alignment/>
    </xf>
    <xf numFmtId="0" fontId="23" fillId="3" borderId="0" xfId="0" applyFont="1" applyFill="1" applyBorder="1" applyAlignment="1">
      <alignment/>
    </xf>
    <xf numFmtId="186" fontId="0" fillId="3" borderId="0" xfId="17" applyNumberFormat="1" applyFill="1" applyBorder="1" applyAlignment="1">
      <alignment/>
    </xf>
    <xf numFmtId="186" fontId="0" fillId="3" borderId="0" xfId="0" applyNumberForma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22" xfId="0" applyFill="1" applyBorder="1" applyAlignment="1">
      <alignment/>
    </xf>
    <xf numFmtId="0" fontId="9" fillId="3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4" fontId="0" fillId="2" borderId="8" xfId="0" applyNumberFormat="1" applyFill="1" applyBorder="1" applyAlignment="1">
      <alignment horizontal="left" vertical="center" wrapText="1"/>
    </xf>
    <xf numFmtId="4" fontId="0" fillId="2" borderId="6" xfId="0" applyNumberFormat="1" applyFill="1" applyBorder="1" applyAlignment="1">
      <alignment horizontal="left" vertical="center" wrapText="1"/>
    </xf>
    <xf numFmtId="4" fontId="0" fillId="2" borderId="15" xfId="0" applyNumberFormat="1" applyFill="1" applyBorder="1" applyAlignment="1">
      <alignment horizontal="left" vertical="center" wrapText="1"/>
    </xf>
    <xf numFmtId="4" fontId="0" fillId="2" borderId="16" xfId="0" applyNumberFormat="1" applyFill="1" applyBorder="1" applyAlignment="1">
      <alignment horizontal="left" vertical="center" wrapText="1"/>
    </xf>
    <xf numFmtId="4" fontId="23" fillId="3" borderId="19" xfId="0" applyNumberFormat="1" applyFont="1" applyFill="1" applyBorder="1" applyAlignment="1">
      <alignment horizontal="center" vertical="center" wrapText="1"/>
    </xf>
    <xf numFmtId="4" fontId="23" fillId="3" borderId="20" xfId="0" applyNumberFormat="1" applyFont="1" applyFill="1" applyBorder="1" applyAlignment="1">
      <alignment horizontal="center" vertical="center" wrapText="1"/>
    </xf>
    <xf numFmtId="4" fontId="23" fillId="3" borderId="21" xfId="0" applyNumberFormat="1" applyFont="1" applyFill="1" applyBorder="1" applyAlignment="1">
      <alignment horizontal="center" vertical="center" wrapText="1"/>
    </xf>
    <xf numFmtId="169" fontId="0" fillId="2" borderId="24" xfId="0" applyNumberFormat="1" applyFont="1" applyFill="1" applyBorder="1" applyAlignment="1">
      <alignment horizontal="left" vertical="center" wrapText="1"/>
    </xf>
    <xf numFmtId="169" fontId="0" fillId="2" borderId="25" xfId="0" applyNumberFormat="1" applyFont="1" applyFill="1" applyBorder="1" applyAlignment="1">
      <alignment horizontal="left" vertical="center" wrapText="1"/>
    </xf>
    <xf numFmtId="169" fontId="0" fillId="2" borderId="24" xfId="0" applyNumberFormat="1" applyFont="1" applyFill="1" applyBorder="1" applyAlignment="1">
      <alignment horizontal="left" vertical="center"/>
    </xf>
    <xf numFmtId="169" fontId="0" fillId="2" borderId="25" xfId="0" applyNumberFormat="1" applyFont="1" applyFill="1" applyBorder="1" applyAlignment="1">
      <alignment horizontal="left" vertical="center"/>
    </xf>
    <xf numFmtId="4" fontId="23" fillId="2" borderId="26" xfId="0" applyNumberFormat="1" applyFont="1" applyFill="1" applyBorder="1" applyAlignment="1">
      <alignment horizontal="left" vertical="center" wrapText="1"/>
    </xf>
    <xf numFmtId="4" fontId="23" fillId="2" borderId="27" xfId="0" applyNumberFormat="1" applyFont="1" applyFill="1" applyBorder="1" applyAlignment="1">
      <alignment horizontal="left" vertical="center" wrapText="1"/>
    </xf>
    <xf numFmtId="4" fontId="23" fillId="2" borderId="28" xfId="0" applyNumberFormat="1" applyFont="1" applyFill="1" applyBorder="1" applyAlignment="1">
      <alignment horizontal="left" vertical="center" wrapText="1"/>
    </xf>
    <xf numFmtId="4" fontId="23" fillId="2" borderId="29" xfId="0" applyNumberFormat="1" applyFont="1" applyFill="1" applyBorder="1" applyAlignment="1">
      <alignment horizontal="left" vertical="center" wrapText="1"/>
    </xf>
    <xf numFmtId="0" fontId="21" fillId="2" borderId="19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9" fontId="0" fillId="2" borderId="8" xfId="0" applyNumberFormat="1" applyFont="1" applyFill="1" applyBorder="1" applyAlignment="1">
      <alignment horizontal="left" vertical="center" wrapText="1"/>
    </xf>
    <xf numFmtId="169" fontId="0" fillId="2" borderId="6" xfId="0" applyNumberFormat="1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Billions ($)</a:t>
            </a:r>
          </a:p>
        </c:rich>
      </c:tx>
      <c:layout>
        <c:manualLayout>
          <c:xMode val="factor"/>
          <c:yMode val="factor"/>
          <c:x val="-0.4185"/>
          <c:y val="0.05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47"/>
          <c:w val="0.943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 Data'!$C$5</c:f>
              <c:strCache>
                <c:ptCount val="1"/>
                <c:pt idx="0">
                  <c:v>Value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dPt>
            <c:idx val="6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'MS Data'!$D$4:$J$4</c:f>
              <c:strCache>
                <c:ptCount val="7"/>
                <c:pt idx="0">
                  <c:v>Total Funds</c:v>
                </c:pt>
                <c:pt idx="1">
                  <c:v>Emergency 
Work</c:v>
                </c:pt>
                <c:pt idx="2">
                  <c:v>Permanent 
Work</c:v>
                </c:pt>
                <c:pt idx="4">
                  <c:v>Total Funds</c:v>
                </c:pt>
                <c:pt idx="5">
                  <c:v>Emergency 
Work</c:v>
                </c:pt>
                <c:pt idx="6">
                  <c:v>Permanent 
Work</c:v>
                </c:pt>
              </c:strCache>
            </c:strRef>
          </c:cat>
          <c:val>
            <c:numRef>
              <c:f>'MS Data'!$D$5:$J$5</c:f>
              <c:numCache>
                <c:ptCount val="7"/>
                <c:pt idx="0">
                  <c:v>2.8434059150699995</c:v>
                </c:pt>
                <c:pt idx="1">
                  <c:v>1.0951617218</c:v>
                </c:pt>
                <c:pt idx="2">
                  <c:v>1.74824419327</c:v>
                </c:pt>
                <c:pt idx="4">
                  <c:v>1.646456071</c:v>
                </c:pt>
                <c:pt idx="5">
                  <c:v>1.0716327</c:v>
                </c:pt>
                <c:pt idx="6">
                  <c:v>0.574823371</c:v>
                </c:pt>
              </c:numCache>
            </c:numRef>
          </c:val>
        </c:ser>
        <c:gapWidth val="0"/>
        <c:axId val="30060028"/>
        <c:axId val="2104797"/>
      </c:barChart>
      <c:catAx>
        <c:axId val="30060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4797"/>
        <c:crosses val="autoZero"/>
        <c:auto val="1"/>
        <c:lblOffset val="100"/>
        <c:noMultiLvlLbl val="0"/>
      </c:catAx>
      <c:valAx>
        <c:axId val="2104797"/>
        <c:scaling>
          <c:orientation val="minMax"/>
          <c:max val="3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60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38</xdr:row>
      <xdr:rowOff>85725</xdr:rowOff>
    </xdr:from>
    <xdr:to>
      <xdr:col>16</xdr:col>
      <xdr:colOff>171450</xdr:colOff>
      <xdr:row>66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409700" y="6324600"/>
          <a:ext cx="9429750" cy="44958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10</xdr:row>
      <xdr:rowOff>95250</xdr:rowOff>
    </xdr:from>
    <xdr:to>
      <xdr:col>15</xdr:col>
      <xdr:colOff>514350</xdr:colOff>
      <xdr:row>30</xdr:row>
      <xdr:rowOff>123825</xdr:rowOff>
    </xdr:to>
    <xdr:graphicFrame>
      <xdr:nvGraphicFramePr>
        <xdr:cNvPr id="2" name="Chart 2"/>
        <xdr:cNvGraphicFramePr/>
      </xdr:nvGraphicFramePr>
      <xdr:xfrm>
        <a:off x="6391275" y="1724025"/>
        <a:ext cx="41814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238125</xdr:colOff>
      <xdr:row>3</xdr:row>
      <xdr:rowOff>161925</xdr:rowOff>
    </xdr:from>
    <xdr:to>
      <xdr:col>4</xdr:col>
      <xdr:colOff>504825</xdr:colOff>
      <xdr:row>7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rcRect l="7458" t="17182" r="7458" b="17182"/>
        <a:stretch>
          <a:fillRect/>
        </a:stretch>
      </xdr:blipFill>
      <xdr:spPr>
        <a:xfrm>
          <a:off x="1457325" y="647700"/>
          <a:ext cx="1257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21</xdr:row>
      <xdr:rowOff>152400</xdr:rowOff>
    </xdr:from>
    <xdr:to>
      <xdr:col>8</xdr:col>
      <xdr:colOff>485775</xdr:colOff>
      <xdr:row>21</xdr:row>
      <xdr:rowOff>152400</xdr:rowOff>
    </xdr:to>
    <xdr:sp>
      <xdr:nvSpPr>
        <xdr:cNvPr id="4" name="AutoShape 12"/>
        <xdr:cNvSpPr>
          <a:spLocks/>
        </xdr:cNvSpPr>
      </xdr:nvSpPr>
      <xdr:spPr>
        <a:xfrm>
          <a:off x="1590675" y="3562350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15</xdr:row>
      <xdr:rowOff>19050</xdr:rowOff>
    </xdr:from>
    <xdr:to>
      <xdr:col>8</xdr:col>
      <xdr:colOff>400050</xdr:colOff>
      <xdr:row>15</xdr:row>
      <xdr:rowOff>19050</xdr:rowOff>
    </xdr:to>
    <xdr:sp>
      <xdr:nvSpPr>
        <xdr:cNvPr id="5" name="AutoShape 13"/>
        <xdr:cNvSpPr>
          <a:spLocks/>
        </xdr:cNvSpPr>
      </xdr:nvSpPr>
      <xdr:spPr>
        <a:xfrm>
          <a:off x="1581150" y="2457450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8"/>
  <sheetViews>
    <sheetView tabSelected="1" view="pageBreakPreview" zoomScaleSheetLayoutView="100" workbookViewId="0" topLeftCell="C4">
      <selection activeCell="H31" sqref="H31:H32"/>
    </sheetView>
  </sheetViews>
  <sheetFormatPr defaultColWidth="9.140625" defaultRowHeight="12.75"/>
  <cols>
    <col min="1" max="2" width="9.140625" style="2" customWidth="1"/>
    <col min="3" max="3" width="5.7109375" style="0" customWidth="1"/>
    <col min="6" max="6" width="17.7109375" style="0" bestFit="1" customWidth="1"/>
    <col min="8" max="8" width="17.7109375" style="0" bestFit="1" customWidth="1"/>
    <col min="17" max="18" width="9.140625" style="2" customWidth="1"/>
  </cols>
  <sheetData>
    <row r="1" spans="3:16" ht="12.7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3:16" ht="12.7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6" ht="12.7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7" ht="13.5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2.75">
      <c r="B5" s="3"/>
      <c r="C5" s="67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3"/>
    </row>
    <row r="6" spans="2:17" ht="12.75">
      <c r="B6" s="3"/>
      <c r="C6" s="70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71"/>
      <c r="Q6" s="3"/>
    </row>
    <row r="7" spans="2:17" ht="12.75">
      <c r="B7" s="3"/>
      <c r="C7" s="70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71"/>
      <c r="Q7" s="3"/>
    </row>
    <row r="8" spans="2:17" ht="12.75">
      <c r="B8" s="3"/>
      <c r="C8" s="70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71"/>
      <c r="Q8" s="3"/>
    </row>
    <row r="9" spans="2:17" ht="12.75">
      <c r="B9" s="3"/>
      <c r="C9" s="70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71"/>
      <c r="Q9" s="3"/>
    </row>
    <row r="10" spans="2:17" ht="12.75">
      <c r="B10" s="3"/>
      <c r="C10" s="70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71"/>
      <c r="Q10" s="3"/>
    </row>
    <row r="11" spans="2:17" ht="12.75">
      <c r="B11" s="3"/>
      <c r="C11" s="70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71"/>
      <c r="Q11" s="3"/>
    </row>
    <row r="12" spans="2:17" ht="12.75">
      <c r="B12" s="3"/>
      <c r="C12" s="70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71"/>
      <c r="Q12" s="3"/>
    </row>
    <row r="13" spans="2:17" ht="12.75">
      <c r="B13" s="3"/>
      <c r="C13" s="70"/>
      <c r="D13" s="64" t="s">
        <v>31</v>
      </c>
      <c r="E13" s="63"/>
      <c r="F13" s="65">
        <f>F14+F15</f>
        <v>2843405915.0699997</v>
      </c>
      <c r="G13" s="65"/>
      <c r="H13" s="65">
        <f>H14+H15</f>
        <v>1646456071</v>
      </c>
      <c r="I13" s="63"/>
      <c r="J13" s="63"/>
      <c r="K13" s="63"/>
      <c r="L13" s="63"/>
      <c r="M13" s="63"/>
      <c r="N13" s="63"/>
      <c r="O13" s="63"/>
      <c r="P13" s="71"/>
      <c r="Q13" s="3"/>
    </row>
    <row r="14" spans="2:17" ht="12.75">
      <c r="B14" s="3"/>
      <c r="C14" s="70"/>
      <c r="D14" s="64" t="s">
        <v>19</v>
      </c>
      <c r="E14" s="63"/>
      <c r="F14" s="65">
        <v>1095161721.8</v>
      </c>
      <c r="G14" s="65"/>
      <c r="H14" s="65">
        <v>1071632700</v>
      </c>
      <c r="I14" s="63"/>
      <c r="J14" s="63"/>
      <c r="K14" s="63"/>
      <c r="L14" s="63"/>
      <c r="M14" s="63"/>
      <c r="N14" s="63"/>
      <c r="O14" s="63"/>
      <c r="P14" s="71"/>
      <c r="Q14" s="3"/>
    </row>
    <row r="15" spans="2:17" ht="12.75">
      <c r="B15" s="3"/>
      <c r="C15" s="70"/>
      <c r="D15" s="64" t="s">
        <v>20</v>
      </c>
      <c r="E15" s="63"/>
      <c r="F15" s="65">
        <v>1748244193.27</v>
      </c>
      <c r="G15" s="65"/>
      <c r="H15" s="65">
        <v>574823371</v>
      </c>
      <c r="I15" s="63"/>
      <c r="J15" s="63"/>
      <c r="K15" s="63"/>
      <c r="L15" s="63"/>
      <c r="M15" s="63"/>
      <c r="N15" s="63"/>
      <c r="O15" s="63"/>
      <c r="P15" s="71"/>
      <c r="Q15" s="3"/>
    </row>
    <row r="16" spans="2:17" ht="12.75">
      <c r="B16" s="3"/>
      <c r="C16" s="70"/>
      <c r="D16" s="64"/>
      <c r="E16" s="63"/>
      <c r="F16" s="66"/>
      <c r="G16" s="63"/>
      <c r="H16" s="66"/>
      <c r="I16" s="63"/>
      <c r="J16" s="63"/>
      <c r="K16" s="63"/>
      <c r="L16" s="63"/>
      <c r="M16" s="63"/>
      <c r="N16" s="63"/>
      <c r="O16" s="63"/>
      <c r="P16" s="71"/>
      <c r="Q16" s="3"/>
    </row>
    <row r="17" spans="2:17" ht="12.75">
      <c r="B17" s="3"/>
      <c r="C17" s="70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71"/>
      <c r="Q17" s="3"/>
    </row>
    <row r="18" spans="2:17" ht="12.75">
      <c r="B18" s="3"/>
      <c r="C18" s="70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71"/>
      <c r="Q18" s="3"/>
    </row>
    <row r="19" spans="2:17" ht="12.75">
      <c r="B19" s="3"/>
      <c r="C19" s="70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71"/>
      <c r="Q19" s="3"/>
    </row>
    <row r="20" spans="2:17" ht="12.75">
      <c r="B20" s="3"/>
      <c r="C20" s="70"/>
      <c r="D20" s="63"/>
      <c r="E20" s="63"/>
      <c r="F20" s="65">
        <v>474221760</v>
      </c>
      <c r="G20" s="65"/>
      <c r="H20" s="65">
        <v>265721697</v>
      </c>
      <c r="I20" s="63"/>
      <c r="J20" s="63"/>
      <c r="K20" s="63"/>
      <c r="L20" s="63"/>
      <c r="M20" s="63"/>
      <c r="N20" s="63"/>
      <c r="O20" s="63"/>
      <c r="P20" s="71"/>
      <c r="Q20" s="3"/>
    </row>
    <row r="21" spans="2:17" ht="12.75">
      <c r="B21" s="3"/>
      <c r="C21" s="70"/>
      <c r="D21" s="63"/>
      <c r="E21" s="63"/>
      <c r="F21" s="65">
        <v>1133907935</v>
      </c>
      <c r="G21" s="65"/>
      <c r="H21" s="65">
        <v>431305148</v>
      </c>
      <c r="I21" s="63"/>
      <c r="J21" s="63"/>
      <c r="K21" s="63"/>
      <c r="L21" s="63"/>
      <c r="M21" s="63"/>
      <c r="N21" s="63"/>
      <c r="O21" s="63"/>
      <c r="P21" s="71"/>
      <c r="Q21" s="3"/>
    </row>
    <row r="22" spans="2:17" ht="12.75">
      <c r="B22" s="3"/>
      <c r="C22" s="70"/>
      <c r="D22" s="63"/>
      <c r="E22" s="63"/>
      <c r="F22" s="65">
        <v>244385595</v>
      </c>
      <c r="G22" s="65"/>
      <c r="H22" s="65">
        <v>134415429</v>
      </c>
      <c r="I22" s="63"/>
      <c r="J22" s="63"/>
      <c r="K22" s="63"/>
      <c r="L22" s="63"/>
      <c r="M22" s="63"/>
      <c r="N22" s="63"/>
      <c r="O22" s="63"/>
      <c r="P22" s="71"/>
      <c r="Q22" s="3"/>
    </row>
    <row r="23" spans="2:17" ht="12.75">
      <c r="B23" s="3"/>
      <c r="C23" s="70"/>
      <c r="D23" s="63"/>
      <c r="E23" s="63"/>
      <c r="F23" s="66">
        <f>SUM(F20:F22)</f>
        <v>1852515290</v>
      </c>
      <c r="G23" s="66"/>
      <c r="H23" s="66">
        <f>SUM(H20:H22)</f>
        <v>831442274</v>
      </c>
      <c r="I23" s="63"/>
      <c r="J23" s="63"/>
      <c r="K23" s="63"/>
      <c r="L23" s="63"/>
      <c r="M23" s="63"/>
      <c r="N23" s="63"/>
      <c r="O23" s="63"/>
      <c r="P23" s="71"/>
      <c r="Q23" s="3"/>
    </row>
    <row r="24" spans="2:17" ht="12.75">
      <c r="B24" s="3"/>
      <c r="C24" s="70"/>
      <c r="D24" s="63"/>
      <c r="E24" s="63"/>
      <c r="F24" s="66"/>
      <c r="G24" s="66"/>
      <c r="H24" s="66"/>
      <c r="I24" s="63"/>
      <c r="J24" s="63"/>
      <c r="K24" s="63"/>
      <c r="L24" s="63"/>
      <c r="M24" s="63"/>
      <c r="N24" s="63"/>
      <c r="O24" s="63"/>
      <c r="P24" s="71"/>
      <c r="Q24" s="3"/>
    </row>
    <row r="25" spans="2:17" ht="12.75">
      <c r="B25" s="3"/>
      <c r="C25" s="70"/>
      <c r="D25" s="63"/>
      <c r="E25" s="63"/>
      <c r="F25" s="66"/>
      <c r="G25" s="66"/>
      <c r="H25" s="66"/>
      <c r="I25" s="63"/>
      <c r="J25" s="63"/>
      <c r="K25" s="63"/>
      <c r="L25" s="63"/>
      <c r="M25" s="63"/>
      <c r="N25" s="63"/>
      <c r="O25" s="63"/>
      <c r="P25" s="71"/>
      <c r="Q25" s="3"/>
    </row>
    <row r="26" spans="2:17" ht="12.75">
      <c r="B26" s="3"/>
      <c r="C26" s="70"/>
      <c r="D26" s="63"/>
      <c r="E26" s="63"/>
      <c r="F26" s="65">
        <f>F13-F23</f>
        <v>990890625.0699997</v>
      </c>
      <c r="G26" s="66"/>
      <c r="H26" s="65">
        <f>H13-H23</f>
        <v>815013797</v>
      </c>
      <c r="I26" s="63"/>
      <c r="J26" s="63"/>
      <c r="K26" s="63"/>
      <c r="L26" s="63"/>
      <c r="M26" s="63"/>
      <c r="N26" s="63"/>
      <c r="O26" s="63"/>
      <c r="P26" s="71"/>
      <c r="Q26" s="3"/>
    </row>
    <row r="27" spans="2:17" ht="12.75">
      <c r="B27" s="3"/>
      <c r="C27" s="70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71"/>
      <c r="Q27" s="3"/>
    </row>
    <row r="28" spans="2:17" ht="12.75">
      <c r="B28" s="3"/>
      <c r="C28" s="70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71"/>
      <c r="Q28" s="3"/>
    </row>
    <row r="29" spans="2:17" ht="12.75">
      <c r="B29" s="3"/>
      <c r="C29" s="70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71"/>
      <c r="Q29" s="3"/>
    </row>
    <row r="30" spans="2:17" ht="12.75">
      <c r="B30" s="3"/>
      <c r="C30" s="70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71"/>
      <c r="Q30" s="3"/>
    </row>
    <row r="31" spans="2:17" ht="12.75">
      <c r="B31" s="3"/>
      <c r="C31" s="70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71"/>
      <c r="Q31" s="3"/>
    </row>
    <row r="32" spans="2:17" ht="12.75">
      <c r="B32" s="3"/>
      <c r="C32" s="70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71"/>
      <c r="Q32" s="3"/>
    </row>
    <row r="33" spans="2:17" ht="12.75">
      <c r="B33" s="3"/>
      <c r="C33" s="70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71"/>
      <c r="Q33" s="3"/>
    </row>
    <row r="34" spans="2:17" ht="12.75">
      <c r="B34" s="3"/>
      <c r="C34" s="70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71"/>
      <c r="Q34" s="3"/>
    </row>
    <row r="35" spans="2:17" ht="12.75">
      <c r="B35" s="3"/>
      <c r="C35" s="70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71"/>
      <c r="Q35" s="3"/>
    </row>
    <row r="36" spans="2:17" ht="12.75">
      <c r="B36" s="3"/>
      <c r="C36" s="70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71"/>
      <c r="Q36" s="3"/>
    </row>
    <row r="37" spans="2:17" ht="12.75">
      <c r="B37" s="3"/>
      <c r="C37" s="70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71"/>
      <c r="Q37" s="3"/>
    </row>
    <row r="38" spans="2:17" ht="18.75" thickBot="1">
      <c r="B38" s="3"/>
      <c r="C38" s="72" t="s">
        <v>6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4"/>
      <c r="Q38" s="3"/>
    </row>
    <row r="39" spans="2:17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7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17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17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3:16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3:16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3:16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3:16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3:16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3:16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3:16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3:16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3:16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3:16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3:16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3:16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3:16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</sheetData>
  <mergeCells count="1">
    <mergeCell ref="C38:P38"/>
  </mergeCells>
  <printOptions horizontalCentered="1"/>
  <pageMargins left="0.75" right="0.75" top="1" bottom="1" header="0.5" footer="0.5"/>
  <pageSetup fitToHeight="1" fitToWidth="1" horizontalDpi="600" verticalDpi="600" orientation="landscape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J7"/>
  <sheetViews>
    <sheetView zoomScale="85" zoomScaleNormal="85" workbookViewId="0" topLeftCell="A1">
      <selection activeCell="H5" sqref="H5"/>
    </sheetView>
  </sheetViews>
  <sheetFormatPr defaultColWidth="9.140625" defaultRowHeight="12.75"/>
  <cols>
    <col min="5" max="5" width="10.421875" style="0" bestFit="1" customWidth="1"/>
    <col min="6" max="6" width="10.00390625" style="0" bestFit="1" customWidth="1"/>
    <col min="9" max="9" width="10.421875" style="0" bestFit="1" customWidth="1"/>
    <col min="10" max="10" width="10.00390625" style="0" bestFit="1" customWidth="1"/>
  </cols>
  <sheetData>
    <row r="4" spans="4:10" ht="25.5">
      <c r="D4" s="1" t="s">
        <v>3</v>
      </c>
      <c r="E4" s="1" t="s">
        <v>1</v>
      </c>
      <c r="F4" s="1" t="s">
        <v>2</v>
      </c>
      <c r="G4" s="1"/>
      <c r="H4" s="1" t="s">
        <v>3</v>
      </c>
      <c r="I4" s="1" t="s">
        <v>1</v>
      </c>
      <c r="J4" s="1" t="s">
        <v>2</v>
      </c>
    </row>
    <row r="5" spans="3:10" ht="12.75">
      <c r="C5" t="s">
        <v>0</v>
      </c>
      <c r="D5" s="4">
        <f>'MS Media Report'!F13/1000000000</f>
        <v>2.8434059150699995</v>
      </c>
      <c r="E5" s="4">
        <f>'MS Media Report'!F14/1000000000</f>
        <v>1.0951617218</v>
      </c>
      <c r="F5" s="4">
        <f>'MS Media Report'!F15/1000000000</f>
        <v>1.74824419327</v>
      </c>
      <c r="H5" s="4">
        <f>'MS Media Report'!$H$13/1000000000</f>
        <v>1.646456071</v>
      </c>
      <c r="I5" s="4">
        <f>'MS Media Report'!$H$14/1000000000</f>
        <v>1.0716327</v>
      </c>
      <c r="J5" s="4">
        <f>'MS Media Report'!$H$15/1000000000</f>
        <v>0.574823371</v>
      </c>
    </row>
    <row r="7" spans="4:8" ht="12.75">
      <c r="D7" t="s">
        <v>4</v>
      </c>
      <c r="H7" t="s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2:Q29"/>
  <sheetViews>
    <sheetView zoomScaleSheetLayoutView="115" workbookViewId="0" topLeftCell="A1">
      <selection activeCell="I16" sqref="I16"/>
    </sheetView>
  </sheetViews>
  <sheetFormatPr defaultColWidth="9.140625" defaultRowHeight="12.75"/>
  <cols>
    <col min="1" max="1" width="2.140625" style="0" customWidth="1"/>
    <col min="2" max="2" width="2.28125" style="0" customWidth="1"/>
    <col min="3" max="3" width="27.00390625" style="5" customWidth="1"/>
    <col min="4" max="5" width="20.8515625" style="6" customWidth="1"/>
    <col min="6" max="6" width="15.140625" style="5" customWidth="1"/>
    <col min="7" max="7" width="2.140625" style="7" customWidth="1"/>
    <col min="9" max="9" width="21.140625" style="0" bestFit="1" customWidth="1"/>
    <col min="10" max="10" width="22.8515625" style="0" customWidth="1"/>
    <col min="11" max="11" width="16.28125" style="0" customWidth="1"/>
  </cols>
  <sheetData>
    <row r="1" ht="8.25" customHeight="1" thickBot="1"/>
    <row r="2" spans="2:8" ht="18">
      <c r="B2" s="2"/>
      <c r="C2" s="90" t="s">
        <v>32</v>
      </c>
      <c r="D2" s="91"/>
      <c r="E2" s="91"/>
      <c r="F2" s="92"/>
      <c r="G2" s="8"/>
      <c r="H2" s="2"/>
    </row>
    <row r="3" spans="2:8" ht="12.75" customHeight="1">
      <c r="B3" s="2"/>
      <c r="C3" s="95" t="s">
        <v>28</v>
      </c>
      <c r="D3" s="96"/>
      <c r="E3" s="96"/>
      <c r="F3" s="97"/>
      <c r="G3" s="8"/>
      <c r="H3" s="2"/>
    </row>
    <row r="4" spans="1:9" ht="12.75" customHeight="1" thickBot="1">
      <c r="A4" s="2"/>
      <c r="B4" s="2"/>
      <c r="C4" s="98"/>
      <c r="D4" s="99"/>
      <c r="E4" s="99"/>
      <c r="F4" s="100"/>
      <c r="G4" s="8"/>
      <c r="H4" s="2"/>
      <c r="I4" s="9"/>
    </row>
    <row r="5" spans="1:17" s="17" customFormat="1" ht="39.75" customHeight="1" thickBot="1">
      <c r="A5" s="2"/>
      <c r="B5" s="2"/>
      <c r="C5" s="10" t="s">
        <v>7</v>
      </c>
      <c r="D5" s="11" t="s">
        <v>8</v>
      </c>
      <c r="E5" s="11" t="s">
        <v>9</v>
      </c>
      <c r="F5" s="12" t="s">
        <v>10</v>
      </c>
      <c r="G5" s="13"/>
      <c r="H5" s="14"/>
      <c r="I5" s="15"/>
      <c r="J5" s="14"/>
      <c r="K5" s="14"/>
      <c r="L5" s="14"/>
      <c r="M5" s="14"/>
      <c r="N5" s="14"/>
      <c r="O5" s="14"/>
      <c r="P5" s="16"/>
      <c r="Q5" s="16"/>
    </row>
    <row r="6" spans="1:17" s="17" customFormat="1" ht="17.25" customHeight="1">
      <c r="A6" s="2"/>
      <c r="B6" s="2"/>
      <c r="C6" s="18" t="s">
        <v>29</v>
      </c>
      <c r="D6" s="19">
        <v>1091287379.78</v>
      </c>
      <c r="E6" s="19">
        <v>1067875941</v>
      </c>
      <c r="F6" s="20">
        <f>E6/D6</f>
        <v>0.9785469536129707</v>
      </c>
      <c r="G6" s="13"/>
      <c r="H6" s="14"/>
      <c r="I6" s="21"/>
      <c r="J6" s="9"/>
      <c r="K6" s="22"/>
      <c r="L6" s="14"/>
      <c r="M6" s="14"/>
      <c r="N6" s="14"/>
      <c r="O6" s="14"/>
      <c r="P6" s="16"/>
      <c r="Q6" s="16"/>
    </row>
    <row r="7" spans="1:17" s="32" customFormat="1" ht="17.25" customHeight="1">
      <c r="A7" s="23"/>
      <c r="B7" s="23"/>
      <c r="C7" s="24" t="s">
        <v>30</v>
      </c>
      <c r="D7" s="25">
        <v>1725567375.77</v>
      </c>
      <c r="E7" s="26">
        <v>571064037</v>
      </c>
      <c r="F7" s="20">
        <f>E7/D7</f>
        <v>0.3309427641126873</v>
      </c>
      <c r="G7" s="27"/>
      <c r="H7" s="28"/>
      <c r="I7" s="29"/>
      <c r="J7" s="30"/>
      <c r="K7" s="28"/>
      <c r="L7" s="28"/>
      <c r="M7" s="28"/>
      <c r="N7" s="28"/>
      <c r="O7" s="28"/>
      <c r="P7" s="31"/>
      <c r="Q7" s="31"/>
    </row>
    <row r="8" spans="1:17" s="32" customFormat="1" ht="17.25" customHeight="1">
      <c r="A8" s="23"/>
      <c r="B8" s="23"/>
      <c r="C8" s="24" t="s">
        <v>11</v>
      </c>
      <c r="D8" s="26">
        <v>141240246.46</v>
      </c>
      <c r="E8" s="33" t="s">
        <v>12</v>
      </c>
      <c r="F8" s="34" t="s">
        <v>12</v>
      </c>
      <c r="G8" s="35"/>
      <c r="H8" s="28"/>
      <c r="I8" s="36"/>
      <c r="J8" s="37"/>
      <c r="K8" s="28"/>
      <c r="L8" s="28"/>
      <c r="M8" s="28"/>
      <c r="N8" s="28"/>
      <c r="O8" s="28"/>
      <c r="P8" s="31"/>
      <c r="Q8" s="31"/>
    </row>
    <row r="9" spans="1:17" s="32" customFormat="1" ht="17.25" customHeight="1" thickBot="1">
      <c r="A9" s="23"/>
      <c r="B9" s="23"/>
      <c r="C9" s="38" t="s">
        <v>13</v>
      </c>
      <c r="D9" s="39">
        <v>2958095002.01</v>
      </c>
      <c r="E9" s="40">
        <v>1638939978</v>
      </c>
      <c r="F9" s="41">
        <f>E9/D9</f>
        <v>0.5540525158544112</v>
      </c>
      <c r="G9" s="27"/>
      <c r="H9" s="28"/>
      <c r="I9" s="36"/>
      <c r="J9" s="37"/>
      <c r="K9" s="28"/>
      <c r="L9" s="28"/>
      <c r="M9" s="28"/>
      <c r="N9" s="28"/>
      <c r="O9" s="28"/>
      <c r="P9" s="31"/>
      <c r="Q9" s="31"/>
    </row>
    <row r="10" spans="1:9" ht="12" customHeight="1" thickBot="1">
      <c r="A10" s="2"/>
      <c r="B10" s="2"/>
      <c r="C10" s="42"/>
      <c r="D10" s="43"/>
      <c r="E10" s="43"/>
      <c r="F10" s="44"/>
      <c r="G10" s="8"/>
      <c r="I10" s="45"/>
    </row>
    <row r="11" spans="1:10" ht="39.75" customHeight="1" thickBot="1">
      <c r="A11" s="2"/>
      <c r="B11" s="2"/>
      <c r="C11" s="10" t="s">
        <v>14</v>
      </c>
      <c r="D11" s="11" t="s">
        <v>8</v>
      </c>
      <c r="E11" s="11" t="s">
        <v>9</v>
      </c>
      <c r="F11" s="46" t="s">
        <v>10</v>
      </c>
      <c r="G11" s="8"/>
      <c r="I11" s="36"/>
      <c r="J11" s="45"/>
    </row>
    <row r="12" spans="1:10" ht="17.25" customHeight="1">
      <c r="A12" s="2"/>
      <c r="B12" s="2"/>
      <c r="C12" s="47" t="s">
        <v>15</v>
      </c>
      <c r="D12" s="19">
        <v>471755368</v>
      </c>
      <c r="E12" s="19">
        <v>263459256</v>
      </c>
      <c r="F12" s="48">
        <f>E12/D12</f>
        <v>0.558465836047466</v>
      </c>
      <c r="G12" s="8"/>
      <c r="I12" s="36"/>
      <c r="J12" s="45"/>
    </row>
    <row r="13" spans="1:10" ht="17.25" customHeight="1">
      <c r="A13" s="2"/>
      <c r="B13" s="2"/>
      <c r="C13" s="49" t="s">
        <v>16</v>
      </c>
      <c r="D13" s="19">
        <v>1120477546</v>
      </c>
      <c r="E13" s="19">
        <v>429740777</v>
      </c>
      <c r="F13" s="50">
        <f>E13/D13</f>
        <v>0.38353359113186547</v>
      </c>
      <c r="G13" s="8"/>
      <c r="I13" s="36"/>
      <c r="J13" s="45"/>
    </row>
    <row r="14" spans="1:10" ht="17.25" customHeight="1" thickBot="1">
      <c r="A14" s="2"/>
      <c r="B14" s="2"/>
      <c r="C14" s="51" t="s">
        <v>17</v>
      </c>
      <c r="D14" s="52">
        <v>244119177</v>
      </c>
      <c r="E14" s="52">
        <v>134163437</v>
      </c>
      <c r="F14" s="53">
        <f>E14/D14</f>
        <v>0.5495817192600153</v>
      </c>
      <c r="G14" s="8"/>
      <c r="I14" s="36"/>
      <c r="J14" s="45"/>
    </row>
    <row r="15" spans="1:10" ht="12" customHeight="1" thickBot="1">
      <c r="A15" s="2"/>
      <c r="B15" s="17"/>
      <c r="C15" s="54"/>
      <c r="D15" s="54"/>
      <c r="E15" s="54"/>
      <c r="F15" s="55"/>
      <c r="G15" s="8"/>
      <c r="I15" s="45"/>
      <c r="J15" s="45"/>
    </row>
    <row r="16" spans="1:10" ht="17.25" customHeight="1" thickBot="1">
      <c r="A16" s="2"/>
      <c r="B16" s="2"/>
      <c r="C16" s="79" t="s">
        <v>18</v>
      </c>
      <c r="D16" s="80"/>
      <c r="E16" s="80"/>
      <c r="F16" s="81"/>
      <c r="G16" s="8"/>
      <c r="I16" s="45"/>
      <c r="J16" s="45"/>
    </row>
    <row r="17" spans="1:9" ht="17.25" customHeight="1">
      <c r="A17" s="2"/>
      <c r="B17" s="2"/>
      <c r="C17" s="86" t="s">
        <v>19</v>
      </c>
      <c r="D17" s="87"/>
      <c r="E17" s="88" t="s">
        <v>20</v>
      </c>
      <c r="F17" s="89"/>
      <c r="G17" s="8"/>
      <c r="I17" s="9"/>
    </row>
    <row r="18" spans="2:10" ht="17.25" customHeight="1">
      <c r="B18" s="2"/>
      <c r="C18" s="82" t="s">
        <v>21</v>
      </c>
      <c r="D18" s="83"/>
      <c r="E18" s="93" t="s">
        <v>22</v>
      </c>
      <c r="F18" s="94"/>
      <c r="G18" s="8"/>
      <c r="I18" s="45"/>
      <c r="J18" s="45"/>
    </row>
    <row r="19" spans="2:9" ht="17.25" customHeight="1">
      <c r="B19" s="2"/>
      <c r="C19" s="84" t="s">
        <v>23</v>
      </c>
      <c r="D19" s="85"/>
      <c r="E19" s="75" t="s">
        <v>24</v>
      </c>
      <c r="F19" s="76"/>
      <c r="G19" s="8"/>
      <c r="I19" s="9"/>
    </row>
    <row r="20" spans="2:9" ht="17.25" customHeight="1">
      <c r="B20" s="2"/>
      <c r="C20" s="56"/>
      <c r="D20" s="57"/>
      <c r="E20" s="75" t="s">
        <v>25</v>
      </c>
      <c r="F20" s="76"/>
      <c r="G20" s="8"/>
      <c r="I20" s="45"/>
    </row>
    <row r="21" spans="2:7" ht="17.25" customHeight="1">
      <c r="B21" s="2"/>
      <c r="C21" s="58"/>
      <c r="D21" s="57"/>
      <c r="E21" s="75" t="s">
        <v>26</v>
      </c>
      <c r="F21" s="76"/>
      <c r="G21" s="8"/>
    </row>
    <row r="22" spans="2:7" ht="17.25" customHeight="1" thickBot="1">
      <c r="B22" s="2"/>
      <c r="C22" s="59"/>
      <c r="D22" s="60"/>
      <c r="E22" s="77" t="s">
        <v>27</v>
      </c>
      <c r="F22" s="78"/>
      <c r="G22" s="8"/>
    </row>
    <row r="23" spans="2:10" ht="12.75">
      <c r="B23" s="2"/>
      <c r="C23" s="44"/>
      <c r="D23" s="61"/>
      <c r="E23" s="61"/>
      <c r="F23" s="44"/>
      <c r="G23" s="8"/>
      <c r="J23" s="9"/>
    </row>
    <row r="24" spans="3:10" ht="12.75">
      <c r="C24" s="14"/>
      <c r="D24" s="62"/>
      <c r="E24" s="62"/>
      <c r="J24" s="30"/>
    </row>
    <row r="25" spans="3:5" ht="12.75">
      <c r="C25" s="14"/>
      <c r="D25" s="62"/>
      <c r="E25" s="62"/>
    </row>
    <row r="29" ht="12.75">
      <c r="D29"/>
    </row>
  </sheetData>
  <autoFilter ref="C11:F14"/>
  <mergeCells count="12">
    <mergeCell ref="C2:F2"/>
    <mergeCell ref="E18:F18"/>
    <mergeCell ref="E19:F19"/>
    <mergeCell ref="C3:F4"/>
    <mergeCell ref="E20:F20"/>
    <mergeCell ref="E21:F21"/>
    <mergeCell ref="E22:F22"/>
    <mergeCell ref="C16:F16"/>
    <mergeCell ref="C18:D18"/>
    <mergeCell ref="C19:D19"/>
    <mergeCell ref="C17:D17"/>
    <mergeCell ref="E17:F17"/>
  </mergeCells>
  <printOptions horizontalCentered="1"/>
  <pageMargins left="0.5" right="0.5" top="0.5" bottom="0.5" header="0.5" footer="0.5"/>
  <pageSetup horizontalDpi="600" verticalDpi="600" orientation="landscape" scale="95" r:id="rId1"/>
  <headerFooter alignWithMargins="0">
    <oddFooter>&amp;L&amp;8Data Source: State Payout Summary NEMIS S-5 Report
Date Gathered: 10/22/2008&amp;R&amp;8Mississippi
Biloxi TRO, [TMB/4]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FEMA</dc:creator>
  <cp:keywords/>
  <dc:description/>
  <cp:lastModifiedBy>FEMA</cp:lastModifiedBy>
  <cp:lastPrinted>2008-11-21T22:08:56Z</cp:lastPrinted>
  <dcterms:created xsi:type="dcterms:W3CDTF">2008-02-07T17:36:23Z</dcterms:created>
  <dcterms:modified xsi:type="dcterms:W3CDTF">2009-04-06T13:37:59Z</dcterms:modified>
  <cp:category/>
  <cp:version/>
  <cp:contentType/>
  <cp:contentStatus/>
</cp:coreProperties>
</file>