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0" windowWidth="22920" windowHeight="13680" tabRatio="292" activeTab="0"/>
  </bookViews>
  <sheets>
    <sheet name="In Vitro Data" sheetId="1" r:id="rId1"/>
    <sheet name="Sheet4" sheetId="2" r:id="rId2"/>
    <sheet name="Sheet2" sheetId="3" r:id="rId3"/>
    <sheet name="Sheet1" sheetId="4" r:id="rId4"/>
  </sheets>
  <definedNames>
    <definedName name="_xlnm._FilterDatabase" localSheetId="2" hidden="1">'Sheet2'!$B$1:$P$228</definedName>
    <definedName name="_xlnm._FilterDatabase" localSheetId="1" hidden="1">'Sheet4'!$B$1:$R$192</definedName>
    <definedName name="_xlnm.Print_Area" localSheetId="0">'In Vitro Data'!$B$1:$Z$265</definedName>
    <definedName name="_xlnm.Print_Titles" localSheetId="0">'In Vitro Data'!$1:$1</definedName>
  </definedNames>
  <calcPr calcMode="manual" fullCalcOnLoad="1"/>
</workbook>
</file>

<file path=xl/sharedStrings.xml><?xml version="1.0" encoding="utf-8"?>
<sst xmlns="http://schemas.openxmlformats.org/spreadsheetml/2006/main" count="5086" uniqueCount="445">
  <si>
    <t>Camphen</t>
  </si>
  <si>
    <t>camphen</t>
  </si>
  <si>
    <t>79-92-5</t>
  </si>
  <si>
    <t>59997-51-2</t>
  </si>
  <si>
    <t>1-(2,6-dimethylphenoxy)-2-propanone</t>
  </si>
  <si>
    <t>dimethylphenoxypropanone 1 2 6 2</t>
  </si>
  <si>
    <t>53012-41-2</t>
  </si>
  <si>
    <t>Ammonium persulfate</t>
  </si>
  <si>
    <t>Xanthinol nicotinate</t>
  </si>
  <si>
    <t>xanthinolnicotinate</t>
  </si>
  <si>
    <t>437-74-1</t>
  </si>
  <si>
    <t>97-96-1</t>
  </si>
  <si>
    <t>soluble</t>
  </si>
  <si>
    <t>insoluble</t>
  </si>
  <si>
    <t>n.s.</t>
  </si>
  <si>
    <t>&lt;7</t>
  </si>
  <si>
    <t>&lt; 1</t>
  </si>
  <si>
    <t>Trimethylcyclopenteneacetaldehyde 2 2 3 3 1</t>
  </si>
  <si>
    <t># testing labs</t>
  </si>
  <si>
    <t>% Concordance</t>
  </si>
  <si>
    <t>sodiummonochloroacetate</t>
  </si>
  <si>
    <t>112-35-6</t>
  </si>
  <si>
    <t>Napt</t>
  </si>
  <si>
    <t>Reference</t>
  </si>
  <si>
    <t>Potassium hexacyanoferrate III</t>
  </si>
  <si>
    <t>potassiumhexacyanoferrate III</t>
  </si>
  <si>
    <t>13756-66-2</t>
  </si>
  <si>
    <t>epoxydodecane 1 2</t>
  </si>
  <si>
    <t>2855-19-8</t>
  </si>
  <si>
    <t>Ethiosan</t>
  </si>
  <si>
    <t>ethiosan</t>
  </si>
  <si>
    <t>Ethyl butanal</t>
  </si>
  <si>
    <t>CASRN (Sort)</t>
  </si>
  <si>
    <t>dimethylhexanediol 2 5</t>
  </si>
  <si>
    <t>Overall IS(B)-10 Classification</t>
  </si>
  <si>
    <r>
      <t xml:space="preserve">In Vitro </t>
    </r>
    <r>
      <rPr>
        <b/>
        <sz val="12"/>
        <rFont val="Times New Roman"/>
        <family val="0"/>
      </rPr>
      <t>Concentration Tested</t>
    </r>
  </si>
  <si>
    <t>surfactantbasedformulation-HZF</t>
  </si>
  <si>
    <t>Surfactant Based Formulation 7-HZG</t>
  </si>
  <si>
    <t>surfactantbasedformulation-HZG</t>
  </si>
  <si>
    <t>Surfactant Based Formulation 8-HZH</t>
  </si>
  <si>
    <t>surfactantbasedformulation-HZH</t>
  </si>
  <si>
    <t>Surfactant Based Formulation 9-HZI</t>
  </si>
  <si>
    <t>surfactantbasedformulation-HZI</t>
  </si>
  <si>
    <t>Surfactant Based Formulation 10-HZJ</t>
  </si>
  <si>
    <t>surfactantbasedformulation-HZJ</t>
  </si>
  <si>
    <t>Surfactant Based Formulation 11-HZK</t>
  </si>
  <si>
    <t>surfactantbasedformulation-HZK</t>
  </si>
  <si>
    <t>Surfactant Based Formulation 12-HZL</t>
  </si>
  <si>
    <t>surfactantbasedformulation-HZL</t>
  </si>
  <si>
    <t>1,2,6-Hexanetriol</t>
  </si>
  <si>
    <t>hexanetriol 1 2 6</t>
  </si>
  <si>
    <t>106-69-4</t>
  </si>
  <si>
    <t>Hnol</t>
  </si>
  <si>
    <t>hnol</t>
  </si>
  <si>
    <t>Hoe MBF</t>
  </si>
  <si>
    <t>6471-78-9</t>
  </si>
  <si>
    <t>Isodecylglucoside</t>
  </si>
  <si>
    <t>isodecylglucoside</t>
  </si>
  <si>
    <t>Isononylaldehyde</t>
  </si>
  <si>
    <t>isononylaldehyde</t>
  </si>
  <si>
    <t>ammoniumpersulfate</t>
  </si>
  <si>
    <t>7727-54-0</t>
  </si>
  <si>
    <t>glutamicacidhydrochloride L</t>
  </si>
  <si>
    <t>138-15-8</t>
  </si>
  <si>
    <t>Glycediol</t>
  </si>
  <si>
    <t>glycediol</t>
  </si>
  <si>
    <t>Granuform</t>
  </si>
  <si>
    <t>granuform</t>
  </si>
  <si>
    <t>30525-89-4</t>
  </si>
  <si>
    <t>butanol n</t>
  </si>
  <si>
    <t>39665-12-8</t>
  </si>
  <si>
    <t>Mecre</t>
  </si>
  <si>
    <t>mecre</t>
  </si>
  <si>
    <t>B 25</t>
  </si>
  <si>
    <t>b 25</t>
  </si>
  <si>
    <t>35127-50-5</t>
  </si>
  <si>
    <t>ceriumethylhexanoate 2</t>
  </si>
  <si>
    <t>24593-34-8</t>
  </si>
  <si>
    <t>hypo 20</t>
  </si>
  <si>
    <t>Hypo 36</t>
  </si>
  <si>
    <t>hypo 36</t>
  </si>
  <si>
    <t>4-Amino-5-methoxy-2-methylbenzenesulfonic acid</t>
  </si>
  <si>
    <t>aminomethoxymethylbenzenesulfonicacid 4 5 2</t>
  </si>
  <si>
    <t>&lt; 2.5</t>
  </si>
  <si>
    <t>502-69-2</t>
  </si>
  <si>
    <t>lactid alpha</t>
  </si>
  <si>
    <t>4511-42-6</t>
  </si>
  <si>
    <t>L-Lysine Monohydrate</t>
  </si>
  <si>
    <t>Potassium cyanate</t>
  </si>
  <si>
    <t>genomoll</t>
  </si>
  <si>
    <t>115-96-8</t>
  </si>
  <si>
    <t>C12/C14-Glucoside</t>
  </si>
  <si>
    <t>glucoside c12/c14</t>
  </si>
  <si>
    <t>DC 8</t>
  </si>
  <si>
    <t>dc 8</t>
  </si>
  <si>
    <t>surfactantbasedformulation-HZQ</t>
  </si>
  <si>
    <t>Surfactant Based Formulation 17-HZR</t>
  </si>
  <si>
    <t>surfactantbasedformulation-HZR</t>
  </si>
  <si>
    <t>Surfactant Based Formulation 18-HZS</t>
  </si>
  <si>
    <t>surfactantbasedformulation-HZS</t>
  </si>
  <si>
    <t>Surfactant Based Formulation 19-HZT</t>
  </si>
  <si>
    <t>surfactantbasedformulation-HZT</t>
  </si>
  <si>
    <t>Surfactant Based Formulation 20-HZU</t>
  </si>
  <si>
    <t>surfactantbasedformulation-HZU</t>
  </si>
  <si>
    <t>Surfactant Based Formulation 21-HZV</t>
  </si>
  <si>
    <t>surfactantbasedformulation-HZV</t>
  </si>
  <si>
    <t>Surfactant Based Formulation 22-HZW</t>
  </si>
  <si>
    <t>theophyllinesodiumacetate</t>
  </si>
  <si>
    <t>8002-89-9</t>
  </si>
  <si>
    <t>ketoglutaricacid alpha</t>
  </si>
  <si>
    <t>328-50-7</t>
  </si>
  <si>
    <t>poorly soluble</t>
  </si>
  <si>
    <t>readily soluble</t>
  </si>
  <si>
    <t/>
  </si>
  <si>
    <t>silan 108</t>
  </si>
  <si>
    <t>methylacetate</t>
  </si>
  <si>
    <t>potassiumcyanate</t>
  </si>
  <si>
    <t>Diphocars</t>
  </si>
  <si>
    <t>diphocars</t>
  </si>
  <si>
    <t>DTPA Pentasodium salt</t>
  </si>
  <si>
    <t>potassiumhexacyanoferrate II</t>
  </si>
  <si>
    <t>Hydo 98</t>
  </si>
  <si>
    <t>hydo 98</t>
  </si>
  <si>
    <t>Hyton</t>
  </si>
  <si>
    <t>hyton</t>
  </si>
  <si>
    <t>Iminodiacetic acid</t>
  </si>
  <si>
    <t>3-Cyclohexene-1-methanol</t>
  </si>
  <si>
    <t>olak</t>
  </si>
  <si>
    <t>Ölesulf</t>
  </si>
  <si>
    <t>olesulf</t>
  </si>
  <si>
    <t>61-76-7</t>
  </si>
  <si>
    <t>Phenylthiourea</t>
  </si>
  <si>
    <t>phenylthiourea</t>
  </si>
  <si>
    <t>103-85-5</t>
  </si>
  <si>
    <t>Phosphonat A</t>
  </si>
  <si>
    <t>phosphonat A</t>
  </si>
  <si>
    <t>piperazine</t>
  </si>
  <si>
    <t>18833-13-1</t>
  </si>
  <si>
    <t>PO 2</t>
  </si>
  <si>
    <t>po 2</t>
  </si>
  <si>
    <t>Sodium lauryl ether sulfate</t>
  </si>
  <si>
    <t>sept</t>
  </si>
  <si>
    <t>polysolvan</t>
  </si>
  <si>
    <t>7397-62-8</t>
  </si>
  <si>
    <t>Polyethylene glycol butyl ether</t>
  </si>
  <si>
    <t>110-88-3</t>
  </si>
  <si>
    <t>Nitro-bis-octylamide</t>
  </si>
  <si>
    <t>286-62-4</t>
  </si>
  <si>
    <t>Substance (Sort)</t>
  </si>
  <si>
    <t>71-36-3</t>
  </si>
  <si>
    <t>Purity (%)</t>
  </si>
  <si>
    <t>pH</t>
  </si>
  <si>
    <t>caffeinesodiumsalicylate</t>
  </si>
  <si>
    <t>8002-85-5</t>
  </si>
  <si>
    <t>L-Glutamic acid hydrochloride</t>
  </si>
  <si>
    <t>RK Blau</t>
  </si>
  <si>
    <t>Rubinrot Y</t>
  </si>
  <si>
    <t>rubinrot Y</t>
  </si>
  <si>
    <t>Sacyclo</t>
  </si>
  <si>
    <t>sacyclo</t>
  </si>
  <si>
    <t>Sept</t>
  </si>
  <si>
    <t>mercaptotriazole 3 1 2 4</t>
  </si>
  <si>
    <t>3179-31-5</t>
  </si>
  <si>
    <t>Sodium bisulfite</t>
  </si>
  <si>
    <t>sodium bisulfite</t>
  </si>
  <si>
    <t>7631-90-5</t>
  </si>
  <si>
    <t>Sodium sulfite</t>
  </si>
  <si>
    <t>7-Acetoxyheptanal</t>
  </si>
  <si>
    <t>acetoxyheptanal 7</t>
  </si>
  <si>
    <t>n-Acetyl-Methionine</t>
  </si>
  <si>
    <t>ede 140</t>
  </si>
  <si>
    <t>4501-58-0</t>
  </si>
  <si>
    <t>Trioxane</t>
  </si>
  <si>
    <t>trioxane</t>
  </si>
  <si>
    <t>3-Mercapto-1,2,4-triazole</t>
  </si>
  <si>
    <t>bg</t>
  </si>
  <si>
    <t>Severe</t>
  </si>
  <si>
    <t>sodiumlaurylethersulfate</t>
  </si>
  <si>
    <t>3088-31-1</t>
  </si>
  <si>
    <t>Sodium monochloroacetate</t>
  </si>
  <si>
    <t>sodiumpyrosulfite</t>
  </si>
  <si>
    <t>7681-57-4</t>
  </si>
  <si>
    <t>4-((2-sulfatoethyl)sulfonyl)-aniline</t>
  </si>
  <si>
    <t>Tocla</t>
  </si>
  <si>
    <t>tocla</t>
  </si>
  <si>
    <t>polyhexamethyleneguanidine</t>
  </si>
  <si>
    <t>Polysolvan</t>
  </si>
  <si>
    <t>mean</t>
  </si>
  <si>
    <t>sd</t>
  </si>
  <si>
    <t>cv</t>
  </si>
  <si>
    <t>MEAN IS(B)10</t>
  </si>
  <si>
    <t>MEDIAN ISB10</t>
  </si>
  <si>
    <t>MEAN IS(B)100</t>
  </si>
  <si>
    <t>MEDIAN ISB100</t>
  </si>
  <si>
    <t>DTPApentasodiumsalt</t>
  </si>
  <si>
    <t>140-01-2</t>
  </si>
  <si>
    <t>2</t>
  </si>
  <si>
    <t>3</t>
  </si>
  <si>
    <t>Spielmann et al. (1996)</t>
  </si>
  <si>
    <t>sodiumhydrogensulfate</t>
  </si>
  <si>
    <t>2,5-Dimethylhexanediol</t>
  </si>
  <si>
    <t>93-69-6</t>
  </si>
  <si>
    <t>mixable</t>
  </si>
  <si>
    <t>Surfactant Based Formulation 6-HZF</t>
  </si>
  <si>
    <t>ambuphylline</t>
  </si>
  <si>
    <t>5634-34-4</t>
  </si>
  <si>
    <t>lacticacid</t>
  </si>
  <si>
    <t>Lactic acid</t>
  </si>
  <si>
    <t>m-Methoxybenzaldehyde</t>
  </si>
  <si>
    <t>methoxybenzaldehyde n</t>
  </si>
  <si>
    <t>591-31-1</t>
  </si>
  <si>
    <t>n-Butanal</t>
  </si>
  <si>
    <t>butanal n</t>
  </si>
  <si>
    <t>123-72-8</t>
  </si>
  <si>
    <t>n-Butanol</t>
  </si>
  <si>
    <t>IS100 Classification</t>
  </si>
  <si>
    <t>Overall IS100 Classification</t>
  </si>
  <si>
    <t>Slight</t>
  </si>
  <si>
    <t>Moderate</t>
  </si>
  <si>
    <t>Nonirritant</t>
  </si>
  <si>
    <t>sodium sulfite</t>
  </si>
  <si>
    <t>7757-83-7</t>
  </si>
  <si>
    <t>Sodium cyanate</t>
  </si>
  <si>
    <t>IS(B)-10 Classification</t>
  </si>
  <si>
    <t>Surfactant Based Formulation 13-HZM</t>
  </si>
  <si>
    <t>surfactantbasedformulation-HZM</t>
  </si>
  <si>
    <t>Surfactant Based Formulation 14-HZN</t>
  </si>
  <si>
    <t>surfactantbasedformulation-HZN</t>
  </si>
  <si>
    <t>Surfactant Based Formulation 15-HZP</t>
  </si>
  <si>
    <t>surfactantbasedformulation-HZP</t>
  </si>
  <si>
    <t>Butyl carbamate</t>
  </si>
  <si>
    <t>butylcarbamate</t>
  </si>
  <si>
    <t>592-35-8</t>
  </si>
  <si>
    <t>Caffeine sodium benzoate</t>
  </si>
  <si>
    <t>caffeinesodiumbenzoate</t>
  </si>
  <si>
    <t>8000-95-1</t>
  </si>
  <si>
    <r>
      <t xml:space="preserve">In Vitro </t>
    </r>
    <r>
      <rPr>
        <b/>
        <sz val="12"/>
        <rFont val="Times New Roman"/>
        <family val="0"/>
      </rPr>
      <t>Physical Form Tested</t>
    </r>
  </si>
  <si>
    <t>Acefyllin piperazinate</t>
  </si>
  <si>
    <t>Polyethylene glycol dimethyl ether</t>
  </si>
  <si>
    <t>Trimethoxypropylsilane</t>
  </si>
  <si>
    <t>Trimethoxyoctylsilane</t>
  </si>
  <si>
    <t>Hypo 45</t>
  </si>
  <si>
    <t>hypo 45</t>
  </si>
  <si>
    <t>Hypo 54</t>
  </si>
  <si>
    <t>alpha-Ketoglutaric acid</t>
  </si>
  <si>
    <t>Anisole</t>
  </si>
  <si>
    <t>Hypo 20</t>
  </si>
  <si>
    <t>3069-40-7</t>
  </si>
  <si>
    <t>Silan 165</t>
  </si>
  <si>
    <t>silan 165</t>
  </si>
  <si>
    <t>29055-11-6</t>
  </si>
  <si>
    <t>Silan 167</t>
  </si>
  <si>
    <t>silan 167</t>
  </si>
  <si>
    <t>41453-78-5</t>
  </si>
  <si>
    <t>Silan 253</t>
  </si>
  <si>
    <t>silan 253</t>
  </si>
  <si>
    <t>18784-74-2</t>
  </si>
  <si>
    <t>n.p.</t>
  </si>
  <si>
    <t>hexamethylenetetramine</t>
  </si>
  <si>
    <t>100-97-0</t>
  </si>
  <si>
    <t>iminodiaceticacid</t>
  </si>
  <si>
    <t>142-73-4</t>
  </si>
  <si>
    <t>Isobornyl acetate</t>
  </si>
  <si>
    <t>isobornylacetate</t>
  </si>
  <si>
    <t>125-12-2</t>
  </si>
  <si>
    <t>Isobutanal</t>
  </si>
  <si>
    <t>isobutanal</t>
  </si>
  <si>
    <t>78-84-2</t>
  </si>
  <si>
    <t>silan 103</t>
  </si>
  <si>
    <t>1067-25-0</t>
  </si>
  <si>
    <t>Triisooctylamine</t>
  </si>
  <si>
    <t>triisooctylamine</t>
  </si>
  <si>
    <t>25549-16-0</t>
  </si>
  <si>
    <t>Methyltriglycol</t>
  </si>
  <si>
    <t>methyltriglycol</t>
  </si>
  <si>
    <t>Test Lab</t>
  </si>
  <si>
    <t>2-Hydroxyethyl imino disodium acetate</t>
  </si>
  <si>
    <t>Polyethylene glycol</t>
  </si>
  <si>
    <t>Potassium hexacyanoferrate II</t>
  </si>
  <si>
    <t>sulfatoethylsulfonylaniline 4 2</t>
  </si>
  <si>
    <t>2-Pseudojonon</t>
  </si>
  <si>
    <t>pseudojonon 2</t>
  </si>
  <si>
    <t>Cerium-2-ethylhexanoate</t>
  </si>
  <si>
    <t>Abbreviation: CASRN: Chemical Abstracts Service Registy Number.</t>
  </si>
  <si>
    <r>
      <t>2</t>
    </r>
    <r>
      <rPr>
        <sz val="12"/>
        <rFont val="Times New Roman"/>
        <family val="0"/>
      </rPr>
      <t xml:space="preserve"> IS(B)-10 represents irritation scores that were calculated using a method similar to the one described in Kalweit et al. (1987) where the </t>
    </r>
    <r>
      <rPr>
        <i/>
        <sz val="12"/>
        <rFont val="Times New Roman"/>
        <family val="0"/>
      </rPr>
      <t xml:space="preserve">in vitro </t>
    </r>
    <r>
      <rPr>
        <sz val="12"/>
        <rFont val="Times New Roman"/>
        <family val="0"/>
      </rPr>
      <t xml:space="preserve">score was obtained using a 10% concentration and where </t>
    </r>
    <r>
      <rPr>
        <i/>
        <sz val="12"/>
        <rFont val="Times New Roman"/>
        <family val="0"/>
      </rPr>
      <t>in vivo</t>
    </r>
    <r>
      <rPr>
        <sz val="12"/>
        <rFont val="Times New Roman"/>
        <family val="0"/>
      </rPr>
      <t xml:space="preserve"> results were obtained at 100% concentration.</t>
    </r>
  </si>
  <si>
    <r>
      <t>1</t>
    </r>
    <r>
      <rPr>
        <sz val="12"/>
        <rFont val="Times New Roman"/>
        <family val="0"/>
      </rPr>
      <t xml:space="preserve"> Solubility = obtained from literature references; where available, expressed as g/mL</t>
    </r>
  </si>
  <si>
    <t>Wessalith Slurry</t>
  </si>
  <si>
    <t>wessalithslurry</t>
  </si>
  <si>
    <t>gadopenteticaciddimegluminesalt</t>
  </si>
  <si>
    <t>polyethyleneglycolbutylether</t>
  </si>
  <si>
    <t>9004-77-7</t>
  </si>
  <si>
    <t>3,6-Dimethyloctanol</t>
  </si>
  <si>
    <t>dimethyloctanol 3 6</t>
  </si>
  <si>
    <t>4,4-Dimethyl-3-oxo-pentanenitrile</t>
  </si>
  <si>
    <t>N-(2-methylphenyl)-Imidodi-carbonimidic diamide</t>
  </si>
  <si>
    <t>methylphenylimidodicarbonimidicdiamide N 2</t>
  </si>
  <si>
    <t>&lt;2.5</t>
  </si>
  <si>
    <t>%ITC</t>
  </si>
  <si>
    <t>MD</t>
  </si>
  <si>
    <t>WA</t>
  </si>
  <si>
    <t>BG</t>
  </si>
  <si>
    <t>HO</t>
  </si>
  <si>
    <t>surfactantbasedformulation-HZW</t>
  </si>
  <si>
    <t>Surfactant Based Formulation 23-HZX</t>
  </si>
  <si>
    <t>surfactantbasedformulation-HZX</t>
  </si>
  <si>
    <t>Surfactant Based Formulation 24-HZY</t>
  </si>
  <si>
    <t>surfactantbasedformulation-HZY</t>
  </si>
  <si>
    <t>Surfactant Based Formulation 25-HZZ</t>
  </si>
  <si>
    <t>surfactantbasedformulation-HZZ</t>
  </si>
  <si>
    <t>Solution</t>
  </si>
  <si>
    <t>Gettings et al. (1996)</t>
  </si>
  <si>
    <t>Unknown</t>
  </si>
  <si>
    <t>Solid</t>
  </si>
  <si>
    <t>Liquid</t>
  </si>
  <si>
    <t>Gadopentetic acid dimeglumine salt</t>
  </si>
  <si>
    <t>In Vivo GHS</t>
  </si>
  <si>
    <t>nonirritant</t>
  </si>
  <si>
    <t>SCNM</t>
  </si>
  <si>
    <t>2B</t>
  </si>
  <si>
    <t>2A</t>
  </si>
  <si>
    <t>1-Chloroctane-8-ol</t>
  </si>
  <si>
    <t xml:space="preserve">Chloroctaneol 1 8 </t>
  </si>
  <si>
    <t>Genomoll</t>
  </si>
  <si>
    <t>Methylpentynol</t>
  </si>
  <si>
    <t>methylpentynol</t>
  </si>
  <si>
    <t>77-75-8</t>
  </si>
  <si>
    <t>100-66-3</t>
  </si>
  <si>
    <t>79-33-4</t>
  </si>
  <si>
    <t>alpha-Lactid</t>
  </si>
  <si>
    <t>In Vivo EPA</t>
  </si>
  <si>
    <t>I</t>
  </si>
  <si>
    <t>In Vivo EU</t>
  </si>
  <si>
    <t>r41</t>
  </si>
  <si>
    <t>scnm</t>
  </si>
  <si>
    <t>NI</t>
  </si>
  <si>
    <t>IV</t>
  </si>
  <si>
    <t>III</t>
  </si>
  <si>
    <t>R36</t>
  </si>
  <si>
    <t>II</t>
  </si>
  <si>
    <t>78-83-1</t>
  </si>
  <si>
    <t>79-20-9</t>
  </si>
  <si>
    <t>25322-68-3</t>
  </si>
  <si>
    <t>590-28-3</t>
  </si>
  <si>
    <t>anisole</t>
  </si>
  <si>
    <t>Substance Name</t>
  </si>
  <si>
    <t>AP</t>
  </si>
  <si>
    <t>HK</t>
  </si>
  <si>
    <t>BD</t>
  </si>
  <si>
    <t>PhI</t>
  </si>
  <si>
    <t>&gt;solubility</t>
  </si>
  <si>
    <t>&gt;100</t>
  </si>
  <si>
    <t>R41</t>
  </si>
  <si>
    <t>2-Methyl-1-propanol</t>
  </si>
  <si>
    <t>methylpropanol 2 1</t>
  </si>
  <si>
    <t>vivo</t>
  </si>
  <si>
    <t>Nonsevere</t>
  </si>
  <si>
    <t>Vitro</t>
  </si>
  <si>
    <t>Accuracy</t>
  </si>
  <si>
    <t>Sensitivity</t>
  </si>
  <si>
    <t>Specificity</t>
  </si>
  <si>
    <t>false+</t>
  </si>
  <si>
    <t>false-</t>
  </si>
  <si>
    <t>pos pred</t>
  </si>
  <si>
    <t>neg pred</t>
  </si>
  <si>
    <t>Polyhexamethylene guanidine</t>
  </si>
  <si>
    <t>Ede 140</t>
  </si>
  <si>
    <t>Caffeine sodium salicylate</t>
  </si>
  <si>
    <t>1,2-Epoxycyclooctane</t>
  </si>
  <si>
    <t>epoxycyclooctane 1 2</t>
  </si>
  <si>
    <t>Methyl acetate</t>
  </si>
  <si>
    <t>cyclohexenemethanol 3 1</t>
  </si>
  <si>
    <t>1679-51-2</t>
  </si>
  <si>
    <t>Surfactant Based Formulation 16-HZQ</t>
  </si>
  <si>
    <t>3926-62-3</t>
  </si>
  <si>
    <t>Sodiumpyrosulfite</t>
  </si>
  <si>
    <t>napt</t>
  </si>
  <si>
    <t>hydroxyethyliminodisodiumacetate 2</t>
  </si>
  <si>
    <t>135-37-5</t>
  </si>
  <si>
    <t>2-Hydroxyisobutyric acid</t>
  </si>
  <si>
    <t>hydroxyisobutyricacid 2</t>
  </si>
  <si>
    <t>594-61-6</t>
  </si>
  <si>
    <t>2494-89-5</t>
  </si>
  <si>
    <t>TA 01946 Alkylsilan</t>
  </si>
  <si>
    <t>Phenylephrine hydrochloride</t>
  </si>
  <si>
    <t>phenylephrinehydrochloride</t>
  </si>
  <si>
    <t>7681-38-1</t>
  </si>
  <si>
    <t>Hexahydrofarnesylacetone</t>
  </si>
  <si>
    <t>hexahydrofarnesylacetone</t>
  </si>
  <si>
    <t>86050-77-3</t>
  </si>
  <si>
    <t>Hexamethylenetetramine</t>
  </si>
  <si>
    <t>Ambuphylline</t>
  </si>
  <si>
    <t>dimethyloxopentanenitrile 4 4 3</t>
  </si>
  <si>
    <t>1,4-Dibutoxy-benzene</t>
  </si>
  <si>
    <t>dibutoxybenzene 1 4</t>
  </si>
  <si>
    <t>104-36-9</t>
  </si>
  <si>
    <t>Diepoxid 126</t>
  </si>
  <si>
    <t>diepoxid 126</t>
  </si>
  <si>
    <t>2386-87-0</t>
  </si>
  <si>
    <t>1,2-Dodecanediol</t>
  </si>
  <si>
    <t>dodecanediol 1 2</t>
  </si>
  <si>
    <t>1119-87-5</t>
  </si>
  <si>
    <t>polyethylenglycol</t>
  </si>
  <si>
    <t>nitrobisoctylamide</t>
  </si>
  <si>
    <t>Olak</t>
  </si>
  <si>
    <t>Theophylline sodium acetate</t>
  </si>
  <si>
    <t>hypo 54</t>
  </si>
  <si>
    <t>lysinemonohydrate l</t>
  </si>
  <si>
    <t>sodiumcyanate</t>
  </si>
  <si>
    <t>917-61-3</t>
  </si>
  <si>
    <t>Sodium disilicate</t>
  </si>
  <si>
    <t>4</t>
  </si>
  <si>
    <t>Surfactant Based Formulation 1-HZA</t>
  </si>
  <si>
    <t>surfactantbasedformulation-HZA</t>
  </si>
  <si>
    <t>Surfactant Based Formulation 2-HZB</t>
  </si>
  <si>
    <t>surfactantbasedformulation-HZB</t>
  </si>
  <si>
    <t>Surfactant Based Formulation 3-HZC</t>
  </si>
  <si>
    <t>surfactantbasedformulation-HZC</t>
  </si>
  <si>
    <t>Surfactant Based Formulation 4-HZD</t>
  </si>
  <si>
    <t>surfactantbasedformulation-HZD</t>
  </si>
  <si>
    <t>Surfactant Based Formulation 5-HZE</t>
  </si>
  <si>
    <t>surfactantbasedformulation-HZE</t>
  </si>
  <si>
    <r>
      <t>Solubility</t>
    </r>
    <r>
      <rPr>
        <b/>
        <vertAlign val="superscript"/>
        <sz val="12"/>
        <rFont val="Times New Roman"/>
        <family val="0"/>
      </rPr>
      <t>1</t>
    </r>
  </si>
  <si>
    <r>
      <t>IS(B)-10</t>
    </r>
    <r>
      <rPr>
        <b/>
        <vertAlign val="superscript"/>
        <sz val="12"/>
        <rFont val="Times New Roman"/>
        <family val="0"/>
      </rPr>
      <t>2</t>
    </r>
  </si>
  <si>
    <t>Chloroctaneol 1 8</t>
  </si>
  <si>
    <t>IS10</t>
  </si>
  <si>
    <t>IS100</t>
  </si>
  <si>
    <t>10</t>
  </si>
  <si>
    <t>np</t>
  </si>
  <si>
    <t>6.4</t>
  </si>
  <si>
    <t>4.2</t>
  </si>
  <si>
    <t>4.1</t>
  </si>
  <si>
    <t>acetylmethionine n</t>
  </si>
  <si>
    <t>1115-47-5</t>
  </si>
  <si>
    <t>hoe MBF</t>
  </si>
  <si>
    <t>CASRN</t>
  </si>
  <si>
    <t>sodiumdisilikate</t>
  </si>
  <si>
    <t>13870-28-5</t>
  </si>
  <si>
    <t>Sodium hydrogen sulfate</t>
  </si>
  <si>
    <t>14459-95-1</t>
  </si>
  <si>
    <t>2,2,3-Trimethyl-3-Cyclo-pentene-1-acetaldehyde</t>
  </si>
  <si>
    <t>polyethyleneglykoldimethylether</t>
  </si>
  <si>
    <t>24991-55-7</t>
  </si>
  <si>
    <t>ethylbutanal</t>
  </si>
  <si>
    <t>1,2-Epoxydodecane</t>
  </si>
  <si>
    <t>110-03-2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</si>
</sst>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%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Geneva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b/>
      <i/>
      <sz val="12"/>
      <name val="Times New Roman"/>
      <family val="0"/>
    </font>
    <font>
      <b/>
      <vertAlign val="superscript"/>
      <sz val="12"/>
      <name val="Times New Roman"/>
      <family val="0"/>
    </font>
    <font>
      <vertAlign val="superscript"/>
      <sz val="12"/>
      <name val="Times New Roman"/>
      <family val="0"/>
    </font>
    <font>
      <i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  <protection/>
    </xf>
    <xf numFmtId="0" fontId="9" fillId="0" borderId="1" xfId="0" applyFont="1" applyBorder="1" applyAlignment="1" applyProtection="1">
      <alignment vertical="center" wrapText="1"/>
      <protection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NumberFormat="1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Z265"/>
  <sheetViews>
    <sheetView tabSelected="1" zoomScaleSheetLayoutView="9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11.00390625" defaultRowHeight="37.5" customHeight="1"/>
  <cols>
    <col min="1" max="1" width="18.375" style="3" customWidth="1"/>
    <col min="2" max="2" width="18.625" style="23" customWidth="1"/>
    <col min="3" max="3" width="1.00390625" style="3" hidden="1" customWidth="1"/>
    <col min="4" max="4" width="9.125" style="3" customWidth="1"/>
    <col min="5" max="5" width="0.12890625" style="3" hidden="1" customWidth="1"/>
    <col min="6" max="6" width="6.00390625" style="24" customWidth="1"/>
    <col min="7" max="7" width="13.625" style="3" customWidth="1"/>
    <col min="8" max="8" width="11.375" style="3" customWidth="1"/>
    <col min="9" max="9" width="6.375" style="24" customWidth="1"/>
    <col min="10" max="10" width="11.875" style="3" customWidth="1"/>
    <col min="11" max="11" width="6.625" style="24" customWidth="1"/>
    <col min="12" max="12" width="9.125" style="24" hidden="1" customWidth="1"/>
    <col min="13" max="13" width="10.25390625" style="3" customWidth="1"/>
    <col min="14" max="14" width="12.75390625" style="3" customWidth="1"/>
    <col min="15" max="15" width="14.25390625" style="29" customWidth="1"/>
    <col min="16" max="17" width="12.375" style="29" hidden="1" customWidth="1"/>
    <col min="18" max="18" width="9.625" style="3" hidden="1" customWidth="1"/>
    <col min="19" max="19" width="12.375" style="3" hidden="1" customWidth="1"/>
    <col min="20" max="25" width="12.375" style="29" hidden="1" customWidth="1"/>
    <col min="26" max="26" width="13.75390625" style="3" customWidth="1"/>
    <col min="27" max="16384" width="20.00390625" style="3" customWidth="1"/>
  </cols>
  <sheetData>
    <row r="1" spans="2:26" ht="46.5" customHeight="1">
      <c r="B1" s="1" t="s">
        <v>344</v>
      </c>
      <c r="C1" s="1" t="s">
        <v>148</v>
      </c>
      <c r="D1" s="1" t="s">
        <v>434</v>
      </c>
      <c r="E1" s="1" t="s">
        <v>32</v>
      </c>
      <c r="F1" s="2" t="s">
        <v>275</v>
      </c>
      <c r="G1" s="32" t="s">
        <v>35</v>
      </c>
      <c r="H1" s="32" t="s">
        <v>236</v>
      </c>
      <c r="I1" s="2" t="s">
        <v>150</v>
      </c>
      <c r="J1" s="1" t="s">
        <v>421</v>
      </c>
      <c r="K1" s="2" t="s">
        <v>151</v>
      </c>
      <c r="L1" s="2" t="s">
        <v>297</v>
      </c>
      <c r="M1" s="1" t="s">
        <v>422</v>
      </c>
      <c r="N1" s="1" t="s">
        <v>223</v>
      </c>
      <c r="O1" s="1" t="s">
        <v>34</v>
      </c>
      <c r="P1" s="1" t="s">
        <v>18</v>
      </c>
      <c r="Q1" s="1" t="s">
        <v>19</v>
      </c>
      <c r="R1" s="1" t="s">
        <v>425</v>
      </c>
      <c r="S1" s="1" t="s">
        <v>215</v>
      </c>
      <c r="T1" s="1" t="s">
        <v>216</v>
      </c>
      <c r="U1" s="1" t="s">
        <v>315</v>
      </c>
      <c r="V1" s="1" t="s">
        <v>329</v>
      </c>
      <c r="W1" s="1" t="s">
        <v>331</v>
      </c>
      <c r="X1" s="1" t="s">
        <v>18</v>
      </c>
      <c r="Y1" s="1" t="s">
        <v>19</v>
      </c>
      <c r="Z1" s="1" t="s">
        <v>23</v>
      </c>
    </row>
    <row r="2" spans="2:26" ht="46.5" customHeight="1">
      <c r="B2" s="4" t="s">
        <v>167</v>
      </c>
      <c r="C2" s="5" t="s">
        <v>168</v>
      </c>
      <c r="D2" s="6"/>
      <c r="E2" s="6"/>
      <c r="F2" s="7" t="s">
        <v>298</v>
      </c>
      <c r="G2" s="31">
        <v>0.1</v>
      </c>
      <c r="H2" s="19" t="s">
        <v>311</v>
      </c>
      <c r="I2" s="8"/>
      <c r="J2" s="8" t="s">
        <v>13</v>
      </c>
      <c r="K2" s="7" t="s">
        <v>14</v>
      </c>
      <c r="L2" s="7">
        <v>10</v>
      </c>
      <c r="M2" s="6">
        <v>3.1</v>
      </c>
      <c r="N2" s="6" t="str">
        <f>IF(M2&gt;=9,"Severe",IF(M2&gt;=5,"Moderate",IF(M2&gt;=1,"Slight","Nonirritant")))</f>
        <v>Slight</v>
      </c>
      <c r="O2" s="36" t="s">
        <v>217</v>
      </c>
      <c r="P2" s="25">
        <v>2</v>
      </c>
      <c r="Q2" s="25">
        <v>100</v>
      </c>
      <c r="R2" s="6">
        <v>4.9</v>
      </c>
      <c r="S2" s="6" t="str">
        <f aca="true" t="shared" si="0" ref="S2:S65">IF(R2&gt;=9,"Severe",IF(R2&gt;=5,"Moderate",IF(R2&gt;=1,"Slight","Nonirritant")))</f>
        <v>Slight</v>
      </c>
      <c r="T2" s="36" t="s">
        <v>176</v>
      </c>
      <c r="U2" s="25">
        <v>1</v>
      </c>
      <c r="V2" s="25" t="s">
        <v>330</v>
      </c>
      <c r="W2" s="25" t="s">
        <v>332</v>
      </c>
      <c r="X2" s="25">
        <v>2</v>
      </c>
      <c r="Y2" s="25">
        <v>50</v>
      </c>
      <c r="Z2" s="6" t="s">
        <v>198</v>
      </c>
    </row>
    <row r="3" spans="2:26" ht="46.5" customHeight="1">
      <c r="B3" s="9" t="s">
        <v>167</v>
      </c>
      <c r="C3" s="5" t="s">
        <v>168</v>
      </c>
      <c r="D3" s="6"/>
      <c r="E3" s="6"/>
      <c r="F3" s="6" t="s">
        <v>299</v>
      </c>
      <c r="G3" s="31">
        <v>0.1</v>
      </c>
      <c r="H3" s="19" t="s">
        <v>311</v>
      </c>
      <c r="I3" s="6"/>
      <c r="J3" s="6" t="s">
        <v>13</v>
      </c>
      <c r="K3" s="6" t="s">
        <v>14</v>
      </c>
      <c r="L3" s="6">
        <v>20</v>
      </c>
      <c r="M3" s="6">
        <v>0</v>
      </c>
      <c r="N3" s="6" t="str">
        <f aca="true" t="shared" si="1" ref="N3:N66">IF(M3&gt;=9,"Severe",IF(M3&gt;=5,"Moderate",IF(M3&gt;=1,"Slight","Nonirritant")))</f>
        <v>Nonirritant</v>
      </c>
      <c r="O3" s="37"/>
      <c r="P3" s="26"/>
      <c r="Q3" s="26"/>
      <c r="R3" s="6">
        <v>17</v>
      </c>
      <c r="S3" s="6" t="str">
        <f t="shared" si="0"/>
        <v>Severe</v>
      </c>
      <c r="T3" s="37"/>
      <c r="U3" s="26">
        <v>1</v>
      </c>
      <c r="V3" s="26" t="s">
        <v>330</v>
      </c>
      <c r="W3" s="26" t="s">
        <v>332</v>
      </c>
      <c r="X3" s="26"/>
      <c r="Y3" s="26"/>
      <c r="Z3" s="6" t="s">
        <v>198</v>
      </c>
    </row>
    <row r="4" spans="2:26" ht="46.5" customHeight="1">
      <c r="B4" s="4" t="s">
        <v>169</v>
      </c>
      <c r="C4" s="5" t="s">
        <v>431</v>
      </c>
      <c r="D4" s="6" t="s">
        <v>432</v>
      </c>
      <c r="E4" s="6">
        <v>1115475</v>
      </c>
      <c r="F4" s="7" t="s">
        <v>298</v>
      </c>
      <c r="G4" s="31">
        <v>0.1</v>
      </c>
      <c r="H4" s="19" t="s">
        <v>312</v>
      </c>
      <c r="I4" s="8"/>
      <c r="J4" s="8">
        <v>83</v>
      </c>
      <c r="K4" s="7">
        <v>2.2</v>
      </c>
      <c r="L4" s="7">
        <v>0.25</v>
      </c>
      <c r="M4" s="6">
        <v>13.6</v>
      </c>
      <c r="N4" s="6" t="str">
        <f t="shared" si="1"/>
        <v>Severe</v>
      </c>
      <c r="O4" s="36" t="s">
        <v>176</v>
      </c>
      <c r="P4" s="25">
        <v>2</v>
      </c>
      <c r="Q4" s="25">
        <v>50</v>
      </c>
      <c r="R4" s="6" t="s">
        <v>257</v>
      </c>
      <c r="S4" s="6"/>
      <c r="T4" s="36" t="s">
        <v>176</v>
      </c>
      <c r="U4" s="25">
        <v>1</v>
      </c>
      <c r="V4" s="25" t="s">
        <v>333</v>
      </c>
      <c r="W4" s="25" t="s">
        <v>332</v>
      </c>
      <c r="X4" s="25"/>
      <c r="Y4" s="25"/>
      <c r="Z4" s="6" t="s">
        <v>198</v>
      </c>
    </row>
    <row r="5" spans="2:26" ht="46.5" customHeight="1">
      <c r="B5" s="9" t="s">
        <v>169</v>
      </c>
      <c r="C5" s="5" t="s">
        <v>431</v>
      </c>
      <c r="D5" s="6" t="s">
        <v>432</v>
      </c>
      <c r="E5" s="6">
        <v>1115475</v>
      </c>
      <c r="F5" s="6" t="s">
        <v>299</v>
      </c>
      <c r="G5" s="31">
        <v>0.1</v>
      </c>
      <c r="H5" s="19" t="s">
        <v>312</v>
      </c>
      <c r="I5" s="6"/>
      <c r="J5" s="6">
        <v>83</v>
      </c>
      <c r="K5" s="6">
        <v>2.2</v>
      </c>
      <c r="L5" s="6" t="s">
        <v>349</v>
      </c>
      <c r="M5" s="6">
        <v>6.1</v>
      </c>
      <c r="N5" s="6" t="str">
        <f t="shared" si="1"/>
        <v>Moderate</v>
      </c>
      <c r="O5" s="37"/>
      <c r="P5" s="26"/>
      <c r="Q5" s="26"/>
      <c r="R5" s="6">
        <v>10.6</v>
      </c>
      <c r="S5" s="6" t="str">
        <f t="shared" si="0"/>
        <v>Severe</v>
      </c>
      <c r="T5" s="37"/>
      <c r="U5" s="26">
        <v>1</v>
      </c>
      <c r="V5" s="26" t="s">
        <v>333</v>
      </c>
      <c r="W5" s="26" t="s">
        <v>332</v>
      </c>
      <c r="X5" s="26"/>
      <c r="Y5" s="26"/>
      <c r="Z5" s="6" t="s">
        <v>198</v>
      </c>
    </row>
    <row r="6" spans="2:26" ht="46.5" customHeight="1">
      <c r="B6" s="4" t="s">
        <v>390</v>
      </c>
      <c r="C6" s="5" t="s">
        <v>204</v>
      </c>
      <c r="D6" s="6" t="s">
        <v>205</v>
      </c>
      <c r="E6" s="6">
        <v>5634344</v>
      </c>
      <c r="F6" s="7" t="s">
        <v>300</v>
      </c>
      <c r="G6" s="31">
        <v>0.1</v>
      </c>
      <c r="H6" s="19" t="s">
        <v>312</v>
      </c>
      <c r="I6" s="8"/>
      <c r="J6" s="8">
        <v>600</v>
      </c>
      <c r="K6" s="7">
        <v>9</v>
      </c>
      <c r="L6" s="7">
        <v>3.3</v>
      </c>
      <c r="M6" s="6">
        <v>10.7</v>
      </c>
      <c r="N6" s="6" t="str">
        <f t="shared" si="1"/>
        <v>Severe</v>
      </c>
      <c r="O6" s="36" t="s">
        <v>176</v>
      </c>
      <c r="P6" s="25">
        <v>2</v>
      </c>
      <c r="Q6" s="25">
        <v>100</v>
      </c>
      <c r="R6" s="6">
        <v>12.8</v>
      </c>
      <c r="S6" s="6" t="str">
        <f t="shared" si="0"/>
        <v>Severe</v>
      </c>
      <c r="T6" s="36" t="s">
        <v>176</v>
      </c>
      <c r="U6" s="25" t="s">
        <v>316</v>
      </c>
      <c r="V6" s="25" t="s">
        <v>335</v>
      </c>
      <c r="W6" s="25" t="s">
        <v>334</v>
      </c>
      <c r="X6" s="25">
        <v>2</v>
      </c>
      <c r="Y6" s="25">
        <v>100</v>
      </c>
      <c r="Z6" s="6" t="s">
        <v>198</v>
      </c>
    </row>
    <row r="7" spans="2:26" ht="46.5" customHeight="1">
      <c r="B7" s="9" t="s">
        <v>390</v>
      </c>
      <c r="C7" s="5" t="s">
        <v>204</v>
      </c>
      <c r="D7" s="6" t="s">
        <v>205</v>
      </c>
      <c r="E7" s="6">
        <v>5634344</v>
      </c>
      <c r="F7" s="6" t="s">
        <v>298</v>
      </c>
      <c r="G7" s="31">
        <v>0.1</v>
      </c>
      <c r="H7" s="19" t="s">
        <v>312</v>
      </c>
      <c r="I7" s="6"/>
      <c r="J7" s="6">
        <v>600</v>
      </c>
      <c r="K7" s="6">
        <v>9</v>
      </c>
      <c r="L7" s="6">
        <v>1</v>
      </c>
      <c r="M7" s="6">
        <v>15.8</v>
      </c>
      <c r="N7" s="6" t="str">
        <f t="shared" si="1"/>
        <v>Severe</v>
      </c>
      <c r="O7" s="37"/>
      <c r="P7" s="26"/>
      <c r="Q7" s="26"/>
      <c r="R7" s="6">
        <v>16.9</v>
      </c>
      <c r="S7" s="6" t="str">
        <f t="shared" si="0"/>
        <v>Severe</v>
      </c>
      <c r="T7" s="37"/>
      <c r="U7" s="26" t="s">
        <v>316</v>
      </c>
      <c r="V7" s="26" t="s">
        <v>335</v>
      </c>
      <c r="W7" s="26" t="s">
        <v>334</v>
      </c>
      <c r="X7" s="26"/>
      <c r="Y7" s="26"/>
      <c r="Z7" s="6" t="s">
        <v>198</v>
      </c>
    </row>
    <row r="8" spans="2:26" ht="46.5" customHeight="1">
      <c r="B8" s="4" t="s">
        <v>81</v>
      </c>
      <c r="C8" s="5" t="s">
        <v>82</v>
      </c>
      <c r="D8" s="6" t="s">
        <v>55</v>
      </c>
      <c r="E8" s="6">
        <v>6471789</v>
      </c>
      <c r="F8" s="7" t="s">
        <v>345</v>
      </c>
      <c r="G8" s="31">
        <v>0.1</v>
      </c>
      <c r="H8" s="6" t="s">
        <v>311</v>
      </c>
      <c r="I8" s="8"/>
      <c r="J8" s="8">
        <v>3</v>
      </c>
      <c r="K8" s="7">
        <v>1.5</v>
      </c>
      <c r="L8" s="7">
        <v>0.25</v>
      </c>
      <c r="M8" s="6">
        <v>14.8</v>
      </c>
      <c r="N8" s="6" t="str">
        <f t="shared" si="1"/>
        <v>Severe</v>
      </c>
      <c r="O8" s="36" t="s">
        <v>218</v>
      </c>
      <c r="P8" s="25">
        <v>3</v>
      </c>
      <c r="Q8" s="25">
        <v>66</v>
      </c>
      <c r="R8" s="6">
        <v>14.4</v>
      </c>
      <c r="S8" s="6" t="str">
        <f t="shared" si="0"/>
        <v>Severe</v>
      </c>
      <c r="T8" s="36" t="s">
        <v>176</v>
      </c>
      <c r="U8" s="25">
        <v>1</v>
      </c>
      <c r="V8" s="25" t="s">
        <v>333</v>
      </c>
      <c r="W8" s="25" t="s">
        <v>333</v>
      </c>
      <c r="X8" s="25">
        <v>3</v>
      </c>
      <c r="Y8" s="25">
        <v>66</v>
      </c>
      <c r="Z8" s="6" t="s">
        <v>198</v>
      </c>
    </row>
    <row r="9" spans="2:26" ht="46.5" customHeight="1">
      <c r="B9" s="9" t="s">
        <v>81</v>
      </c>
      <c r="C9" s="5" t="s">
        <v>82</v>
      </c>
      <c r="D9" s="6" t="s">
        <v>55</v>
      </c>
      <c r="E9" s="6">
        <v>6471789</v>
      </c>
      <c r="F9" s="6" t="s">
        <v>299</v>
      </c>
      <c r="G9" s="31">
        <v>0.1</v>
      </c>
      <c r="H9" s="6" t="s">
        <v>311</v>
      </c>
      <c r="I9" s="6"/>
      <c r="J9" s="6">
        <v>3</v>
      </c>
      <c r="K9" s="6">
        <v>1.5</v>
      </c>
      <c r="L9" s="6">
        <v>7</v>
      </c>
      <c r="M9" s="6">
        <v>7</v>
      </c>
      <c r="N9" s="6" t="str">
        <f t="shared" si="1"/>
        <v>Moderate</v>
      </c>
      <c r="O9" s="38"/>
      <c r="P9" s="27"/>
      <c r="Q9" s="27"/>
      <c r="R9" s="6">
        <v>13.6</v>
      </c>
      <c r="S9" s="6" t="str">
        <f t="shared" si="0"/>
        <v>Severe</v>
      </c>
      <c r="T9" s="38"/>
      <c r="U9" s="27">
        <v>1</v>
      </c>
      <c r="V9" s="25" t="s">
        <v>333</v>
      </c>
      <c r="W9" s="25" t="s">
        <v>333</v>
      </c>
      <c r="X9" s="27"/>
      <c r="Y9" s="27"/>
      <c r="Z9" s="6" t="s">
        <v>198</v>
      </c>
    </row>
    <row r="10" spans="2:26" ht="46.5" customHeight="1">
      <c r="B10" s="9" t="s">
        <v>81</v>
      </c>
      <c r="C10" s="5" t="s">
        <v>82</v>
      </c>
      <c r="D10" s="6" t="s">
        <v>55</v>
      </c>
      <c r="E10" s="6">
        <v>6471789</v>
      </c>
      <c r="F10" s="6" t="s">
        <v>300</v>
      </c>
      <c r="G10" s="31">
        <v>0.1</v>
      </c>
      <c r="H10" s="6" t="s">
        <v>311</v>
      </c>
      <c r="I10" s="6"/>
      <c r="J10" s="6">
        <v>3</v>
      </c>
      <c r="K10" s="6">
        <v>1.5</v>
      </c>
      <c r="L10" s="6" t="s">
        <v>349</v>
      </c>
      <c r="M10" s="6">
        <v>7.6</v>
      </c>
      <c r="N10" s="6" t="str">
        <f t="shared" si="1"/>
        <v>Moderate</v>
      </c>
      <c r="O10" s="37"/>
      <c r="P10" s="26"/>
      <c r="Q10" s="26"/>
      <c r="R10" s="6">
        <v>8.5</v>
      </c>
      <c r="S10" s="6" t="str">
        <f t="shared" si="0"/>
        <v>Moderate</v>
      </c>
      <c r="T10" s="37"/>
      <c r="U10" s="26">
        <v>1</v>
      </c>
      <c r="V10" s="25" t="s">
        <v>333</v>
      </c>
      <c r="W10" s="25" t="s">
        <v>333</v>
      </c>
      <c r="X10" s="26"/>
      <c r="Y10" s="26"/>
      <c r="Z10" s="6" t="s">
        <v>198</v>
      </c>
    </row>
    <row r="11" spans="2:26" ht="46.5" customHeight="1">
      <c r="B11" s="4" t="s">
        <v>7</v>
      </c>
      <c r="C11" s="5" t="s">
        <v>60</v>
      </c>
      <c r="D11" s="6" t="s">
        <v>61</v>
      </c>
      <c r="E11" s="6">
        <v>7727540</v>
      </c>
      <c r="F11" s="7" t="s">
        <v>301</v>
      </c>
      <c r="G11" s="31">
        <v>0.1</v>
      </c>
      <c r="H11" s="6" t="s">
        <v>312</v>
      </c>
      <c r="I11" s="8"/>
      <c r="J11" s="8">
        <v>560</v>
      </c>
      <c r="K11" s="7">
        <v>1.5</v>
      </c>
      <c r="L11" s="7">
        <v>10</v>
      </c>
      <c r="M11" s="6">
        <v>4.4</v>
      </c>
      <c r="N11" s="6" t="str">
        <f t="shared" si="1"/>
        <v>Slight</v>
      </c>
      <c r="O11" s="36" t="s">
        <v>217</v>
      </c>
      <c r="P11" s="25">
        <v>1</v>
      </c>
      <c r="Q11" s="25"/>
      <c r="R11" s="6" t="s">
        <v>257</v>
      </c>
      <c r="S11" s="6"/>
      <c r="T11" s="36"/>
      <c r="U11" s="25" t="s">
        <v>317</v>
      </c>
      <c r="V11" s="25" t="s">
        <v>333</v>
      </c>
      <c r="W11" s="25" t="s">
        <v>333</v>
      </c>
      <c r="X11" s="25"/>
      <c r="Y11" s="25"/>
      <c r="Z11" s="6" t="s">
        <v>198</v>
      </c>
    </row>
    <row r="12" spans="2:26" ht="46.5" customHeight="1">
      <c r="B12" s="9" t="s">
        <v>7</v>
      </c>
      <c r="C12" s="5" t="s">
        <v>60</v>
      </c>
      <c r="D12" s="6" t="s">
        <v>61</v>
      </c>
      <c r="E12" s="6">
        <v>7727540</v>
      </c>
      <c r="F12" s="6" t="s">
        <v>299</v>
      </c>
      <c r="G12" s="31">
        <v>0.1</v>
      </c>
      <c r="H12" s="6" t="s">
        <v>312</v>
      </c>
      <c r="I12" s="6"/>
      <c r="J12" s="6">
        <v>560</v>
      </c>
      <c r="K12" s="6">
        <v>1.5</v>
      </c>
      <c r="L12" s="6">
        <v>7.5</v>
      </c>
      <c r="M12" s="6" t="s">
        <v>257</v>
      </c>
      <c r="N12" s="6"/>
      <c r="O12" s="37"/>
      <c r="P12" s="26"/>
      <c r="Q12" s="26"/>
      <c r="R12" s="6" t="s">
        <v>257</v>
      </c>
      <c r="S12" s="6"/>
      <c r="T12" s="37"/>
      <c r="U12" s="25" t="s">
        <v>317</v>
      </c>
      <c r="V12" s="25" t="s">
        <v>333</v>
      </c>
      <c r="W12" s="25" t="s">
        <v>333</v>
      </c>
      <c r="X12" s="26"/>
      <c r="Y12" s="26"/>
      <c r="Z12" s="6" t="s">
        <v>198</v>
      </c>
    </row>
    <row r="13" spans="2:26" ht="46.5" customHeight="1">
      <c r="B13" s="4" t="s">
        <v>245</v>
      </c>
      <c r="C13" s="5" t="s">
        <v>343</v>
      </c>
      <c r="D13" s="6" t="s">
        <v>326</v>
      </c>
      <c r="E13" s="6">
        <v>100663</v>
      </c>
      <c r="F13" s="7" t="s">
        <v>345</v>
      </c>
      <c r="G13" s="31">
        <v>0.1</v>
      </c>
      <c r="H13" s="6" t="s">
        <v>313</v>
      </c>
      <c r="I13" s="8"/>
      <c r="J13" s="8" t="s">
        <v>13</v>
      </c>
      <c r="K13" s="7" t="s">
        <v>14</v>
      </c>
      <c r="L13" s="7">
        <v>5</v>
      </c>
      <c r="M13" s="6">
        <v>7.3</v>
      </c>
      <c r="N13" s="6" t="str">
        <f t="shared" si="1"/>
        <v>Moderate</v>
      </c>
      <c r="O13" s="36" t="s">
        <v>218</v>
      </c>
      <c r="P13" s="25">
        <v>2</v>
      </c>
      <c r="Q13" s="25">
        <v>100</v>
      </c>
      <c r="R13" s="6">
        <v>19.1</v>
      </c>
      <c r="S13" s="6" t="str">
        <f t="shared" si="0"/>
        <v>Severe</v>
      </c>
      <c r="T13" s="36" t="s">
        <v>176</v>
      </c>
      <c r="U13" s="25" t="s">
        <v>317</v>
      </c>
      <c r="V13" s="25" t="s">
        <v>333</v>
      </c>
      <c r="W13" s="25" t="s">
        <v>333</v>
      </c>
      <c r="X13" s="25">
        <v>2</v>
      </c>
      <c r="Y13" s="25">
        <v>100</v>
      </c>
      <c r="Z13" s="6" t="s">
        <v>198</v>
      </c>
    </row>
    <row r="14" spans="2:26" ht="46.5" customHeight="1">
      <c r="B14" s="9" t="s">
        <v>245</v>
      </c>
      <c r="C14" s="5" t="s">
        <v>343</v>
      </c>
      <c r="D14" s="6" t="s">
        <v>326</v>
      </c>
      <c r="E14" s="6">
        <v>100663</v>
      </c>
      <c r="F14" s="6" t="s">
        <v>346</v>
      </c>
      <c r="G14" s="31">
        <v>0.1</v>
      </c>
      <c r="H14" s="6" t="s">
        <v>313</v>
      </c>
      <c r="I14" s="6"/>
      <c r="J14" s="6" t="s">
        <v>13</v>
      </c>
      <c r="K14" s="6" t="s">
        <v>14</v>
      </c>
      <c r="L14" s="6">
        <v>15</v>
      </c>
      <c r="M14" s="6">
        <v>0</v>
      </c>
      <c r="N14" s="6" t="str">
        <f t="shared" si="1"/>
        <v>Nonirritant</v>
      </c>
      <c r="O14" s="37"/>
      <c r="P14" s="26"/>
      <c r="Q14" s="26"/>
      <c r="R14" s="6">
        <v>18.5</v>
      </c>
      <c r="S14" s="6" t="str">
        <f t="shared" si="0"/>
        <v>Severe</v>
      </c>
      <c r="T14" s="37"/>
      <c r="U14" s="25" t="s">
        <v>317</v>
      </c>
      <c r="V14" s="25" t="s">
        <v>333</v>
      </c>
      <c r="W14" s="25" t="s">
        <v>333</v>
      </c>
      <c r="X14" s="26"/>
      <c r="Y14" s="26"/>
      <c r="Z14" s="6" t="s">
        <v>198</v>
      </c>
    </row>
    <row r="15" spans="2:26" ht="46.5" customHeight="1">
      <c r="B15" s="4" t="s">
        <v>73</v>
      </c>
      <c r="C15" s="5" t="s">
        <v>74</v>
      </c>
      <c r="D15" s="6"/>
      <c r="E15" s="6"/>
      <c r="F15" s="7" t="s">
        <v>300</v>
      </c>
      <c r="G15" s="31">
        <v>0.1</v>
      </c>
      <c r="H15" s="6" t="s">
        <v>311</v>
      </c>
      <c r="I15" s="8"/>
      <c r="J15" s="8" t="s">
        <v>13</v>
      </c>
      <c r="K15" s="7" t="s">
        <v>14</v>
      </c>
      <c r="L15" s="7" t="s">
        <v>350</v>
      </c>
      <c r="M15" s="6">
        <v>0</v>
      </c>
      <c r="N15" s="6" t="str">
        <f t="shared" si="1"/>
        <v>Nonirritant</v>
      </c>
      <c r="O15" s="36" t="s">
        <v>219</v>
      </c>
      <c r="P15" s="25">
        <v>2</v>
      </c>
      <c r="Q15" s="25">
        <v>100</v>
      </c>
      <c r="R15" s="6">
        <v>0</v>
      </c>
      <c r="S15" s="6" t="str">
        <f t="shared" si="0"/>
        <v>Nonirritant</v>
      </c>
      <c r="T15" s="36" t="s">
        <v>219</v>
      </c>
      <c r="U15" s="25" t="s">
        <v>316</v>
      </c>
      <c r="V15" s="25" t="s">
        <v>335</v>
      </c>
      <c r="W15" s="25" t="s">
        <v>334</v>
      </c>
      <c r="X15" s="25">
        <v>2</v>
      </c>
      <c r="Y15" s="25">
        <v>100</v>
      </c>
      <c r="Z15" s="6" t="s">
        <v>198</v>
      </c>
    </row>
    <row r="16" spans="2:26" ht="46.5" customHeight="1">
      <c r="B16" s="9" t="s">
        <v>73</v>
      </c>
      <c r="C16" s="5" t="s">
        <v>74</v>
      </c>
      <c r="D16" s="6"/>
      <c r="E16" s="6"/>
      <c r="F16" s="6" t="s">
        <v>299</v>
      </c>
      <c r="G16" s="31">
        <v>0.1</v>
      </c>
      <c r="H16" s="6" t="s">
        <v>311</v>
      </c>
      <c r="I16" s="6"/>
      <c r="J16" s="6" t="s">
        <v>13</v>
      </c>
      <c r="K16" s="6" t="s">
        <v>14</v>
      </c>
      <c r="L16" s="6" t="s">
        <v>350</v>
      </c>
      <c r="M16" s="6">
        <v>0</v>
      </c>
      <c r="N16" s="6" t="str">
        <f t="shared" si="1"/>
        <v>Nonirritant</v>
      </c>
      <c r="O16" s="37"/>
      <c r="P16" s="26"/>
      <c r="Q16" s="26"/>
      <c r="R16" s="6">
        <v>0</v>
      </c>
      <c r="S16" s="6" t="str">
        <f t="shared" si="0"/>
        <v>Nonirritant</v>
      </c>
      <c r="T16" s="37"/>
      <c r="U16" s="25" t="s">
        <v>316</v>
      </c>
      <c r="V16" s="27" t="s">
        <v>335</v>
      </c>
      <c r="W16" s="27" t="s">
        <v>334</v>
      </c>
      <c r="X16" s="26"/>
      <c r="Y16" s="26"/>
      <c r="Z16" s="6" t="s">
        <v>198</v>
      </c>
    </row>
    <row r="17" spans="2:26" ht="46.5" customHeight="1">
      <c r="B17" s="4" t="s">
        <v>211</v>
      </c>
      <c r="C17" s="5" t="s">
        <v>212</v>
      </c>
      <c r="D17" s="6" t="s">
        <v>213</v>
      </c>
      <c r="E17" s="6">
        <v>123728</v>
      </c>
      <c r="F17" s="7" t="s">
        <v>346</v>
      </c>
      <c r="G17" s="31">
        <v>0.1</v>
      </c>
      <c r="H17" s="6" t="s">
        <v>313</v>
      </c>
      <c r="I17" s="8"/>
      <c r="J17" s="8">
        <v>71</v>
      </c>
      <c r="K17" s="7" t="s">
        <v>15</v>
      </c>
      <c r="L17" s="7">
        <v>4</v>
      </c>
      <c r="M17" s="6">
        <v>1.2</v>
      </c>
      <c r="N17" s="6" t="str">
        <f t="shared" si="1"/>
        <v>Slight</v>
      </c>
      <c r="O17" s="36" t="s">
        <v>218</v>
      </c>
      <c r="P17" s="25">
        <v>2</v>
      </c>
      <c r="Q17" s="25">
        <v>100</v>
      </c>
      <c r="R17" s="6">
        <v>20.3</v>
      </c>
      <c r="S17" s="6" t="str">
        <f t="shared" si="0"/>
        <v>Severe</v>
      </c>
      <c r="T17" s="36" t="s">
        <v>176</v>
      </c>
      <c r="U17" s="25" t="s">
        <v>318</v>
      </c>
      <c r="V17" s="25" t="s">
        <v>336</v>
      </c>
      <c r="W17" s="25" t="s">
        <v>334</v>
      </c>
      <c r="X17" s="25">
        <v>2</v>
      </c>
      <c r="Y17" s="25">
        <v>100</v>
      </c>
      <c r="Z17" s="6" t="s">
        <v>198</v>
      </c>
    </row>
    <row r="18" spans="2:26" ht="46.5" customHeight="1">
      <c r="B18" s="9" t="s">
        <v>211</v>
      </c>
      <c r="C18" s="5" t="s">
        <v>212</v>
      </c>
      <c r="D18" s="6" t="s">
        <v>213</v>
      </c>
      <c r="E18" s="6">
        <v>123728</v>
      </c>
      <c r="F18" s="6" t="s">
        <v>301</v>
      </c>
      <c r="G18" s="31">
        <v>0.1</v>
      </c>
      <c r="H18" s="6" t="s">
        <v>313</v>
      </c>
      <c r="I18" s="6"/>
      <c r="J18" s="6">
        <v>71</v>
      </c>
      <c r="K18" s="6" t="s">
        <v>15</v>
      </c>
      <c r="L18" s="6">
        <v>10</v>
      </c>
      <c r="M18" s="6">
        <v>6.7</v>
      </c>
      <c r="N18" s="6" t="str">
        <f t="shared" si="1"/>
        <v>Moderate</v>
      </c>
      <c r="O18" s="37"/>
      <c r="P18" s="26"/>
      <c r="Q18" s="26"/>
      <c r="R18" s="6">
        <v>18.1</v>
      </c>
      <c r="S18" s="6" t="str">
        <f t="shared" si="0"/>
        <v>Severe</v>
      </c>
      <c r="T18" s="37"/>
      <c r="U18" s="25" t="s">
        <v>318</v>
      </c>
      <c r="V18" s="27" t="s">
        <v>336</v>
      </c>
      <c r="W18" s="27" t="s">
        <v>334</v>
      </c>
      <c r="X18" s="26"/>
      <c r="Y18" s="26"/>
      <c r="Z18" s="6" t="s">
        <v>198</v>
      </c>
    </row>
    <row r="19" spans="2:26" ht="46.5" customHeight="1">
      <c r="B19" s="4" t="s">
        <v>214</v>
      </c>
      <c r="C19" s="5" t="s">
        <v>69</v>
      </c>
      <c r="D19" s="6" t="s">
        <v>149</v>
      </c>
      <c r="E19" s="6">
        <v>71363</v>
      </c>
      <c r="F19" s="7" t="s">
        <v>347</v>
      </c>
      <c r="G19" s="31">
        <v>0.1</v>
      </c>
      <c r="H19" s="6" t="s">
        <v>313</v>
      </c>
      <c r="I19" s="8"/>
      <c r="J19" s="8">
        <v>79</v>
      </c>
      <c r="K19" s="7">
        <v>7</v>
      </c>
      <c r="L19" s="7">
        <v>1.87</v>
      </c>
      <c r="M19" s="6">
        <v>9.6</v>
      </c>
      <c r="N19" s="6" t="str">
        <f t="shared" si="1"/>
        <v>Severe</v>
      </c>
      <c r="O19" s="36" t="s">
        <v>176</v>
      </c>
      <c r="P19" s="25">
        <v>2</v>
      </c>
      <c r="Q19" s="25">
        <v>100</v>
      </c>
      <c r="R19" s="6">
        <v>13</v>
      </c>
      <c r="S19" s="6" t="str">
        <f t="shared" si="0"/>
        <v>Severe</v>
      </c>
      <c r="T19" s="36" t="s">
        <v>176</v>
      </c>
      <c r="U19" s="25">
        <v>1</v>
      </c>
      <c r="V19" s="25" t="s">
        <v>317</v>
      </c>
      <c r="W19" s="25" t="s">
        <v>317</v>
      </c>
      <c r="X19" s="25">
        <v>2</v>
      </c>
      <c r="Y19" s="25">
        <v>100</v>
      </c>
      <c r="Z19" s="6" t="s">
        <v>198</v>
      </c>
    </row>
    <row r="20" spans="2:26" ht="46.5" customHeight="1">
      <c r="B20" s="9" t="s">
        <v>214</v>
      </c>
      <c r="C20" s="5" t="s">
        <v>69</v>
      </c>
      <c r="D20" s="6" t="s">
        <v>149</v>
      </c>
      <c r="E20" s="6">
        <v>71363</v>
      </c>
      <c r="F20" s="6" t="s">
        <v>346</v>
      </c>
      <c r="G20" s="31">
        <v>0.1</v>
      </c>
      <c r="H20" s="6" t="s">
        <v>313</v>
      </c>
      <c r="I20" s="6"/>
      <c r="J20" s="6">
        <v>79</v>
      </c>
      <c r="K20" s="6">
        <v>7</v>
      </c>
      <c r="L20" s="6">
        <v>2</v>
      </c>
      <c r="M20" s="6">
        <v>18.3</v>
      </c>
      <c r="N20" s="6" t="str">
        <f t="shared" si="1"/>
        <v>Severe</v>
      </c>
      <c r="O20" s="37"/>
      <c r="P20" s="26"/>
      <c r="Q20" s="26"/>
      <c r="R20" s="6">
        <v>20.2</v>
      </c>
      <c r="S20" s="6" t="str">
        <f t="shared" si="0"/>
        <v>Severe</v>
      </c>
      <c r="T20" s="37"/>
      <c r="U20" s="26">
        <v>1</v>
      </c>
      <c r="V20" s="25" t="s">
        <v>317</v>
      </c>
      <c r="W20" s="25" t="s">
        <v>317</v>
      </c>
      <c r="X20" s="26"/>
      <c r="Y20" s="26"/>
      <c r="Z20" s="6" t="s">
        <v>198</v>
      </c>
    </row>
    <row r="21" spans="2:26" ht="46.5" customHeight="1">
      <c r="B21" s="4" t="s">
        <v>230</v>
      </c>
      <c r="C21" s="5" t="s">
        <v>231</v>
      </c>
      <c r="D21" s="6" t="s">
        <v>232</v>
      </c>
      <c r="E21" s="6">
        <v>592358</v>
      </c>
      <c r="F21" s="7" t="s">
        <v>347</v>
      </c>
      <c r="G21" s="31">
        <v>0.1</v>
      </c>
      <c r="H21" s="6" t="s">
        <v>312</v>
      </c>
      <c r="I21" s="8"/>
      <c r="J21" s="8">
        <v>1</v>
      </c>
      <c r="K21" s="7" t="s">
        <v>14</v>
      </c>
      <c r="L21" s="7">
        <v>10</v>
      </c>
      <c r="M21" s="6">
        <v>0</v>
      </c>
      <c r="N21" s="6" t="str">
        <f t="shared" si="1"/>
        <v>Nonirritant</v>
      </c>
      <c r="O21" s="36" t="s">
        <v>176</v>
      </c>
      <c r="P21" s="25">
        <v>3</v>
      </c>
      <c r="Q21" s="25">
        <v>66</v>
      </c>
      <c r="R21" s="6">
        <v>11.5</v>
      </c>
      <c r="S21" s="6" t="str">
        <f t="shared" si="0"/>
        <v>Severe</v>
      </c>
      <c r="T21" s="36" t="s">
        <v>176</v>
      </c>
      <c r="U21" s="25" t="s">
        <v>317</v>
      </c>
      <c r="V21" s="25" t="s">
        <v>317</v>
      </c>
      <c r="W21" s="25" t="s">
        <v>317</v>
      </c>
      <c r="X21" s="25">
        <v>3</v>
      </c>
      <c r="Y21" s="25">
        <v>100</v>
      </c>
      <c r="Z21" s="6" t="s">
        <v>198</v>
      </c>
    </row>
    <row r="22" spans="2:26" ht="46.5" customHeight="1">
      <c r="B22" s="9" t="s">
        <v>230</v>
      </c>
      <c r="C22" s="5" t="s">
        <v>231</v>
      </c>
      <c r="D22" s="6" t="s">
        <v>232</v>
      </c>
      <c r="E22" s="6">
        <v>592358</v>
      </c>
      <c r="F22" s="6" t="s">
        <v>298</v>
      </c>
      <c r="G22" s="31">
        <v>0.1</v>
      </c>
      <c r="H22" s="6" t="s">
        <v>312</v>
      </c>
      <c r="I22" s="6"/>
      <c r="J22" s="6">
        <v>1</v>
      </c>
      <c r="K22" s="6" t="s">
        <v>14</v>
      </c>
      <c r="L22" s="6">
        <v>1</v>
      </c>
      <c r="M22" s="6">
        <v>10.9</v>
      </c>
      <c r="N22" s="6" t="str">
        <f t="shared" si="1"/>
        <v>Severe</v>
      </c>
      <c r="O22" s="38"/>
      <c r="P22" s="27"/>
      <c r="Q22" s="27"/>
      <c r="R22" s="6">
        <v>11.6</v>
      </c>
      <c r="S22" s="6" t="str">
        <f t="shared" si="0"/>
        <v>Severe</v>
      </c>
      <c r="T22" s="38"/>
      <c r="U22" s="27" t="s">
        <v>317</v>
      </c>
      <c r="V22" s="25" t="s">
        <v>317</v>
      </c>
      <c r="W22" s="25" t="s">
        <v>317</v>
      </c>
      <c r="X22" s="27"/>
      <c r="Y22" s="27"/>
      <c r="Z22" s="6" t="s">
        <v>198</v>
      </c>
    </row>
    <row r="23" spans="2:26" ht="46.5" customHeight="1">
      <c r="B23" s="9" t="s">
        <v>230</v>
      </c>
      <c r="C23" s="5" t="s">
        <v>231</v>
      </c>
      <c r="D23" s="6" t="s">
        <v>232</v>
      </c>
      <c r="E23" s="6">
        <v>592358</v>
      </c>
      <c r="F23" s="6" t="s">
        <v>300</v>
      </c>
      <c r="G23" s="31">
        <v>0.1</v>
      </c>
      <c r="H23" s="6" t="s">
        <v>312</v>
      </c>
      <c r="I23" s="6"/>
      <c r="J23" s="6">
        <v>1</v>
      </c>
      <c r="K23" s="6" t="s">
        <v>14</v>
      </c>
      <c r="L23" s="6" t="s">
        <v>349</v>
      </c>
      <c r="M23" s="6">
        <v>9.5</v>
      </c>
      <c r="N23" s="6" t="str">
        <f t="shared" si="1"/>
        <v>Severe</v>
      </c>
      <c r="O23" s="37"/>
      <c r="P23" s="26"/>
      <c r="Q23" s="26"/>
      <c r="R23" s="6">
        <v>14.9</v>
      </c>
      <c r="S23" s="6" t="str">
        <f t="shared" si="0"/>
        <v>Severe</v>
      </c>
      <c r="T23" s="37"/>
      <c r="U23" s="26" t="s">
        <v>317</v>
      </c>
      <c r="V23" s="25" t="s">
        <v>317</v>
      </c>
      <c r="W23" s="25" t="s">
        <v>317</v>
      </c>
      <c r="X23" s="26"/>
      <c r="Y23" s="26"/>
      <c r="Z23" s="6" t="s">
        <v>198</v>
      </c>
    </row>
    <row r="24" spans="2:26" ht="46.5" customHeight="1">
      <c r="B24" s="10" t="s">
        <v>233</v>
      </c>
      <c r="C24" s="11" t="s">
        <v>234</v>
      </c>
      <c r="D24" s="8" t="s">
        <v>235</v>
      </c>
      <c r="E24" s="8">
        <v>8000951</v>
      </c>
      <c r="F24" s="7" t="s">
        <v>347</v>
      </c>
      <c r="G24" s="31">
        <v>0.1</v>
      </c>
      <c r="H24" s="8" t="s">
        <v>312</v>
      </c>
      <c r="I24" s="8"/>
      <c r="J24" s="8">
        <v>500</v>
      </c>
      <c r="K24" s="7">
        <v>7</v>
      </c>
      <c r="L24" s="7">
        <v>0.55</v>
      </c>
      <c r="M24" s="6">
        <v>4.6</v>
      </c>
      <c r="N24" s="6" t="str">
        <f t="shared" si="1"/>
        <v>Slight</v>
      </c>
      <c r="O24" s="36" t="s">
        <v>218</v>
      </c>
      <c r="P24" s="25">
        <v>3</v>
      </c>
      <c r="Q24" s="25">
        <v>100</v>
      </c>
      <c r="R24" s="6">
        <v>7.4</v>
      </c>
      <c r="S24" s="6" t="str">
        <f t="shared" si="0"/>
        <v>Moderate</v>
      </c>
      <c r="T24" s="36" t="s">
        <v>176</v>
      </c>
      <c r="U24" s="25" t="s">
        <v>316</v>
      </c>
      <c r="V24" s="25" t="s">
        <v>335</v>
      </c>
      <c r="W24" s="25" t="s">
        <v>334</v>
      </c>
      <c r="X24" s="25">
        <v>3</v>
      </c>
      <c r="Y24" s="25">
        <v>66</v>
      </c>
      <c r="Z24" s="6" t="s">
        <v>198</v>
      </c>
    </row>
    <row r="25" spans="2:26" ht="46.5" customHeight="1">
      <c r="B25" s="9" t="s">
        <v>233</v>
      </c>
      <c r="C25" s="5" t="s">
        <v>234</v>
      </c>
      <c r="D25" s="6" t="s">
        <v>235</v>
      </c>
      <c r="E25" s="6">
        <v>8000951</v>
      </c>
      <c r="F25" s="6" t="s">
        <v>299</v>
      </c>
      <c r="G25" s="31">
        <v>0.1</v>
      </c>
      <c r="H25" s="6" t="s">
        <v>312</v>
      </c>
      <c r="I25" s="6"/>
      <c r="J25" s="6">
        <v>500</v>
      </c>
      <c r="K25" s="6">
        <v>7</v>
      </c>
      <c r="L25" s="6">
        <v>8.3</v>
      </c>
      <c r="M25" s="6">
        <v>7.9</v>
      </c>
      <c r="N25" s="6" t="str">
        <f t="shared" si="1"/>
        <v>Moderate</v>
      </c>
      <c r="O25" s="38"/>
      <c r="P25" s="27"/>
      <c r="Q25" s="27"/>
      <c r="R25" s="6">
        <v>17.9</v>
      </c>
      <c r="S25" s="6" t="str">
        <f t="shared" si="0"/>
        <v>Severe</v>
      </c>
      <c r="T25" s="38"/>
      <c r="U25" s="27" t="s">
        <v>316</v>
      </c>
      <c r="V25" s="25" t="s">
        <v>335</v>
      </c>
      <c r="W25" s="25" t="s">
        <v>334</v>
      </c>
      <c r="X25" s="27"/>
      <c r="Y25" s="27"/>
      <c r="Z25" s="6" t="s">
        <v>198</v>
      </c>
    </row>
    <row r="26" spans="2:26" ht="46.5" customHeight="1">
      <c r="B26" s="9" t="s">
        <v>233</v>
      </c>
      <c r="C26" s="5" t="s">
        <v>234</v>
      </c>
      <c r="D26" s="6" t="s">
        <v>235</v>
      </c>
      <c r="E26" s="6">
        <v>8000951</v>
      </c>
      <c r="F26" s="6" t="s">
        <v>300</v>
      </c>
      <c r="G26" s="31">
        <v>0.1</v>
      </c>
      <c r="H26" s="6" t="s">
        <v>312</v>
      </c>
      <c r="I26" s="6"/>
      <c r="J26" s="6">
        <v>500</v>
      </c>
      <c r="K26" s="6">
        <v>7</v>
      </c>
      <c r="L26" s="6">
        <v>5</v>
      </c>
      <c r="M26" s="6">
        <v>6.6</v>
      </c>
      <c r="N26" s="6" t="str">
        <f t="shared" si="1"/>
        <v>Moderate</v>
      </c>
      <c r="O26" s="37"/>
      <c r="P26" s="26"/>
      <c r="Q26" s="26"/>
      <c r="R26" s="6">
        <v>14</v>
      </c>
      <c r="S26" s="6" t="str">
        <f t="shared" si="0"/>
        <v>Severe</v>
      </c>
      <c r="T26" s="37"/>
      <c r="U26" s="26" t="s">
        <v>316</v>
      </c>
      <c r="V26" s="25" t="s">
        <v>335</v>
      </c>
      <c r="W26" s="25" t="s">
        <v>334</v>
      </c>
      <c r="X26" s="26"/>
      <c r="Y26" s="26"/>
      <c r="Z26" s="6" t="s">
        <v>198</v>
      </c>
    </row>
    <row r="27" spans="2:26" ht="46.5" customHeight="1">
      <c r="B27" s="10" t="s">
        <v>366</v>
      </c>
      <c r="C27" s="11" t="s">
        <v>152</v>
      </c>
      <c r="D27" s="8" t="s">
        <v>153</v>
      </c>
      <c r="E27" s="8">
        <v>8002855</v>
      </c>
      <c r="F27" s="7" t="s">
        <v>300</v>
      </c>
      <c r="G27" s="31">
        <v>0.1</v>
      </c>
      <c r="H27" s="8" t="s">
        <v>312</v>
      </c>
      <c r="I27" s="8"/>
      <c r="J27" s="8">
        <v>400</v>
      </c>
      <c r="K27" s="7">
        <v>7</v>
      </c>
      <c r="L27" s="7">
        <v>5</v>
      </c>
      <c r="M27" s="6">
        <v>7.4</v>
      </c>
      <c r="N27" s="6" t="str">
        <f t="shared" si="1"/>
        <v>Moderate</v>
      </c>
      <c r="O27" s="36" t="s">
        <v>176</v>
      </c>
      <c r="P27" s="25">
        <v>2</v>
      </c>
      <c r="Q27" s="25">
        <v>50</v>
      </c>
      <c r="R27" s="6">
        <v>16</v>
      </c>
      <c r="S27" s="6" t="str">
        <f t="shared" si="0"/>
        <v>Severe</v>
      </c>
      <c r="T27" s="36" t="s">
        <v>176</v>
      </c>
      <c r="U27" s="25" t="s">
        <v>316</v>
      </c>
      <c r="V27" s="25" t="s">
        <v>335</v>
      </c>
      <c r="W27" s="25" t="s">
        <v>334</v>
      </c>
      <c r="X27" s="25">
        <v>2</v>
      </c>
      <c r="Y27" s="25">
        <v>100</v>
      </c>
      <c r="Z27" s="6" t="s">
        <v>198</v>
      </c>
    </row>
    <row r="28" spans="2:26" ht="46.5" customHeight="1">
      <c r="B28" s="9" t="s">
        <v>366</v>
      </c>
      <c r="C28" s="5" t="s">
        <v>152</v>
      </c>
      <c r="D28" s="6" t="s">
        <v>153</v>
      </c>
      <c r="E28" s="6">
        <v>8002855</v>
      </c>
      <c r="F28" s="6" t="s">
        <v>299</v>
      </c>
      <c r="G28" s="31">
        <v>0.1</v>
      </c>
      <c r="H28" s="6" t="s">
        <v>312</v>
      </c>
      <c r="I28" s="6"/>
      <c r="J28" s="6">
        <v>400</v>
      </c>
      <c r="K28" s="6">
        <v>7</v>
      </c>
      <c r="L28" s="6">
        <v>5</v>
      </c>
      <c r="M28" s="6">
        <v>9.8</v>
      </c>
      <c r="N28" s="6" t="str">
        <f t="shared" si="1"/>
        <v>Severe</v>
      </c>
      <c r="O28" s="37"/>
      <c r="P28" s="26"/>
      <c r="Q28" s="26"/>
      <c r="R28" s="6">
        <v>18.8</v>
      </c>
      <c r="S28" s="6" t="str">
        <f t="shared" si="0"/>
        <v>Severe</v>
      </c>
      <c r="T28" s="37"/>
      <c r="U28" s="26" t="s">
        <v>316</v>
      </c>
      <c r="V28" s="25" t="s">
        <v>335</v>
      </c>
      <c r="W28" s="25" t="s">
        <v>334</v>
      </c>
      <c r="X28" s="26"/>
      <c r="Y28" s="26"/>
      <c r="Z28" s="6" t="s">
        <v>198</v>
      </c>
    </row>
    <row r="29" spans="2:26" ht="46.5" customHeight="1">
      <c r="B29" s="4" t="s">
        <v>0</v>
      </c>
      <c r="C29" s="5" t="s">
        <v>1</v>
      </c>
      <c r="D29" s="6" t="s">
        <v>2</v>
      </c>
      <c r="E29" s="6">
        <v>79925</v>
      </c>
      <c r="F29" s="7" t="s">
        <v>300</v>
      </c>
      <c r="G29" s="31">
        <v>0.1</v>
      </c>
      <c r="H29" s="6" t="s">
        <v>312</v>
      </c>
      <c r="I29" s="8"/>
      <c r="J29" s="8" t="s">
        <v>13</v>
      </c>
      <c r="K29" s="7">
        <v>7</v>
      </c>
      <c r="L29" s="7">
        <v>75</v>
      </c>
      <c r="M29" s="12" t="s">
        <v>196</v>
      </c>
      <c r="N29" s="6" t="str">
        <f t="shared" si="1"/>
        <v>Severe</v>
      </c>
      <c r="O29" s="36" t="s">
        <v>176</v>
      </c>
      <c r="P29" s="25">
        <v>2</v>
      </c>
      <c r="Q29" s="25">
        <v>100</v>
      </c>
      <c r="R29" s="6">
        <v>4</v>
      </c>
      <c r="S29" s="6" t="str">
        <f t="shared" si="0"/>
        <v>Slight</v>
      </c>
      <c r="T29" s="36" t="s">
        <v>217</v>
      </c>
      <c r="U29" s="25" t="s">
        <v>318</v>
      </c>
      <c r="V29" s="25" t="s">
        <v>336</v>
      </c>
      <c r="W29" s="25" t="s">
        <v>337</v>
      </c>
      <c r="X29" s="25"/>
      <c r="Y29" s="25"/>
      <c r="Z29" s="6" t="s">
        <v>198</v>
      </c>
    </row>
    <row r="30" spans="2:26" ht="46.5" customHeight="1">
      <c r="B30" s="9" t="s">
        <v>0</v>
      </c>
      <c r="C30" s="5" t="s">
        <v>1</v>
      </c>
      <c r="D30" s="6" t="s">
        <v>2</v>
      </c>
      <c r="E30" s="6">
        <v>79925</v>
      </c>
      <c r="F30" s="6" t="s">
        <v>346</v>
      </c>
      <c r="G30" s="31">
        <v>0.1</v>
      </c>
      <c r="H30" s="6" t="s">
        <v>312</v>
      </c>
      <c r="I30" s="6"/>
      <c r="J30" s="6" t="s">
        <v>13</v>
      </c>
      <c r="K30" s="6">
        <v>7</v>
      </c>
      <c r="L30" s="6">
        <v>15</v>
      </c>
      <c r="M30" s="12" t="s">
        <v>426</v>
      </c>
      <c r="N30" s="6" t="str">
        <f t="shared" si="1"/>
        <v>Severe</v>
      </c>
      <c r="O30" s="37"/>
      <c r="P30" s="26"/>
      <c r="Q30" s="26"/>
      <c r="R30" s="6" t="s">
        <v>427</v>
      </c>
      <c r="S30" s="6"/>
      <c r="T30" s="37"/>
      <c r="U30" s="25" t="s">
        <v>318</v>
      </c>
      <c r="V30" s="27" t="s">
        <v>336</v>
      </c>
      <c r="W30" s="27" t="s">
        <v>337</v>
      </c>
      <c r="X30" s="26"/>
      <c r="Y30" s="26"/>
      <c r="Z30" s="6" t="s">
        <v>198</v>
      </c>
    </row>
    <row r="31" spans="2:26" ht="46.5" customHeight="1">
      <c r="B31" s="4" t="s">
        <v>282</v>
      </c>
      <c r="C31" s="5" t="s">
        <v>76</v>
      </c>
      <c r="D31" s="6" t="s">
        <v>77</v>
      </c>
      <c r="E31" s="6">
        <v>24593348</v>
      </c>
      <c r="F31" s="7" t="s">
        <v>300</v>
      </c>
      <c r="G31" s="31">
        <v>0.1</v>
      </c>
      <c r="H31" s="6" t="s">
        <v>311</v>
      </c>
      <c r="I31" s="8"/>
      <c r="J31" s="8" t="s">
        <v>14</v>
      </c>
      <c r="K31" s="7">
        <v>3</v>
      </c>
      <c r="L31" s="7">
        <v>5</v>
      </c>
      <c r="M31" s="6">
        <v>6.9</v>
      </c>
      <c r="N31" s="6" t="str">
        <f t="shared" si="1"/>
        <v>Moderate</v>
      </c>
      <c r="O31" s="36" t="s">
        <v>218</v>
      </c>
      <c r="P31" s="25">
        <v>2</v>
      </c>
      <c r="Q31" s="25">
        <v>100</v>
      </c>
      <c r="R31" s="6">
        <v>15.1</v>
      </c>
      <c r="S31" s="6" t="str">
        <f t="shared" si="0"/>
        <v>Severe</v>
      </c>
      <c r="T31" s="36" t="s">
        <v>176</v>
      </c>
      <c r="U31" s="25" t="s">
        <v>316</v>
      </c>
      <c r="V31" s="25" t="s">
        <v>336</v>
      </c>
      <c r="W31" s="25" t="s">
        <v>334</v>
      </c>
      <c r="X31" s="25">
        <v>2</v>
      </c>
      <c r="Y31" s="25">
        <v>100</v>
      </c>
      <c r="Z31" s="6" t="s">
        <v>198</v>
      </c>
    </row>
    <row r="32" spans="2:26" ht="46.5" customHeight="1">
      <c r="B32" s="9" t="s">
        <v>282</v>
      </c>
      <c r="C32" s="5" t="s">
        <v>76</v>
      </c>
      <c r="D32" s="6" t="s">
        <v>77</v>
      </c>
      <c r="E32" s="6">
        <v>24593348</v>
      </c>
      <c r="F32" s="6" t="s">
        <v>299</v>
      </c>
      <c r="G32" s="31">
        <v>0.1</v>
      </c>
      <c r="H32" s="6" t="s">
        <v>311</v>
      </c>
      <c r="I32" s="6"/>
      <c r="J32" s="6" t="s">
        <v>14</v>
      </c>
      <c r="K32" s="6">
        <v>3</v>
      </c>
      <c r="L32" s="6">
        <v>5</v>
      </c>
      <c r="M32" s="6">
        <v>7.9</v>
      </c>
      <c r="N32" s="6" t="str">
        <f t="shared" si="1"/>
        <v>Moderate</v>
      </c>
      <c r="O32" s="37"/>
      <c r="P32" s="26"/>
      <c r="Q32" s="26"/>
      <c r="R32" s="6">
        <v>19.25</v>
      </c>
      <c r="S32" s="6" t="str">
        <f t="shared" si="0"/>
        <v>Severe</v>
      </c>
      <c r="T32" s="37"/>
      <c r="U32" s="26" t="s">
        <v>316</v>
      </c>
      <c r="V32" s="26" t="s">
        <v>336</v>
      </c>
      <c r="W32" s="26" t="s">
        <v>334</v>
      </c>
      <c r="X32" s="26"/>
      <c r="Y32" s="26"/>
      <c r="Z32" s="6" t="s">
        <v>198</v>
      </c>
    </row>
    <row r="33" spans="2:26" ht="46.5" customHeight="1">
      <c r="B33" s="9" t="s">
        <v>320</v>
      </c>
      <c r="C33" s="5" t="s">
        <v>423</v>
      </c>
      <c r="D33" s="6"/>
      <c r="E33" s="6"/>
      <c r="F33" s="6" t="s">
        <v>345</v>
      </c>
      <c r="G33" s="31">
        <v>0.1</v>
      </c>
      <c r="H33" s="6" t="s">
        <v>311</v>
      </c>
      <c r="I33" s="6"/>
      <c r="J33" s="6" t="s">
        <v>13</v>
      </c>
      <c r="K33" s="6" t="s">
        <v>14</v>
      </c>
      <c r="L33" s="6">
        <v>7.5</v>
      </c>
      <c r="M33" s="6">
        <v>6.8</v>
      </c>
      <c r="N33" s="6" t="str">
        <f t="shared" si="1"/>
        <v>Moderate</v>
      </c>
      <c r="O33" s="36" t="s">
        <v>218</v>
      </c>
      <c r="P33" s="25">
        <v>2</v>
      </c>
      <c r="Q33" s="25">
        <v>100</v>
      </c>
      <c r="R33" s="6">
        <v>18.7</v>
      </c>
      <c r="S33" s="6" t="str">
        <f t="shared" si="0"/>
        <v>Severe</v>
      </c>
      <c r="T33" s="36" t="s">
        <v>176</v>
      </c>
      <c r="U33" s="25">
        <v>1</v>
      </c>
      <c r="V33" s="25" t="s">
        <v>330</v>
      </c>
      <c r="W33" s="25" t="s">
        <v>351</v>
      </c>
      <c r="X33" s="25">
        <v>2</v>
      </c>
      <c r="Y33" s="25">
        <v>100</v>
      </c>
      <c r="Z33" s="6" t="s">
        <v>198</v>
      </c>
    </row>
    <row r="34" spans="2:26" ht="46.5" customHeight="1">
      <c r="B34" s="4" t="s">
        <v>320</v>
      </c>
      <c r="C34" s="5" t="s">
        <v>321</v>
      </c>
      <c r="D34" s="6" t="s">
        <v>113</v>
      </c>
      <c r="E34" s="6" t="s">
        <v>113</v>
      </c>
      <c r="F34" s="7" t="s">
        <v>298</v>
      </c>
      <c r="G34" s="31">
        <v>0.1</v>
      </c>
      <c r="H34" s="6" t="s">
        <v>311</v>
      </c>
      <c r="I34" s="8"/>
      <c r="J34" s="8" t="s">
        <v>13</v>
      </c>
      <c r="K34" s="7" t="s">
        <v>14</v>
      </c>
      <c r="L34" s="7">
        <v>5</v>
      </c>
      <c r="M34" s="6">
        <v>4.3</v>
      </c>
      <c r="N34" s="6" t="str">
        <f t="shared" si="1"/>
        <v>Slight</v>
      </c>
      <c r="O34" s="37"/>
      <c r="P34" s="26"/>
      <c r="Q34" s="26"/>
      <c r="R34" s="6">
        <v>14.3</v>
      </c>
      <c r="S34" s="6" t="str">
        <f t="shared" si="0"/>
        <v>Severe</v>
      </c>
      <c r="T34" s="37"/>
      <c r="U34" s="26">
        <v>1</v>
      </c>
      <c r="V34" s="26" t="s">
        <v>330</v>
      </c>
      <c r="W34" s="26" t="s">
        <v>351</v>
      </c>
      <c r="X34" s="26"/>
      <c r="Y34" s="26"/>
      <c r="Z34" s="6" t="s">
        <v>198</v>
      </c>
    </row>
    <row r="35" spans="2:26" ht="46.5" customHeight="1">
      <c r="B35" s="4" t="s">
        <v>126</v>
      </c>
      <c r="C35" s="5" t="s">
        <v>370</v>
      </c>
      <c r="D35" s="6" t="s">
        <v>371</v>
      </c>
      <c r="E35" s="6">
        <v>1679512</v>
      </c>
      <c r="F35" s="7" t="s">
        <v>300</v>
      </c>
      <c r="G35" s="31">
        <v>0.1</v>
      </c>
      <c r="H35" s="6" t="s">
        <v>311</v>
      </c>
      <c r="I35" s="8"/>
      <c r="J35" s="8" t="s">
        <v>13</v>
      </c>
      <c r="K35" s="7" t="s">
        <v>14</v>
      </c>
      <c r="L35" s="7">
        <v>2.5</v>
      </c>
      <c r="M35" s="6">
        <v>10.1</v>
      </c>
      <c r="N35" s="6" t="str">
        <f t="shared" si="1"/>
        <v>Severe</v>
      </c>
      <c r="O35" s="36" t="s">
        <v>176</v>
      </c>
      <c r="P35" s="25">
        <v>2</v>
      </c>
      <c r="Q35" s="25">
        <v>100</v>
      </c>
      <c r="R35" s="6">
        <v>18.9</v>
      </c>
      <c r="S35" s="6" t="str">
        <f t="shared" si="0"/>
        <v>Severe</v>
      </c>
      <c r="T35" s="36" t="s">
        <v>176</v>
      </c>
      <c r="U35" s="25" t="s">
        <v>317</v>
      </c>
      <c r="V35" s="25" t="s">
        <v>333</v>
      </c>
      <c r="W35" s="25" t="s">
        <v>333</v>
      </c>
      <c r="X35" s="25">
        <v>2</v>
      </c>
      <c r="Y35" s="25">
        <v>100</v>
      </c>
      <c r="Z35" s="6" t="s">
        <v>198</v>
      </c>
    </row>
    <row r="36" spans="2:26" ht="46.5" customHeight="1">
      <c r="B36" s="9" t="s">
        <v>126</v>
      </c>
      <c r="C36" s="5" t="s">
        <v>370</v>
      </c>
      <c r="D36" s="6" t="s">
        <v>371</v>
      </c>
      <c r="E36" s="6">
        <v>1679512</v>
      </c>
      <c r="F36" s="6" t="s">
        <v>301</v>
      </c>
      <c r="G36" s="31">
        <v>0.1</v>
      </c>
      <c r="H36" s="6" t="s">
        <v>311</v>
      </c>
      <c r="I36" s="6"/>
      <c r="J36" s="6" t="s">
        <v>13</v>
      </c>
      <c r="K36" s="6" t="s">
        <v>14</v>
      </c>
      <c r="L36" s="6">
        <v>2.5</v>
      </c>
      <c r="M36" s="6">
        <v>11.8</v>
      </c>
      <c r="N36" s="6" t="str">
        <f t="shared" si="1"/>
        <v>Severe</v>
      </c>
      <c r="O36" s="37"/>
      <c r="P36" s="26"/>
      <c r="Q36" s="26"/>
      <c r="R36" s="6">
        <v>19</v>
      </c>
      <c r="S36" s="6" t="str">
        <f t="shared" si="0"/>
        <v>Severe</v>
      </c>
      <c r="T36" s="37"/>
      <c r="U36" s="26" t="s">
        <v>317</v>
      </c>
      <c r="V36" s="25" t="s">
        <v>333</v>
      </c>
      <c r="W36" s="25" t="s">
        <v>333</v>
      </c>
      <c r="X36" s="26"/>
      <c r="Y36" s="26"/>
      <c r="Z36" s="6" t="s">
        <v>198</v>
      </c>
    </row>
    <row r="37" spans="2:26" ht="46.5" customHeight="1">
      <c r="B37" s="4" t="s">
        <v>93</v>
      </c>
      <c r="C37" s="5" t="s">
        <v>94</v>
      </c>
      <c r="D37" s="6"/>
      <c r="E37" s="6"/>
      <c r="F37" s="7" t="s">
        <v>300</v>
      </c>
      <c r="G37" s="31">
        <v>0.1</v>
      </c>
      <c r="H37" s="6" t="s">
        <v>311</v>
      </c>
      <c r="I37" s="8"/>
      <c r="J37" s="8" t="s">
        <v>13</v>
      </c>
      <c r="K37" s="7" t="s">
        <v>14</v>
      </c>
      <c r="L37" s="7" t="s">
        <v>350</v>
      </c>
      <c r="M37" s="6">
        <v>0</v>
      </c>
      <c r="N37" s="6" t="str">
        <f t="shared" si="1"/>
        <v>Nonirritant</v>
      </c>
      <c r="O37" s="36" t="s">
        <v>219</v>
      </c>
      <c r="P37" s="25">
        <v>2</v>
      </c>
      <c r="Q37" s="25">
        <v>100</v>
      </c>
      <c r="R37" s="6">
        <v>0</v>
      </c>
      <c r="S37" s="6" t="str">
        <f t="shared" si="0"/>
        <v>Nonirritant</v>
      </c>
      <c r="T37" s="36" t="s">
        <v>218</v>
      </c>
      <c r="U37" s="25" t="s">
        <v>316</v>
      </c>
      <c r="V37" s="25" t="s">
        <v>335</v>
      </c>
      <c r="W37" s="25" t="s">
        <v>334</v>
      </c>
      <c r="X37" s="25">
        <v>2</v>
      </c>
      <c r="Y37" s="25">
        <v>100</v>
      </c>
      <c r="Z37" s="6" t="s">
        <v>198</v>
      </c>
    </row>
    <row r="38" spans="2:26" ht="46.5" customHeight="1">
      <c r="B38" s="9" t="s">
        <v>93</v>
      </c>
      <c r="C38" s="5" t="s">
        <v>94</v>
      </c>
      <c r="D38" s="6"/>
      <c r="E38" s="6"/>
      <c r="F38" s="6" t="s">
        <v>299</v>
      </c>
      <c r="G38" s="31">
        <v>0.1</v>
      </c>
      <c r="H38" s="6" t="s">
        <v>311</v>
      </c>
      <c r="I38" s="6"/>
      <c r="J38" s="6" t="s">
        <v>13</v>
      </c>
      <c r="K38" s="6" t="s">
        <v>14</v>
      </c>
      <c r="L38" s="6" t="s">
        <v>350</v>
      </c>
      <c r="M38" s="6">
        <v>0</v>
      </c>
      <c r="N38" s="6" t="str">
        <f t="shared" si="1"/>
        <v>Nonirritant</v>
      </c>
      <c r="O38" s="37"/>
      <c r="P38" s="26"/>
      <c r="Q38" s="26"/>
      <c r="R38" s="6">
        <v>5</v>
      </c>
      <c r="S38" s="6" t="str">
        <f t="shared" si="0"/>
        <v>Moderate</v>
      </c>
      <c r="T38" s="37"/>
      <c r="U38" s="26" t="s">
        <v>316</v>
      </c>
      <c r="V38" s="26" t="s">
        <v>335</v>
      </c>
      <c r="W38" s="26" t="s">
        <v>334</v>
      </c>
      <c r="X38" s="26"/>
      <c r="Y38" s="26"/>
      <c r="Z38" s="6" t="s">
        <v>198</v>
      </c>
    </row>
    <row r="39" spans="2:26" ht="46.5" customHeight="1">
      <c r="B39" s="4" t="s">
        <v>392</v>
      </c>
      <c r="C39" s="5" t="s">
        <v>393</v>
      </c>
      <c r="D39" s="6" t="s">
        <v>394</v>
      </c>
      <c r="E39" s="6">
        <v>104369</v>
      </c>
      <c r="F39" s="7" t="s">
        <v>301</v>
      </c>
      <c r="G39" s="31">
        <v>0.1</v>
      </c>
      <c r="H39" s="6" t="s">
        <v>311</v>
      </c>
      <c r="I39" s="8"/>
      <c r="J39" s="8">
        <v>0.2</v>
      </c>
      <c r="K39" s="7">
        <v>7</v>
      </c>
      <c r="L39" s="7">
        <v>80</v>
      </c>
      <c r="M39" s="6">
        <v>4.2</v>
      </c>
      <c r="N39" s="6" t="str">
        <f t="shared" si="1"/>
        <v>Slight</v>
      </c>
      <c r="O39" s="36" t="s">
        <v>217</v>
      </c>
      <c r="P39" s="25">
        <v>2</v>
      </c>
      <c r="Q39" s="25">
        <v>100</v>
      </c>
      <c r="R39" s="6">
        <v>0</v>
      </c>
      <c r="S39" s="6" t="str">
        <f t="shared" si="0"/>
        <v>Nonirritant</v>
      </c>
      <c r="T39" s="36" t="s">
        <v>219</v>
      </c>
      <c r="U39" s="25" t="s">
        <v>318</v>
      </c>
      <c r="V39" s="25" t="s">
        <v>336</v>
      </c>
      <c r="W39" s="25" t="s">
        <v>337</v>
      </c>
      <c r="X39" s="25"/>
      <c r="Y39" s="25"/>
      <c r="Z39" s="6" t="s">
        <v>198</v>
      </c>
    </row>
    <row r="40" spans="2:26" ht="46.5" customHeight="1">
      <c r="B40" s="9" t="s">
        <v>392</v>
      </c>
      <c r="C40" s="5" t="s">
        <v>393</v>
      </c>
      <c r="D40" s="6" t="s">
        <v>394</v>
      </c>
      <c r="E40" s="6">
        <v>104369</v>
      </c>
      <c r="F40" s="6" t="s">
        <v>299</v>
      </c>
      <c r="G40" s="31">
        <v>0.1</v>
      </c>
      <c r="H40" s="6" t="s">
        <v>311</v>
      </c>
      <c r="I40" s="6"/>
      <c r="J40" s="6">
        <v>0.2</v>
      </c>
      <c r="K40" s="6">
        <v>7</v>
      </c>
      <c r="L40" s="6">
        <v>40</v>
      </c>
      <c r="M40" s="6">
        <v>0</v>
      </c>
      <c r="N40" s="6" t="str">
        <f t="shared" si="1"/>
        <v>Nonirritant</v>
      </c>
      <c r="O40" s="37"/>
      <c r="P40" s="26"/>
      <c r="Q40" s="26"/>
      <c r="R40" s="6" t="s">
        <v>427</v>
      </c>
      <c r="S40" s="6"/>
      <c r="T40" s="37"/>
      <c r="U40" s="26" t="s">
        <v>318</v>
      </c>
      <c r="V40" s="26" t="s">
        <v>336</v>
      </c>
      <c r="W40" s="26" t="s">
        <v>337</v>
      </c>
      <c r="X40" s="26"/>
      <c r="Y40" s="26"/>
      <c r="Z40" s="6" t="s">
        <v>198</v>
      </c>
    </row>
    <row r="41" spans="2:26" ht="46.5" customHeight="1">
      <c r="B41" s="4" t="s">
        <v>395</v>
      </c>
      <c r="C41" s="5" t="s">
        <v>396</v>
      </c>
      <c r="D41" s="6" t="s">
        <v>397</v>
      </c>
      <c r="E41" s="6">
        <v>2386870</v>
      </c>
      <c r="F41" s="7" t="s">
        <v>345</v>
      </c>
      <c r="G41" s="31">
        <v>0.1</v>
      </c>
      <c r="H41" s="6" t="s">
        <v>313</v>
      </c>
      <c r="I41" s="8"/>
      <c r="J41" s="8" t="s">
        <v>13</v>
      </c>
      <c r="K41" s="7" t="s">
        <v>14</v>
      </c>
      <c r="L41" s="7">
        <v>10</v>
      </c>
      <c r="M41" s="6">
        <v>6</v>
      </c>
      <c r="N41" s="6" t="str">
        <f t="shared" si="1"/>
        <v>Moderate</v>
      </c>
      <c r="O41" s="36" t="s">
        <v>218</v>
      </c>
      <c r="P41" s="25">
        <v>3</v>
      </c>
      <c r="Q41" s="25">
        <v>100</v>
      </c>
      <c r="R41" s="6">
        <v>10</v>
      </c>
      <c r="S41" s="6" t="str">
        <f t="shared" si="0"/>
        <v>Severe</v>
      </c>
      <c r="T41" s="36" t="s">
        <v>176</v>
      </c>
      <c r="U41" s="25" t="s">
        <v>317</v>
      </c>
      <c r="V41" s="25" t="s">
        <v>317</v>
      </c>
      <c r="W41" s="25" t="s">
        <v>317</v>
      </c>
      <c r="X41" s="25">
        <v>3</v>
      </c>
      <c r="Y41" s="25">
        <v>66</v>
      </c>
      <c r="Z41" s="6" t="s">
        <v>198</v>
      </c>
    </row>
    <row r="42" spans="2:26" ht="46.5" customHeight="1">
      <c r="B42" s="9" t="s">
        <v>395</v>
      </c>
      <c r="C42" s="5" t="s">
        <v>396</v>
      </c>
      <c r="D42" s="6" t="s">
        <v>397</v>
      </c>
      <c r="E42" s="6">
        <v>2386870</v>
      </c>
      <c r="F42" s="6" t="s">
        <v>298</v>
      </c>
      <c r="G42" s="31">
        <v>0.1</v>
      </c>
      <c r="H42" s="6" t="s">
        <v>313</v>
      </c>
      <c r="I42" s="6"/>
      <c r="J42" s="6" t="s">
        <v>13</v>
      </c>
      <c r="K42" s="6" t="s">
        <v>14</v>
      </c>
      <c r="L42" s="6">
        <v>1.25</v>
      </c>
      <c r="M42" s="6">
        <v>8.6</v>
      </c>
      <c r="N42" s="6" t="str">
        <f t="shared" si="1"/>
        <v>Moderate</v>
      </c>
      <c r="O42" s="38"/>
      <c r="P42" s="27"/>
      <c r="Q42" s="27"/>
      <c r="R42" s="6">
        <v>15.6</v>
      </c>
      <c r="S42" s="6" t="str">
        <f t="shared" si="0"/>
        <v>Severe</v>
      </c>
      <c r="T42" s="38"/>
      <c r="U42" s="27" t="s">
        <v>317</v>
      </c>
      <c r="V42" s="25" t="s">
        <v>317</v>
      </c>
      <c r="W42" s="25" t="s">
        <v>317</v>
      </c>
      <c r="X42" s="27"/>
      <c r="Y42" s="27"/>
      <c r="Z42" s="6" t="s">
        <v>198</v>
      </c>
    </row>
    <row r="43" spans="2:26" ht="46.5" customHeight="1">
      <c r="B43" s="9" t="s">
        <v>395</v>
      </c>
      <c r="C43" s="5" t="s">
        <v>396</v>
      </c>
      <c r="D43" s="6" t="s">
        <v>397</v>
      </c>
      <c r="E43" s="6">
        <v>2386870</v>
      </c>
      <c r="F43" s="6" t="s">
        <v>300</v>
      </c>
      <c r="G43" s="31">
        <v>0.1</v>
      </c>
      <c r="H43" s="6" t="s">
        <v>313</v>
      </c>
      <c r="I43" s="6"/>
      <c r="J43" s="6" t="s">
        <v>13</v>
      </c>
      <c r="K43" s="6" t="s">
        <v>14</v>
      </c>
      <c r="L43" s="6">
        <v>2.5</v>
      </c>
      <c r="M43" s="6">
        <v>1.9</v>
      </c>
      <c r="N43" s="6" t="str">
        <f t="shared" si="1"/>
        <v>Slight</v>
      </c>
      <c r="O43" s="37"/>
      <c r="P43" s="26"/>
      <c r="Q43" s="26"/>
      <c r="R43" s="6">
        <v>6</v>
      </c>
      <c r="S43" s="6" t="str">
        <f t="shared" si="0"/>
        <v>Moderate</v>
      </c>
      <c r="T43" s="37"/>
      <c r="U43" s="26" t="s">
        <v>317</v>
      </c>
      <c r="V43" s="25" t="s">
        <v>317</v>
      </c>
      <c r="W43" s="25" t="s">
        <v>317</v>
      </c>
      <c r="X43" s="26"/>
      <c r="Y43" s="26"/>
      <c r="Z43" s="6" t="s">
        <v>198</v>
      </c>
    </row>
    <row r="44" spans="2:26" ht="46.5" customHeight="1">
      <c r="B44" s="4" t="s">
        <v>200</v>
      </c>
      <c r="C44" s="5" t="s">
        <v>33</v>
      </c>
      <c r="D44" s="6" t="s">
        <v>444</v>
      </c>
      <c r="E44" s="6">
        <v>110032</v>
      </c>
      <c r="F44" s="7" t="s">
        <v>346</v>
      </c>
      <c r="G44" s="31">
        <v>0.1</v>
      </c>
      <c r="H44" s="6" t="s">
        <v>312</v>
      </c>
      <c r="I44" s="8"/>
      <c r="J44" s="8" t="s">
        <v>14</v>
      </c>
      <c r="K44" s="7" t="s">
        <v>14</v>
      </c>
      <c r="L44" s="7">
        <v>5</v>
      </c>
      <c r="M44" s="6">
        <v>9.2</v>
      </c>
      <c r="N44" s="6" t="str">
        <f t="shared" si="1"/>
        <v>Severe</v>
      </c>
      <c r="O44" s="36" t="s">
        <v>176</v>
      </c>
      <c r="P44" s="25">
        <v>2</v>
      </c>
      <c r="Q44" s="25">
        <v>50</v>
      </c>
      <c r="R44" s="6">
        <v>16.6</v>
      </c>
      <c r="S44" s="6" t="str">
        <f t="shared" si="0"/>
        <v>Severe</v>
      </c>
      <c r="T44" s="36" t="s">
        <v>176</v>
      </c>
      <c r="U44" s="25">
        <v>1</v>
      </c>
      <c r="V44" s="25" t="s">
        <v>330</v>
      </c>
      <c r="W44" s="25" t="s">
        <v>337</v>
      </c>
      <c r="X44" s="25">
        <v>2</v>
      </c>
      <c r="Y44" s="25">
        <v>100</v>
      </c>
      <c r="Z44" s="6" t="s">
        <v>198</v>
      </c>
    </row>
    <row r="45" spans="2:26" ht="46.5" customHeight="1">
      <c r="B45" s="9" t="s">
        <v>200</v>
      </c>
      <c r="C45" s="5" t="s">
        <v>33</v>
      </c>
      <c r="D45" s="6" t="s">
        <v>444</v>
      </c>
      <c r="E45" s="6">
        <v>110032</v>
      </c>
      <c r="F45" s="6" t="s">
        <v>301</v>
      </c>
      <c r="G45" s="31">
        <v>0.1</v>
      </c>
      <c r="H45" s="6" t="s">
        <v>312</v>
      </c>
      <c r="I45" s="6"/>
      <c r="J45" s="6" t="s">
        <v>14</v>
      </c>
      <c r="K45" s="6" t="s">
        <v>14</v>
      </c>
      <c r="L45" s="6">
        <v>1</v>
      </c>
      <c r="M45" s="6">
        <v>4.1</v>
      </c>
      <c r="N45" s="6" t="str">
        <f t="shared" si="1"/>
        <v>Slight</v>
      </c>
      <c r="O45" s="38"/>
      <c r="P45" s="27"/>
      <c r="Q45" s="27"/>
      <c r="R45" s="6">
        <v>11.1</v>
      </c>
      <c r="S45" s="6" t="str">
        <f t="shared" si="0"/>
        <v>Severe</v>
      </c>
      <c r="T45" s="38"/>
      <c r="U45" s="27">
        <v>1</v>
      </c>
      <c r="V45" s="27" t="s">
        <v>330</v>
      </c>
      <c r="W45" s="27" t="s">
        <v>337</v>
      </c>
      <c r="X45" s="27"/>
      <c r="Y45" s="27"/>
      <c r="Z45" s="6" t="s">
        <v>198</v>
      </c>
    </row>
    <row r="46" spans="2:26" ht="46.5" customHeight="1">
      <c r="B46" s="9" t="s">
        <v>200</v>
      </c>
      <c r="C46" s="5" t="s">
        <v>33</v>
      </c>
      <c r="D46" s="6" t="s">
        <v>444</v>
      </c>
      <c r="E46" s="6">
        <v>110032</v>
      </c>
      <c r="F46" s="6" t="s">
        <v>300</v>
      </c>
      <c r="G46" s="31">
        <v>0.1</v>
      </c>
      <c r="H46" s="6" t="s">
        <v>312</v>
      </c>
      <c r="I46" s="6"/>
      <c r="J46" s="6" t="s">
        <v>14</v>
      </c>
      <c r="K46" s="6" t="s">
        <v>14</v>
      </c>
      <c r="L46" s="6">
        <v>5</v>
      </c>
      <c r="M46" s="6"/>
      <c r="N46" s="6"/>
      <c r="O46" s="37"/>
      <c r="P46" s="26"/>
      <c r="Q46" s="26"/>
      <c r="R46" s="6"/>
      <c r="S46" s="6"/>
      <c r="T46" s="37"/>
      <c r="U46" s="26">
        <v>1</v>
      </c>
      <c r="V46" s="26" t="s">
        <v>330</v>
      </c>
      <c r="W46" s="26" t="s">
        <v>337</v>
      </c>
      <c r="X46" s="26"/>
      <c r="Y46" s="26"/>
      <c r="Z46" s="6" t="s">
        <v>198</v>
      </c>
    </row>
    <row r="47" spans="2:26" ht="46.5" customHeight="1">
      <c r="B47" s="9" t="s">
        <v>291</v>
      </c>
      <c r="C47" s="5" t="s">
        <v>292</v>
      </c>
      <c r="D47" s="6"/>
      <c r="E47" s="6"/>
      <c r="F47" s="6" t="s">
        <v>300</v>
      </c>
      <c r="G47" s="31">
        <v>0.1</v>
      </c>
      <c r="H47" s="6" t="s">
        <v>311</v>
      </c>
      <c r="I47" s="6"/>
      <c r="J47" s="6" t="s">
        <v>111</v>
      </c>
      <c r="K47" s="6">
        <v>7</v>
      </c>
      <c r="L47" s="6">
        <v>25</v>
      </c>
      <c r="M47" s="6">
        <v>0.3</v>
      </c>
      <c r="N47" s="6" t="str">
        <f t="shared" si="1"/>
        <v>Nonirritant</v>
      </c>
      <c r="O47" s="36" t="s">
        <v>219</v>
      </c>
      <c r="P47" s="25">
        <v>2</v>
      </c>
      <c r="Q47" s="25">
        <v>100</v>
      </c>
      <c r="R47" s="6">
        <v>4.3</v>
      </c>
      <c r="S47" s="6" t="str">
        <f t="shared" si="0"/>
        <v>Slight</v>
      </c>
      <c r="T47" s="36" t="s">
        <v>217</v>
      </c>
      <c r="U47" s="25">
        <v>1</v>
      </c>
      <c r="V47" s="25" t="s">
        <v>330</v>
      </c>
      <c r="W47" s="25" t="s">
        <v>351</v>
      </c>
      <c r="X47" s="25">
        <v>2</v>
      </c>
      <c r="Y47" s="25">
        <v>100</v>
      </c>
      <c r="Z47" s="6" t="s">
        <v>198</v>
      </c>
    </row>
    <row r="48" spans="2:26" ht="46.5" customHeight="1">
      <c r="B48" s="4" t="s">
        <v>291</v>
      </c>
      <c r="C48" s="5" t="s">
        <v>292</v>
      </c>
      <c r="D48" s="6"/>
      <c r="E48" s="6"/>
      <c r="F48" s="7" t="s">
        <v>347</v>
      </c>
      <c r="G48" s="31">
        <v>0.1</v>
      </c>
      <c r="H48" s="6" t="s">
        <v>311</v>
      </c>
      <c r="I48" s="8"/>
      <c r="J48" s="8" t="s">
        <v>111</v>
      </c>
      <c r="K48" s="7">
        <v>7</v>
      </c>
      <c r="L48" s="7">
        <v>40</v>
      </c>
      <c r="M48" s="6">
        <v>0</v>
      </c>
      <c r="N48" s="6" t="str">
        <f t="shared" si="1"/>
        <v>Nonirritant</v>
      </c>
      <c r="O48" s="37"/>
      <c r="P48" s="26"/>
      <c r="Q48" s="26"/>
      <c r="R48" s="6">
        <v>4.3</v>
      </c>
      <c r="S48" s="6" t="str">
        <f t="shared" si="0"/>
        <v>Slight</v>
      </c>
      <c r="T48" s="37"/>
      <c r="U48" s="26">
        <v>1</v>
      </c>
      <c r="V48" s="26" t="s">
        <v>330</v>
      </c>
      <c r="W48" s="26" t="s">
        <v>351</v>
      </c>
      <c r="X48" s="26"/>
      <c r="Y48" s="26"/>
      <c r="Z48" s="6" t="s">
        <v>198</v>
      </c>
    </row>
    <row r="49" spans="2:26" ht="46.5" customHeight="1">
      <c r="B49" s="4" t="s">
        <v>293</v>
      </c>
      <c r="C49" s="5" t="s">
        <v>391</v>
      </c>
      <c r="D49" s="6" t="s">
        <v>3</v>
      </c>
      <c r="E49" s="6">
        <v>59997512</v>
      </c>
      <c r="F49" s="7" t="s">
        <v>345</v>
      </c>
      <c r="G49" s="31">
        <v>0.1</v>
      </c>
      <c r="H49" s="6" t="s">
        <v>312</v>
      </c>
      <c r="I49" s="8"/>
      <c r="J49" s="8">
        <v>0.6</v>
      </c>
      <c r="K49" s="7" t="s">
        <v>14</v>
      </c>
      <c r="L49" s="7" t="s">
        <v>349</v>
      </c>
      <c r="M49" s="6">
        <v>4.3</v>
      </c>
      <c r="N49" s="6" t="str">
        <f t="shared" si="1"/>
        <v>Slight</v>
      </c>
      <c r="O49" s="36" t="s">
        <v>218</v>
      </c>
      <c r="P49" s="25">
        <v>2</v>
      </c>
      <c r="Q49" s="25">
        <v>100</v>
      </c>
      <c r="R49" s="6">
        <v>6.7</v>
      </c>
      <c r="S49" s="6" t="str">
        <f t="shared" si="0"/>
        <v>Moderate</v>
      </c>
      <c r="T49" s="36" t="s">
        <v>218</v>
      </c>
      <c r="U49" s="25" t="s">
        <v>316</v>
      </c>
      <c r="V49" s="25" t="s">
        <v>335</v>
      </c>
      <c r="W49" s="25" t="s">
        <v>334</v>
      </c>
      <c r="X49" s="25">
        <v>2</v>
      </c>
      <c r="Y49" s="25">
        <v>100</v>
      </c>
      <c r="Z49" s="6" t="s">
        <v>198</v>
      </c>
    </row>
    <row r="50" spans="2:26" ht="46.5" customHeight="1">
      <c r="B50" s="9" t="s">
        <v>293</v>
      </c>
      <c r="C50" s="5" t="s">
        <v>391</v>
      </c>
      <c r="D50" s="6" t="s">
        <v>3</v>
      </c>
      <c r="E50" s="6">
        <v>59997512</v>
      </c>
      <c r="F50" s="6" t="s">
        <v>299</v>
      </c>
      <c r="G50" s="31">
        <v>0.1</v>
      </c>
      <c r="H50" s="6" t="s">
        <v>312</v>
      </c>
      <c r="I50" s="6"/>
      <c r="J50" s="6">
        <v>0.6</v>
      </c>
      <c r="K50" s="6" t="s">
        <v>14</v>
      </c>
      <c r="L50" s="6">
        <v>100</v>
      </c>
      <c r="M50" s="6">
        <v>5.6</v>
      </c>
      <c r="N50" s="6" t="str">
        <f t="shared" si="1"/>
        <v>Moderate</v>
      </c>
      <c r="O50" s="37"/>
      <c r="P50" s="26"/>
      <c r="Q50" s="26"/>
      <c r="R50" s="6">
        <v>5.7</v>
      </c>
      <c r="S50" s="6" t="str">
        <f t="shared" si="0"/>
        <v>Moderate</v>
      </c>
      <c r="T50" s="37"/>
      <c r="U50" s="26" t="s">
        <v>316</v>
      </c>
      <c r="V50" s="26" t="s">
        <v>335</v>
      </c>
      <c r="W50" s="26" t="s">
        <v>334</v>
      </c>
      <c r="X50" s="26"/>
      <c r="Y50" s="26"/>
      <c r="Z50" s="6" t="s">
        <v>198</v>
      </c>
    </row>
    <row r="51" spans="2:26" ht="46.5" customHeight="1">
      <c r="B51" s="10" t="s">
        <v>4</v>
      </c>
      <c r="C51" s="11" t="s">
        <v>5</v>
      </c>
      <c r="D51" s="8" t="s">
        <v>6</v>
      </c>
      <c r="E51" s="8">
        <v>53012412</v>
      </c>
      <c r="F51" s="7" t="s">
        <v>346</v>
      </c>
      <c r="G51" s="31">
        <v>0.1</v>
      </c>
      <c r="H51" s="8" t="s">
        <v>313</v>
      </c>
      <c r="I51" s="8"/>
      <c r="J51" s="8" t="s">
        <v>13</v>
      </c>
      <c r="K51" s="7">
        <v>5</v>
      </c>
      <c r="L51" s="7">
        <v>0.3</v>
      </c>
      <c r="M51" s="6">
        <v>18.9</v>
      </c>
      <c r="N51" s="6" t="str">
        <f t="shared" si="1"/>
        <v>Severe</v>
      </c>
      <c r="O51" s="36" t="s">
        <v>176</v>
      </c>
      <c r="P51" s="25">
        <v>3</v>
      </c>
      <c r="Q51" s="25">
        <v>100</v>
      </c>
      <c r="R51" s="6">
        <v>19.3</v>
      </c>
      <c r="S51" s="6" t="str">
        <f t="shared" si="0"/>
        <v>Severe</v>
      </c>
      <c r="T51" s="36" t="s">
        <v>176</v>
      </c>
      <c r="U51" s="25" t="s">
        <v>316</v>
      </c>
      <c r="V51" s="25" t="s">
        <v>335</v>
      </c>
      <c r="W51" s="25" t="s">
        <v>334</v>
      </c>
      <c r="X51" s="25">
        <v>3</v>
      </c>
      <c r="Y51" s="25">
        <v>66</v>
      </c>
      <c r="Z51" s="6" t="s">
        <v>198</v>
      </c>
    </row>
    <row r="52" spans="2:26" ht="46.5" customHeight="1">
      <c r="B52" s="9" t="s">
        <v>4</v>
      </c>
      <c r="C52" s="5" t="s">
        <v>5</v>
      </c>
      <c r="D52" s="6" t="s">
        <v>6</v>
      </c>
      <c r="E52" s="6">
        <v>53012412</v>
      </c>
      <c r="F52" s="6" t="s">
        <v>299</v>
      </c>
      <c r="G52" s="31">
        <v>0.1</v>
      </c>
      <c r="H52" s="6" t="s">
        <v>313</v>
      </c>
      <c r="I52" s="6"/>
      <c r="J52" s="6" t="s">
        <v>13</v>
      </c>
      <c r="K52" s="6">
        <v>5</v>
      </c>
      <c r="L52" s="6">
        <v>20</v>
      </c>
      <c r="M52" s="6">
        <v>2.6</v>
      </c>
      <c r="N52" s="6" t="str">
        <f t="shared" si="1"/>
        <v>Slight</v>
      </c>
      <c r="O52" s="38"/>
      <c r="P52" s="27"/>
      <c r="Q52" s="27"/>
      <c r="R52" s="6">
        <v>12</v>
      </c>
      <c r="S52" s="6" t="str">
        <f t="shared" si="0"/>
        <v>Severe</v>
      </c>
      <c r="T52" s="38"/>
      <c r="U52" s="27" t="s">
        <v>316</v>
      </c>
      <c r="V52" s="27" t="s">
        <v>335</v>
      </c>
      <c r="W52" s="27" t="s">
        <v>334</v>
      </c>
      <c r="X52" s="27"/>
      <c r="Y52" s="27"/>
      <c r="Z52" s="6" t="s">
        <v>198</v>
      </c>
    </row>
    <row r="53" spans="2:26" ht="46.5" customHeight="1">
      <c r="B53" s="9" t="s">
        <v>4</v>
      </c>
      <c r="C53" s="5" t="s">
        <v>5</v>
      </c>
      <c r="D53" s="6" t="s">
        <v>6</v>
      </c>
      <c r="E53" s="6">
        <v>53012412</v>
      </c>
      <c r="F53" s="6" t="s">
        <v>300</v>
      </c>
      <c r="G53" s="31">
        <v>0.1</v>
      </c>
      <c r="H53" s="6" t="s">
        <v>313</v>
      </c>
      <c r="I53" s="6"/>
      <c r="J53" s="6" t="s">
        <v>13</v>
      </c>
      <c r="K53" s="6">
        <v>5</v>
      </c>
      <c r="L53" s="6">
        <v>37.5</v>
      </c>
      <c r="M53" s="6">
        <v>0.75</v>
      </c>
      <c r="N53" s="6" t="str">
        <f t="shared" si="1"/>
        <v>Nonirritant</v>
      </c>
      <c r="O53" s="37"/>
      <c r="P53" s="26"/>
      <c r="Q53" s="26"/>
      <c r="R53" s="6">
        <v>4.1</v>
      </c>
      <c r="S53" s="6" t="str">
        <f t="shared" si="0"/>
        <v>Slight</v>
      </c>
      <c r="T53" s="37"/>
      <c r="U53" s="26" t="s">
        <v>316</v>
      </c>
      <c r="V53" s="26" t="s">
        <v>335</v>
      </c>
      <c r="W53" s="26" t="s">
        <v>334</v>
      </c>
      <c r="X53" s="26"/>
      <c r="Y53" s="26"/>
      <c r="Z53" s="6" t="s">
        <v>198</v>
      </c>
    </row>
    <row r="54" spans="2:26" ht="46.5" customHeight="1">
      <c r="B54" s="4" t="s">
        <v>117</v>
      </c>
      <c r="C54" s="5" t="s">
        <v>118</v>
      </c>
      <c r="D54" s="6"/>
      <c r="E54" s="6"/>
      <c r="F54" s="7" t="s">
        <v>346</v>
      </c>
      <c r="G54" s="31">
        <v>0.1</v>
      </c>
      <c r="H54" s="6" t="s">
        <v>311</v>
      </c>
      <c r="I54" s="8"/>
      <c r="J54" s="8" t="s">
        <v>12</v>
      </c>
      <c r="K54" s="7" t="s">
        <v>14</v>
      </c>
      <c r="L54" s="7">
        <v>1.875</v>
      </c>
      <c r="M54" s="6">
        <v>18.3</v>
      </c>
      <c r="N54" s="6" t="str">
        <f t="shared" si="1"/>
        <v>Severe</v>
      </c>
      <c r="O54" s="36" t="s">
        <v>176</v>
      </c>
      <c r="P54" s="25">
        <v>2</v>
      </c>
      <c r="Q54" s="25">
        <v>100</v>
      </c>
      <c r="R54" s="6">
        <v>17.9</v>
      </c>
      <c r="S54" s="6" t="str">
        <f t="shared" si="0"/>
        <v>Severe</v>
      </c>
      <c r="T54" s="36" t="s">
        <v>176</v>
      </c>
      <c r="U54" s="25">
        <v>1</v>
      </c>
      <c r="V54" s="25" t="s">
        <v>330</v>
      </c>
      <c r="W54" s="25" t="s">
        <v>351</v>
      </c>
      <c r="X54" s="25">
        <v>2</v>
      </c>
      <c r="Y54" s="25">
        <v>100</v>
      </c>
      <c r="Z54" s="6" t="s">
        <v>198</v>
      </c>
    </row>
    <row r="55" spans="2:26" ht="46.5" customHeight="1">
      <c r="B55" s="9" t="s">
        <v>117</v>
      </c>
      <c r="C55" s="5" t="s">
        <v>118</v>
      </c>
      <c r="D55" s="6"/>
      <c r="E55" s="6"/>
      <c r="F55" s="6" t="s">
        <v>301</v>
      </c>
      <c r="G55" s="31">
        <v>0.1</v>
      </c>
      <c r="H55" s="6" t="s">
        <v>311</v>
      </c>
      <c r="I55" s="6"/>
      <c r="J55" s="6" t="s">
        <v>12</v>
      </c>
      <c r="K55" s="6" t="s">
        <v>14</v>
      </c>
      <c r="L55" s="6">
        <v>0.1</v>
      </c>
      <c r="M55" s="6">
        <v>11.1</v>
      </c>
      <c r="N55" s="6" t="str">
        <f t="shared" si="1"/>
        <v>Severe</v>
      </c>
      <c r="O55" s="37"/>
      <c r="P55" s="26"/>
      <c r="Q55" s="26"/>
      <c r="R55" s="6">
        <v>12.3</v>
      </c>
      <c r="S55" s="6" t="str">
        <f t="shared" si="0"/>
        <v>Severe</v>
      </c>
      <c r="T55" s="37"/>
      <c r="U55" s="26">
        <v>1</v>
      </c>
      <c r="V55" s="26" t="s">
        <v>330</v>
      </c>
      <c r="W55" s="26" t="s">
        <v>351</v>
      </c>
      <c r="X55" s="26"/>
      <c r="Y55" s="26"/>
      <c r="Z55" s="6" t="s">
        <v>198</v>
      </c>
    </row>
    <row r="56" spans="2:26" ht="46.5" customHeight="1">
      <c r="B56" s="4" t="s">
        <v>398</v>
      </c>
      <c r="C56" s="5" t="s">
        <v>399</v>
      </c>
      <c r="D56" s="6" t="s">
        <v>400</v>
      </c>
      <c r="E56" s="6">
        <v>1119875</v>
      </c>
      <c r="F56" s="13" t="s">
        <v>345</v>
      </c>
      <c r="G56" s="31">
        <v>0.1</v>
      </c>
      <c r="H56" s="6" t="s">
        <v>312</v>
      </c>
      <c r="I56" s="8"/>
      <c r="J56" s="8" t="s">
        <v>13</v>
      </c>
      <c r="K56" s="7" t="s">
        <v>14</v>
      </c>
      <c r="L56" s="7">
        <v>1</v>
      </c>
      <c r="M56" s="6">
        <v>12.1</v>
      </c>
      <c r="N56" s="6" t="str">
        <f t="shared" si="1"/>
        <v>Severe</v>
      </c>
      <c r="O56" s="36" t="s">
        <v>217</v>
      </c>
      <c r="P56" s="25">
        <v>3</v>
      </c>
      <c r="Q56" s="25">
        <v>66</v>
      </c>
      <c r="R56" s="6">
        <v>2.3</v>
      </c>
      <c r="S56" s="6" t="str">
        <f t="shared" si="0"/>
        <v>Slight</v>
      </c>
      <c r="T56" s="36" t="s">
        <v>217</v>
      </c>
      <c r="U56" s="25" t="s">
        <v>317</v>
      </c>
      <c r="V56" s="25" t="s">
        <v>317</v>
      </c>
      <c r="W56" s="25" t="s">
        <v>317</v>
      </c>
      <c r="X56" s="25">
        <v>3</v>
      </c>
      <c r="Y56" s="25">
        <v>100</v>
      </c>
      <c r="Z56" s="6" t="s">
        <v>198</v>
      </c>
    </row>
    <row r="57" spans="2:26" ht="46.5" customHeight="1">
      <c r="B57" s="9" t="s">
        <v>398</v>
      </c>
      <c r="C57" s="5" t="s">
        <v>399</v>
      </c>
      <c r="D57" s="6" t="s">
        <v>400</v>
      </c>
      <c r="E57" s="6">
        <v>1119875</v>
      </c>
      <c r="F57" s="13" t="s">
        <v>300</v>
      </c>
      <c r="G57" s="31">
        <v>0.1</v>
      </c>
      <c r="H57" s="6" t="s">
        <v>312</v>
      </c>
      <c r="I57" s="6"/>
      <c r="J57" s="6" t="s">
        <v>13</v>
      </c>
      <c r="K57" s="6" t="s">
        <v>14</v>
      </c>
      <c r="L57" s="6" t="s">
        <v>349</v>
      </c>
      <c r="M57" s="6">
        <v>1.8</v>
      </c>
      <c r="N57" s="6" t="str">
        <f t="shared" si="1"/>
        <v>Slight</v>
      </c>
      <c r="O57" s="38"/>
      <c r="P57" s="27"/>
      <c r="Q57" s="27"/>
      <c r="R57" s="6">
        <v>4.1</v>
      </c>
      <c r="S57" s="6" t="str">
        <f t="shared" si="0"/>
        <v>Slight</v>
      </c>
      <c r="T57" s="38"/>
      <c r="U57" s="27" t="s">
        <v>317</v>
      </c>
      <c r="V57" s="25" t="s">
        <v>317</v>
      </c>
      <c r="W57" s="25" t="s">
        <v>317</v>
      </c>
      <c r="X57" s="27"/>
      <c r="Y57" s="27"/>
      <c r="Z57" s="6" t="s">
        <v>198</v>
      </c>
    </row>
    <row r="58" spans="2:26" ht="46.5" customHeight="1">
      <c r="B58" s="9" t="s">
        <v>398</v>
      </c>
      <c r="C58" s="5" t="s">
        <v>399</v>
      </c>
      <c r="D58" s="6" t="s">
        <v>400</v>
      </c>
      <c r="E58" s="6">
        <v>1119875</v>
      </c>
      <c r="F58" s="13" t="s">
        <v>300</v>
      </c>
      <c r="G58" s="31">
        <v>0.1</v>
      </c>
      <c r="H58" s="6" t="s">
        <v>312</v>
      </c>
      <c r="I58" s="6"/>
      <c r="J58" s="6" t="s">
        <v>13</v>
      </c>
      <c r="K58" s="6" t="s">
        <v>14</v>
      </c>
      <c r="L58" s="6" t="s">
        <v>349</v>
      </c>
      <c r="M58" s="6">
        <v>2.54</v>
      </c>
      <c r="N58" s="6" t="str">
        <f t="shared" si="1"/>
        <v>Slight</v>
      </c>
      <c r="O58" s="37"/>
      <c r="P58" s="26"/>
      <c r="Q58" s="26"/>
      <c r="R58" s="6"/>
      <c r="S58" s="6" t="str">
        <f t="shared" si="0"/>
        <v>Nonirritant</v>
      </c>
      <c r="T58" s="37"/>
      <c r="U58" s="26" t="s">
        <v>317</v>
      </c>
      <c r="V58" s="25" t="s">
        <v>317</v>
      </c>
      <c r="W58" s="25" t="s">
        <v>317</v>
      </c>
      <c r="X58" s="26"/>
      <c r="Y58" s="26"/>
      <c r="Z58" s="6" t="s">
        <v>198</v>
      </c>
    </row>
    <row r="59" spans="2:26" ht="46.5" customHeight="1">
      <c r="B59" s="4" t="s">
        <v>119</v>
      </c>
      <c r="C59" s="5" t="s">
        <v>194</v>
      </c>
      <c r="D59" s="6" t="s">
        <v>195</v>
      </c>
      <c r="E59" s="6">
        <v>140012</v>
      </c>
      <c r="F59" s="7" t="s">
        <v>300</v>
      </c>
      <c r="G59" s="31">
        <v>0.1</v>
      </c>
      <c r="H59" s="6" t="s">
        <v>311</v>
      </c>
      <c r="I59" s="8"/>
      <c r="J59" s="8" t="s">
        <v>112</v>
      </c>
      <c r="K59" s="7">
        <v>11.5</v>
      </c>
      <c r="L59" s="7">
        <v>0.75</v>
      </c>
      <c r="M59" s="6">
        <v>15.66</v>
      </c>
      <c r="N59" s="6" t="str">
        <f t="shared" si="1"/>
        <v>Severe</v>
      </c>
      <c r="O59" s="36" t="s">
        <v>176</v>
      </c>
      <c r="P59" s="25">
        <v>2</v>
      </c>
      <c r="Q59" s="25">
        <v>100</v>
      </c>
      <c r="R59" s="6">
        <v>19.4</v>
      </c>
      <c r="S59" s="6" t="str">
        <f t="shared" si="0"/>
        <v>Severe</v>
      </c>
      <c r="T59" s="36" t="s">
        <v>176</v>
      </c>
      <c r="U59" s="25" t="s">
        <v>317</v>
      </c>
      <c r="V59" s="25" t="s">
        <v>317</v>
      </c>
      <c r="W59" s="25" t="s">
        <v>317</v>
      </c>
      <c r="X59" s="25">
        <v>2</v>
      </c>
      <c r="Y59" s="25">
        <v>100</v>
      </c>
      <c r="Z59" s="6" t="s">
        <v>198</v>
      </c>
    </row>
    <row r="60" spans="2:26" ht="46.5" customHeight="1">
      <c r="B60" s="9" t="s">
        <v>119</v>
      </c>
      <c r="C60" s="5" t="s">
        <v>194</v>
      </c>
      <c r="D60" s="6" t="s">
        <v>195</v>
      </c>
      <c r="E60" s="6">
        <v>140012</v>
      </c>
      <c r="F60" s="6" t="s">
        <v>299</v>
      </c>
      <c r="G60" s="31">
        <v>0.1</v>
      </c>
      <c r="H60" s="6" t="s">
        <v>311</v>
      </c>
      <c r="I60" s="6"/>
      <c r="J60" s="6" t="s">
        <v>112</v>
      </c>
      <c r="K60" s="6">
        <v>11.5</v>
      </c>
      <c r="L60" s="6">
        <v>0.1</v>
      </c>
      <c r="M60" s="6">
        <v>15.5</v>
      </c>
      <c r="N60" s="6" t="str">
        <f t="shared" si="1"/>
        <v>Severe</v>
      </c>
      <c r="O60" s="37"/>
      <c r="P60" s="26"/>
      <c r="Q60" s="26"/>
      <c r="R60" s="6">
        <v>19.9</v>
      </c>
      <c r="S60" s="6" t="str">
        <f t="shared" si="0"/>
        <v>Severe</v>
      </c>
      <c r="T60" s="37"/>
      <c r="U60" s="26" t="s">
        <v>317</v>
      </c>
      <c r="V60" s="25" t="s">
        <v>317</v>
      </c>
      <c r="W60" s="25" t="s">
        <v>317</v>
      </c>
      <c r="X60" s="26"/>
      <c r="Y60" s="26"/>
      <c r="Z60" s="6" t="s">
        <v>198</v>
      </c>
    </row>
    <row r="61" spans="2:26" ht="46.5" customHeight="1">
      <c r="B61" s="9" t="s">
        <v>365</v>
      </c>
      <c r="C61" s="5" t="s">
        <v>170</v>
      </c>
      <c r="D61" s="6"/>
      <c r="E61" s="6"/>
      <c r="F61" s="6" t="s">
        <v>299</v>
      </c>
      <c r="G61" s="31">
        <v>0.1</v>
      </c>
      <c r="H61" s="6" t="s">
        <v>311</v>
      </c>
      <c r="I61" s="6"/>
      <c r="J61" s="6" t="s">
        <v>13</v>
      </c>
      <c r="K61" s="6" t="s">
        <v>14</v>
      </c>
      <c r="L61" s="6" t="s">
        <v>350</v>
      </c>
      <c r="M61" s="6">
        <v>0</v>
      </c>
      <c r="N61" s="6" t="str">
        <f t="shared" si="1"/>
        <v>Nonirritant</v>
      </c>
      <c r="O61" s="36" t="s">
        <v>217</v>
      </c>
      <c r="P61" s="25">
        <v>2</v>
      </c>
      <c r="Q61" s="25">
        <v>100</v>
      </c>
      <c r="R61" s="6">
        <v>0</v>
      </c>
      <c r="S61" s="6" t="str">
        <f t="shared" si="0"/>
        <v>Nonirritant</v>
      </c>
      <c r="T61" s="36" t="s">
        <v>217</v>
      </c>
      <c r="U61" s="25" t="s">
        <v>316</v>
      </c>
      <c r="V61" s="25" t="s">
        <v>335</v>
      </c>
      <c r="W61" s="25" t="s">
        <v>334</v>
      </c>
      <c r="X61" s="25">
        <v>2</v>
      </c>
      <c r="Y61" s="25">
        <v>100</v>
      </c>
      <c r="Z61" s="6" t="s">
        <v>198</v>
      </c>
    </row>
    <row r="62" spans="2:26" ht="46.5" customHeight="1">
      <c r="B62" s="10" t="s">
        <v>365</v>
      </c>
      <c r="C62" s="11" t="s">
        <v>170</v>
      </c>
      <c r="D62" s="8"/>
      <c r="E62" s="8"/>
      <c r="F62" s="7" t="s">
        <v>347</v>
      </c>
      <c r="G62" s="31">
        <v>0.1</v>
      </c>
      <c r="H62" s="8" t="s">
        <v>311</v>
      </c>
      <c r="I62" s="8"/>
      <c r="J62" s="8" t="s">
        <v>13</v>
      </c>
      <c r="K62" s="7" t="s">
        <v>14</v>
      </c>
      <c r="L62" s="7">
        <v>100</v>
      </c>
      <c r="M62" s="6">
        <v>3.4</v>
      </c>
      <c r="N62" s="6" t="str">
        <f t="shared" si="1"/>
        <v>Slight</v>
      </c>
      <c r="O62" s="37"/>
      <c r="P62" s="26"/>
      <c r="Q62" s="26"/>
      <c r="R62" s="6">
        <v>4.6</v>
      </c>
      <c r="S62" s="6" t="str">
        <f t="shared" si="0"/>
        <v>Slight</v>
      </c>
      <c r="T62" s="37"/>
      <c r="U62" s="26" t="s">
        <v>316</v>
      </c>
      <c r="V62" s="26" t="s">
        <v>335</v>
      </c>
      <c r="W62" s="26" t="s">
        <v>334</v>
      </c>
      <c r="X62" s="26"/>
      <c r="Y62" s="26"/>
      <c r="Z62" s="6" t="s">
        <v>198</v>
      </c>
    </row>
    <row r="63" spans="2:26" ht="46.5" customHeight="1">
      <c r="B63" s="9" t="s">
        <v>367</v>
      </c>
      <c r="C63" s="5" t="s">
        <v>368</v>
      </c>
      <c r="D63" s="6" t="s">
        <v>147</v>
      </c>
      <c r="E63" s="6">
        <v>286624</v>
      </c>
      <c r="F63" s="6" t="s">
        <v>298</v>
      </c>
      <c r="G63" s="31">
        <v>0.1</v>
      </c>
      <c r="H63" s="6" t="s">
        <v>312</v>
      </c>
      <c r="I63" s="6"/>
      <c r="J63" s="6" t="s">
        <v>296</v>
      </c>
      <c r="K63" s="6">
        <v>4.5</v>
      </c>
      <c r="L63" s="6">
        <v>15</v>
      </c>
      <c r="M63" s="6" t="s">
        <v>427</v>
      </c>
      <c r="N63" s="6"/>
      <c r="O63" s="36" t="s">
        <v>176</v>
      </c>
      <c r="P63" s="25">
        <v>1</v>
      </c>
      <c r="Q63" s="25"/>
      <c r="R63" s="6" t="s">
        <v>427</v>
      </c>
      <c r="S63" s="6"/>
      <c r="T63" s="36" t="s">
        <v>218</v>
      </c>
      <c r="U63" s="25" t="s">
        <v>316</v>
      </c>
      <c r="V63" s="25" t="s">
        <v>336</v>
      </c>
      <c r="W63" s="25" t="s">
        <v>334</v>
      </c>
      <c r="X63" s="25"/>
      <c r="Y63" s="25"/>
      <c r="Z63" s="6" t="s">
        <v>198</v>
      </c>
    </row>
    <row r="64" spans="2:26" ht="46.5" customHeight="1">
      <c r="B64" s="4" t="s">
        <v>367</v>
      </c>
      <c r="C64" s="5" t="s">
        <v>368</v>
      </c>
      <c r="D64" s="6" t="s">
        <v>147</v>
      </c>
      <c r="E64" s="6">
        <v>286624</v>
      </c>
      <c r="F64" s="7" t="s">
        <v>345</v>
      </c>
      <c r="G64" s="31">
        <v>0.1</v>
      </c>
      <c r="H64" s="6" t="s">
        <v>312</v>
      </c>
      <c r="I64" s="8"/>
      <c r="J64" s="8" t="s">
        <v>296</v>
      </c>
      <c r="K64" s="7">
        <v>4.5</v>
      </c>
      <c r="L64" s="7">
        <v>10</v>
      </c>
      <c r="M64" s="6">
        <v>3.1</v>
      </c>
      <c r="N64" s="6" t="str">
        <f t="shared" si="1"/>
        <v>Slight</v>
      </c>
      <c r="O64" s="37"/>
      <c r="P64" s="26"/>
      <c r="Q64" s="26"/>
      <c r="R64" s="6">
        <v>7</v>
      </c>
      <c r="S64" s="6" t="str">
        <f t="shared" si="0"/>
        <v>Moderate</v>
      </c>
      <c r="T64" s="37"/>
      <c r="U64" s="26" t="s">
        <v>316</v>
      </c>
      <c r="V64" s="26" t="s">
        <v>336</v>
      </c>
      <c r="W64" s="26" t="s">
        <v>334</v>
      </c>
      <c r="X64" s="26"/>
      <c r="Y64" s="26"/>
      <c r="Z64" s="6" t="s">
        <v>198</v>
      </c>
    </row>
    <row r="65" spans="2:26" s="14" customFormat="1" ht="46.5" customHeight="1">
      <c r="B65" s="9" t="s">
        <v>443</v>
      </c>
      <c r="C65" s="5" t="s">
        <v>27</v>
      </c>
      <c r="D65" s="6" t="s">
        <v>28</v>
      </c>
      <c r="E65" s="6">
        <v>2855198</v>
      </c>
      <c r="F65" s="6" t="s">
        <v>298</v>
      </c>
      <c r="G65" s="31">
        <v>0.1</v>
      </c>
      <c r="H65" s="6" t="s">
        <v>312</v>
      </c>
      <c r="I65" s="6"/>
      <c r="J65" s="6" t="s">
        <v>13</v>
      </c>
      <c r="K65" s="6" t="s">
        <v>14</v>
      </c>
      <c r="L65" s="6" t="s">
        <v>350</v>
      </c>
      <c r="M65" s="6">
        <v>0</v>
      </c>
      <c r="N65" s="6" t="str">
        <f t="shared" si="1"/>
        <v>Nonirritant</v>
      </c>
      <c r="O65" s="36" t="s">
        <v>217</v>
      </c>
      <c r="P65" s="25">
        <v>2</v>
      </c>
      <c r="Q65" s="25">
        <v>100</v>
      </c>
      <c r="R65" s="6">
        <v>1.4</v>
      </c>
      <c r="S65" s="6" t="str">
        <f t="shared" si="0"/>
        <v>Slight</v>
      </c>
      <c r="T65" s="36" t="s">
        <v>218</v>
      </c>
      <c r="U65" s="25" t="s">
        <v>317</v>
      </c>
      <c r="V65" s="25" t="s">
        <v>317</v>
      </c>
      <c r="W65" s="25" t="s">
        <v>317</v>
      </c>
      <c r="X65" s="25">
        <v>2</v>
      </c>
      <c r="Y65" s="25">
        <v>100</v>
      </c>
      <c r="Z65" s="6" t="s">
        <v>198</v>
      </c>
    </row>
    <row r="66" spans="2:26" ht="46.5" customHeight="1">
      <c r="B66" s="4" t="s">
        <v>443</v>
      </c>
      <c r="C66" s="5" t="s">
        <v>27</v>
      </c>
      <c r="D66" s="6" t="s">
        <v>28</v>
      </c>
      <c r="E66" s="6">
        <v>2855198</v>
      </c>
      <c r="F66" s="7" t="s">
        <v>301</v>
      </c>
      <c r="G66" s="31">
        <v>0.1</v>
      </c>
      <c r="H66" s="6" t="s">
        <v>312</v>
      </c>
      <c r="I66" s="8"/>
      <c r="J66" s="8" t="s">
        <v>13</v>
      </c>
      <c r="K66" s="7" t="s">
        <v>14</v>
      </c>
      <c r="L66" s="7">
        <v>40</v>
      </c>
      <c r="M66" s="6">
        <v>4.1</v>
      </c>
      <c r="N66" s="6" t="str">
        <f t="shared" si="1"/>
        <v>Slight</v>
      </c>
      <c r="O66" s="37"/>
      <c r="P66" s="26"/>
      <c r="Q66" s="26"/>
      <c r="R66" s="6">
        <v>8.5</v>
      </c>
      <c r="S66" s="6" t="str">
        <f aca="true" t="shared" si="2" ref="S66:S129">IF(R66&gt;=9,"Severe",IF(R66&gt;=5,"Moderate",IF(R66&gt;=1,"Slight","Nonirritant")))</f>
        <v>Moderate</v>
      </c>
      <c r="T66" s="37"/>
      <c r="U66" s="25" t="s">
        <v>317</v>
      </c>
      <c r="V66" s="25" t="s">
        <v>317</v>
      </c>
      <c r="W66" s="25" t="s">
        <v>317</v>
      </c>
      <c r="X66" s="26"/>
      <c r="Y66" s="26"/>
      <c r="Z66" s="6" t="s">
        <v>198</v>
      </c>
    </row>
    <row r="67" spans="2:26" ht="46.5" customHeight="1">
      <c r="B67" s="10" t="s">
        <v>29</v>
      </c>
      <c r="C67" s="11" t="s">
        <v>30</v>
      </c>
      <c r="D67" s="8"/>
      <c r="E67" s="8"/>
      <c r="F67" s="7" t="s">
        <v>345</v>
      </c>
      <c r="G67" s="31">
        <v>0.1</v>
      </c>
      <c r="H67" s="8" t="s">
        <v>311</v>
      </c>
      <c r="I67" s="8"/>
      <c r="J67" s="8">
        <v>5</v>
      </c>
      <c r="K67" s="7">
        <v>8.5</v>
      </c>
      <c r="L67" s="7" t="s">
        <v>349</v>
      </c>
      <c r="M67" s="6">
        <v>3.8</v>
      </c>
      <c r="N67" s="6" t="str">
        <f aca="true" t="shared" si="3" ref="N67:N129">IF(M67&gt;=9,"Severe",IF(M67&gt;=5,"Moderate",IF(M67&gt;=1,"Slight","Nonirritant")))</f>
        <v>Slight</v>
      </c>
      <c r="O67" s="36" t="s">
        <v>217</v>
      </c>
      <c r="P67" s="25">
        <v>2</v>
      </c>
      <c r="Q67" s="25">
        <v>100</v>
      </c>
      <c r="R67" s="6" t="s">
        <v>427</v>
      </c>
      <c r="S67" s="6"/>
      <c r="T67" s="36"/>
      <c r="U67" s="25" t="s">
        <v>317</v>
      </c>
      <c r="V67" s="25" t="s">
        <v>336</v>
      </c>
      <c r="W67" s="25" t="s">
        <v>317</v>
      </c>
      <c r="X67" s="25"/>
      <c r="Y67" s="25"/>
      <c r="Z67" s="6" t="s">
        <v>198</v>
      </c>
    </row>
    <row r="68" spans="2:26" ht="46.5" customHeight="1">
      <c r="B68" s="9" t="s">
        <v>29</v>
      </c>
      <c r="C68" s="5" t="s">
        <v>30</v>
      </c>
      <c r="D68" s="6"/>
      <c r="E68" s="6"/>
      <c r="F68" s="6" t="s">
        <v>299</v>
      </c>
      <c r="G68" s="31">
        <v>0.1</v>
      </c>
      <c r="H68" s="6" t="s">
        <v>311</v>
      </c>
      <c r="I68" s="6"/>
      <c r="J68" s="6">
        <v>5</v>
      </c>
      <c r="K68" s="6">
        <v>8.5</v>
      </c>
      <c r="L68" s="6">
        <v>100</v>
      </c>
      <c r="M68" s="6">
        <v>0</v>
      </c>
      <c r="N68" s="6" t="str">
        <f t="shared" si="3"/>
        <v>Nonirritant</v>
      </c>
      <c r="O68" s="37"/>
      <c r="P68" s="26"/>
      <c r="Q68" s="26"/>
      <c r="R68" s="6" t="s">
        <v>427</v>
      </c>
      <c r="S68" s="6"/>
      <c r="T68" s="37"/>
      <c r="U68" s="25" t="s">
        <v>317</v>
      </c>
      <c r="V68" s="27" t="s">
        <v>336</v>
      </c>
      <c r="W68" s="25" t="s">
        <v>317</v>
      </c>
      <c r="X68" s="26"/>
      <c r="Y68" s="26"/>
      <c r="Z68" s="6" t="s">
        <v>198</v>
      </c>
    </row>
    <row r="69" spans="2:26" ht="46.5" customHeight="1">
      <c r="B69" s="4" t="s">
        <v>31</v>
      </c>
      <c r="C69" s="5" t="s">
        <v>442</v>
      </c>
      <c r="D69" s="6" t="s">
        <v>11</v>
      </c>
      <c r="E69" s="6">
        <v>97961</v>
      </c>
      <c r="F69" s="7" t="s">
        <v>301</v>
      </c>
      <c r="G69" s="31">
        <v>0.1</v>
      </c>
      <c r="H69" s="6" t="s">
        <v>313</v>
      </c>
      <c r="I69" s="8"/>
      <c r="J69" s="8">
        <v>10</v>
      </c>
      <c r="K69" s="7" t="s">
        <v>15</v>
      </c>
      <c r="L69" s="7">
        <v>10</v>
      </c>
      <c r="M69" s="6">
        <v>3.6</v>
      </c>
      <c r="N69" s="6" t="str">
        <f t="shared" si="3"/>
        <v>Slight</v>
      </c>
      <c r="O69" s="36" t="s">
        <v>217</v>
      </c>
      <c r="P69" s="25">
        <v>2</v>
      </c>
      <c r="Q69" s="25">
        <v>100</v>
      </c>
      <c r="R69" s="6">
        <v>17.4</v>
      </c>
      <c r="S69" s="6" t="str">
        <f t="shared" si="2"/>
        <v>Severe</v>
      </c>
      <c r="T69" s="36" t="s">
        <v>176</v>
      </c>
      <c r="U69" s="25" t="s">
        <v>317</v>
      </c>
      <c r="V69" s="25" t="s">
        <v>317</v>
      </c>
      <c r="W69" s="25" t="s">
        <v>317</v>
      </c>
      <c r="X69" s="25">
        <v>2</v>
      </c>
      <c r="Y69" s="25">
        <v>100</v>
      </c>
      <c r="Z69" s="6" t="s">
        <v>198</v>
      </c>
    </row>
    <row r="70" spans="2:26" ht="46.5" customHeight="1">
      <c r="B70" s="9" t="s">
        <v>31</v>
      </c>
      <c r="C70" s="5" t="s">
        <v>442</v>
      </c>
      <c r="D70" s="6" t="s">
        <v>11</v>
      </c>
      <c r="E70" s="6">
        <v>97961</v>
      </c>
      <c r="F70" s="6" t="s">
        <v>299</v>
      </c>
      <c r="G70" s="31">
        <v>0.1</v>
      </c>
      <c r="H70" s="6" t="s">
        <v>313</v>
      </c>
      <c r="I70" s="6"/>
      <c r="J70" s="6">
        <v>10</v>
      </c>
      <c r="K70" s="6" t="s">
        <v>15</v>
      </c>
      <c r="L70" s="6">
        <v>20</v>
      </c>
      <c r="M70" s="6">
        <v>0</v>
      </c>
      <c r="N70" s="6" t="str">
        <f t="shared" si="3"/>
        <v>Nonirritant</v>
      </c>
      <c r="O70" s="37"/>
      <c r="P70" s="26"/>
      <c r="Q70" s="26"/>
      <c r="R70" s="6">
        <v>18.7</v>
      </c>
      <c r="S70" s="6" t="str">
        <f t="shared" si="2"/>
        <v>Severe</v>
      </c>
      <c r="T70" s="37"/>
      <c r="U70" s="25" t="s">
        <v>317</v>
      </c>
      <c r="V70" s="25" t="s">
        <v>317</v>
      </c>
      <c r="W70" s="25" t="s">
        <v>317</v>
      </c>
      <c r="X70" s="26"/>
      <c r="Y70" s="26"/>
      <c r="Z70" s="6" t="s">
        <v>198</v>
      </c>
    </row>
    <row r="71" spans="2:26" ht="46.5" customHeight="1">
      <c r="B71" s="9" t="s">
        <v>314</v>
      </c>
      <c r="C71" s="5" t="s">
        <v>288</v>
      </c>
      <c r="D71" s="6" t="s">
        <v>388</v>
      </c>
      <c r="E71" s="6">
        <v>86050773</v>
      </c>
      <c r="F71" s="6" t="s">
        <v>299</v>
      </c>
      <c r="G71" s="31">
        <v>0.1</v>
      </c>
      <c r="H71" s="6" t="s">
        <v>311</v>
      </c>
      <c r="I71" s="6"/>
      <c r="J71" s="6" t="s">
        <v>12</v>
      </c>
      <c r="K71" s="6" t="s">
        <v>14</v>
      </c>
      <c r="L71" s="6">
        <v>40</v>
      </c>
      <c r="M71" s="12" t="s">
        <v>428</v>
      </c>
      <c r="N71" s="6" t="str">
        <f t="shared" si="3"/>
        <v>Severe</v>
      </c>
      <c r="O71" s="36" t="s">
        <v>176</v>
      </c>
      <c r="P71" s="25">
        <v>2</v>
      </c>
      <c r="Q71" s="25">
        <v>100</v>
      </c>
      <c r="R71" s="6">
        <v>8.2</v>
      </c>
      <c r="S71" s="6" t="str">
        <f t="shared" si="2"/>
        <v>Moderate</v>
      </c>
      <c r="T71" s="36" t="s">
        <v>218</v>
      </c>
      <c r="U71" s="25" t="s">
        <v>317</v>
      </c>
      <c r="V71" s="25" t="s">
        <v>317</v>
      </c>
      <c r="W71" s="25" t="s">
        <v>317</v>
      </c>
      <c r="X71" s="25">
        <v>2</v>
      </c>
      <c r="Y71" s="25">
        <v>100</v>
      </c>
      <c r="Z71" s="6" t="s">
        <v>198</v>
      </c>
    </row>
    <row r="72" spans="2:26" ht="46.5" customHeight="1">
      <c r="B72" s="4" t="s">
        <v>314</v>
      </c>
      <c r="C72" s="5" t="s">
        <v>288</v>
      </c>
      <c r="D72" s="6" t="s">
        <v>388</v>
      </c>
      <c r="E72" s="6">
        <v>86050773</v>
      </c>
      <c r="F72" s="7" t="s">
        <v>300</v>
      </c>
      <c r="G72" s="31">
        <v>0.1</v>
      </c>
      <c r="H72" s="6" t="s">
        <v>311</v>
      </c>
      <c r="I72" s="8"/>
      <c r="J72" s="8" t="s">
        <v>12</v>
      </c>
      <c r="K72" s="7" t="s">
        <v>14</v>
      </c>
      <c r="L72" s="7">
        <v>75</v>
      </c>
      <c r="M72" s="12" t="s">
        <v>197</v>
      </c>
      <c r="N72" s="6" t="str">
        <f t="shared" si="3"/>
        <v>Severe</v>
      </c>
      <c r="O72" s="37"/>
      <c r="P72" s="26"/>
      <c r="Q72" s="26"/>
      <c r="R72" s="6">
        <v>3.2</v>
      </c>
      <c r="S72" s="6" t="str">
        <f t="shared" si="2"/>
        <v>Slight</v>
      </c>
      <c r="T72" s="37"/>
      <c r="U72" s="25" t="s">
        <v>317</v>
      </c>
      <c r="V72" s="25" t="s">
        <v>317</v>
      </c>
      <c r="W72" s="25" t="s">
        <v>317</v>
      </c>
      <c r="X72" s="26"/>
      <c r="Y72" s="26"/>
      <c r="Z72" s="6" t="s">
        <v>198</v>
      </c>
    </row>
    <row r="73" spans="2:26" ht="46.5" customHeight="1">
      <c r="B73" s="4" t="s">
        <v>322</v>
      </c>
      <c r="C73" s="5" t="s">
        <v>89</v>
      </c>
      <c r="D73" s="6" t="s">
        <v>90</v>
      </c>
      <c r="E73" s="6">
        <v>115968</v>
      </c>
      <c r="F73" s="7" t="s">
        <v>301</v>
      </c>
      <c r="G73" s="31">
        <v>0.1</v>
      </c>
      <c r="H73" s="6" t="s">
        <v>312</v>
      </c>
      <c r="I73" s="8"/>
      <c r="J73" s="8">
        <v>5</v>
      </c>
      <c r="K73" s="7">
        <v>6</v>
      </c>
      <c r="L73" s="7">
        <v>5</v>
      </c>
      <c r="M73" s="6">
        <v>9.2</v>
      </c>
      <c r="N73" s="6" t="str">
        <f t="shared" si="3"/>
        <v>Severe</v>
      </c>
      <c r="O73" s="36" t="s">
        <v>176</v>
      </c>
      <c r="P73" s="25">
        <v>2</v>
      </c>
      <c r="Q73" s="25">
        <v>100</v>
      </c>
      <c r="R73" s="6">
        <v>11.6</v>
      </c>
      <c r="S73" s="6" t="str">
        <f t="shared" si="2"/>
        <v>Severe</v>
      </c>
      <c r="T73" s="36" t="s">
        <v>176</v>
      </c>
      <c r="U73" s="25" t="s">
        <v>316</v>
      </c>
      <c r="V73" s="25" t="s">
        <v>335</v>
      </c>
      <c r="W73" s="25" t="s">
        <v>334</v>
      </c>
      <c r="X73" s="25">
        <v>2</v>
      </c>
      <c r="Y73" s="25">
        <v>100</v>
      </c>
      <c r="Z73" s="6" t="s">
        <v>198</v>
      </c>
    </row>
    <row r="74" spans="2:26" ht="46.5" customHeight="1">
      <c r="B74" s="9" t="s">
        <v>322</v>
      </c>
      <c r="C74" s="5" t="s">
        <v>89</v>
      </c>
      <c r="D74" s="6" t="s">
        <v>90</v>
      </c>
      <c r="E74" s="6">
        <v>115968</v>
      </c>
      <c r="F74" s="6" t="s">
        <v>299</v>
      </c>
      <c r="G74" s="31">
        <v>0.1</v>
      </c>
      <c r="H74" s="6" t="s">
        <v>312</v>
      </c>
      <c r="I74" s="6"/>
      <c r="J74" s="6">
        <v>5</v>
      </c>
      <c r="K74" s="6">
        <v>6</v>
      </c>
      <c r="L74" s="6">
        <v>3.7</v>
      </c>
      <c r="M74" s="6">
        <v>9.4</v>
      </c>
      <c r="N74" s="6" t="str">
        <f t="shared" si="3"/>
        <v>Severe</v>
      </c>
      <c r="O74" s="37"/>
      <c r="P74" s="26"/>
      <c r="Q74" s="26"/>
      <c r="R74" s="6">
        <v>9.9</v>
      </c>
      <c r="S74" s="6" t="str">
        <f t="shared" si="2"/>
        <v>Severe</v>
      </c>
      <c r="T74" s="37"/>
      <c r="U74" s="26" t="s">
        <v>316</v>
      </c>
      <c r="V74" s="26" t="s">
        <v>335</v>
      </c>
      <c r="W74" s="26" t="s">
        <v>334</v>
      </c>
      <c r="X74" s="26"/>
      <c r="Y74" s="26"/>
      <c r="Z74" s="6" t="s">
        <v>198</v>
      </c>
    </row>
    <row r="75" spans="2:26" s="14" customFormat="1" ht="46.5" customHeight="1">
      <c r="B75" s="4" t="s">
        <v>91</v>
      </c>
      <c r="C75" s="5" t="s">
        <v>92</v>
      </c>
      <c r="D75" s="6"/>
      <c r="E75" s="6"/>
      <c r="F75" s="7" t="s">
        <v>347</v>
      </c>
      <c r="G75" s="31">
        <v>0.1</v>
      </c>
      <c r="H75" s="6" t="s">
        <v>311</v>
      </c>
      <c r="I75" s="8"/>
      <c r="J75" s="8" t="s">
        <v>112</v>
      </c>
      <c r="K75" s="7">
        <v>9</v>
      </c>
      <c r="L75" s="7">
        <v>5</v>
      </c>
      <c r="M75" s="6">
        <v>8.4</v>
      </c>
      <c r="N75" s="6" t="str">
        <f t="shared" si="3"/>
        <v>Moderate</v>
      </c>
      <c r="O75" s="36" t="s">
        <v>176</v>
      </c>
      <c r="P75" s="25">
        <v>3</v>
      </c>
      <c r="Q75" s="25">
        <v>66</v>
      </c>
      <c r="R75" s="6">
        <v>16.7</v>
      </c>
      <c r="S75" s="6" t="str">
        <f t="shared" si="2"/>
        <v>Severe</v>
      </c>
      <c r="T75" s="36" t="s">
        <v>176</v>
      </c>
      <c r="U75" s="25">
        <v>1</v>
      </c>
      <c r="V75" s="25" t="s">
        <v>330</v>
      </c>
      <c r="W75" s="25" t="s">
        <v>351</v>
      </c>
      <c r="X75" s="25">
        <v>3</v>
      </c>
      <c r="Y75" s="25">
        <v>100</v>
      </c>
      <c r="Z75" s="6" t="s">
        <v>198</v>
      </c>
    </row>
    <row r="76" spans="2:26" s="14" customFormat="1" ht="46.5" customHeight="1">
      <c r="B76" s="9" t="s">
        <v>91</v>
      </c>
      <c r="C76" s="5" t="s">
        <v>92</v>
      </c>
      <c r="D76" s="6"/>
      <c r="E76" s="6"/>
      <c r="F76" s="6" t="s">
        <v>346</v>
      </c>
      <c r="G76" s="31">
        <v>0.1</v>
      </c>
      <c r="H76" s="6" t="s">
        <v>311</v>
      </c>
      <c r="I76" s="6"/>
      <c r="J76" s="6" t="s">
        <v>112</v>
      </c>
      <c r="K76" s="6">
        <v>9</v>
      </c>
      <c r="L76" s="6">
        <v>0.55</v>
      </c>
      <c r="M76" s="6">
        <v>10.1</v>
      </c>
      <c r="N76" s="6" t="str">
        <f t="shared" si="3"/>
        <v>Severe</v>
      </c>
      <c r="O76" s="38"/>
      <c r="P76" s="27"/>
      <c r="Q76" s="27"/>
      <c r="R76" s="6">
        <v>16.3</v>
      </c>
      <c r="S76" s="6" t="str">
        <f t="shared" si="2"/>
        <v>Severe</v>
      </c>
      <c r="T76" s="38"/>
      <c r="U76" s="27">
        <v>1</v>
      </c>
      <c r="V76" s="27" t="s">
        <v>330</v>
      </c>
      <c r="W76" s="27" t="s">
        <v>351</v>
      </c>
      <c r="X76" s="27"/>
      <c r="Y76" s="27"/>
      <c r="Z76" s="6" t="s">
        <v>198</v>
      </c>
    </row>
    <row r="77" spans="2:26" s="14" customFormat="1" ht="46.5" customHeight="1">
      <c r="B77" s="9" t="s">
        <v>91</v>
      </c>
      <c r="C77" s="5" t="s">
        <v>92</v>
      </c>
      <c r="D77" s="6"/>
      <c r="E77" s="6"/>
      <c r="F77" s="6" t="s">
        <v>300</v>
      </c>
      <c r="G77" s="31">
        <v>0.1</v>
      </c>
      <c r="H77" s="6" t="s">
        <v>311</v>
      </c>
      <c r="I77" s="6"/>
      <c r="J77" s="6" t="s">
        <v>112</v>
      </c>
      <c r="K77" s="6">
        <v>9</v>
      </c>
      <c r="L77" s="6">
        <v>0.5</v>
      </c>
      <c r="M77" s="6">
        <v>10.2</v>
      </c>
      <c r="N77" s="6" t="str">
        <f t="shared" si="3"/>
        <v>Severe</v>
      </c>
      <c r="O77" s="37"/>
      <c r="P77" s="26"/>
      <c r="Q77" s="26"/>
      <c r="R77" s="6">
        <v>16.5</v>
      </c>
      <c r="S77" s="6" t="str">
        <f t="shared" si="2"/>
        <v>Severe</v>
      </c>
      <c r="T77" s="37"/>
      <c r="U77" s="26">
        <v>1</v>
      </c>
      <c r="V77" s="26" t="s">
        <v>330</v>
      </c>
      <c r="W77" s="26" t="s">
        <v>351</v>
      </c>
      <c r="X77" s="26"/>
      <c r="Y77" s="26"/>
      <c r="Z77" s="6" t="s">
        <v>198</v>
      </c>
    </row>
    <row r="78" spans="2:26" ht="46.5" customHeight="1">
      <c r="B78" s="4" t="s">
        <v>154</v>
      </c>
      <c r="C78" s="5" t="s">
        <v>62</v>
      </c>
      <c r="D78" s="6" t="s">
        <v>63</v>
      </c>
      <c r="E78" s="6">
        <v>138158</v>
      </c>
      <c r="F78" s="7" t="s">
        <v>301</v>
      </c>
      <c r="G78" s="31">
        <v>0.1</v>
      </c>
      <c r="H78" s="6" t="s">
        <v>311</v>
      </c>
      <c r="I78" s="8"/>
      <c r="J78" s="8">
        <v>490</v>
      </c>
      <c r="K78" s="7">
        <v>0.9</v>
      </c>
      <c r="L78" s="7">
        <v>0.5</v>
      </c>
      <c r="M78" s="6">
        <v>14.2</v>
      </c>
      <c r="N78" s="6" t="str">
        <f t="shared" si="3"/>
        <v>Severe</v>
      </c>
      <c r="O78" s="36" t="s">
        <v>176</v>
      </c>
      <c r="P78" s="25">
        <v>2</v>
      </c>
      <c r="Q78" s="25">
        <v>100</v>
      </c>
      <c r="R78" s="6">
        <v>11.7</v>
      </c>
      <c r="S78" s="6" t="str">
        <f t="shared" si="2"/>
        <v>Severe</v>
      </c>
      <c r="T78" s="36" t="s">
        <v>176</v>
      </c>
      <c r="U78" s="25" t="s">
        <v>317</v>
      </c>
      <c r="V78" s="25" t="s">
        <v>317</v>
      </c>
      <c r="W78" s="25" t="s">
        <v>317</v>
      </c>
      <c r="X78" s="25">
        <v>2</v>
      </c>
      <c r="Y78" s="25">
        <v>100</v>
      </c>
      <c r="Z78" s="6" t="s">
        <v>198</v>
      </c>
    </row>
    <row r="79" spans="2:26" ht="46.5" customHeight="1">
      <c r="B79" s="9" t="s">
        <v>154</v>
      </c>
      <c r="C79" s="5" t="s">
        <v>62</v>
      </c>
      <c r="D79" s="6" t="s">
        <v>63</v>
      </c>
      <c r="E79" s="6">
        <v>138158</v>
      </c>
      <c r="F79" s="6" t="s">
        <v>298</v>
      </c>
      <c r="G79" s="31">
        <v>0.1</v>
      </c>
      <c r="H79" s="6" t="s">
        <v>311</v>
      </c>
      <c r="I79" s="6"/>
      <c r="J79" s="6">
        <v>490</v>
      </c>
      <c r="K79" s="6">
        <v>0.9</v>
      </c>
      <c r="L79" s="6">
        <v>1</v>
      </c>
      <c r="M79" s="6">
        <v>11.7</v>
      </c>
      <c r="N79" s="6" t="str">
        <f t="shared" si="3"/>
        <v>Severe</v>
      </c>
      <c r="O79" s="37"/>
      <c r="P79" s="26"/>
      <c r="Q79" s="26"/>
      <c r="R79" s="6">
        <v>15.2</v>
      </c>
      <c r="S79" s="6" t="str">
        <f t="shared" si="2"/>
        <v>Severe</v>
      </c>
      <c r="T79" s="37"/>
      <c r="U79" s="26" t="s">
        <v>317</v>
      </c>
      <c r="V79" s="25" t="s">
        <v>317</v>
      </c>
      <c r="W79" s="25" t="s">
        <v>317</v>
      </c>
      <c r="X79" s="26"/>
      <c r="Y79" s="26"/>
      <c r="Z79" s="6" t="s">
        <v>198</v>
      </c>
    </row>
    <row r="80" spans="2:26" ht="46.5" customHeight="1">
      <c r="B80" s="9" t="s">
        <v>64</v>
      </c>
      <c r="C80" s="5" t="s">
        <v>65</v>
      </c>
      <c r="D80" s="6"/>
      <c r="E80" s="6"/>
      <c r="F80" s="6" t="s">
        <v>298</v>
      </c>
      <c r="G80" s="31">
        <v>0.1</v>
      </c>
      <c r="H80" s="6" t="s">
        <v>311</v>
      </c>
      <c r="I80" s="6"/>
      <c r="J80" s="6" t="s">
        <v>13</v>
      </c>
      <c r="K80" s="6" t="s">
        <v>14</v>
      </c>
      <c r="L80" s="6" t="s">
        <v>350</v>
      </c>
      <c r="M80" s="6">
        <v>0</v>
      </c>
      <c r="N80" s="6" t="str">
        <f t="shared" si="3"/>
        <v>Nonirritant</v>
      </c>
      <c r="O80" s="36" t="s">
        <v>217</v>
      </c>
      <c r="P80" s="25">
        <v>2</v>
      </c>
      <c r="Q80" s="25">
        <v>100</v>
      </c>
      <c r="R80" s="6">
        <v>0.58</v>
      </c>
      <c r="S80" s="6" t="str">
        <f t="shared" si="2"/>
        <v>Nonirritant</v>
      </c>
      <c r="T80" s="36" t="s">
        <v>217</v>
      </c>
      <c r="U80" s="25" t="s">
        <v>316</v>
      </c>
      <c r="V80" s="25" t="s">
        <v>335</v>
      </c>
      <c r="W80" s="25" t="s">
        <v>334</v>
      </c>
      <c r="X80" s="25">
        <v>2</v>
      </c>
      <c r="Y80" s="25">
        <v>100</v>
      </c>
      <c r="Z80" s="6" t="s">
        <v>198</v>
      </c>
    </row>
    <row r="81" spans="2:26" ht="46.5" customHeight="1">
      <c r="B81" s="10" t="s">
        <v>64</v>
      </c>
      <c r="C81" s="11" t="s">
        <v>65</v>
      </c>
      <c r="D81" s="8" t="s">
        <v>113</v>
      </c>
      <c r="E81" s="8" t="s">
        <v>113</v>
      </c>
      <c r="F81" s="7" t="s">
        <v>301</v>
      </c>
      <c r="G81" s="31">
        <v>0.1</v>
      </c>
      <c r="H81" s="8" t="s">
        <v>311</v>
      </c>
      <c r="I81" s="8"/>
      <c r="J81" s="8" t="s">
        <v>13</v>
      </c>
      <c r="K81" s="7" t="s">
        <v>14</v>
      </c>
      <c r="L81" s="7">
        <v>100</v>
      </c>
      <c r="M81" s="6">
        <v>1.8</v>
      </c>
      <c r="N81" s="6" t="str">
        <f t="shared" si="3"/>
        <v>Slight</v>
      </c>
      <c r="O81" s="37"/>
      <c r="P81" s="26"/>
      <c r="Q81" s="26"/>
      <c r="R81" s="6">
        <v>3.5</v>
      </c>
      <c r="S81" s="6" t="str">
        <f t="shared" si="2"/>
        <v>Slight</v>
      </c>
      <c r="T81" s="37"/>
      <c r="U81" s="26" t="s">
        <v>316</v>
      </c>
      <c r="V81" s="26" t="s">
        <v>335</v>
      </c>
      <c r="W81" s="26" t="s">
        <v>334</v>
      </c>
      <c r="X81" s="26"/>
      <c r="Y81" s="26"/>
      <c r="Z81" s="6" t="s">
        <v>198</v>
      </c>
    </row>
    <row r="82" spans="2:26" ht="46.5" customHeight="1">
      <c r="B82" s="4" t="s">
        <v>66</v>
      </c>
      <c r="C82" s="5" t="s">
        <v>67</v>
      </c>
      <c r="D82" s="15" t="s">
        <v>68</v>
      </c>
      <c r="E82" s="15">
        <v>30525894</v>
      </c>
      <c r="F82" s="7" t="s">
        <v>347</v>
      </c>
      <c r="G82" s="31">
        <v>0.1</v>
      </c>
      <c r="H82" s="15" t="s">
        <v>312</v>
      </c>
      <c r="I82" s="8"/>
      <c r="J82" s="8">
        <v>250</v>
      </c>
      <c r="K82" s="7">
        <v>4</v>
      </c>
      <c r="L82" s="7" t="s">
        <v>349</v>
      </c>
      <c r="M82" s="6">
        <v>2.9</v>
      </c>
      <c r="N82" s="6" t="str">
        <f t="shared" si="3"/>
        <v>Slight</v>
      </c>
      <c r="O82" s="36" t="s">
        <v>217</v>
      </c>
      <c r="P82" s="25">
        <v>2</v>
      </c>
      <c r="Q82" s="25">
        <v>100</v>
      </c>
      <c r="R82" s="6">
        <v>0</v>
      </c>
      <c r="S82" s="6" t="str">
        <f t="shared" si="2"/>
        <v>Nonirritant</v>
      </c>
      <c r="T82" s="36" t="s">
        <v>219</v>
      </c>
      <c r="U82" s="25">
        <v>1</v>
      </c>
      <c r="V82" s="25" t="s">
        <v>333</v>
      </c>
      <c r="W82" s="25" t="s">
        <v>333</v>
      </c>
      <c r="X82" s="25">
        <v>2</v>
      </c>
      <c r="Y82" s="25">
        <v>100</v>
      </c>
      <c r="Z82" s="6" t="s">
        <v>198</v>
      </c>
    </row>
    <row r="83" spans="2:26" ht="46.5" customHeight="1">
      <c r="B83" s="9" t="s">
        <v>66</v>
      </c>
      <c r="C83" s="5" t="s">
        <v>67</v>
      </c>
      <c r="D83" s="6" t="s">
        <v>68</v>
      </c>
      <c r="E83" s="6">
        <v>30525894</v>
      </c>
      <c r="F83" s="6" t="s">
        <v>301</v>
      </c>
      <c r="G83" s="31">
        <v>0.1</v>
      </c>
      <c r="H83" s="6" t="s">
        <v>312</v>
      </c>
      <c r="I83" s="6"/>
      <c r="J83" s="6">
        <v>250</v>
      </c>
      <c r="K83" s="6">
        <v>4</v>
      </c>
      <c r="L83" s="6">
        <v>100</v>
      </c>
      <c r="M83" s="6">
        <v>0</v>
      </c>
      <c r="N83" s="6" t="str">
        <f t="shared" si="3"/>
        <v>Nonirritant</v>
      </c>
      <c r="O83" s="37"/>
      <c r="P83" s="26"/>
      <c r="Q83" s="26"/>
      <c r="R83" s="6">
        <v>0</v>
      </c>
      <c r="S83" s="6" t="str">
        <f t="shared" si="2"/>
        <v>Nonirritant</v>
      </c>
      <c r="T83" s="37"/>
      <c r="U83" s="26">
        <v>1</v>
      </c>
      <c r="V83" s="25" t="s">
        <v>333</v>
      </c>
      <c r="W83" s="25" t="s">
        <v>333</v>
      </c>
      <c r="X83" s="26"/>
      <c r="Y83" s="26"/>
      <c r="Z83" s="6" t="s">
        <v>198</v>
      </c>
    </row>
    <row r="84" spans="2:26" ht="46.5" customHeight="1">
      <c r="B84" s="9" t="s">
        <v>386</v>
      </c>
      <c r="C84" s="5" t="s">
        <v>387</v>
      </c>
      <c r="D84" s="6" t="s">
        <v>84</v>
      </c>
      <c r="E84" s="6">
        <v>502692</v>
      </c>
      <c r="F84" s="6" t="s">
        <v>300</v>
      </c>
      <c r="G84" s="31">
        <v>0.1</v>
      </c>
      <c r="H84" s="6" t="s">
        <v>311</v>
      </c>
      <c r="I84" s="6"/>
      <c r="J84" s="6" t="s">
        <v>111</v>
      </c>
      <c r="K84" s="6" t="s">
        <v>14</v>
      </c>
      <c r="L84" s="6" t="s">
        <v>350</v>
      </c>
      <c r="M84" s="6">
        <v>2.3</v>
      </c>
      <c r="N84" s="6" t="str">
        <f t="shared" si="3"/>
        <v>Slight</v>
      </c>
      <c r="O84" s="36" t="s">
        <v>217</v>
      </c>
      <c r="P84" s="25">
        <v>2</v>
      </c>
      <c r="Q84" s="25">
        <v>100</v>
      </c>
      <c r="R84" s="6">
        <v>8</v>
      </c>
      <c r="S84" s="6" t="str">
        <f t="shared" si="2"/>
        <v>Moderate</v>
      </c>
      <c r="T84" s="36" t="s">
        <v>218</v>
      </c>
      <c r="U84" s="25" t="s">
        <v>316</v>
      </c>
      <c r="V84" s="25" t="s">
        <v>336</v>
      </c>
      <c r="W84" s="25" t="s">
        <v>334</v>
      </c>
      <c r="X84" s="25">
        <v>2</v>
      </c>
      <c r="Y84" s="25">
        <v>100</v>
      </c>
      <c r="Z84" s="6" t="s">
        <v>198</v>
      </c>
    </row>
    <row r="85" spans="2:26" ht="46.5" customHeight="1">
      <c r="B85" s="4" t="s">
        <v>386</v>
      </c>
      <c r="C85" s="5" t="s">
        <v>387</v>
      </c>
      <c r="D85" s="6" t="s">
        <v>84</v>
      </c>
      <c r="E85" s="6">
        <v>502692</v>
      </c>
      <c r="F85" s="7" t="s">
        <v>347</v>
      </c>
      <c r="G85" s="31">
        <v>0.1</v>
      </c>
      <c r="H85" s="6" t="s">
        <v>311</v>
      </c>
      <c r="I85" s="8"/>
      <c r="J85" s="8" t="s">
        <v>111</v>
      </c>
      <c r="K85" s="7" t="s">
        <v>14</v>
      </c>
      <c r="L85" s="7">
        <v>100</v>
      </c>
      <c r="M85" s="6">
        <v>1.2</v>
      </c>
      <c r="N85" s="6" t="str">
        <f t="shared" si="3"/>
        <v>Slight</v>
      </c>
      <c r="O85" s="37"/>
      <c r="P85" s="26"/>
      <c r="Q85" s="26"/>
      <c r="R85" s="6">
        <v>4.2</v>
      </c>
      <c r="S85" s="6" t="str">
        <f t="shared" si="2"/>
        <v>Slight</v>
      </c>
      <c r="T85" s="37"/>
      <c r="U85" s="25" t="s">
        <v>316</v>
      </c>
      <c r="V85" s="27" t="s">
        <v>336</v>
      </c>
      <c r="W85" s="27" t="s">
        <v>334</v>
      </c>
      <c r="X85" s="26"/>
      <c r="Y85" s="26"/>
      <c r="Z85" s="6" t="s">
        <v>198</v>
      </c>
    </row>
    <row r="86" spans="2:26" ht="46.5" customHeight="1">
      <c r="B86" s="9" t="s">
        <v>389</v>
      </c>
      <c r="C86" s="5" t="s">
        <v>258</v>
      </c>
      <c r="D86" s="6" t="s">
        <v>259</v>
      </c>
      <c r="E86" s="6">
        <v>100970</v>
      </c>
      <c r="F86" s="6" t="s">
        <v>299</v>
      </c>
      <c r="G86" s="31">
        <v>0.1</v>
      </c>
      <c r="H86" s="6" t="s">
        <v>311</v>
      </c>
      <c r="I86" s="6"/>
      <c r="J86" s="6">
        <v>874</v>
      </c>
      <c r="K86" s="6">
        <v>8.5</v>
      </c>
      <c r="L86" s="6">
        <v>20</v>
      </c>
      <c r="M86" s="6">
        <v>5.8</v>
      </c>
      <c r="N86" s="6" t="str">
        <f t="shared" si="3"/>
        <v>Moderate</v>
      </c>
      <c r="O86" s="36" t="s">
        <v>218</v>
      </c>
      <c r="P86" s="25">
        <v>2</v>
      </c>
      <c r="Q86" s="25">
        <v>100</v>
      </c>
      <c r="R86" s="6">
        <v>11.1</v>
      </c>
      <c r="S86" s="6" t="str">
        <f t="shared" si="2"/>
        <v>Severe</v>
      </c>
      <c r="T86" s="36" t="s">
        <v>176</v>
      </c>
      <c r="U86" s="25" t="s">
        <v>316</v>
      </c>
      <c r="V86" s="25" t="s">
        <v>335</v>
      </c>
      <c r="W86" s="25" t="s">
        <v>334</v>
      </c>
      <c r="X86" s="25">
        <v>2</v>
      </c>
      <c r="Y86" s="25">
        <v>100</v>
      </c>
      <c r="Z86" s="6" t="s">
        <v>198</v>
      </c>
    </row>
    <row r="87" spans="2:26" ht="46.5" customHeight="1">
      <c r="B87" s="4" t="s">
        <v>389</v>
      </c>
      <c r="C87" s="5" t="s">
        <v>258</v>
      </c>
      <c r="D87" s="6" t="s">
        <v>259</v>
      </c>
      <c r="E87" s="6">
        <v>100970</v>
      </c>
      <c r="F87" s="7" t="s">
        <v>298</v>
      </c>
      <c r="G87" s="31">
        <v>0.1</v>
      </c>
      <c r="H87" s="6" t="s">
        <v>311</v>
      </c>
      <c r="I87" s="8"/>
      <c r="J87" s="8">
        <v>874</v>
      </c>
      <c r="K87" s="7">
        <v>8.5</v>
      </c>
      <c r="L87" s="7">
        <v>10</v>
      </c>
      <c r="M87" s="6">
        <v>4.3</v>
      </c>
      <c r="N87" s="6" t="str">
        <f t="shared" si="3"/>
        <v>Slight</v>
      </c>
      <c r="O87" s="37"/>
      <c r="P87" s="26"/>
      <c r="Q87" s="26"/>
      <c r="R87" s="6">
        <v>11.2</v>
      </c>
      <c r="S87" s="6" t="str">
        <f t="shared" si="2"/>
        <v>Severe</v>
      </c>
      <c r="T87" s="37"/>
      <c r="U87" s="25" t="s">
        <v>316</v>
      </c>
      <c r="V87" s="27" t="s">
        <v>335</v>
      </c>
      <c r="W87" s="27" t="s">
        <v>334</v>
      </c>
      <c r="X87" s="26"/>
      <c r="Y87" s="26"/>
      <c r="Z87" s="6" t="s">
        <v>198</v>
      </c>
    </row>
    <row r="88" spans="2:26" ht="46.5" customHeight="1">
      <c r="B88" s="4" t="s">
        <v>49</v>
      </c>
      <c r="C88" s="5" t="s">
        <v>50</v>
      </c>
      <c r="D88" s="6" t="s">
        <v>51</v>
      </c>
      <c r="E88" s="6">
        <v>106694</v>
      </c>
      <c r="F88" s="7" t="s">
        <v>346</v>
      </c>
      <c r="G88" s="31">
        <v>0.1</v>
      </c>
      <c r="H88" s="6" t="s">
        <v>312</v>
      </c>
      <c r="I88" s="8"/>
      <c r="J88" s="8" t="s">
        <v>14</v>
      </c>
      <c r="K88" s="7">
        <v>4.5</v>
      </c>
      <c r="L88" s="7">
        <v>5</v>
      </c>
      <c r="M88" s="6">
        <v>11.5</v>
      </c>
      <c r="N88" s="6" t="str">
        <f t="shared" si="3"/>
        <v>Severe</v>
      </c>
      <c r="O88" s="36" t="s">
        <v>176</v>
      </c>
      <c r="P88" s="25">
        <v>2</v>
      </c>
      <c r="Q88" s="25">
        <v>50</v>
      </c>
      <c r="R88" s="6">
        <v>18.8</v>
      </c>
      <c r="S88" s="6" t="str">
        <f t="shared" si="2"/>
        <v>Severe</v>
      </c>
      <c r="T88" s="36" t="s">
        <v>176</v>
      </c>
      <c r="U88" s="25" t="s">
        <v>316</v>
      </c>
      <c r="V88" s="25" t="s">
        <v>335</v>
      </c>
      <c r="W88" s="25" t="s">
        <v>334</v>
      </c>
      <c r="X88" s="25">
        <v>2</v>
      </c>
      <c r="Y88" s="25">
        <v>100</v>
      </c>
      <c r="Z88" s="6" t="s">
        <v>198</v>
      </c>
    </row>
    <row r="89" spans="2:26" ht="46.5" customHeight="1">
      <c r="B89" s="9" t="s">
        <v>49</v>
      </c>
      <c r="C89" s="5" t="s">
        <v>50</v>
      </c>
      <c r="D89" s="6" t="s">
        <v>51</v>
      </c>
      <c r="E89" s="6">
        <v>106694</v>
      </c>
      <c r="F89" s="6" t="s">
        <v>301</v>
      </c>
      <c r="G89" s="31">
        <v>0.1</v>
      </c>
      <c r="H89" s="6" t="s">
        <v>312</v>
      </c>
      <c r="I89" s="6"/>
      <c r="J89" s="6" t="s">
        <v>14</v>
      </c>
      <c r="K89" s="6">
        <v>4.5</v>
      </c>
      <c r="L89" s="6">
        <v>10</v>
      </c>
      <c r="M89" s="6">
        <v>4.3</v>
      </c>
      <c r="N89" s="6" t="str">
        <f t="shared" si="3"/>
        <v>Slight</v>
      </c>
      <c r="O89" s="37"/>
      <c r="P89" s="26"/>
      <c r="Q89" s="26"/>
      <c r="R89" s="6">
        <v>15.3</v>
      </c>
      <c r="S89" s="6" t="str">
        <f t="shared" si="2"/>
        <v>Severe</v>
      </c>
      <c r="T89" s="37"/>
      <c r="U89" s="25" t="s">
        <v>316</v>
      </c>
      <c r="V89" s="27" t="s">
        <v>335</v>
      </c>
      <c r="W89" s="27" t="s">
        <v>334</v>
      </c>
      <c r="X89" s="26"/>
      <c r="Y89" s="26"/>
      <c r="Z89" s="6" t="s">
        <v>198</v>
      </c>
    </row>
    <row r="90" spans="2:26" ht="46.5" customHeight="1">
      <c r="B90" s="4" t="s">
        <v>52</v>
      </c>
      <c r="C90" s="5" t="s">
        <v>53</v>
      </c>
      <c r="D90" s="6"/>
      <c r="E90" s="6"/>
      <c r="F90" s="7" t="s">
        <v>345</v>
      </c>
      <c r="G90" s="31">
        <v>0.1</v>
      </c>
      <c r="H90" s="6" t="s">
        <v>311</v>
      </c>
      <c r="I90" s="8"/>
      <c r="J90" s="8" t="s">
        <v>13</v>
      </c>
      <c r="K90" s="7" t="s">
        <v>14</v>
      </c>
      <c r="L90" s="7">
        <v>60</v>
      </c>
      <c r="M90" s="6">
        <v>0.8</v>
      </c>
      <c r="N90" s="6" t="str">
        <f t="shared" si="3"/>
        <v>Nonirritant</v>
      </c>
      <c r="O90" s="36" t="s">
        <v>219</v>
      </c>
      <c r="P90" s="25">
        <v>2</v>
      </c>
      <c r="Q90" s="25">
        <v>100</v>
      </c>
      <c r="R90" s="6">
        <v>2.1</v>
      </c>
      <c r="S90" s="6" t="str">
        <f t="shared" si="2"/>
        <v>Slight</v>
      </c>
      <c r="T90" s="36" t="s">
        <v>218</v>
      </c>
      <c r="U90" s="25" t="s">
        <v>316</v>
      </c>
      <c r="V90" s="25" t="s">
        <v>335</v>
      </c>
      <c r="W90" s="25" t="s">
        <v>334</v>
      </c>
      <c r="X90" s="25">
        <v>2</v>
      </c>
      <c r="Y90" s="25">
        <v>100</v>
      </c>
      <c r="Z90" s="6" t="s">
        <v>198</v>
      </c>
    </row>
    <row r="91" spans="2:26" ht="46.5" customHeight="1">
      <c r="B91" s="9" t="s">
        <v>52</v>
      </c>
      <c r="C91" s="5" t="s">
        <v>53</v>
      </c>
      <c r="D91" s="6"/>
      <c r="E91" s="6"/>
      <c r="F91" s="6" t="s">
        <v>299</v>
      </c>
      <c r="G91" s="31">
        <v>0.1</v>
      </c>
      <c r="H91" s="6" t="s">
        <v>311</v>
      </c>
      <c r="I91" s="6"/>
      <c r="J91" s="6" t="s">
        <v>13</v>
      </c>
      <c r="K91" s="6" t="s">
        <v>14</v>
      </c>
      <c r="L91" s="6">
        <v>100</v>
      </c>
      <c r="M91" s="6">
        <v>0</v>
      </c>
      <c r="N91" s="6" t="str">
        <f t="shared" si="3"/>
        <v>Nonirritant</v>
      </c>
      <c r="O91" s="37"/>
      <c r="P91" s="26"/>
      <c r="Q91" s="26"/>
      <c r="R91" s="6">
        <v>6</v>
      </c>
      <c r="S91" s="6" t="str">
        <f t="shared" si="2"/>
        <v>Moderate</v>
      </c>
      <c r="T91" s="37"/>
      <c r="U91" s="25" t="s">
        <v>316</v>
      </c>
      <c r="V91" s="27" t="s">
        <v>335</v>
      </c>
      <c r="W91" s="27" t="s">
        <v>334</v>
      </c>
      <c r="X91" s="26"/>
      <c r="Y91" s="26"/>
      <c r="Z91" s="6" t="s">
        <v>198</v>
      </c>
    </row>
    <row r="92" spans="2:26" ht="46.5" customHeight="1">
      <c r="B92" s="4" t="s">
        <v>54</v>
      </c>
      <c r="C92" s="5" t="s">
        <v>433</v>
      </c>
      <c r="D92" s="6"/>
      <c r="E92" s="6"/>
      <c r="F92" s="7" t="s">
        <v>347</v>
      </c>
      <c r="G92" s="31">
        <v>0.1</v>
      </c>
      <c r="H92" s="6" t="s">
        <v>311</v>
      </c>
      <c r="I92" s="8"/>
      <c r="J92" s="8">
        <v>100</v>
      </c>
      <c r="K92" s="7">
        <v>4.3</v>
      </c>
      <c r="L92" s="7" t="s">
        <v>257</v>
      </c>
      <c r="M92" s="6">
        <v>0</v>
      </c>
      <c r="N92" s="6" t="str">
        <f t="shared" si="3"/>
        <v>Nonirritant</v>
      </c>
      <c r="O92" s="36" t="s">
        <v>219</v>
      </c>
      <c r="P92" s="25">
        <v>2</v>
      </c>
      <c r="Q92" s="25">
        <v>100</v>
      </c>
      <c r="R92" s="6">
        <v>0</v>
      </c>
      <c r="S92" s="6" t="str">
        <f t="shared" si="2"/>
        <v>Nonirritant</v>
      </c>
      <c r="T92" s="36" t="s">
        <v>219</v>
      </c>
      <c r="U92" s="25" t="s">
        <v>316</v>
      </c>
      <c r="V92" s="25" t="s">
        <v>336</v>
      </c>
      <c r="W92" s="25" t="s">
        <v>334</v>
      </c>
      <c r="X92" s="25">
        <v>2</v>
      </c>
      <c r="Y92" s="25">
        <v>100</v>
      </c>
      <c r="Z92" s="6" t="s">
        <v>198</v>
      </c>
    </row>
    <row r="93" spans="2:26" ht="46.5" customHeight="1">
      <c r="B93" s="9" t="s">
        <v>54</v>
      </c>
      <c r="C93" s="5" t="s">
        <v>433</v>
      </c>
      <c r="D93" s="6"/>
      <c r="E93" s="6"/>
      <c r="F93" s="6" t="s">
        <v>298</v>
      </c>
      <c r="G93" s="31">
        <v>0.1</v>
      </c>
      <c r="H93" s="6" t="s">
        <v>311</v>
      </c>
      <c r="I93" s="6"/>
      <c r="J93" s="6">
        <v>100</v>
      </c>
      <c r="K93" s="6">
        <v>4.3</v>
      </c>
      <c r="L93" s="6" t="s">
        <v>257</v>
      </c>
      <c r="M93" s="6">
        <v>0</v>
      </c>
      <c r="N93" s="6" t="str">
        <f t="shared" si="3"/>
        <v>Nonirritant</v>
      </c>
      <c r="O93" s="37"/>
      <c r="P93" s="26"/>
      <c r="Q93" s="26"/>
      <c r="R93" s="6">
        <v>0.35</v>
      </c>
      <c r="S93" s="6" t="str">
        <f t="shared" si="2"/>
        <v>Nonirritant</v>
      </c>
      <c r="T93" s="37"/>
      <c r="U93" s="25" t="s">
        <v>316</v>
      </c>
      <c r="V93" s="27" t="s">
        <v>336</v>
      </c>
      <c r="W93" s="27" t="s">
        <v>334</v>
      </c>
      <c r="X93" s="26"/>
      <c r="Y93" s="26"/>
      <c r="Z93" s="6" t="s">
        <v>198</v>
      </c>
    </row>
    <row r="94" spans="2:26" ht="46.5" customHeight="1">
      <c r="B94" s="10" t="s">
        <v>121</v>
      </c>
      <c r="C94" s="11" t="s">
        <v>122</v>
      </c>
      <c r="D94" s="8"/>
      <c r="E94" s="8"/>
      <c r="F94" s="7" t="s">
        <v>347</v>
      </c>
      <c r="G94" s="31">
        <v>0.1</v>
      </c>
      <c r="H94" s="8" t="s">
        <v>311</v>
      </c>
      <c r="I94" s="8"/>
      <c r="J94" s="8" t="s">
        <v>12</v>
      </c>
      <c r="K94" s="7">
        <v>6.5</v>
      </c>
      <c r="L94" s="7">
        <v>0.5</v>
      </c>
      <c r="M94" s="6">
        <v>10.4</v>
      </c>
      <c r="N94" s="6" t="str">
        <f t="shared" si="3"/>
        <v>Severe</v>
      </c>
      <c r="O94" s="36" t="s">
        <v>176</v>
      </c>
      <c r="P94" s="25">
        <v>2</v>
      </c>
      <c r="Q94" s="25">
        <v>100</v>
      </c>
      <c r="R94" s="6">
        <v>11.2</v>
      </c>
      <c r="S94" s="6" t="str">
        <f t="shared" si="2"/>
        <v>Severe</v>
      </c>
      <c r="T94" s="36" t="s">
        <v>176</v>
      </c>
      <c r="U94" s="25">
        <v>1</v>
      </c>
      <c r="V94" s="25" t="s">
        <v>330</v>
      </c>
      <c r="W94" s="25" t="s">
        <v>351</v>
      </c>
      <c r="X94" s="25"/>
      <c r="Y94" s="25"/>
      <c r="Z94" s="6" t="s">
        <v>198</v>
      </c>
    </row>
    <row r="95" spans="2:26" ht="46.5" customHeight="1">
      <c r="B95" s="9" t="s">
        <v>121</v>
      </c>
      <c r="C95" s="5" t="s">
        <v>122</v>
      </c>
      <c r="D95" s="6"/>
      <c r="E95" s="6"/>
      <c r="F95" s="6" t="s">
        <v>298</v>
      </c>
      <c r="G95" s="31">
        <v>0.1</v>
      </c>
      <c r="H95" s="6" t="s">
        <v>311</v>
      </c>
      <c r="I95" s="6"/>
      <c r="J95" s="6" t="s">
        <v>12</v>
      </c>
      <c r="K95" s="6">
        <v>6.5</v>
      </c>
      <c r="L95" s="6">
        <v>0.1</v>
      </c>
      <c r="M95" s="6">
        <v>12.9</v>
      </c>
      <c r="N95" s="6" t="str">
        <f t="shared" si="3"/>
        <v>Severe</v>
      </c>
      <c r="O95" s="37"/>
      <c r="P95" s="26"/>
      <c r="Q95" s="26"/>
      <c r="R95" s="6" t="s">
        <v>427</v>
      </c>
      <c r="S95" s="6"/>
      <c r="T95" s="37"/>
      <c r="U95" s="26">
        <v>1</v>
      </c>
      <c r="V95" s="26" t="s">
        <v>330</v>
      </c>
      <c r="W95" s="26" t="s">
        <v>351</v>
      </c>
      <c r="X95" s="26"/>
      <c r="Y95" s="26"/>
      <c r="Z95" s="6" t="s">
        <v>198</v>
      </c>
    </row>
    <row r="96" spans="2:26" ht="46.5" customHeight="1">
      <c r="B96" s="10" t="s">
        <v>276</v>
      </c>
      <c r="C96" s="11" t="s">
        <v>376</v>
      </c>
      <c r="D96" s="8" t="s">
        <v>377</v>
      </c>
      <c r="E96" s="8">
        <v>135375</v>
      </c>
      <c r="F96" s="7" t="s">
        <v>345</v>
      </c>
      <c r="G96" s="31">
        <v>0.1</v>
      </c>
      <c r="H96" s="8" t="s">
        <v>311</v>
      </c>
      <c r="I96" s="8"/>
      <c r="J96" s="8" t="s">
        <v>14</v>
      </c>
      <c r="K96" s="7">
        <v>10.6</v>
      </c>
      <c r="L96" s="7">
        <v>1.25</v>
      </c>
      <c r="M96" s="6">
        <v>13.4</v>
      </c>
      <c r="N96" s="6" t="str">
        <f t="shared" si="3"/>
        <v>Severe</v>
      </c>
      <c r="O96" s="36" t="s">
        <v>176</v>
      </c>
      <c r="P96" s="25">
        <v>2</v>
      </c>
      <c r="Q96" s="25">
        <v>50</v>
      </c>
      <c r="R96" s="6">
        <v>15.5</v>
      </c>
      <c r="S96" s="6" t="str">
        <f t="shared" si="2"/>
        <v>Severe</v>
      </c>
      <c r="T96" s="36" t="s">
        <v>176</v>
      </c>
      <c r="U96" s="25" t="s">
        <v>316</v>
      </c>
      <c r="V96" s="25" t="s">
        <v>335</v>
      </c>
      <c r="W96" s="25" t="s">
        <v>334</v>
      </c>
      <c r="X96" s="25">
        <v>2</v>
      </c>
      <c r="Y96" s="25">
        <v>100</v>
      </c>
      <c r="Z96" s="6" t="s">
        <v>198</v>
      </c>
    </row>
    <row r="97" spans="2:26" ht="46.5" customHeight="1">
      <c r="B97" s="9" t="s">
        <v>276</v>
      </c>
      <c r="C97" s="5" t="s">
        <v>376</v>
      </c>
      <c r="D97" s="6" t="s">
        <v>377</v>
      </c>
      <c r="E97" s="6">
        <v>135375</v>
      </c>
      <c r="F97" s="6" t="s">
        <v>301</v>
      </c>
      <c r="G97" s="31">
        <v>0.1</v>
      </c>
      <c r="H97" s="6" t="s">
        <v>311</v>
      </c>
      <c r="I97" s="6"/>
      <c r="J97" s="6" t="s">
        <v>14</v>
      </c>
      <c r="K97" s="6">
        <v>10.6</v>
      </c>
      <c r="L97" s="6">
        <v>5</v>
      </c>
      <c r="M97" s="6">
        <v>8.9</v>
      </c>
      <c r="N97" s="6" t="str">
        <f t="shared" si="3"/>
        <v>Moderate</v>
      </c>
      <c r="O97" s="37"/>
      <c r="P97" s="26"/>
      <c r="Q97" s="26"/>
      <c r="R97" s="6">
        <v>11</v>
      </c>
      <c r="S97" s="6" t="str">
        <f t="shared" si="2"/>
        <v>Severe</v>
      </c>
      <c r="T97" s="37"/>
      <c r="U97" s="26" t="s">
        <v>316</v>
      </c>
      <c r="V97" s="26" t="s">
        <v>335</v>
      </c>
      <c r="W97" s="26" t="s">
        <v>334</v>
      </c>
      <c r="X97" s="26"/>
      <c r="Y97" s="26"/>
      <c r="Z97" s="6" t="s">
        <v>198</v>
      </c>
    </row>
    <row r="98" spans="2:26" ht="46.5" customHeight="1">
      <c r="B98" s="4" t="s">
        <v>378</v>
      </c>
      <c r="C98" s="5" t="s">
        <v>379</v>
      </c>
      <c r="D98" s="6" t="s">
        <v>380</v>
      </c>
      <c r="E98" s="6">
        <v>594616</v>
      </c>
      <c r="F98" s="7" t="s">
        <v>347</v>
      </c>
      <c r="G98" s="31">
        <v>0.1</v>
      </c>
      <c r="H98" s="6" t="s">
        <v>312</v>
      </c>
      <c r="I98" s="8"/>
      <c r="J98" s="8">
        <v>1900</v>
      </c>
      <c r="K98" s="7">
        <v>1</v>
      </c>
      <c r="L98" s="7">
        <v>2.5</v>
      </c>
      <c r="M98" s="6">
        <v>10.8</v>
      </c>
      <c r="N98" s="6" t="str">
        <f t="shared" si="3"/>
        <v>Severe</v>
      </c>
      <c r="O98" s="36" t="s">
        <v>176</v>
      </c>
      <c r="P98" s="25">
        <v>2</v>
      </c>
      <c r="Q98" s="25">
        <v>100</v>
      </c>
      <c r="R98" s="6">
        <v>11.3</v>
      </c>
      <c r="S98" s="6" t="str">
        <f t="shared" si="2"/>
        <v>Severe</v>
      </c>
      <c r="T98" s="36" t="s">
        <v>176</v>
      </c>
      <c r="U98" s="25">
        <v>1</v>
      </c>
      <c r="V98" s="25" t="s">
        <v>317</v>
      </c>
      <c r="W98" s="25" t="s">
        <v>351</v>
      </c>
      <c r="X98" s="25">
        <v>2</v>
      </c>
      <c r="Y98" s="25">
        <v>100</v>
      </c>
      <c r="Z98" s="6" t="s">
        <v>198</v>
      </c>
    </row>
    <row r="99" spans="2:26" ht="46.5" customHeight="1">
      <c r="B99" s="9" t="s">
        <v>378</v>
      </c>
      <c r="C99" s="5" t="s">
        <v>379</v>
      </c>
      <c r="D99" s="6" t="s">
        <v>380</v>
      </c>
      <c r="E99" s="6">
        <v>594616</v>
      </c>
      <c r="F99" s="6" t="s">
        <v>299</v>
      </c>
      <c r="G99" s="31">
        <v>0.1</v>
      </c>
      <c r="H99" s="6" t="s">
        <v>312</v>
      </c>
      <c r="I99" s="6"/>
      <c r="J99" s="6">
        <v>1900</v>
      </c>
      <c r="K99" s="6">
        <v>1</v>
      </c>
      <c r="L99" s="6">
        <v>2.5</v>
      </c>
      <c r="M99" s="6">
        <v>14.9</v>
      </c>
      <c r="N99" s="6" t="str">
        <f t="shared" si="3"/>
        <v>Severe</v>
      </c>
      <c r="O99" s="37"/>
      <c r="P99" s="26"/>
      <c r="Q99" s="26"/>
      <c r="R99" s="6">
        <v>15.6</v>
      </c>
      <c r="S99" s="6" t="str">
        <f t="shared" si="2"/>
        <v>Severe</v>
      </c>
      <c r="T99" s="37"/>
      <c r="U99" s="26">
        <v>1</v>
      </c>
      <c r="V99" s="26" t="s">
        <v>317</v>
      </c>
      <c r="W99" s="26" t="s">
        <v>351</v>
      </c>
      <c r="X99" s="26"/>
      <c r="Y99" s="26"/>
      <c r="Z99" s="6" t="s">
        <v>198</v>
      </c>
    </row>
    <row r="100" spans="2:26" ht="46.5" customHeight="1">
      <c r="B100" s="10" t="s">
        <v>246</v>
      </c>
      <c r="C100" s="11" t="s">
        <v>78</v>
      </c>
      <c r="D100" s="8"/>
      <c r="E100" s="8"/>
      <c r="F100" s="7" t="s">
        <v>300</v>
      </c>
      <c r="G100" s="31">
        <v>0.1</v>
      </c>
      <c r="H100" s="8" t="s">
        <v>311</v>
      </c>
      <c r="I100" s="8"/>
      <c r="J100" s="8" t="s">
        <v>112</v>
      </c>
      <c r="K100" s="7">
        <v>6.5</v>
      </c>
      <c r="L100" s="7">
        <v>7.5</v>
      </c>
      <c r="M100" s="6">
        <v>7.2</v>
      </c>
      <c r="N100" s="6" t="str">
        <f t="shared" si="3"/>
        <v>Moderate</v>
      </c>
      <c r="O100" s="36" t="s">
        <v>218</v>
      </c>
      <c r="P100" s="25">
        <v>2</v>
      </c>
      <c r="Q100" s="25">
        <v>50</v>
      </c>
      <c r="R100" s="6">
        <v>8.9</v>
      </c>
      <c r="S100" s="6" t="str">
        <f t="shared" si="2"/>
        <v>Moderate</v>
      </c>
      <c r="T100" s="36" t="s">
        <v>218</v>
      </c>
      <c r="U100" s="25" t="s">
        <v>316</v>
      </c>
      <c r="V100" s="25" t="s">
        <v>335</v>
      </c>
      <c r="W100" s="25" t="s">
        <v>334</v>
      </c>
      <c r="X100" s="25">
        <v>2</v>
      </c>
      <c r="Y100" s="25">
        <v>100</v>
      </c>
      <c r="Z100" s="6" t="s">
        <v>198</v>
      </c>
    </row>
    <row r="101" spans="2:26" ht="46.5" customHeight="1">
      <c r="B101" s="9" t="s">
        <v>246</v>
      </c>
      <c r="C101" s="5" t="s">
        <v>78</v>
      </c>
      <c r="D101" s="6"/>
      <c r="E101" s="6"/>
      <c r="F101" s="6" t="s">
        <v>301</v>
      </c>
      <c r="G101" s="31">
        <v>0.1</v>
      </c>
      <c r="H101" s="6" t="s">
        <v>311</v>
      </c>
      <c r="I101" s="6"/>
      <c r="J101" s="6" t="s">
        <v>112</v>
      </c>
      <c r="K101" s="6">
        <v>6.5</v>
      </c>
      <c r="L101" s="6">
        <v>100</v>
      </c>
      <c r="M101" s="6">
        <v>0</v>
      </c>
      <c r="N101" s="6" t="str">
        <f t="shared" si="3"/>
        <v>Nonirritant</v>
      </c>
      <c r="O101" s="37"/>
      <c r="P101" s="26"/>
      <c r="Q101" s="26"/>
      <c r="R101" s="6">
        <v>4.12</v>
      </c>
      <c r="S101" s="6" t="str">
        <f t="shared" si="2"/>
        <v>Slight</v>
      </c>
      <c r="T101" s="37"/>
      <c r="U101" s="26" t="s">
        <v>316</v>
      </c>
      <c r="V101" s="26" t="s">
        <v>335</v>
      </c>
      <c r="W101" s="26" t="s">
        <v>334</v>
      </c>
      <c r="X101" s="26"/>
      <c r="Y101" s="26"/>
      <c r="Z101" s="6" t="s">
        <v>198</v>
      </c>
    </row>
    <row r="102" spans="2:26" ht="46.5" customHeight="1">
      <c r="B102" s="10" t="s">
        <v>79</v>
      </c>
      <c r="C102" s="11" t="s">
        <v>80</v>
      </c>
      <c r="D102" s="8"/>
      <c r="E102" s="8"/>
      <c r="F102" s="7" t="s">
        <v>345</v>
      </c>
      <c r="G102" s="31">
        <v>0.1</v>
      </c>
      <c r="H102" s="8" t="s">
        <v>311</v>
      </c>
      <c r="I102" s="8"/>
      <c r="J102" s="8" t="s">
        <v>112</v>
      </c>
      <c r="K102" s="7">
        <v>7</v>
      </c>
      <c r="L102" s="7">
        <v>10</v>
      </c>
      <c r="M102" s="12" t="s">
        <v>410</v>
      </c>
      <c r="N102" s="6" t="str">
        <f t="shared" si="3"/>
        <v>Severe</v>
      </c>
      <c r="O102" s="36" t="s">
        <v>176</v>
      </c>
      <c r="P102" s="25">
        <v>2</v>
      </c>
      <c r="Q102" s="25">
        <v>100</v>
      </c>
      <c r="R102" s="6">
        <v>15.9</v>
      </c>
      <c r="S102" s="6" t="str">
        <f t="shared" si="2"/>
        <v>Severe</v>
      </c>
      <c r="T102" s="36" t="s">
        <v>176</v>
      </c>
      <c r="U102" s="25" t="s">
        <v>316</v>
      </c>
      <c r="V102" s="25" t="s">
        <v>335</v>
      </c>
      <c r="W102" s="25" t="s">
        <v>334</v>
      </c>
      <c r="X102" s="25">
        <v>2</v>
      </c>
      <c r="Y102" s="25">
        <v>100</v>
      </c>
      <c r="Z102" s="6" t="s">
        <v>198</v>
      </c>
    </row>
    <row r="103" spans="2:26" ht="46.5" customHeight="1">
      <c r="B103" s="9" t="s">
        <v>79</v>
      </c>
      <c r="C103" s="5" t="s">
        <v>80</v>
      </c>
      <c r="D103" s="6"/>
      <c r="E103" s="6"/>
      <c r="F103" s="6" t="s">
        <v>299</v>
      </c>
      <c r="G103" s="31">
        <v>0.1</v>
      </c>
      <c r="H103" s="6" t="s">
        <v>311</v>
      </c>
      <c r="I103" s="6"/>
      <c r="J103" s="6" t="s">
        <v>112</v>
      </c>
      <c r="K103" s="6">
        <v>7</v>
      </c>
      <c r="L103" s="6">
        <v>2.5</v>
      </c>
      <c r="M103" s="12" t="s">
        <v>429</v>
      </c>
      <c r="N103" s="6" t="str">
        <f t="shared" si="3"/>
        <v>Severe</v>
      </c>
      <c r="O103" s="37"/>
      <c r="P103" s="26"/>
      <c r="Q103" s="26"/>
      <c r="R103" s="6">
        <v>10</v>
      </c>
      <c r="S103" s="6" t="str">
        <f t="shared" si="2"/>
        <v>Severe</v>
      </c>
      <c r="T103" s="37"/>
      <c r="U103" s="26" t="s">
        <v>316</v>
      </c>
      <c r="V103" s="26" t="s">
        <v>335</v>
      </c>
      <c r="W103" s="26" t="s">
        <v>334</v>
      </c>
      <c r="X103" s="26"/>
      <c r="Y103" s="26"/>
      <c r="Z103" s="6" t="s">
        <v>198</v>
      </c>
    </row>
    <row r="104" spans="2:26" ht="46.5" customHeight="1">
      <c r="B104" s="10" t="s">
        <v>241</v>
      </c>
      <c r="C104" s="11" t="s">
        <v>242</v>
      </c>
      <c r="D104" s="8"/>
      <c r="E104" s="8"/>
      <c r="F104" s="7" t="s">
        <v>347</v>
      </c>
      <c r="G104" s="31">
        <v>0.1</v>
      </c>
      <c r="H104" s="8" t="s">
        <v>311</v>
      </c>
      <c r="I104" s="8"/>
      <c r="J104" s="8" t="s">
        <v>112</v>
      </c>
      <c r="K104" s="7">
        <v>7</v>
      </c>
      <c r="L104" s="7">
        <v>0.25</v>
      </c>
      <c r="M104" s="6">
        <v>11.1</v>
      </c>
      <c r="N104" s="6" t="str">
        <f t="shared" si="3"/>
        <v>Severe</v>
      </c>
      <c r="O104" s="36" t="s">
        <v>217</v>
      </c>
      <c r="P104" s="25">
        <v>3</v>
      </c>
      <c r="Q104" s="25">
        <v>66</v>
      </c>
      <c r="R104" s="6">
        <v>4.4</v>
      </c>
      <c r="S104" s="6" t="str">
        <f t="shared" si="2"/>
        <v>Slight</v>
      </c>
      <c r="T104" s="36" t="s">
        <v>176</v>
      </c>
      <c r="U104" s="25" t="s">
        <v>316</v>
      </c>
      <c r="V104" s="25" t="s">
        <v>335</v>
      </c>
      <c r="W104" s="25" t="s">
        <v>334</v>
      </c>
      <c r="X104" s="25">
        <v>3</v>
      </c>
      <c r="Y104" s="25">
        <v>66</v>
      </c>
      <c r="Z104" s="6" t="s">
        <v>198</v>
      </c>
    </row>
    <row r="105" spans="2:26" ht="46.5" customHeight="1">
      <c r="B105" s="9" t="s">
        <v>241</v>
      </c>
      <c r="C105" s="5" t="s">
        <v>242</v>
      </c>
      <c r="D105" s="6"/>
      <c r="E105" s="6"/>
      <c r="F105" s="6" t="s">
        <v>299</v>
      </c>
      <c r="G105" s="31">
        <v>0.1</v>
      </c>
      <c r="H105" s="6" t="s">
        <v>311</v>
      </c>
      <c r="I105" s="6"/>
      <c r="J105" s="6" t="s">
        <v>112</v>
      </c>
      <c r="K105" s="6">
        <v>7</v>
      </c>
      <c r="L105" s="6">
        <v>20</v>
      </c>
      <c r="M105" s="6">
        <v>2.5</v>
      </c>
      <c r="N105" s="6" t="str">
        <f t="shared" si="3"/>
        <v>Slight</v>
      </c>
      <c r="O105" s="38"/>
      <c r="P105" s="27"/>
      <c r="Q105" s="27"/>
      <c r="R105" s="6">
        <v>8.7</v>
      </c>
      <c r="S105" s="6" t="str">
        <f t="shared" si="2"/>
        <v>Moderate</v>
      </c>
      <c r="T105" s="38"/>
      <c r="U105" s="27" t="s">
        <v>316</v>
      </c>
      <c r="V105" s="27" t="s">
        <v>335</v>
      </c>
      <c r="W105" s="27" t="s">
        <v>334</v>
      </c>
      <c r="X105" s="27"/>
      <c r="Y105" s="27"/>
      <c r="Z105" s="6" t="s">
        <v>198</v>
      </c>
    </row>
    <row r="106" spans="2:26" ht="46.5" customHeight="1">
      <c r="B106" s="9" t="s">
        <v>241</v>
      </c>
      <c r="C106" s="5" t="s">
        <v>242</v>
      </c>
      <c r="D106" s="6"/>
      <c r="E106" s="6"/>
      <c r="F106" s="6" t="s">
        <v>300</v>
      </c>
      <c r="G106" s="31">
        <v>0.1</v>
      </c>
      <c r="H106" s="6" t="s">
        <v>311</v>
      </c>
      <c r="I106" s="6"/>
      <c r="J106" s="6" t="s">
        <v>112</v>
      </c>
      <c r="K106" s="6">
        <v>7</v>
      </c>
      <c r="L106" s="6">
        <v>30</v>
      </c>
      <c r="M106" s="6">
        <v>1.9</v>
      </c>
      <c r="N106" s="6" t="str">
        <f t="shared" si="3"/>
        <v>Slight</v>
      </c>
      <c r="O106" s="37"/>
      <c r="P106" s="26"/>
      <c r="Q106" s="26"/>
      <c r="R106" s="6">
        <v>11.9</v>
      </c>
      <c r="S106" s="6" t="str">
        <f t="shared" si="2"/>
        <v>Severe</v>
      </c>
      <c r="T106" s="37"/>
      <c r="U106" s="26" t="s">
        <v>316</v>
      </c>
      <c r="V106" s="26" t="s">
        <v>335</v>
      </c>
      <c r="W106" s="26" t="s">
        <v>334</v>
      </c>
      <c r="X106" s="26"/>
      <c r="Y106" s="26"/>
      <c r="Z106" s="6" t="s">
        <v>198</v>
      </c>
    </row>
    <row r="107" spans="2:26" ht="46.5" customHeight="1">
      <c r="B107" s="10" t="s">
        <v>243</v>
      </c>
      <c r="C107" s="11" t="s">
        <v>405</v>
      </c>
      <c r="D107" s="8"/>
      <c r="E107" s="8"/>
      <c r="F107" s="7" t="s">
        <v>300</v>
      </c>
      <c r="G107" s="31">
        <v>0.1</v>
      </c>
      <c r="H107" s="8" t="s">
        <v>311</v>
      </c>
      <c r="I107" s="8"/>
      <c r="J107" s="8" t="s">
        <v>12</v>
      </c>
      <c r="K107" s="7">
        <v>6.5</v>
      </c>
      <c r="L107" s="7">
        <v>80</v>
      </c>
      <c r="M107" s="6">
        <v>4.3</v>
      </c>
      <c r="N107" s="6" t="str">
        <f t="shared" si="3"/>
        <v>Slight</v>
      </c>
      <c r="O107" s="36" t="s">
        <v>217</v>
      </c>
      <c r="P107" s="25">
        <v>2</v>
      </c>
      <c r="Q107" s="25">
        <v>100</v>
      </c>
      <c r="R107" s="6">
        <v>4.1</v>
      </c>
      <c r="S107" s="6" t="str">
        <f t="shared" si="2"/>
        <v>Slight</v>
      </c>
      <c r="T107" s="36" t="s">
        <v>217</v>
      </c>
      <c r="U107" s="25" t="s">
        <v>317</v>
      </c>
      <c r="V107" s="25" t="s">
        <v>317</v>
      </c>
      <c r="W107" s="25" t="s">
        <v>317</v>
      </c>
      <c r="X107" s="25">
        <v>2</v>
      </c>
      <c r="Y107" s="25">
        <v>100</v>
      </c>
      <c r="Z107" s="6" t="s">
        <v>198</v>
      </c>
    </row>
    <row r="108" spans="2:26" ht="46.5" customHeight="1">
      <c r="B108" s="9" t="s">
        <v>243</v>
      </c>
      <c r="C108" s="5" t="s">
        <v>405</v>
      </c>
      <c r="D108" s="6"/>
      <c r="E108" s="6"/>
      <c r="F108" s="6" t="s">
        <v>301</v>
      </c>
      <c r="G108" s="31">
        <v>0.1</v>
      </c>
      <c r="H108" s="6" t="s">
        <v>311</v>
      </c>
      <c r="I108" s="6"/>
      <c r="J108" s="6" t="s">
        <v>12</v>
      </c>
      <c r="K108" s="6">
        <v>6.5</v>
      </c>
      <c r="L108" s="6">
        <v>100</v>
      </c>
      <c r="M108" s="6">
        <v>4</v>
      </c>
      <c r="N108" s="6" t="str">
        <f t="shared" si="3"/>
        <v>Slight</v>
      </c>
      <c r="O108" s="37"/>
      <c r="P108" s="26"/>
      <c r="Q108" s="26"/>
      <c r="R108" s="6">
        <v>4.2</v>
      </c>
      <c r="S108" s="6" t="str">
        <f t="shared" si="2"/>
        <v>Slight</v>
      </c>
      <c r="T108" s="37"/>
      <c r="U108" s="25" t="s">
        <v>317</v>
      </c>
      <c r="V108" s="25" t="s">
        <v>317</v>
      </c>
      <c r="W108" s="25" t="s">
        <v>317</v>
      </c>
      <c r="X108" s="26"/>
      <c r="Y108" s="26"/>
      <c r="Z108" s="6" t="s">
        <v>198</v>
      </c>
    </row>
    <row r="109" spans="2:26" ht="46.5" customHeight="1">
      <c r="B109" s="10" t="s">
        <v>123</v>
      </c>
      <c r="C109" s="11" t="s">
        <v>124</v>
      </c>
      <c r="D109" s="8"/>
      <c r="E109" s="8"/>
      <c r="F109" s="7" t="s">
        <v>345</v>
      </c>
      <c r="G109" s="31">
        <v>0.1</v>
      </c>
      <c r="H109" s="8" t="s">
        <v>311</v>
      </c>
      <c r="I109" s="8"/>
      <c r="J109" s="8" t="s">
        <v>12</v>
      </c>
      <c r="K109" s="7">
        <v>8.5</v>
      </c>
      <c r="L109" s="7">
        <v>0.25</v>
      </c>
      <c r="M109" s="6">
        <v>17</v>
      </c>
      <c r="N109" s="6" t="str">
        <f t="shared" si="3"/>
        <v>Severe</v>
      </c>
      <c r="O109" s="36" t="s">
        <v>176</v>
      </c>
      <c r="P109" s="25">
        <v>2</v>
      </c>
      <c r="Q109" s="25">
        <v>100</v>
      </c>
      <c r="R109" s="6">
        <v>18.6</v>
      </c>
      <c r="S109" s="6" t="str">
        <f t="shared" si="2"/>
        <v>Severe</v>
      </c>
      <c r="T109" s="36" t="s">
        <v>176</v>
      </c>
      <c r="U109" s="25" t="s">
        <v>317</v>
      </c>
      <c r="V109" s="25" t="s">
        <v>317</v>
      </c>
      <c r="W109" s="25" t="s">
        <v>317</v>
      </c>
      <c r="X109" s="25">
        <v>2</v>
      </c>
      <c r="Y109" s="25">
        <v>100</v>
      </c>
      <c r="Z109" s="6" t="s">
        <v>198</v>
      </c>
    </row>
    <row r="110" spans="2:26" ht="46.5" customHeight="1">
      <c r="B110" s="9" t="s">
        <v>123</v>
      </c>
      <c r="C110" s="5" t="s">
        <v>124</v>
      </c>
      <c r="D110" s="6"/>
      <c r="E110" s="6"/>
      <c r="F110" s="6" t="s">
        <v>300</v>
      </c>
      <c r="G110" s="31">
        <v>0.1</v>
      </c>
      <c r="H110" s="6" t="s">
        <v>311</v>
      </c>
      <c r="I110" s="6"/>
      <c r="J110" s="6" t="s">
        <v>12</v>
      </c>
      <c r="K110" s="6">
        <v>8.5</v>
      </c>
      <c r="L110" s="6">
        <v>2.5</v>
      </c>
      <c r="M110" s="6">
        <v>13.5</v>
      </c>
      <c r="N110" s="6" t="str">
        <f t="shared" si="3"/>
        <v>Severe</v>
      </c>
      <c r="O110" s="37"/>
      <c r="P110" s="26"/>
      <c r="Q110" s="26"/>
      <c r="R110" s="6">
        <v>18.2</v>
      </c>
      <c r="S110" s="6" t="str">
        <f t="shared" si="2"/>
        <v>Severe</v>
      </c>
      <c r="T110" s="37"/>
      <c r="U110" s="25" t="s">
        <v>317</v>
      </c>
      <c r="V110" s="25" t="s">
        <v>317</v>
      </c>
      <c r="W110" s="25" t="s">
        <v>317</v>
      </c>
      <c r="X110" s="26"/>
      <c r="Y110" s="26"/>
      <c r="Z110" s="6" t="s">
        <v>198</v>
      </c>
    </row>
    <row r="111" spans="2:26" ht="46.5" customHeight="1">
      <c r="B111" s="4" t="s">
        <v>125</v>
      </c>
      <c r="C111" s="5" t="s">
        <v>260</v>
      </c>
      <c r="D111" s="6" t="s">
        <v>261</v>
      </c>
      <c r="E111" s="6">
        <v>142734</v>
      </c>
      <c r="F111" s="7" t="s">
        <v>345</v>
      </c>
      <c r="G111" s="31">
        <v>0.1</v>
      </c>
      <c r="H111" s="6" t="s">
        <v>312</v>
      </c>
      <c r="I111" s="8"/>
      <c r="J111" s="8">
        <v>42</v>
      </c>
      <c r="K111" s="7">
        <v>2.3</v>
      </c>
      <c r="L111" s="7">
        <v>2</v>
      </c>
      <c r="M111" s="6">
        <v>15.6</v>
      </c>
      <c r="N111" s="6" t="str">
        <f t="shared" si="3"/>
        <v>Severe</v>
      </c>
      <c r="O111" s="36" t="s">
        <v>176</v>
      </c>
      <c r="P111" s="25">
        <v>3</v>
      </c>
      <c r="Q111" s="25">
        <v>33</v>
      </c>
      <c r="R111" s="6">
        <v>12.8</v>
      </c>
      <c r="S111" s="6" t="str">
        <f t="shared" si="2"/>
        <v>Severe</v>
      </c>
      <c r="T111" s="36" t="s">
        <v>176</v>
      </c>
      <c r="U111" s="25" t="s">
        <v>317</v>
      </c>
      <c r="V111" s="25" t="s">
        <v>317</v>
      </c>
      <c r="W111" s="25" t="s">
        <v>317</v>
      </c>
      <c r="X111" s="25">
        <v>3</v>
      </c>
      <c r="Y111" s="25">
        <v>66</v>
      </c>
      <c r="Z111" s="6" t="s">
        <v>198</v>
      </c>
    </row>
    <row r="112" spans="2:26" ht="46.5" customHeight="1">
      <c r="B112" s="9" t="s">
        <v>125</v>
      </c>
      <c r="C112" s="5" t="s">
        <v>260</v>
      </c>
      <c r="D112" s="6" t="s">
        <v>261</v>
      </c>
      <c r="E112" s="6">
        <v>142734</v>
      </c>
      <c r="F112" s="6" t="s">
        <v>347</v>
      </c>
      <c r="G112" s="31">
        <v>0.1</v>
      </c>
      <c r="H112" s="6" t="s">
        <v>312</v>
      </c>
      <c r="I112" s="6"/>
      <c r="J112" s="6">
        <v>42</v>
      </c>
      <c r="K112" s="6">
        <v>2.3</v>
      </c>
      <c r="L112" s="6" t="s">
        <v>349</v>
      </c>
      <c r="M112" s="6">
        <v>0.75</v>
      </c>
      <c r="N112" s="6" t="str">
        <f t="shared" si="3"/>
        <v>Nonirritant</v>
      </c>
      <c r="O112" s="38"/>
      <c r="P112" s="27"/>
      <c r="Q112" s="27"/>
      <c r="R112" s="6">
        <v>0.85</v>
      </c>
      <c r="S112" s="6" t="str">
        <f t="shared" si="2"/>
        <v>Nonirritant</v>
      </c>
      <c r="T112" s="38"/>
      <c r="U112" s="25" t="s">
        <v>317</v>
      </c>
      <c r="V112" s="25" t="s">
        <v>317</v>
      </c>
      <c r="W112" s="25" t="s">
        <v>317</v>
      </c>
      <c r="X112" s="27"/>
      <c r="Y112" s="27"/>
      <c r="Z112" s="6" t="s">
        <v>198</v>
      </c>
    </row>
    <row r="113" spans="2:26" ht="46.5" customHeight="1">
      <c r="B113" s="9" t="s">
        <v>125</v>
      </c>
      <c r="C113" s="5" t="s">
        <v>260</v>
      </c>
      <c r="D113" s="6" t="s">
        <v>261</v>
      </c>
      <c r="E113" s="6">
        <v>142734</v>
      </c>
      <c r="F113" s="6" t="s">
        <v>300</v>
      </c>
      <c r="G113" s="31">
        <v>0.1</v>
      </c>
      <c r="H113" s="6" t="s">
        <v>312</v>
      </c>
      <c r="I113" s="6"/>
      <c r="J113" s="6">
        <v>42</v>
      </c>
      <c r="K113" s="6">
        <v>2.3</v>
      </c>
      <c r="L113" s="6" t="s">
        <v>349</v>
      </c>
      <c r="M113" s="6">
        <v>8.4</v>
      </c>
      <c r="N113" s="6" t="str">
        <f t="shared" si="3"/>
        <v>Moderate</v>
      </c>
      <c r="O113" s="37"/>
      <c r="P113" s="26"/>
      <c r="Q113" s="26"/>
      <c r="R113" s="6">
        <v>6.9</v>
      </c>
      <c r="S113" s="6" t="str">
        <f t="shared" si="2"/>
        <v>Moderate</v>
      </c>
      <c r="T113" s="37"/>
      <c r="U113" s="25" t="s">
        <v>317</v>
      </c>
      <c r="V113" s="25" t="s">
        <v>317</v>
      </c>
      <c r="W113" s="25" t="s">
        <v>317</v>
      </c>
      <c r="X113" s="26"/>
      <c r="Y113" s="26"/>
      <c r="Z113" s="6" t="s">
        <v>198</v>
      </c>
    </row>
    <row r="114" spans="2:26" ht="46.5" customHeight="1">
      <c r="B114" s="9" t="s">
        <v>262</v>
      </c>
      <c r="C114" s="5" t="s">
        <v>263</v>
      </c>
      <c r="D114" s="6" t="s">
        <v>264</v>
      </c>
      <c r="E114" s="6">
        <v>125122</v>
      </c>
      <c r="F114" s="6" t="s">
        <v>301</v>
      </c>
      <c r="G114" s="31">
        <v>0.1</v>
      </c>
      <c r="H114" s="6" t="s">
        <v>312</v>
      </c>
      <c r="I114" s="6"/>
      <c r="J114" s="6" t="s">
        <v>16</v>
      </c>
      <c r="K114" s="6" t="s">
        <v>14</v>
      </c>
      <c r="L114" s="6">
        <v>40</v>
      </c>
      <c r="M114" s="6">
        <v>4.1</v>
      </c>
      <c r="N114" s="6" t="str">
        <f t="shared" si="3"/>
        <v>Slight</v>
      </c>
      <c r="O114" s="36" t="s">
        <v>217</v>
      </c>
      <c r="P114" s="25">
        <v>2</v>
      </c>
      <c r="Q114" s="25">
        <v>100</v>
      </c>
      <c r="R114" s="6">
        <v>4.6</v>
      </c>
      <c r="S114" s="6" t="str">
        <f t="shared" si="2"/>
        <v>Slight</v>
      </c>
      <c r="T114" s="36" t="s">
        <v>218</v>
      </c>
      <c r="U114" s="25" t="s">
        <v>316</v>
      </c>
      <c r="V114" s="25" t="s">
        <v>335</v>
      </c>
      <c r="W114" s="25" t="s">
        <v>334</v>
      </c>
      <c r="X114" s="25">
        <v>2</v>
      </c>
      <c r="Y114" s="25">
        <v>100</v>
      </c>
      <c r="Z114" s="6" t="s">
        <v>198</v>
      </c>
    </row>
    <row r="115" spans="2:26" ht="46.5" customHeight="1">
      <c r="B115" s="4" t="s">
        <v>262</v>
      </c>
      <c r="C115" s="5" t="s">
        <v>263</v>
      </c>
      <c r="D115" s="6" t="s">
        <v>264</v>
      </c>
      <c r="E115" s="6">
        <v>125122</v>
      </c>
      <c r="F115" s="7" t="s">
        <v>347</v>
      </c>
      <c r="G115" s="31">
        <v>0.1</v>
      </c>
      <c r="H115" s="6" t="s">
        <v>312</v>
      </c>
      <c r="I115" s="8"/>
      <c r="J115" s="8" t="s">
        <v>16</v>
      </c>
      <c r="K115" s="7" t="s">
        <v>14</v>
      </c>
      <c r="L115" s="7">
        <v>40</v>
      </c>
      <c r="M115" s="6">
        <v>1.7</v>
      </c>
      <c r="N115" s="6" t="str">
        <f t="shared" si="3"/>
        <v>Slight</v>
      </c>
      <c r="O115" s="37"/>
      <c r="P115" s="26"/>
      <c r="Q115" s="26"/>
      <c r="R115" s="6">
        <v>8.1</v>
      </c>
      <c r="S115" s="6" t="str">
        <f t="shared" si="2"/>
        <v>Moderate</v>
      </c>
      <c r="T115" s="37"/>
      <c r="U115" s="26" t="s">
        <v>316</v>
      </c>
      <c r="V115" s="26" t="s">
        <v>335</v>
      </c>
      <c r="W115" s="26" t="s">
        <v>334</v>
      </c>
      <c r="X115" s="26"/>
      <c r="Y115" s="26"/>
      <c r="Z115" s="6" t="s">
        <v>198</v>
      </c>
    </row>
    <row r="116" spans="2:26" ht="46.5" customHeight="1">
      <c r="B116" s="9" t="s">
        <v>265</v>
      </c>
      <c r="C116" s="5" t="s">
        <v>266</v>
      </c>
      <c r="D116" s="6" t="s">
        <v>267</v>
      </c>
      <c r="E116" s="6">
        <v>78842</v>
      </c>
      <c r="F116" s="6" t="s">
        <v>299</v>
      </c>
      <c r="G116" s="31">
        <v>0.1</v>
      </c>
      <c r="H116" s="6" t="s">
        <v>313</v>
      </c>
      <c r="I116" s="6"/>
      <c r="J116" s="6">
        <v>67</v>
      </c>
      <c r="K116" s="6" t="s">
        <v>15</v>
      </c>
      <c r="L116" s="6">
        <v>10</v>
      </c>
      <c r="M116" s="6">
        <v>2.1</v>
      </c>
      <c r="N116" s="6" t="str">
        <f t="shared" si="3"/>
        <v>Slight</v>
      </c>
      <c r="O116" s="36" t="s">
        <v>217</v>
      </c>
      <c r="P116" s="25">
        <v>2</v>
      </c>
      <c r="Q116" s="25">
        <v>100</v>
      </c>
      <c r="R116" s="6">
        <v>19.4</v>
      </c>
      <c r="S116" s="6" t="str">
        <f t="shared" si="2"/>
        <v>Severe</v>
      </c>
      <c r="T116" s="36" t="s">
        <v>176</v>
      </c>
      <c r="U116" s="25" t="s">
        <v>318</v>
      </c>
      <c r="V116" s="25" t="s">
        <v>336</v>
      </c>
      <c r="W116" s="25" t="s">
        <v>334</v>
      </c>
      <c r="X116" s="25">
        <v>2</v>
      </c>
      <c r="Y116" s="25">
        <v>100</v>
      </c>
      <c r="Z116" s="6" t="s">
        <v>198</v>
      </c>
    </row>
    <row r="117" spans="2:26" ht="46.5" customHeight="1">
      <c r="B117" s="4" t="s">
        <v>265</v>
      </c>
      <c r="C117" s="5" t="s">
        <v>266</v>
      </c>
      <c r="D117" s="6" t="s">
        <v>267</v>
      </c>
      <c r="E117" s="6">
        <v>78842</v>
      </c>
      <c r="F117" s="7" t="s">
        <v>346</v>
      </c>
      <c r="G117" s="31">
        <v>0.1</v>
      </c>
      <c r="H117" s="6" t="s">
        <v>313</v>
      </c>
      <c r="I117" s="8"/>
      <c r="J117" s="8">
        <v>67</v>
      </c>
      <c r="K117" s="7" t="s">
        <v>15</v>
      </c>
      <c r="L117" s="7">
        <v>15</v>
      </c>
      <c r="M117" s="6">
        <v>0</v>
      </c>
      <c r="N117" s="6" t="str">
        <f t="shared" si="3"/>
        <v>Nonirritant</v>
      </c>
      <c r="O117" s="37"/>
      <c r="P117" s="26"/>
      <c r="Q117" s="26"/>
      <c r="R117" s="6">
        <v>20</v>
      </c>
      <c r="S117" s="6" t="str">
        <f t="shared" si="2"/>
        <v>Severe</v>
      </c>
      <c r="T117" s="37"/>
      <c r="U117" s="26" t="s">
        <v>318</v>
      </c>
      <c r="V117" s="26" t="s">
        <v>336</v>
      </c>
      <c r="W117" s="26" t="s">
        <v>334</v>
      </c>
      <c r="X117" s="26"/>
      <c r="Y117" s="26"/>
      <c r="Z117" s="6" t="s">
        <v>198</v>
      </c>
    </row>
    <row r="118" spans="2:26" ht="46.5" customHeight="1">
      <c r="B118" s="4" t="s">
        <v>56</v>
      </c>
      <c r="C118" s="5" t="s">
        <v>57</v>
      </c>
      <c r="D118" s="6"/>
      <c r="E118" s="6"/>
      <c r="F118" s="7" t="s">
        <v>345</v>
      </c>
      <c r="G118" s="31">
        <v>0.1</v>
      </c>
      <c r="H118" s="6" t="s">
        <v>311</v>
      </c>
      <c r="I118" s="8"/>
      <c r="J118" s="8" t="s">
        <v>112</v>
      </c>
      <c r="K118" s="7">
        <v>9</v>
      </c>
      <c r="L118" s="7">
        <v>0.5</v>
      </c>
      <c r="M118" s="6">
        <v>17.2</v>
      </c>
      <c r="N118" s="6" t="str">
        <f t="shared" si="3"/>
        <v>Severe</v>
      </c>
      <c r="O118" s="36" t="s">
        <v>176</v>
      </c>
      <c r="P118" s="25">
        <v>2</v>
      </c>
      <c r="Q118" s="25">
        <v>100</v>
      </c>
      <c r="R118" s="6">
        <v>18</v>
      </c>
      <c r="S118" s="6" t="str">
        <f t="shared" si="2"/>
        <v>Severe</v>
      </c>
      <c r="T118" s="36" t="s">
        <v>176</v>
      </c>
      <c r="U118" s="25" t="s">
        <v>317</v>
      </c>
      <c r="V118" s="25" t="s">
        <v>317</v>
      </c>
      <c r="W118" s="25" t="s">
        <v>317</v>
      </c>
      <c r="X118" s="25">
        <v>2</v>
      </c>
      <c r="Y118" s="25">
        <v>100</v>
      </c>
      <c r="Z118" s="6" t="s">
        <v>198</v>
      </c>
    </row>
    <row r="119" spans="2:26" ht="46.5" customHeight="1">
      <c r="B119" s="9" t="s">
        <v>56</v>
      </c>
      <c r="C119" s="5" t="s">
        <v>57</v>
      </c>
      <c r="D119" s="6"/>
      <c r="E119" s="6"/>
      <c r="F119" s="6" t="s">
        <v>301</v>
      </c>
      <c r="G119" s="31">
        <v>0.1</v>
      </c>
      <c r="H119" s="6" t="s">
        <v>311</v>
      </c>
      <c r="I119" s="6"/>
      <c r="J119" s="6" t="s">
        <v>112</v>
      </c>
      <c r="K119" s="6">
        <v>9</v>
      </c>
      <c r="L119" s="6">
        <v>0.5</v>
      </c>
      <c r="M119" s="6">
        <v>9.9</v>
      </c>
      <c r="N119" s="6" t="str">
        <f t="shared" si="3"/>
        <v>Severe</v>
      </c>
      <c r="O119" s="37"/>
      <c r="P119" s="26"/>
      <c r="Q119" s="26"/>
      <c r="R119" s="6">
        <v>10.7</v>
      </c>
      <c r="S119" s="6" t="str">
        <f t="shared" si="2"/>
        <v>Severe</v>
      </c>
      <c r="T119" s="37"/>
      <c r="U119" s="26" t="s">
        <v>317</v>
      </c>
      <c r="V119" s="26" t="s">
        <v>317</v>
      </c>
      <c r="W119" s="26" t="s">
        <v>317</v>
      </c>
      <c r="X119" s="26"/>
      <c r="Y119" s="26"/>
      <c r="Z119" s="6" t="s">
        <v>198</v>
      </c>
    </row>
    <row r="120" spans="2:26" ht="46.5" customHeight="1">
      <c r="B120" s="4" t="s">
        <v>58</v>
      </c>
      <c r="C120" s="5" t="s">
        <v>59</v>
      </c>
      <c r="D120" s="6" t="s">
        <v>75</v>
      </c>
      <c r="E120" s="6">
        <v>35127505</v>
      </c>
      <c r="F120" s="7" t="s">
        <v>300</v>
      </c>
      <c r="G120" s="31">
        <v>0.1</v>
      </c>
      <c r="H120" s="6" t="s">
        <v>313</v>
      </c>
      <c r="I120" s="8"/>
      <c r="J120" s="8">
        <v>0.1</v>
      </c>
      <c r="K120" s="7" t="s">
        <v>15</v>
      </c>
      <c r="L120" s="7" t="s">
        <v>350</v>
      </c>
      <c r="M120" s="6">
        <v>0</v>
      </c>
      <c r="N120" s="6" t="str">
        <f t="shared" si="3"/>
        <v>Nonirritant</v>
      </c>
      <c r="O120" s="36" t="s">
        <v>219</v>
      </c>
      <c r="P120" s="25">
        <v>2</v>
      </c>
      <c r="Q120" s="25">
        <v>100</v>
      </c>
      <c r="R120" s="6">
        <v>4.5</v>
      </c>
      <c r="S120" s="6" t="str">
        <f t="shared" si="2"/>
        <v>Slight</v>
      </c>
      <c r="T120" s="36" t="s">
        <v>176</v>
      </c>
      <c r="U120" s="25" t="s">
        <v>316</v>
      </c>
      <c r="V120" s="25" t="s">
        <v>336</v>
      </c>
      <c r="W120" s="25" t="s">
        <v>334</v>
      </c>
      <c r="X120" s="25">
        <v>2</v>
      </c>
      <c r="Y120" s="25">
        <v>50</v>
      </c>
      <c r="Z120" s="6" t="s">
        <v>198</v>
      </c>
    </row>
    <row r="121" spans="2:26" ht="46.5" customHeight="1">
      <c r="B121" s="9" t="s">
        <v>58</v>
      </c>
      <c r="C121" s="5" t="s">
        <v>59</v>
      </c>
      <c r="D121" s="6" t="s">
        <v>75</v>
      </c>
      <c r="E121" s="6">
        <v>35127505</v>
      </c>
      <c r="F121" s="6" t="s">
        <v>299</v>
      </c>
      <c r="G121" s="31">
        <v>0.1</v>
      </c>
      <c r="H121" s="6" t="s">
        <v>313</v>
      </c>
      <c r="I121" s="6"/>
      <c r="J121" s="6">
        <v>0.1</v>
      </c>
      <c r="K121" s="6" t="s">
        <v>15</v>
      </c>
      <c r="L121" s="6">
        <v>20</v>
      </c>
      <c r="M121" s="6">
        <v>0</v>
      </c>
      <c r="N121" s="6" t="str">
        <f t="shared" si="3"/>
        <v>Nonirritant</v>
      </c>
      <c r="O121" s="37"/>
      <c r="P121" s="26"/>
      <c r="Q121" s="26"/>
      <c r="R121" s="6">
        <v>10</v>
      </c>
      <c r="S121" s="6" t="str">
        <f t="shared" si="2"/>
        <v>Severe</v>
      </c>
      <c r="T121" s="37"/>
      <c r="U121" s="26" t="s">
        <v>316</v>
      </c>
      <c r="V121" s="26" t="s">
        <v>336</v>
      </c>
      <c r="W121" s="26" t="s">
        <v>334</v>
      </c>
      <c r="X121" s="26"/>
      <c r="Y121" s="26"/>
      <c r="Z121" s="6" t="s">
        <v>198</v>
      </c>
    </row>
    <row r="122" spans="2:26" ht="46.5" customHeight="1">
      <c r="B122" s="4" t="s">
        <v>244</v>
      </c>
      <c r="C122" s="5" t="s">
        <v>109</v>
      </c>
      <c r="D122" s="6" t="s">
        <v>110</v>
      </c>
      <c r="E122" s="6">
        <v>328507</v>
      </c>
      <c r="F122" s="7" t="s">
        <v>345</v>
      </c>
      <c r="G122" s="31">
        <v>0.1</v>
      </c>
      <c r="H122" s="6" t="s">
        <v>312</v>
      </c>
      <c r="I122" s="8"/>
      <c r="J122" s="8">
        <v>1000</v>
      </c>
      <c r="K122" s="7">
        <v>1.75</v>
      </c>
      <c r="L122" s="7">
        <v>0.5</v>
      </c>
      <c r="M122" s="6">
        <v>19.1</v>
      </c>
      <c r="N122" s="6" t="str">
        <f t="shared" si="3"/>
        <v>Severe</v>
      </c>
      <c r="O122" s="36" t="s">
        <v>176</v>
      </c>
      <c r="P122" s="25">
        <v>2</v>
      </c>
      <c r="Q122" s="25">
        <v>100</v>
      </c>
      <c r="R122" s="6">
        <v>19.8</v>
      </c>
      <c r="S122" s="6" t="str">
        <f t="shared" si="2"/>
        <v>Severe</v>
      </c>
      <c r="T122" s="36" t="s">
        <v>176</v>
      </c>
      <c r="U122" s="25">
        <v>1</v>
      </c>
      <c r="V122" s="25" t="s">
        <v>317</v>
      </c>
      <c r="W122" s="25" t="s">
        <v>351</v>
      </c>
      <c r="X122" s="25">
        <v>2</v>
      </c>
      <c r="Y122" s="25">
        <v>100</v>
      </c>
      <c r="Z122" s="6" t="s">
        <v>198</v>
      </c>
    </row>
    <row r="123" spans="2:26" ht="46.5" customHeight="1">
      <c r="B123" s="9" t="s">
        <v>244</v>
      </c>
      <c r="C123" s="5" t="s">
        <v>109</v>
      </c>
      <c r="D123" s="6" t="s">
        <v>110</v>
      </c>
      <c r="E123" s="6">
        <v>328507</v>
      </c>
      <c r="F123" s="6" t="s">
        <v>300</v>
      </c>
      <c r="G123" s="31">
        <v>0.1</v>
      </c>
      <c r="H123" s="6" t="s">
        <v>312</v>
      </c>
      <c r="I123" s="6"/>
      <c r="J123" s="6">
        <v>1000</v>
      </c>
      <c r="K123" s="6">
        <v>1.75</v>
      </c>
      <c r="L123" s="6">
        <v>0.5</v>
      </c>
      <c r="M123" s="6">
        <v>18.8</v>
      </c>
      <c r="N123" s="6" t="str">
        <f t="shared" si="3"/>
        <v>Severe</v>
      </c>
      <c r="O123" s="37"/>
      <c r="P123" s="26"/>
      <c r="Q123" s="26"/>
      <c r="R123" s="6">
        <v>19.7</v>
      </c>
      <c r="S123" s="6" t="str">
        <f t="shared" si="2"/>
        <v>Severe</v>
      </c>
      <c r="T123" s="37"/>
      <c r="U123" s="26">
        <v>1</v>
      </c>
      <c r="V123" s="26" t="s">
        <v>317</v>
      </c>
      <c r="W123" s="26" t="s">
        <v>351</v>
      </c>
      <c r="X123" s="26"/>
      <c r="Y123" s="26"/>
      <c r="Z123" s="6" t="s">
        <v>198</v>
      </c>
    </row>
    <row r="124" spans="2:26" ht="24.75" customHeight="1">
      <c r="B124" s="10" t="s">
        <v>207</v>
      </c>
      <c r="C124" s="16" t="s">
        <v>206</v>
      </c>
      <c r="D124" s="17" t="s">
        <v>327</v>
      </c>
      <c r="E124" s="17">
        <v>79334</v>
      </c>
      <c r="F124" s="18" t="s">
        <v>348</v>
      </c>
      <c r="G124" s="31">
        <v>0.1</v>
      </c>
      <c r="H124" s="17" t="s">
        <v>311</v>
      </c>
      <c r="I124" s="17"/>
      <c r="J124" s="17" t="s">
        <v>112</v>
      </c>
      <c r="K124" s="18">
        <v>2</v>
      </c>
      <c r="L124" s="18">
        <v>2.5</v>
      </c>
      <c r="M124" s="19">
        <v>17.6</v>
      </c>
      <c r="N124" s="6" t="str">
        <f t="shared" si="3"/>
        <v>Severe</v>
      </c>
      <c r="O124" s="28" t="s">
        <v>176</v>
      </c>
      <c r="P124" s="28">
        <v>1</v>
      </c>
      <c r="Q124" s="28"/>
      <c r="R124" s="6">
        <v>19.6</v>
      </c>
      <c r="S124" s="6" t="str">
        <f t="shared" si="2"/>
        <v>Severe</v>
      </c>
      <c r="T124" s="28" t="s">
        <v>176</v>
      </c>
      <c r="U124" s="28" t="s">
        <v>317</v>
      </c>
      <c r="V124" s="28" t="s">
        <v>317</v>
      </c>
      <c r="W124" s="28" t="s">
        <v>317</v>
      </c>
      <c r="X124" s="28">
        <v>1</v>
      </c>
      <c r="Y124" s="28"/>
      <c r="Z124" s="6" t="s">
        <v>198</v>
      </c>
    </row>
    <row r="125" spans="2:26" ht="22.5" customHeight="1">
      <c r="B125" s="4" t="s">
        <v>328</v>
      </c>
      <c r="C125" s="5" t="s">
        <v>85</v>
      </c>
      <c r="D125" s="6" t="s">
        <v>86</v>
      </c>
      <c r="E125" s="6">
        <v>4511426</v>
      </c>
      <c r="F125" s="7" t="s">
        <v>345</v>
      </c>
      <c r="G125" s="31">
        <v>0.1</v>
      </c>
      <c r="H125" s="6" t="s">
        <v>312</v>
      </c>
      <c r="I125" s="8"/>
      <c r="J125" s="8" t="s">
        <v>12</v>
      </c>
      <c r="K125" s="7">
        <v>3</v>
      </c>
      <c r="L125" s="7">
        <v>0.25</v>
      </c>
      <c r="M125" s="6">
        <v>13.5</v>
      </c>
      <c r="N125" s="6" t="str">
        <f t="shared" si="3"/>
        <v>Severe</v>
      </c>
      <c r="O125" s="36" t="s">
        <v>176</v>
      </c>
      <c r="P125" s="25">
        <v>3</v>
      </c>
      <c r="Q125" s="25">
        <v>66</v>
      </c>
      <c r="R125" s="6">
        <v>4</v>
      </c>
      <c r="S125" s="6" t="str">
        <f t="shared" si="2"/>
        <v>Slight</v>
      </c>
      <c r="T125" s="36" t="s">
        <v>217</v>
      </c>
      <c r="U125" s="28" t="s">
        <v>317</v>
      </c>
      <c r="V125" s="25" t="s">
        <v>336</v>
      </c>
      <c r="W125" s="25" t="s">
        <v>317</v>
      </c>
      <c r="X125" s="25">
        <v>3</v>
      </c>
      <c r="Y125" s="25">
        <v>100</v>
      </c>
      <c r="Z125" s="6" t="s">
        <v>198</v>
      </c>
    </row>
    <row r="126" spans="2:26" ht="21" customHeight="1">
      <c r="B126" s="9" t="s">
        <v>328</v>
      </c>
      <c r="C126" s="5" t="s">
        <v>85</v>
      </c>
      <c r="D126" s="6" t="s">
        <v>86</v>
      </c>
      <c r="E126" s="6">
        <v>4511426</v>
      </c>
      <c r="F126" s="6" t="s">
        <v>300</v>
      </c>
      <c r="G126" s="31">
        <v>0.1</v>
      </c>
      <c r="H126" s="6" t="s">
        <v>312</v>
      </c>
      <c r="I126" s="6"/>
      <c r="J126" s="6" t="s">
        <v>12</v>
      </c>
      <c r="K126" s="6">
        <v>3</v>
      </c>
      <c r="L126" s="6">
        <v>10</v>
      </c>
      <c r="M126" s="6">
        <v>1.8</v>
      </c>
      <c r="N126" s="6" t="str">
        <f t="shared" si="3"/>
        <v>Slight</v>
      </c>
      <c r="O126" s="38"/>
      <c r="P126" s="27"/>
      <c r="Q126" s="27"/>
      <c r="R126" s="6">
        <v>1.1</v>
      </c>
      <c r="S126" s="6" t="str">
        <f t="shared" si="2"/>
        <v>Slight</v>
      </c>
      <c r="T126" s="38"/>
      <c r="U126" s="28" t="s">
        <v>317</v>
      </c>
      <c r="V126" s="25" t="s">
        <v>336</v>
      </c>
      <c r="W126" s="25" t="s">
        <v>317</v>
      </c>
      <c r="X126" s="27"/>
      <c r="Y126" s="27"/>
      <c r="Z126" s="6" t="s">
        <v>198</v>
      </c>
    </row>
    <row r="127" spans="2:26" ht="21" customHeight="1">
      <c r="B127" s="9" t="s">
        <v>328</v>
      </c>
      <c r="C127" s="5" t="s">
        <v>85</v>
      </c>
      <c r="D127" s="6" t="s">
        <v>86</v>
      </c>
      <c r="E127" s="6">
        <v>4511426</v>
      </c>
      <c r="F127" s="6" t="s">
        <v>300</v>
      </c>
      <c r="G127" s="31">
        <v>0.1</v>
      </c>
      <c r="H127" s="6" t="s">
        <v>312</v>
      </c>
      <c r="I127" s="6"/>
      <c r="J127" s="6" t="s">
        <v>12</v>
      </c>
      <c r="K127" s="6">
        <v>3</v>
      </c>
      <c r="L127" s="6">
        <v>1.25</v>
      </c>
      <c r="M127" s="6">
        <v>10.5</v>
      </c>
      <c r="N127" s="6" t="str">
        <f t="shared" si="3"/>
        <v>Severe</v>
      </c>
      <c r="O127" s="37"/>
      <c r="P127" s="26"/>
      <c r="Q127" s="26"/>
      <c r="R127" s="6">
        <v>6.6</v>
      </c>
      <c r="S127" s="6" t="str">
        <f t="shared" si="2"/>
        <v>Moderate</v>
      </c>
      <c r="T127" s="37"/>
      <c r="U127" s="28" t="s">
        <v>317</v>
      </c>
      <c r="V127" s="25" t="s">
        <v>336</v>
      </c>
      <c r="W127" s="25" t="s">
        <v>317</v>
      </c>
      <c r="X127" s="26"/>
      <c r="Y127" s="26"/>
      <c r="Z127" s="6" t="s">
        <v>198</v>
      </c>
    </row>
    <row r="128" spans="2:26" ht="37.5" customHeight="1">
      <c r="B128" s="4" t="s">
        <v>87</v>
      </c>
      <c r="C128" s="5" t="s">
        <v>406</v>
      </c>
      <c r="D128" s="6" t="s">
        <v>70</v>
      </c>
      <c r="E128" s="6">
        <v>39665128</v>
      </c>
      <c r="F128" s="7" t="s">
        <v>347</v>
      </c>
      <c r="G128" s="31">
        <v>0.1</v>
      </c>
      <c r="H128" s="6" t="s">
        <v>312</v>
      </c>
      <c r="I128" s="8"/>
      <c r="J128" s="8">
        <v>1500</v>
      </c>
      <c r="K128" s="7">
        <v>10</v>
      </c>
      <c r="L128" s="7">
        <v>7.5</v>
      </c>
      <c r="M128" s="6">
        <v>10</v>
      </c>
      <c r="N128" s="6" t="str">
        <f t="shared" si="3"/>
        <v>Severe</v>
      </c>
      <c r="O128" s="36" t="s">
        <v>176</v>
      </c>
      <c r="P128" s="25">
        <v>2</v>
      </c>
      <c r="Q128" s="25">
        <v>50</v>
      </c>
      <c r="R128" s="6">
        <v>10.4</v>
      </c>
      <c r="S128" s="6" t="str">
        <f t="shared" si="2"/>
        <v>Severe</v>
      </c>
      <c r="T128" s="36" t="s">
        <v>176</v>
      </c>
      <c r="U128" s="28" t="s">
        <v>317</v>
      </c>
      <c r="V128" s="25" t="s">
        <v>336</v>
      </c>
      <c r="W128" s="25" t="s">
        <v>317</v>
      </c>
      <c r="X128" s="25">
        <v>2</v>
      </c>
      <c r="Y128" s="25">
        <v>100</v>
      </c>
      <c r="Z128" s="6" t="s">
        <v>198</v>
      </c>
    </row>
    <row r="129" spans="2:26" ht="37.5" customHeight="1">
      <c r="B129" s="9" t="s">
        <v>87</v>
      </c>
      <c r="C129" s="5" t="s">
        <v>406</v>
      </c>
      <c r="D129" s="6" t="s">
        <v>70</v>
      </c>
      <c r="E129" s="6">
        <v>39665128</v>
      </c>
      <c r="F129" s="6" t="s">
        <v>301</v>
      </c>
      <c r="G129" s="31">
        <v>0.1</v>
      </c>
      <c r="H129" s="6" t="s">
        <v>312</v>
      </c>
      <c r="I129" s="6"/>
      <c r="J129" s="6">
        <v>1500</v>
      </c>
      <c r="K129" s="6">
        <v>10</v>
      </c>
      <c r="L129" s="6">
        <v>2.5</v>
      </c>
      <c r="M129" s="6">
        <v>8.25</v>
      </c>
      <c r="N129" s="6" t="str">
        <f t="shared" si="3"/>
        <v>Moderate</v>
      </c>
      <c r="O129" s="37"/>
      <c r="P129" s="26"/>
      <c r="Q129" s="26"/>
      <c r="R129" s="6">
        <v>16.9</v>
      </c>
      <c r="S129" s="6" t="str">
        <f t="shared" si="2"/>
        <v>Severe</v>
      </c>
      <c r="T129" s="37"/>
      <c r="U129" s="28" t="s">
        <v>317</v>
      </c>
      <c r="V129" s="25" t="s">
        <v>336</v>
      </c>
      <c r="W129" s="25" t="s">
        <v>317</v>
      </c>
      <c r="X129" s="26"/>
      <c r="Y129" s="26"/>
      <c r="Z129" s="6" t="s">
        <v>198</v>
      </c>
    </row>
    <row r="130" spans="2:26" ht="37.5" customHeight="1">
      <c r="B130" s="10" t="s">
        <v>71</v>
      </c>
      <c r="C130" s="11" t="s">
        <v>72</v>
      </c>
      <c r="D130" s="8"/>
      <c r="E130" s="8"/>
      <c r="F130" s="7" t="s">
        <v>346</v>
      </c>
      <c r="G130" s="31">
        <v>0.1</v>
      </c>
      <c r="H130" s="8" t="s">
        <v>311</v>
      </c>
      <c r="I130" s="8"/>
      <c r="J130" s="8" t="s">
        <v>202</v>
      </c>
      <c r="K130" s="7">
        <v>7</v>
      </c>
      <c r="L130" s="7" t="s">
        <v>349</v>
      </c>
      <c r="M130" s="6" t="s">
        <v>257</v>
      </c>
      <c r="N130" s="6"/>
      <c r="O130" s="36"/>
      <c r="P130" s="25">
        <v>0</v>
      </c>
      <c r="Q130" s="25"/>
      <c r="R130" s="6" t="s">
        <v>257</v>
      </c>
      <c r="S130" s="6"/>
      <c r="T130" s="36"/>
      <c r="U130" s="25" t="s">
        <v>316</v>
      </c>
      <c r="V130" s="25" t="s">
        <v>335</v>
      </c>
      <c r="W130" s="25" t="s">
        <v>334</v>
      </c>
      <c r="X130" s="25">
        <v>0</v>
      </c>
      <c r="Y130" s="25"/>
      <c r="Z130" s="6" t="s">
        <v>198</v>
      </c>
    </row>
    <row r="131" spans="2:26" ht="37.5" customHeight="1">
      <c r="B131" s="9" t="s">
        <v>71</v>
      </c>
      <c r="C131" s="5" t="s">
        <v>72</v>
      </c>
      <c r="D131" s="6"/>
      <c r="E131" s="6"/>
      <c r="F131" s="6" t="s">
        <v>298</v>
      </c>
      <c r="G131" s="31">
        <v>0.1</v>
      </c>
      <c r="H131" s="6" t="s">
        <v>311</v>
      </c>
      <c r="I131" s="6"/>
      <c r="J131" s="6" t="s">
        <v>202</v>
      </c>
      <c r="K131" s="6">
        <v>7</v>
      </c>
      <c r="L131" s="6" t="s">
        <v>257</v>
      </c>
      <c r="M131" s="6" t="s">
        <v>257</v>
      </c>
      <c r="N131" s="6"/>
      <c r="O131" s="37"/>
      <c r="P131" s="26"/>
      <c r="Q131" s="26"/>
      <c r="R131" s="6" t="s">
        <v>257</v>
      </c>
      <c r="S131" s="6"/>
      <c r="T131" s="37"/>
      <c r="U131" s="26" t="s">
        <v>316</v>
      </c>
      <c r="V131" s="26" t="s">
        <v>335</v>
      </c>
      <c r="W131" s="26" t="s">
        <v>334</v>
      </c>
      <c r="X131" s="26"/>
      <c r="Y131" s="26"/>
      <c r="Z131" s="6" t="s">
        <v>198</v>
      </c>
    </row>
    <row r="132" spans="2:26" ht="37.5" customHeight="1">
      <c r="B132" s="4" t="s">
        <v>174</v>
      </c>
      <c r="C132" s="5" t="s">
        <v>161</v>
      </c>
      <c r="D132" s="6" t="s">
        <v>162</v>
      </c>
      <c r="E132" s="6">
        <v>3179315</v>
      </c>
      <c r="F132" s="7" t="s">
        <v>346</v>
      </c>
      <c r="G132" s="31">
        <v>0.1</v>
      </c>
      <c r="H132" s="6" t="s">
        <v>312</v>
      </c>
      <c r="I132" s="8"/>
      <c r="J132" s="8">
        <v>85</v>
      </c>
      <c r="K132" s="7">
        <v>4</v>
      </c>
      <c r="L132" s="7">
        <v>5</v>
      </c>
      <c r="M132" s="6">
        <v>18.3</v>
      </c>
      <c r="N132" s="6" t="str">
        <f aca="true" t="shared" si="4" ref="N132:N219">IF(M132&gt;=9,"Severe",IF(M132&gt;=5,"Moderate",IF(M132&gt;=1,"Slight","Nonirritant")))</f>
        <v>Severe</v>
      </c>
      <c r="O132" s="36" t="s">
        <v>176</v>
      </c>
      <c r="P132" s="25">
        <v>2</v>
      </c>
      <c r="Q132" s="25">
        <v>50</v>
      </c>
      <c r="R132" s="6" t="s">
        <v>257</v>
      </c>
      <c r="S132" s="6"/>
      <c r="T132" s="36"/>
      <c r="U132" s="25" t="s">
        <v>317</v>
      </c>
      <c r="V132" s="25" t="s">
        <v>317</v>
      </c>
      <c r="W132" s="25" t="s">
        <v>317</v>
      </c>
      <c r="X132" s="25"/>
      <c r="Y132" s="25"/>
      <c r="Z132" s="6" t="s">
        <v>198</v>
      </c>
    </row>
    <row r="133" spans="2:26" ht="37.5" customHeight="1">
      <c r="B133" s="9" t="s">
        <v>174</v>
      </c>
      <c r="C133" s="5" t="s">
        <v>161</v>
      </c>
      <c r="D133" s="6" t="s">
        <v>162</v>
      </c>
      <c r="E133" s="6">
        <v>3179315</v>
      </c>
      <c r="F133" s="6" t="s">
        <v>298</v>
      </c>
      <c r="G133" s="31">
        <v>0.1</v>
      </c>
      <c r="H133" s="6" t="s">
        <v>312</v>
      </c>
      <c r="I133" s="6"/>
      <c r="J133" s="6">
        <v>85</v>
      </c>
      <c r="K133" s="6">
        <v>4</v>
      </c>
      <c r="L133" s="6">
        <v>2.5</v>
      </c>
      <c r="M133" s="6">
        <v>4.3</v>
      </c>
      <c r="N133" s="6" t="str">
        <f t="shared" si="4"/>
        <v>Slight</v>
      </c>
      <c r="O133" s="37"/>
      <c r="P133" s="26"/>
      <c r="Q133" s="26"/>
      <c r="R133" s="6" t="s">
        <v>257</v>
      </c>
      <c r="S133" s="6"/>
      <c r="T133" s="37"/>
      <c r="U133" s="26" t="s">
        <v>317</v>
      </c>
      <c r="V133" s="25" t="s">
        <v>317</v>
      </c>
      <c r="W133" s="25" t="s">
        <v>317</v>
      </c>
      <c r="X133" s="26"/>
      <c r="Y133" s="26"/>
      <c r="Z133" s="6" t="s">
        <v>198</v>
      </c>
    </row>
    <row r="134" spans="2:26" ht="37.5" customHeight="1">
      <c r="B134" s="9" t="s">
        <v>208</v>
      </c>
      <c r="C134" s="5" t="s">
        <v>209</v>
      </c>
      <c r="D134" s="6" t="s">
        <v>210</v>
      </c>
      <c r="E134" s="6">
        <v>591311</v>
      </c>
      <c r="F134" s="6" t="s">
        <v>298</v>
      </c>
      <c r="G134" s="31">
        <v>0.1</v>
      </c>
      <c r="H134" s="6" t="s">
        <v>312</v>
      </c>
      <c r="I134" s="6"/>
      <c r="J134" s="6" t="s">
        <v>111</v>
      </c>
      <c r="K134" s="6" t="s">
        <v>14</v>
      </c>
      <c r="L134" s="6">
        <v>30</v>
      </c>
      <c r="M134" s="6">
        <v>4.1</v>
      </c>
      <c r="N134" s="6" t="str">
        <f t="shared" si="4"/>
        <v>Slight</v>
      </c>
      <c r="O134" s="36" t="s">
        <v>217</v>
      </c>
      <c r="P134" s="25">
        <v>2</v>
      </c>
      <c r="Q134" s="25">
        <v>100</v>
      </c>
      <c r="R134" s="6">
        <v>13.7</v>
      </c>
      <c r="S134" s="6" t="str">
        <f aca="true" t="shared" si="5" ref="S134:S218">IF(R134&gt;=9,"Severe",IF(R134&gt;=5,"Moderate",IF(R134&gt;=1,"Slight","Nonirritant")))</f>
        <v>Severe</v>
      </c>
      <c r="T134" s="36" t="s">
        <v>176</v>
      </c>
      <c r="U134" s="25" t="s">
        <v>316</v>
      </c>
      <c r="V134" s="25" t="s">
        <v>335</v>
      </c>
      <c r="W134" s="25" t="s">
        <v>334</v>
      </c>
      <c r="X134" s="25">
        <v>2</v>
      </c>
      <c r="Y134" s="25">
        <v>100</v>
      </c>
      <c r="Z134" s="6" t="s">
        <v>198</v>
      </c>
    </row>
    <row r="135" spans="2:26" ht="37.5" customHeight="1">
      <c r="B135" s="4" t="s">
        <v>208</v>
      </c>
      <c r="C135" s="5" t="s">
        <v>209</v>
      </c>
      <c r="D135" s="6" t="s">
        <v>210</v>
      </c>
      <c r="E135" s="6">
        <v>591311</v>
      </c>
      <c r="F135" s="7" t="s">
        <v>347</v>
      </c>
      <c r="G135" s="31">
        <v>0.1</v>
      </c>
      <c r="H135" s="6" t="s">
        <v>312</v>
      </c>
      <c r="I135" s="8"/>
      <c r="J135" s="8" t="s">
        <v>111</v>
      </c>
      <c r="K135" s="7" t="s">
        <v>14</v>
      </c>
      <c r="L135" s="7">
        <v>20</v>
      </c>
      <c r="M135" s="6">
        <v>2.2</v>
      </c>
      <c r="N135" s="6" t="str">
        <f t="shared" si="4"/>
        <v>Slight</v>
      </c>
      <c r="O135" s="37"/>
      <c r="P135" s="26"/>
      <c r="Q135" s="26"/>
      <c r="R135" s="6">
        <v>11.6</v>
      </c>
      <c r="S135" s="6" t="str">
        <f t="shared" si="5"/>
        <v>Severe</v>
      </c>
      <c r="T135" s="37"/>
      <c r="U135" s="26" t="s">
        <v>316</v>
      </c>
      <c r="V135" s="26" t="s">
        <v>335</v>
      </c>
      <c r="W135" s="26" t="s">
        <v>334</v>
      </c>
      <c r="X135" s="26"/>
      <c r="Y135" s="26"/>
      <c r="Z135" s="6" t="s">
        <v>198</v>
      </c>
    </row>
    <row r="136" spans="2:26" ht="37.5" customHeight="1">
      <c r="B136" s="4" t="s">
        <v>369</v>
      </c>
      <c r="C136" s="5" t="s">
        <v>115</v>
      </c>
      <c r="D136" s="6" t="s">
        <v>340</v>
      </c>
      <c r="E136" s="6">
        <v>79209</v>
      </c>
      <c r="F136" s="7" t="s">
        <v>347</v>
      </c>
      <c r="G136" s="31">
        <v>0.1</v>
      </c>
      <c r="H136" s="6" t="s">
        <v>313</v>
      </c>
      <c r="I136" s="8"/>
      <c r="J136" s="8">
        <v>250</v>
      </c>
      <c r="K136" s="7">
        <v>7</v>
      </c>
      <c r="L136" s="7">
        <v>5</v>
      </c>
      <c r="M136" s="6">
        <v>4.4</v>
      </c>
      <c r="N136" s="6" t="str">
        <f t="shared" si="4"/>
        <v>Slight</v>
      </c>
      <c r="O136" s="36" t="s">
        <v>217</v>
      </c>
      <c r="P136" s="25">
        <v>2</v>
      </c>
      <c r="Q136" s="25">
        <v>100</v>
      </c>
      <c r="R136" s="6">
        <v>19.8</v>
      </c>
      <c r="S136" s="6" t="str">
        <f t="shared" si="5"/>
        <v>Severe</v>
      </c>
      <c r="T136" s="36" t="s">
        <v>176</v>
      </c>
      <c r="U136" s="25" t="s">
        <v>318</v>
      </c>
      <c r="V136" s="25" t="s">
        <v>336</v>
      </c>
      <c r="W136" s="25" t="s">
        <v>337</v>
      </c>
      <c r="X136" s="25">
        <v>2</v>
      </c>
      <c r="Y136" s="25">
        <v>100</v>
      </c>
      <c r="Z136" s="6" t="s">
        <v>198</v>
      </c>
    </row>
    <row r="137" spans="2:26" ht="37.5" customHeight="1">
      <c r="B137" s="9" t="s">
        <v>369</v>
      </c>
      <c r="C137" s="5" t="s">
        <v>115</v>
      </c>
      <c r="D137" s="6" t="s">
        <v>340</v>
      </c>
      <c r="E137" s="6">
        <v>79209</v>
      </c>
      <c r="F137" s="6" t="s">
        <v>301</v>
      </c>
      <c r="G137" s="31">
        <v>0.1</v>
      </c>
      <c r="H137" s="6" t="s">
        <v>313</v>
      </c>
      <c r="I137" s="6"/>
      <c r="J137" s="6">
        <v>250</v>
      </c>
      <c r="K137" s="6">
        <v>7</v>
      </c>
      <c r="L137" s="6">
        <v>5</v>
      </c>
      <c r="M137" s="6">
        <v>4.3</v>
      </c>
      <c r="N137" s="6" t="str">
        <f t="shared" si="4"/>
        <v>Slight</v>
      </c>
      <c r="O137" s="37"/>
      <c r="P137" s="26"/>
      <c r="Q137" s="26"/>
      <c r="R137" s="6">
        <v>16.1</v>
      </c>
      <c r="S137" s="6" t="str">
        <f t="shared" si="5"/>
        <v>Severe</v>
      </c>
      <c r="T137" s="37"/>
      <c r="U137" s="26" t="s">
        <v>318</v>
      </c>
      <c r="V137" s="26" t="s">
        <v>336</v>
      </c>
      <c r="W137" s="26" t="s">
        <v>337</v>
      </c>
      <c r="X137" s="26"/>
      <c r="Y137" s="26"/>
      <c r="Z137" s="6" t="s">
        <v>198</v>
      </c>
    </row>
    <row r="138" spans="2:26" ht="37.5" customHeight="1">
      <c r="B138" s="4" t="s">
        <v>323</v>
      </c>
      <c r="C138" s="5" t="s">
        <v>324</v>
      </c>
      <c r="D138" s="6" t="s">
        <v>325</v>
      </c>
      <c r="E138" s="6">
        <v>77758</v>
      </c>
      <c r="F138" s="7" t="s">
        <v>345</v>
      </c>
      <c r="G138" s="31">
        <v>0.1</v>
      </c>
      <c r="H138" s="6" t="s">
        <v>313</v>
      </c>
      <c r="I138" s="8"/>
      <c r="J138" s="8" t="s">
        <v>12</v>
      </c>
      <c r="K138" s="7" t="s">
        <v>14</v>
      </c>
      <c r="L138" s="7">
        <v>2.5</v>
      </c>
      <c r="M138" s="6">
        <v>15.4</v>
      </c>
      <c r="N138" s="6" t="str">
        <f t="shared" si="4"/>
        <v>Severe</v>
      </c>
      <c r="O138" s="36" t="s">
        <v>176</v>
      </c>
      <c r="P138" s="25">
        <v>2</v>
      </c>
      <c r="Q138" s="25">
        <v>100</v>
      </c>
      <c r="R138" s="6">
        <v>20.1</v>
      </c>
      <c r="S138" s="6" t="str">
        <f t="shared" si="5"/>
        <v>Severe</v>
      </c>
      <c r="T138" s="36" t="s">
        <v>176</v>
      </c>
      <c r="U138" s="25">
        <v>1</v>
      </c>
      <c r="V138" s="25" t="s">
        <v>330</v>
      </c>
      <c r="W138" s="25" t="s">
        <v>351</v>
      </c>
      <c r="X138" s="25">
        <v>2</v>
      </c>
      <c r="Y138" s="25">
        <v>100</v>
      </c>
      <c r="Z138" s="6" t="s">
        <v>198</v>
      </c>
    </row>
    <row r="139" spans="2:26" ht="37.5" customHeight="1">
      <c r="B139" s="9" t="s">
        <v>323</v>
      </c>
      <c r="C139" s="5" t="s">
        <v>324</v>
      </c>
      <c r="D139" s="6" t="s">
        <v>325</v>
      </c>
      <c r="E139" s="6">
        <v>77758</v>
      </c>
      <c r="F139" s="6" t="s">
        <v>347</v>
      </c>
      <c r="G139" s="31">
        <v>0.1</v>
      </c>
      <c r="H139" s="6" t="s">
        <v>313</v>
      </c>
      <c r="I139" s="6"/>
      <c r="J139" s="6" t="s">
        <v>12</v>
      </c>
      <c r="K139" s="6" t="s">
        <v>14</v>
      </c>
      <c r="L139" s="6">
        <v>3.85</v>
      </c>
      <c r="M139" s="6">
        <v>12.3</v>
      </c>
      <c r="N139" s="6" t="str">
        <f t="shared" si="4"/>
        <v>Severe</v>
      </c>
      <c r="O139" s="37"/>
      <c r="P139" s="26"/>
      <c r="Q139" s="26"/>
      <c r="R139" s="6">
        <v>12.9</v>
      </c>
      <c r="S139" s="6" t="str">
        <f t="shared" si="5"/>
        <v>Severe</v>
      </c>
      <c r="T139" s="37"/>
      <c r="U139" s="26">
        <v>1</v>
      </c>
      <c r="V139" s="26" t="s">
        <v>330</v>
      </c>
      <c r="W139" s="26" t="s">
        <v>351</v>
      </c>
      <c r="X139" s="26"/>
      <c r="Y139" s="26"/>
      <c r="Z139" s="6" t="s">
        <v>198</v>
      </c>
    </row>
    <row r="140" spans="2:26" ht="37.5" customHeight="1">
      <c r="B140" s="10" t="s">
        <v>294</v>
      </c>
      <c r="C140" s="11" t="s">
        <v>295</v>
      </c>
      <c r="D140" s="8" t="s">
        <v>201</v>
      </c>
      <c r="E140" s="8">
        <v>93696</v>
      </c>
      <c r="F140" s="7" t="s">
        <v>345</v>
      </c>
      <c r="G140" s="31">
        <v>0.1</v>
      </c>
      <c r="H140" s="8" t="s">
        <v>312</v>
      </c>
      <c r="I140" s="8"/>
      <c r="J140" s="8">
        <v>40</v>
      </c>
      <c r="K140" s="7">
        <v>11.5</v>
      </c>
      <c r="L140" s="7">
        <v>0.1</v>
      </c>
      <c r="M140" s="6">
        <v>17.1</v>
      </c>
      <c r="N140" s="6" t="str">
        <f t="shared" si="4"/>
        <v>Severe</v>
      </c>
      <c r="O140" s="36" t="s">
        <v>176</v>
      </c>
      <c r="P140" s="25">
        <v>2</v>
      </c>
      <c r="Q140" s="25">
        <v>100</v>
      </c>
      <c r="R140" s="6">
        <v>4.7</v>
      </c>
      <c r="S140" s="6" t="str">
        <f t="shared" si="5"/>
        <v>Slight</v>
      </c>
      <c r="T140" s="36" t="s">
        <v>217</v>
      </c>
      <c r="U140" s="25">
        <v>1</v>
      </c>
      <c r="V140" s="25" t="s">
        <v>317</v>
      </c>
      <c r="W140" s="25" t="s">
        <v>317</v>
      </c>
      <c r="X140" s="25"/>
      <c r="Y140" s="25"/>
      <c r="Z140" s="6" t="s">
        <v>198</v>
      </c>
    </row>
    <row r="141" spans="2:26" ht="37.5" customHeight="1">
      <c r="B141" s="9" t="s">
        <v>294</v>
      </c>
      <c r="C141" s="5" t="s">
        <v>295</v>
      </c>
      <c r="D141" s="6" t="s">
        <v>201</v>
      </c>
      <c r="E141" s="6">
        <v>93696</v>
      </c>
      <c r="F141" s="6" t="s">
        <v>298</v>
      </c>
      <c r="G141" s="31">
        <v>0.1</v>
      </c>
      <c r="H141" s="6" t="s">
        <v>312</v>
      </c>
      <c r="I141" s="6"/>
      <c r="J141" s="6">
        <v>40</v>
      </c>
      <c r="K141" s="6">
        <v>11.5</v>
      </c>
      <c r="L141" s="6">
        <v>0.1</v>
      </c>
      <c r="M141" s="6">
        <v>17.7</v>
      </c>
      <c r="N141" s="6" t="str">
        <f t="shared" si="4"/>
        <v>Severe</v>
      </c>
      <c r="O141" s="37"/>
      <c r="P141" s="26"/>
      <c r="Q141" s="26"/>
      <c r="R141" s="6" t="s">
        <v>257</v>
      </c>
      <c r="S141" s="6"/>
      <c r="T141" s="37"/>
      <c r="U141" s="26">
        <v>1</v>
      </c>
      <c r="V141" s="26" t="s">
        <v>317</v>
      </c>
      <c r="W141" s="26" t="s">
        <v>317</v>
      </c>
      <c r="X141" s="26"/>
      <c r="Y141" s="26"/>
      <c r="Z141" s="6" t="s">
        <v>198</v>
      </c>
    </row>
    <row r="142" spans="2:26" ht="37.5" customHeight="1">
      <c r="B142" s="4" t="s">
        <v>352</v>
      </c>
      <c r="C142" s="5" t="s">
        <v>353</v>
      </c>
      <c r="D142" s="6" t="s">
        <v>339</v>
      </c>
      <c r="E142" s="6">
        <v>78831</v>
      </c>
      <c r="F142" s="7" t="s">
        <v>346</v>
      </c>
      <c r="G142" s="31">
        <v>0.1</v>
      </c>
      <c r="H142" s="6" t="s">
        <v>313</v>
      </c>
      <c r="I142" s="8"/>
      <c r="J142" s="8">
        <v>15</v>
      </c>
      <c r="K142" s="7">
        <v>3</v>
      </c>
      <c r="L142" s="7">
        <v>2</v>
      </c>
      <c r="M142" s="6">
        <v>17.7</v>
      </c>
      <c r="N142" s="6" t="str">
        <f t="shared" si="4"/>
        <v>Severe</v>
      </c>
      <c r="O142" s="36" t="s">
        <v>176</v>
      </c>
      <c r="P142" s="25">
        <v>2</v>
      </c>
      <c r="Q142" s="25">
        <v>100</v>
      </c>
      <c r="R142" s="6">
        <v>20.4</v>
      </c>
      <c r="S142" s="6" t="str">
        <f t="shared" si="5"/>
        <v>Severe</v>
      </c>
      <c r="T142" s="36" t="s">
        <v>176</v>
      </c>
      <c r="U142" s="25">
        <v>1</v>
      </c>
      <c r="V142" s="25" t="s">
        <v>330</v>
      </c>
      <c r="W142" s="25" t="s">
        <v>351</v>
      </c>
      <c r="X142" s="25">
        <v>2</v>
      </c>
      <c r="Y142" s="25">
        <v>100</v>
      </c>
      <c r="Z142" s="6" t="s">
        <v>198</v>
      </c>
    </row>
    <row r="143" spans="2:26" ht="37.5" customHeight="1">
      <c r="B143" s="9" t="s">
        <v>352</v>
      </c>
      <c r="C143" s="5" t="s">
        <v>353</v>
      </c>
      <c r="D143" s="6" t="s">
        <v>339</v>
      </c>
      <c r="E143" s="6">
        <v>78831</v>
      </c>
      <c r="F143" s="6" t="s">
        <v>298</v>
      </c>
      <c r="G143" s="31">
        <v>0.1</v>
      </c>
      <c r="H143" s="6" t="s">
        <v>313</v>
      </c>
      <c r="I143" s="6"/>
      <c r="J143" s="6">
        <v>15</v>
      </c>
      <c r="K143" s="6">
        <v>3</v>
      </c>
      <c r="L143" s="6">
        <v>2.5</v>
      </c>
      <c r="M143" s="6">
        <v>17.9</v>
      </c>
      <c r="N143" s="6" t="str">
        <f t="shared" si="4"/>
        <v>Severe</v>
      </c>
      <c r="O143" s="37"/>
      <c r="P143" s="26"/>
      <c r="Q143" s="26"/>
      <c r="R143" s="6">
        <v>19.2</v>
      </c>
      <c r="S143" s="6" t="str">
        <f t="shared" si="5"/>
        <v>Severe</v>
      </c>
      <c r="T143" s="37"/>
      <c r="U143" s="26">
        <v>1</v>
      </c>
      <c r="V143" s="26" t="s">
        <v>330</v>
      </c>
      <c r="W143" s="26" t="s">
        <v>351</v>
      </c>
      <c r="X143" s="26"/>
      <c r="Y143" s="26"/>
      <c r="Z143" s="6" t="s">
        <v>198</v>
      </c>
    </row>
    <row r="144" spans="2:26" ht="37.5" customHeight="1">
      <c r="B144" s="10" t="s">
        <v>273</v>
      </c>
      <c r="C144" s="11" t="s">
        <v>274</v>
      </c>
      <c r="D144" s="17" t="s">
        <v>21</v>
      </c>
      <c r="E144" s="8">
        <v>112356</v>
      </c>
      <c r="F144" s="18" t="s">
        <v>347</v>
      </c>
      <c r="G144" s="31">
        <v>0.1</v>
      </c>
      <c r="H144" s="17" t="s">
        <v>313</v>
      </c>
      <c r="I144" s="17"/>
      <c r="J144" s="17" t="s">
        <v>112</v>
      </c>
      <c r="K144" s="18">
        <v>7</v>
      </c>
      <c r="L144" s="18">
        <v>1.25</v>
      </c>
      <c r="M144" s="19">
        <v>4.9</v>
      </c>
      <c r="N144" s="6" t="str">
        <f t="shared" si="4"/>
        <v>Slight</v>
      </c>
      <c r="O144" s="36" t="s">
        <v>176</v>
      </c>
      <c r="P144" s="25">
        <v>2</v>
      </c>
      <c r="Q144" s="25">
        <v>50</v>
      </c>
      <c r="R144" s="19">
        <v>12.5</v>
      </c>
      <c r="S144" s="6" t="str">
        <f t="shared" si="5"/>
        <v>Severe</v>
      </c>
      <c r="T144" s="36" t="s">
        <v>176</v>
      </c>
      <c r="U144" s="25" t="s">
        <v>316</v>
      </c>
      <c r="V144" s="25" t="s">
        <v>336</v>
      </c>
      <c r="W144" s="25" t="s">
        <v>334</v>
      </c>
      <c r="X144" s="25">
        <v>2</v>
      </c>
      <c r="Y144" s="25">
        <v>100</v>
      </c>
      <c r="Z144" s="6" t="s">
        <v>198</v>
      </c>
    </row>
    <row r="145" spans="2:26" ht="37.5" customHeight="1">
      <c r="B145" s="4" t="s">
        <v>273</v>
      </c>
      <c r="C145" s="5" t="s">
        <v>274</v>
      </c>
      <c r="D145" s="19" t="s">
        <v>21</v>
      </c>
      <c r="E145" s="6">
        <v>112356</v>
      </c>
      <c r="F145" s="18" t="s">
        <v>301</v>
      </c>
      <c r="G145" s="31">
        <v>0.1</v>
      </c>
      <c r="H145" s="19" t="s">
        <v>313</v>
      </c>
      <c r="I145" s="17"/>
      <c r="J145" s="17" t="s">
        <v>112</v>
      </c>
      <c r="K145" s="18">
        <v>7</v>
      </c>
      <c r="L145" s="18">
        <v>5</v>
      </c>
      <c r="M145" s="20" t="s">
        <v>430</v>
      </c>
      <c r="N145" s="6" t="str">
        <f t="shared" si="4"/>
        <v>Severe</v>
      </c>
      <c r="O145" s="37"/>
      <c r="P145" s="26"/>
      <c r="Q145" s="26"/>
      <c r="R145" s="6">
        <v>17</v>
      </c>
      <c r="S145" s="6" t="str">
        <f t="shared" si="5"/>
        <v>Severe</v>
      </c>
      <c r="T145" s="37"/>
      <c r="U145" s="25" t="s">
        <v>316</v>
      </c>
      <c r="V145" s="27" t="s">
        <v>336</v>
      </c>
      <c r="W145" s="27" t="s">
        <v>334</v>
      </c>
      <c r="X145" s="26"/>
      <c r="Y145" s="26"/>
      <c r="Z145" s="6" t="s">
        <v>198</v>
      </c>
    </row>
    <row r="146" spans="2:26" ht="37.5" customHeight="1">
      <c r="B146" s="9" t="s">
        <v>273</v>
      </c>
      <c r="C146" s="5" t="s">
        <v>274</v>
      </c>
      <c r="D146" s="6" t="s">
        <v>21</v>
      </c>
      <c r="E146" s="6">
        <v>112356</v>
      </c>
      <c r="F146" s="6" t="s">
        <v>345</v>
      </c>
      <c r="G146" s="31">
        <v>0.1</v>
      </c>
      <c r="H146" s="6" t="s">
        <v>313</v>
      </c>
      <c r="I146" s="6"/>
      <c r="J146" s="6" t="s">
        <v>112</v>
      </c>
      <c r="K146" s="6">
        <v>7</v>
      </c>
      <c r="L146" s="6">
        <v>5</v>
      </c>
      <c r="M146" s="6">
        <v>11</v>
      </c>
      <c r="N146" s="6" t="str">
        <f t="shared" si="4"/>
        <v>Severe</v>
      </c>
      <c r="O146" s="36" t="s">
        <v>176</v>
      </c>
      <c r="P146" s="25">
        <v>2</v>
      </c>
      <c r="Q146" s="25">
        <v>100</v>
      </c>
      <c r="R146" s="6">
        <v>20.4</v>
      </c>
      <c r="S146" s="6" t="str">
        <f t="shared" si="5"/>
        <v>Severe</v>
      </c>
      <c r="T146" s="36" t="s">
        <v>176</v>
      </c>
      <c r="U146" s="25" t="s">
        <v>316</v>
      </c>
      <c r="V146" s="27" t="s">
        <v>336</v>
      </c>
      <c r="W146" s="27" t="s">
        <v>334</v>
      </c>
      <c r="X146" s="25">
        <v>2</v>
      </c>
      <c r="Y146" s="25">
        <v>100</v>
      </c>
      <c r="Z146" s="6" t="s">
        <v>198</v>
      </c>
    </row>
    <row r="147" spans="2:26" ht="37.5" customHeight="1">
      <c r="B147" s="9" t="s">
        <v>273</v>
      </c>
      <c r="C147" s="5" t="s">
        <v>274</v>
      </c>
      <c r="D147" s="6" t="s">
        <v>21</v>
      </c>
      <c r="E147" s="6">
        <v>112356</v>
      </c>
      <c r="F147" s="6" t="s">
        <v>301</v>
      </c>
      <c r="G147" s="31">
        <v>0.1</v>
      </c>
      <c r="H147" s="6" t="s">
        <v>313</v>
      </c>
      <c r="I147" s="6"/>
      <c r="J147" s="6" t="s">
        <v>112</v>
      </c>
      <c r="K147" s="6">
        <v>7</v>
      </c>
      <c r="L147" s="6">
        <v>10</v>
      </c>
      <c r="M147" s="12" t="s">
        <v>197</v>
      </c>
      <c r="N147" s="6" t="str">
        <f t="shared" si="4"/>
        <v>Severe</v>
      </c>
      <c r="O147" s="37"/>
      <c r="P147" s="26"/>
      <c r="Q147" s="26"/>
      <c r="R147" s="6">
        <v>12.8</v>
      </c>
      <c r="S147" s="6" t="str">
        <f t="shared" si="5"/>
        <v>Severe</v>
      </c>
      <c r="T147" s="37"/>
      <c r="U147" s="25" t="s">
        <v>316</v>
      </c>
      <c r="V147" s="27" t="s">
        <v>336</v>
      </c>
      <c r="W147" s="27" t="s">
        <v>334</v>
      </c>
      <c r="X147" s="26"/>
      <c r="Y147" s="26"/>
      <c r="Z147" s="6" t="s">
        <v>198</v>
      </c>
    </row>
    <row r="148" spans="2:26" ht="37.5" customHeight="1">
      <c r="B148" s="4" t="s">
        <v>22</v>
      </c>
      <c r="C148" s="5" t="s">
        <v>375</v>
      </c>
      <c r="D148" s="6"/>
      <c r="E148" s="6"/>
      <c r="F148" s="7" t="s">
        <v>301</v>
      </c>
      <c r="G148" s="31">
        <v>0.1</v>
      </c>
      <c r="H148" s="6" t="s">
        <v>311</v>
      </c>
      <c r="I148" s="8"/>
      <c r="J148" s="8">
        <v>1000</v>
      </c>
      <c r="K148" s="7" t="s">
        <v>14</v>
      </c>
      <c r="L148" s="7">
        <v>20</v>
      </c>
      <c r="M148" s="6">
        <v>4.3</v>
      </c>
      <c r="N148" s="6" t="str">
        <f t="shared" si="4"/>
        <v>Slight</v>
      </c>
      <c r="O148" s="36" t="s">
        <v>217</v>
      </c>
      <c r="P148" s="25">
        <v>2</v>
      </c>
      <c r="Q148" s="25">
        <v>100</v>
      </c>
      <c r="R148" s="6">
        <v>10.3</v>
      </c>
      <c r="S148" s="6" t="str">
        <f t="shared" si="5"/>
        <v>Severe</v>
      </c>
      <c r="T148" s="36" t="s">
        <v>176</v>
      </c>
      <c r="U148" s="25" t="s">
        <v>316</v>
      </c>
      <c r="V148" s="25" t="s">
        <v>335</v>
      </c>
      <c r="W148" s="25" t="s">
        <v>334</v>
      </c>
      <c r="X148" s="25">
        <v>2</v>
      </c>
      <c r="Y148" s="25">
        <v>50</v>
      </c>
      <c r="Z148" s="6" t="s">
        <v>198</v>
      </c>
    </row>
    <row r="149" spans="2:26" ht="37.5" customHeight="1">
      <c r="B149" s="9" t="s">
        <v>22</v>
      </c>
      <c r="C149" s="5" t="s">
        <v>375</v>
      </c>
      <c r="D149" s="6"/>
      <c r="E149" s="6"/>
      <c r="F149" s="6" t="s">
        <v>299</v>
      </c>
      <c r="G149" s="31">
        <v>0.1</v>
      </c>
      <c r="H149" s="6" t="s">
        <v>311</v>
      </c>
      <c r="I149" s="6"/>
      <c r="J149" s="6">
        <v>1000</v>
      </c>
      <c r="K149" s="6" t="s">
        <v>14</v>
      </c>
      <c r="L149" s="6">
        <v>40</v>
      </c>
      <c r="M149" s="6">
        <v>1.9</v>
      </c>
      <c r="N149" s="6" t="str">
        <f t="shared" si="4"/>
        <v>Slight</v>
      </c>
      <c r="O149" s="37"/>
      <c r="P149" s="26"/>
      <c r="Q149" s="26"/>
      <c r="R149" s="6">
        <v>5.7</v>
      </c>
      <c r="S149" s="6" t="str">
        <f t="shared" si="5"/>
        <v>Moderate</v>
      </c>
      <c r="T149" s="37"/>
      <c r="U149" s="25" t="s">
        <v>316</v>
      </c>
      <c r="V149" s="27" t="s">
        <v>335</v>
      </c>
      <c r="W149" s="27" t="s">
        <v>334</v>
      </c>
      <c r="X149" s="26"/>
      <c r="Y149" s="26"/>
      <c r="Z149" s="6" t="s">
        <v>198</v>
      </c>
    </row>
    <row r="150" spans="2:26" ht="37.5" customHeight="1">
      <c r="B150" s="4" t="s">
        <v>146</v>
      </c>
      <c r="C150" s="5" t="s">
        <v>402</v>
      </c>
      <c r="D150" s="6" t="s">
        <v>113</v>
      </c>
      <c r="E150" s="6" t="s">
        <v>113</v>
      </c>
      <c r="F150" s="7" t="s">
        <v>300</v>
      </c>
      <c r="G150" s="31">
        <v>0.1</v>
      </c>
      <c r="H150" s="6" t="s">
        <v>311</v>
      </c>
      <c r="I150" s="8"/>
      <c r="J150" s="8" t="s">
        <v>13</v>
      </c>
      <c r="K150" s="7" t="s">
        <v>14</v>
      </c>
      <c r="L150" s="7" t="s">
        <v>350</v>
      </c>
      <c r="M150" s="6">
        <v>1.7</v>
      </c>
      <c r="N150" s="6" t="str">
        <f t="shared" si="4"/>
        <v>Slight</v>
      </c>
      <c r="O150" s="36" t="s">
        <v>217</v>
      </c>
      <c r="P150" s="25">
        <v>2</v>
      </c>
      <c r="Q150" s="25">
        <v>100</v>
      </c>
      <c r="R150" s="6">
        <v>6.5</v>
      </c>
      <c r="S150" s="6" t="str">
        <f t="shared" si="5"/>
        <v>Moderate</v>
      </c>
      <c r="T150" s="36" t="s">
        <v>218</v>
      </c>
      <c r="U150" s="25" t="s">
        <v>316</v>
      </c>
      <c r="V150" s="25" t="s">
        <v>336</v>
      </c>
      <c r="W150" s="25" t="s">
        <v>334</v>
      </c>
      <c r="X150" s="25">
        <v>2</v>
      </c>
      <c r="Y150" s="25">
        <v>100</v>
      </c>
      <c r="Z150" s="6" t="s">
        <v>198</v>
      </c>
    </row>
    <row r="151" spans="2:26" ht="37.5" customHeight="1">
      <c r="B151" s="9" t="s">
        <v>146</v>
      </c>
      <c r="C151" s="5" t="s">
        <v>402</v>
      </c>
      <c r="D151" s="6"/>
      <c r="E151" s="6"/>
      <c r="F151" s="6" t="s">
        <v>346</v>
      </c>
      <c r="G151" s="31">
        <v>0.1</v>
      </c>
      <c r="H151" s="6" t="s">
        <v>311</v>
      </c>
      <c r="I151" s="6"/>
      <c r="J151" s="6" t="s">
        <v>13</v>
      </c>
      <c r="K151" s="6" t="s">
        <v>14</v>
      </c>
      <c r="L151" s="6" t="s">
        <v>350</v>
      </c>
      <c r="M151" s="6">
        <v>0</v>
      </c>
      <c r="N151" s="6" t="str">
        <f t="shared" si="4"/>
        <v>Nonirritant</v>
      </c>
      <c r="O151" s="37"/>
      <c r="P151" s="26"/>
      <c r="Q151" s="26"/>
      <c r="R151" s="6">
        <v>1.6</v>
      </c>
      <c r="S151" s="6" t="str">
        <f t="shared" si="5"/>
        <v>Slight</v>
      </c>
      <c r="T151" s="37"/>
      <c r="U151" s="25" t="s">
        <v>316</v>
      </c>
      <c r="V151" s="27" t="s">
        <v>336</v>
      </c>
      <c r="W151" s="27" t="s">
        <v>334</v>
      </c>
      <c r="X151" s="26"/>
      <c r="Y151" s="26"/>
      <c r="Z151" s="6" t="s">
        <v>198</v>
      </c>
    </row>
    <row r="152" spans="2:26" ht="37.5" customHeight="1">
      <c r="B152" s="10" t="s">
        <v>403</v>
      </c>
      <c r="C152" s="11" t="s">
        <v>127</v>
      </c>
      <c r="D152" s="8"/>
      <c r="E152" s="8"/>
      <c r="F152" s="7" t="s">
        <v>346</v>
      </c>
      <c r="G152" s="31">
        <v>0.1</v>
      </c>
      <c r="H152" s="8" t="s">
        <v>311</v>
      </c>
      <c r="I152" s="8"/>
      <c r="J152" s="8" t="s">
        <v>12</v>
      </c>
      <c r="K152" s="7">
        <v>8.3</v>
      </c>
      <c r="L152" s="7">
        <v>0.25</v>
      </c>
      <c r="M152" s="6">
        <v>18.9</v>
      </c>
      <c r="N152" s="6" t="str">
        <f t="shared" si="4"/>
        <v>Severe</v>
      </c>
      <c r="O152" s="36" t="s">
        <v>176</v>
      </c>
      <c r="P152" s="25">
        <v>2</v>
      </c>
      <c r="Q152" s="25">
        <v>100</v>
      </c>
      <c r="R152" s="6">
        <v>19.5</v>
      </c>
      <c r="S152" s="6" t="str">
        <f t="shared" si="5"/>
        <v>Severe</v>
      </c>
      <c r="T152" s="36" t="s">
        <v>176</v>
      </c>
      <c r="U152" s="25">
        <v>1</v>
      </c>
      <c r="V152" s="25" t="s">
        <v>330</v>
      </c>
      <c r="W152" s="25" t="s">
        <v>351</v>
      </c>
      <c r="X152" s="25">
        <v>2</v>
      </c>
      <c r="Y152" s="25">
        <v>100</v>
      </c>
      <c r="Z152" s="6" t="s">
        <v>198</v>
      </c>
    </row>
    <row r="153" spans="2:26" ht="37.5" customHeight="1">
      <c r="B153" s="9" t="s">
        <v>403</v>
      </c>
      <c r="C153" s="5" t="s">
        <v>127</v>
      </c>
      <c r="D153" s="6"/>
      <c r="E153" s="6"/>
      <c r="F153" s="6" t="s">
        <v>298</v>
      </c>
      <c r="G153" s="31">
        <v>0.1</v>
      </c>
      <c r="H153" s="6" t="s">
        <v>311</v>
      </c>
      <c r="I153" s="6"/>
      <c r="J153" s="6" t="s">
        <v>12</v>
      </c>
      <c r="K153" s="6">
        <v>8.3</v>
      </c>
      <c r="L153" s="6">
        <v>0.5</v>
      </c>
      <c r="M153" s="6">
        <v>16.1</v>
      </c>
      <c r="N153" s="6" t="str">
        <f t="shared" si="4"/>
        <v>Severe</v>
      </c>
      <c r="O153" s="37"/>
      <c r="P153" s="26"/>
      <c r="Q153" s="26"/>
      <c r="R153" s="6">
        <v>17</v>
      </c>
      <c r="S153" s="6" t="str">
        <f t="shared" si="5"/>
        <v>Severe</v>
      </c>
      <c r="T153" s="37"/>
      <c r="U153" s="26">
        <v>1</v>
      </c>
      <c r="V153" s="26" t="s">
        <v>330</v>
      </c>
      <c r="W153" s="26" t="s">
        <v>351</v>
      </c>
      <c r="X153" s="26"/>
      <c r="Y153" s="26"/>
      <c r="Z153" s="6" t="s">
        <v>198</v>
      </c>
    </row>
    <row r="154" spans="2:26" ht="37.5" customHeight="1">
      <c r="B154" s="10" t="s">
        <v>128</v>
      </c>
      <c r="C154" s="11" t="s">
        <v>129</v>
      </c>
      <c r="D154" s="8"/>
      <c r="E154" s="8"/>
      <c r="F154" s="7" t="s">
        <v>347</v>
      </c>
      <c r="G154" s="31">
        <v>0.1</v>
      </c>
      <c r="H154" s="8" t="s">
        <v>311</v>
      </c>
      <c r="I154" s="8"/>
      <c r="J154" s="8" t="s">
        <v>12</v>
      </c>
      <c r="K154" s="7">
        <v>8</v>
      </c>
      <c r="L154" s="7">
        <v>0.75</v>
      </c>
      <c r="M154" s="6">
        <v>16.9</v>
      </c>
      <c r="N154" s="6" t="str">
        <f t="shared" si="4"/>
        <v>Severe</v>
      </c>
      <c r="O154" s="36" t="s">
        <v>176</v>
      </c>
      <c r="P154" s="25">
        <v>2</v>
      </c>
      <c r="Q154" s="25">
        <v>100</v>
      </c>
      <c r="R154" s="6">
        <v>18.9</v>
      </c>
      <c r="S154" s="6" t="str">
        <f t="shared" si="5"/>
        <v>Severe</v>
      </c>
      <c r="T154" s="36" t="s">
        <v>176</v>
      </c>
      <c r="U154" s="25">
        <v>1</v>
      </c>
      <c r="V154" s="25" t="s">
        <v>330</v>
      </c>
      <c r="W154" s="25" t="s">
        <v>351</v>
      </c>
      <c r="X154" s="25">
        <v>2</v>
      </c>
      <c r="Y154" s="25">
        <v>100</v>
      </c>
      <c r="Z154" s="6" t="s">
        <v>198</v>
      </c>
    </row>
    <row r="155" spans="2:26" ht="37.5" customHeight="1">
      <c r="B155" s="9" t="s">
        <v>128</v>
      </c>
      <c r="C155" s="5" t="s">
        <v>129</v>
      </c>
      <c r="D155" s="6"/>
      <c r="E155" s="6"/>
      <c r="F155" s="6" t="s">
        <v>346</v>
      </c>
      <c r="G155" s="31">
        <v>0.1</v>
      </c>
      <c r="H155" s="6" t="s">
        <v>311</v>
      </c>
      <c r="I155" s="6"/>
      <c r="J155" s="6" t="s">
        <v>12</v>
      </c>
      <c r="K155" s="6">
        <v>8</v>
      </c>
      <c r="L155" s="6">
        <v>0.75</v>
      </c>
      <c r="M155" s="6">
        <v>16.8</v>
      </c>
      <c r="N155" s="6" t="str">
        <f t="shared" si="4"/>
        <v>Severe</v>
      </c>
      <c r="O155" s="37"/>
      <c r="P155" s="26"/>
      <c r="Q155" s="26"/>
      <c r="R155" s="6">
        <v>19.6</v>
      </c>
      <c r="S155" s="6" t="str">
        <f t="shared" si="5"/>
        <v>Severe</v>
      </c>
      <c r="T155" s="37"/>
      <c r="U155" s="26">
        <v>1</v>
      </c>
      <c r="V155" s="26" t="s">
        <v>330</v>
      </c>
      <c r="W155" s="26" t="s">
        <v>351</v>
      </c>
      <c r="X155" s="26"/>
      <c r="Y155" s="26"/>
      <c r="Z155" s="6" t="s">
        <v>198</v>
      </c>
    </row>
    <row r="156" spans="2:26" ht="37.5" customHeight="1">
      <c r="B156" s="4" t="s">
        <v>383</v>
      </c>
      <c r="C156" s="5" t="s">
        <v>384</v>
      </c>
      <c r="D156" s="6" t="s">
        <v>130</v>
      </c>
      <c r="E156" s="6">
        <v>61767</v>
      </c>
      <c r="F156" s="7" t="s">
        <v>345</v>
      </c>
      <c r="G156" s="31">
        <v>0.1</v>
      </c>
      <c r="H156" s="6" t="s">
        <v>312</v>
      </c>
      <c r="I156" s="8"/>
      <c r="J156" s="8">
        <v>1000</v>
      </c>
      <c r="K156" s="7">
        <v>7</v>
      </c>
      <c r="L156" s="7">
        <v>5</v>
      </c>
      <c r="M156" s="6">
        <v>8.6</v>
      </c>
      <c r="N156" s="6" t="str">
        <f t="shared" si="4"/>
        <v>Moderate</v>
      </c>
      <c r="O156" s="36" t="s">
        <v>176</v>
      </c>
      <c r="P156" s="25">
        <v>2</v>
      </c>
      <c r="Q156" s="25">
        <v>50</v>
      </c>
      <c r="R156" s="6">
        <v>18.3</v>
      </c>
      <c r="S156" s="6" t="str">
        <f t="shared" si="5"/>
        <v>Severe</v>
      </c>
      <c r="T156" s="36" t="s">
        <v>176</v>
      </c>
      <c r="U156" s="25" t="s">
        <v>316</v>
      </c>
      <c r="V156" s="25" t="s">
        <v>335</v>
      </c>
      <c r="W156" s="25" t="s">
        <v>334</v>
      </c>
      <c r="X156" s="25">
        <v>2</v>
      </c>
      <c r="Y156" s="25">
        <v>100</v>
      </c>
      <c r="Z156" s="6" t="s">
        <v>198</v>
      </c>
    </row>
    <row r="157" spans="2:26" ht="37.5" customHeight="1">
      <c r="B157" s="9" t="s">
        <v>383</v>
      </c>
      <c r="C157" s="5" t="s">
        <v>384</v>
      </c>
      <c r="D157" s="6" t="s">
        <v>130</v>
      </c>
      <c r="E157" s="6">
        <v>61767</v>
      </c>
      <c r="F157" s="6" t="s">
        <v>346</v>
      </c>
      <c r="G157" s="31">
        <v>0.1</v>
      </c>
      <c r="H157" s="6" t="s">
        <v>312</v>
      </c>
      <c r="I157" s="6"/>
      <c r="J157" s="6">
        <v>1000</v>
      </c>
      <c r="K157" s="6">
        <v>7</v>
      </c>
      <c r="L157" s="6">
        <v>1.25</v>
      </c>
      <c r="M157" s="6">
        <v>11.1</v>
      </c>
      <c r="N157" s="6" t="str">
        <f t="shared" si="4"/>
        <v>Severe</v>
      </c>
      <c r="O157" s="37"/>
      <c r="P157" s="26"/>
      <c r="Q157" s="26"/>
      <c r="R157" s="6">
        <v>19.9</v>
      </c>
      <c r="S157" s="6" t="str">
        <f t="shared" si="5"/>
        <v>Severe</v>
      </c>
      <c r="T157" s="37"/>
      <c r="U157" s="25" t="s">
        <v>316</v>
      </c>
      <c r="V157" s="27" t="s">
        <v>335</v>
      </c>
      <c r="W157" s="27" t="s">
        <v>334</v>
      </c>
      <c r="X157" s="26"/>
      <c r="Y157" s="26"/>
      <c r="Z157" s="6" t="s">
        <v>198</v>
      </c>
    </row>
    <row r="158" spans="2:26" ht="37.5" customHeight="1">
      <c r="B158" s="4" t="s">
        <v>131</v>
      </c>
      <c r="C158" s="5" t="s">
        <v>132</v>
      </c>
      <c r="D158" s="6" t="s">
        <v>133</v>
      </c>
      <c r="E158" s="6">
        <v>103855</v>
      </c>
      <c r="F158" s="7" t="s">
        <v>345</v>
      </c>
      <c r="G158" s="31">
        <v>0.1</v>
      </c>
      <c r="H158" s="6" t="s">
        <v>312</v>
      </c>
      <c r="I158" s="8"/>
      <c r="J158" s="8">
        <v>1</v>
      </c>
      <c r="K158" s="7">
        <v>5.5</v>
      </c>
      <c r="L158" s="7" t="s">
        <v>349</v>
      </c>
      <c r="M158" s="6">
        <v>4</v>
      </c>
      <c r="N158" s="6" t="str">
        <f t="shared" si="4"/>
        <v>Slight</v>
      </c>
      <c r="O158" s="36" t="s">
        <v>217</v>
      </c>
      <c r="P158" s="25">
        <v>2</v>
      </c>
      <c r="Q158" s="25">
        <v>100</v>
      </c>
      <c r="R158" s="6">
        <v>3.1</v>
      </c>
      <c r="S158" s="6" t="str">
        <f t="shared" si="5"/>
        <v>Slight</v>
      </c>
      <c r="T158" s="36" t="s">
        <v>217</v>
      </c>
      <c r="U158" s="25" t="s">
        <v>316</v>
      </c>
      <c r="V158" s="25" t="s">
        <v>335</v>
      </c>
      <c r="W158" s="25" t="s">
        <v>334</v>
      </c>
      <c r="X158" s="25">
        <v>2</v>
      </c>
      <c r="Y158" s="25">
        <v>100</v>
      </c>
      <c r="Z158" s="6" t="s">
        <v>198</v>
      </c>
    </row>
    <row r="159" spans="2:26" ht="37.5" customHeight="1">
      <c r="B159" s="9" t="s">
        <v>131</v>
      </c>
      <c r="C159" s="5" t="s">
        <v>132</v>
      </c>
      <c r="D159" s="6" t="s">
        <v>133</v>
      </c>
      <c r="E159" s="6">
        <v>103855</v>
      </c>
      <c r="F159" s="6" t="s">
        <v>347</v>
      </c>
      <c r="G159" s="31">
        <v>0.1</v>
      </c>
      <c r="H159" s="6" t="s">
        <v>312</v>
      </c>
      <c r="I159" s="6"/>
      <c r="J159" s="6">
        <v>1</v>
      </c>
      <c r="K159" s="6">
        <v>5.5</v>
      </c>
      <c r="L159" s="6" t="s">
        <v>349</v>
      </c>
      <c r="M159" s="6">
        <v>0</v>
      </c>
      <c r="N159" s="6" t="str">
        <f t="shared" si="4"/>
        <v>Nonirritant</v>
      </c>
      <c r="O159" s="37"/>
      <c r="P159" s="26"/>
      <c r="Q159" s="26"/>
      <c r="R159" s="6">
        <v>0</v>
      </c>
      <c r="S159" s="6" t="str">
        <f t="shared" si="5"/>
        <v>Nonirritant</v>
      </c>
      <c r="T159" s="37"/>
      <c r="U159" s="25" t="s">
        <v>316</v>
      </c>
      <c r="V159" s="27" t="s">
        <v>335</v>
      </c>
      <c r="W159" s="27" t="s">
        <v>334</v>
      </c>
      <c r="X159" s="26"/>
      <c r="Y159" s="26"/>
      <c r="Z159" s="6" t="s">
        <v>198</v>
      </c>
    </row>
    <row r="160" spans="2:26" ht="37.5" customHeight="1">
      <c r="B160" s="10" t="s">
        <v>134</v>
      </c>
      <c r="C160" s="11" t="s">
        <v>135</v>
      </c>
      <c r="D160" s="8"/>
      <c r="E160" s="8"/>
      <c r="F160" s="7" t="s">
        <v>345</v>
      </c>
      <c r="G160" s="31">
        <v>0.1</v>
      </c>
      <c r="H160" s="8" t="s">
        <v>311</v>
      </c>
      <c r="I160" s="8"/>
      <c r="J160" s="8">
        <v>3.6</v>
      </c>
      <c r="K160" s="7">
        <v>2.1</v>
      </c>
      <c r="L160" s="7">
        <v>5</v>
      </c>
      <c r="M160" s="6">
        <v>6.8</v>
      </c>
      <c r="N160" s="6" t="str">
        <f t="shared" si="4"/>
        <v>Moderate</v>
      </c>
      <c r="O160" s="36" t="s">
        <v>218</v>
      </c>
      <c r="P160" s="25">
        <v>2</v>
      </c>
      <c r="Q160" s="25">
        <v>100</v>
      </c>
      <c r="R160" s="6">
        <v>3.5</v>
      </c>
      <c r="S160" s="6" t="str">
        <f t="shared" si="5"/>
        <v>Slight</v>
      </c>
      <c r="T160" s="36" t="s">
        <v>176</v>
      </c>
      <c r="U160" s="25" t="s">
        <v>316</v>
      </c>
      <c r="V160" s="25" t="s">
        <v>336</v>
      </c>
      <c r="W160" s="25" t="s">
        <v>334</v>
      </c>
      <c r="X160" s="25">
        <v>2</v>
      </c>
      <c r="Y160" s="25">
        <v>50</v>
      </c>
      <c r="Z160" s="6" t="s">
        <v>198</v>
      </c>
    </row>
    <row r="161" spans="2:26" ht="37.5" customHeight="1">
      <c r="B161" s="9" t="s">
        <v>134</v>
      </c>
      <c r="C161" s="5" t="s">
        <v>135</v>
      </c>
      <c r="D161" s="6"/>
      <c r="E161" s="6"/>
      <c r="F161" s="6" t="s">
        <v>300</v>
      </c>
      <c r="G161" s="31">
        <v>0.1</v>
      </c>
      <c r="H161" s="6" t="s">
        <v>311</v>
      </c>
      <c r="I161" s="6"/>
      <c r="J161" s="6">
        <v>3.6</v>
      </c>
      <c r="K161" s="6">
        <v>2.1</v>
      </c>
      <c r="L161" s="6">
        <v>5</v>
      </c>
      <c r="M161" s="6">
        <v>6.6</v>
      </c>
      <c r="N161" s="6" t="str">
        <f t="shared" si="4"/>
        <v>Moderate</v>
      </c>
      <c r="O161" s="37"/>
      <c r="P161" s="26"/>
      <c r="Q161" s="26"/>
      <c r="R161" s="6">
        <v>10.1</v>
      </c>
      <c r="S161" s="6" t="str">
        <f t="shared" si="5"/>
        <v>Severe</v>
      </c>
      <c r="T161" s="37"/>
      <c r="U161" s="25" t="s">
        <v>316</v>
      </c>
      <c r="V161" s="27" t="s">
        <v>336</v>
      </c>
      <c r="W161" s="27" t="s">
        <v>334</v>
      </c>
      <c r="X161" s="26"/>
      <c r="Y161" s="26"/>
      <c r="Z161" s="6" t="s">
        <v>198</v>
      </c>
    </row>
    <row r="162" spans="2:26" ht="37.5" customHeight="1">
      <c r="B162" s="10" t="s">
        <v>237</v>
      </c>
      <c r="C162" s="11" t="s">
        <v>136</v>
      </c>
      <c r="D162" s="8" t="s">
        <v>137</v>
      </c>
      <c r="E162" s="8">
        <v>18833131</v>
      </c>
      <c r="F162" s="7" t="s">
        <v>346</v>
      </c>
      <c r="G162" s="31">
        <v>0.1</v>
      </c>
      <c r="H162" s="8" t="s">
        <v>312</v>
      </c>
      <c r="I162" s="8"/>
      <c r="J162" s="8">
        <v>625</v>
      </c>
      <c r="K162" s="7">
        <v>5</v>
      </c>
      <c r="L162" s="7">
        <v>2.5</v>
      </c>
      <c r="M162" s="6">
        <v>18.5</v>
      </c>
      <c r="N162" s="6" t="str">
        <f t="shared" si="4"/>
        <v>Severe</v>
      </c>
      <c r="O162" s="36" t="s">
        <v>176</v>
      </c>
      <c r="P162" s="25">
        <v>3</v>
      </c>
      <c r="Q162" s="25">
        <v>33</v>
      </c>
      <c r="R162" s="6">
        <v>15.3</v>
      </c>
      <c r="S162" s="6" t="str">
        <f t="shared" si="5"/>
        <v>Severe</v>
      </c>
      <c r="T162" s="36" t="s">
        <v>176</v>
      </c>
      <c r="U162" s="25" t="s">
        <v>316</v>
      </c>
      <c r="V162" s="25" t="s">
        <v>335</v>
      </c>
      <c r="W162" s="25" t="s">
        <v>334</v>
      </c>
      <c r="X162" s="25">
        <v>3</v>
      </c>
      <c r="Y162" s="25">
        <v>100</v>
      </c>
      <c r="Z162" s="6" t="s">
        <v>198</v>
      </c>
    </row>
    <row r="163" spans="2:26" ht="37.5" customHeight="1">
      <c r="B163" s="9" t="s">
        <v>237</v>
      </c>
      <c r="C163" s="5" t="s">
        <v>136</v>
      </c>
      <c r="D163" s="6" t="s">
        <v>137</v>
      </c>
      <c r="E163" s="6">
        <v>18833131</v>
      </c>
      <c r="F163" s="6" t="s">
        <v>299</v>
      </c>
      <c r="G163" s="31">
        <v>0.1</v>
      </c>
      <c r="H163" s="6" t="s">
        <v>312</v>
      </c>
      <c r="I163" s="6"/>
      <c r="J163" s="6">
        <v>625</v>
      </c>
      <c r="K163" s="6">
        <v>5</v>
      </c>
      <c r="L163" s="6">
        <v>30</v>
      </c>
      <c r="M163" s="6">
        <v>0</v>
      </c>
      <c r="N163" s="6" t="str">
        <f t="shared" si="4"/>
        <v>Nonirritant</v>
      </c>
      <c r="O163" s="38"/>
      <c r="P163" s="27"/>
      <c r="Q163" s="27"/>
      <c r="R163" s="6">
        <v>14.6</v>
      </c>
      <c r="S163" s="6" t="str">
        <f t="shared" si="5"/>
        <v>Severe</v>
      </c>
      <c r="T163" s="38"/>
      <c r="U163" s="25" t="s">
        <v>316</v>
      </c>
      <c r="V163" s="27" t="s">
        <v>335</v>
      </c>
      <c r="W163" s="27" t="s">
        <v>334</v>
      </c>
      <c r="X163" s="27"/>
      <c r="Y163" s="27"/>
      <c r="Z163" s="6" t="s">
        <v>198</v>
      </c>
    </row>
    <row r="164" spans="2:26" ht="37.5" customHeight="1">
      <c r="B164" s="9" t="s">
        <v>237</v>
      </c>
      <c r="C164" s="5" t="s">
        <v>136</v>
      </c>
      <c r="D164" s="6" t="s">
        <v>137</v>
      </c>
      <c r="E164" s="6">
        <v>18833131</v>
      </c>
      <c r="F164" s="6" t="s">
        <v>300</v>
      </c>
      <c r="G164" s="31">
        <v>0.1</v>
      </c>
      <c r="H164" s="6" t="s">
        <v>312</v>
      </c>
      <c r="I164" s="6"/>
      <c r="J164" s="6">
        <v>625</v>
      </c>
      <c r="K164" s="6">
        <v>5</v>
      </c>
      <c r="L164" s="6">
        <v>20</v>
      </c>
      <c r="M164" s="6">
        <v>2.9</v>
      </c>
      <c r="N164" s="6" t="str">
        <f t="shared" si="4"/>
        <v>Slight</v>
      </c>
      <c r="O164" s="37"/>
      <c r="P164" s="26"/>
      <c r="Q164" s="26"/>
      <c r="R164" s="6">
        <v>9</v>
      </c>
      <c r="S164" s="6" t="str">
        <f t="shared" si="5"/>
        <v>Severe</v>
      </c>
      <c r="T164" s="37"/>
      <c r="U164" s="25" t="s">
        <v>316</v>
      </c>
      <c r="V164" s="27" t="s">
        <v>335</v>
      </c>
      <c r="W164" s="27" t="s">
        <v>334</v>
      </c>
      <c r="X164" s="26"/>
      <c r="Y164" s="26"/>
      <c r="Z164" s="6" t="s">
        <v>198</v>
      </c>
    </row>
    <row r="165" spans="2:26" ht="37.5" customHeight="1">
      <c r="B165" s="4" t="s">
        <v>138</v>
      </c>
      <c r="C165" s="5" t="s">
        <v>139</v>
      </c>
      <c r="D165" s="6"/>
      <c r="E165" s="6"/>
      <c r="F165" s="7" t="s">
        <v>345</v>
      </c>
      <c r="G165" s="31">
        <v>0.1</v>
      </c>
      <c r="H165" s="6" t="s">
        <v>311</v>
      </c>
      <c r="I165" s="8"/>
      <c r="J165" s="8" t="s">
        <v>13</v>
      </c>
      <c r="K165" s="7" t="s">
        <v>14</v>
      </c>
      <c r="L165" s="7" t="s">
        <v>349</v>
      </c>
      <c r="M165" s="6">
        <v>4.3</v>
      </c>
      <c r="N165" s="6" t="str">
        <f t="shared" si="4"/>
        <v>Slight</v>
      </c>
      <c r="O165" s="36" t="s">
        <v>217</v>
      </c>
      <c r="P165" s="25">
        <v>2</v>
      </c>
      <c r="Q165" s="25">
        <v>100</v>
      </c>
      <c r="R165" s="6">
        <v>0.3</v>
      </c>
      <c r="S165" s="6" t="str">
        <f t="shared" si="5"/>
        <v>Nonirritant</v>
      </c>
      <c r="T165" s="36" t="s">
        <v>219</v>
      </c>
      <c r="U165" s="25" t="s">
        <v>316</v>
      </c>
      <c r="V165" s="25" t="s">
        <v>335</v>
      </c>
      <c r="W165" s="25" t="s">
        <v>334</v>
      </c>
      <c r="X165" s="25">
        <v>2</v>
      </c>
      <c r="Y165" s="25">
        <v>100</v>
      </c>
      <c r="Z165" s="6" t="s">
        <v>198</v>
      </c>
    </row>
    <row r="166" spans="2:26" ht="37.5" customHeight="1">
      <c r="B166" s="9" t="s">
        <v>138</v>
      </c>
      <c r="C166" s="5" t="s">
        <v>139</v>
      </c>
      <c r="D166" s="6"/>
      <c r="E166" s="6"/>
      <c r="F166" s="6" t="s">
        <v>299</v>
      </c>
      <c r="G166" s="31">
        <v>0.1</v>
      </c>
      <c r="H166" s="6" t="s">
        <v>311</v>
      </c>
      <c r="I166" s="6"/>
      <c r="J166" s="6" t="s">
        <v>13</v>
      </c>
      <c r="K166" s="6" t="s">
        <v>14</v>
      </c>
      <c r="L166" s="6" t="s">
        <v>350</v>
      </c>
      <c r="M166" s="6">
        <v>0</v>
      </c>
      <c r="N166" s="6" t="str">
        <f t="shared" si="4"/>
        <v>Nonirritant</v>
      </c>
      <c r="O166" s="37"/>
      <c r="P166" s="26"/>
      <c r="Q166" s="26"/>
      <c r="R166" s="6">
        <v>0</v>
      </c>
      <c r="S166" s="6" t="str">
        <f t="shared" si="5"/>
        <v>Nonirritant</v>
      </c>
      <c r="T166" s="37"/>
      <c r="U166" s="25" t="s">
        <v>316</v>
      </c>
      <c r="V166" s="27" t="s">
        <v>335</v>
      </c>
      <c r="W166" s="27" t="s">
        <v>334</v>
      </c>
      <c r="X166" s="26"/>
      <c r="Y166" s="26"/>
      <c r="Z166" s="6" t="s">
        <v>198</v>
      </c>
    </row>
    <row r="167" spans="2:26" ht="37.5" customHeight="1">
      <c r="B167" s="4" t="s">
        <v>144</v>
      </c>
      <c r="C167" s="5" t="s">
        <v>289</v>
      </c>
      <c r="D167" s="6" t="s">
        <v>290</v>
      </c>
      <c r="E167" s="6">
        <v>9004777</v>
      </c>
      <c r="F167" s="7" t="s">
        <v>345</v>
      </c>
      <c r="G167" s="31">
        <v>0.1</v>
      </c>
      <c r="H167" s="6" t="s">
        <v>313</v>
      </c>
      <c r="I167" s="8"/>
      <c r="J167" s="8">
        <v>1000</v>
      </c>
      <c r="K167" s="7">
        <v>6</v>
      </c>
      <c r="L167" s="7">
        <v>0.75</v>
      </c>
      <c r="M167" s="6">
        <v>10.9</v>
      </c>
      <c r="N167" s="6" t="str">
        <f t="shared" si="4"/>
        <v>Severe</v>
      </c>
      <c r="O167" s="36" t="s">
        <v>176</v>
      </c>
      <c r="P167" s="25">
        <v>2</v>
      </c>
      <c r="Q167" s="25">
        <v>100</v>
      </c>
      <c r="R167" s="6">
        <v>19.3</v>
      </c>
      <c r="S167" s="6" t="str">
        <f t="shared" si="5"/>
        <v>Severe</v>
      </c>
      <c r="T167" s="36" t="s">
        <v>176</v>
      </c>
      <c r="U167" s="25" t="s">
        <v>317</v>
      </c>
      <c r="V167" s="25" t="s">
        <v>317</v>
      </c>
      <c r="W167" s="25" t="s">
        <v>317</v>
      </c>
      <c r="X167" s="25">
        <v>2</v>
      </c>
      <c r="Y167" s="25">
        <v>100</v>
      </c>
      <c r="Z167" s="6" t="s">
        <v>198</v>
      </c>
    </row>
    <row r="168" spans="2:26" ht="37.5" customHeight="1">
      <c r="B168" s="9" t="s">
        <v>144</v>
      </c>
      <c r="C168" s="5" t="s">
        <v>289</v>
      </c>
      <c r="D168" s="6" t="s">
        <v>290</v>
      </c>
      <c r="E168" s="6">
        <v>9004777</v>
      </c>
      <c r="F168" s="6" t="s">
        <v>299</v>
      </c>
      <c r="G168" s="31">
        <v>0.1</v>
      </c>
      <c r="H168" s="6" t="s">
        <v>313</v>
      </c>
      <c r="I168" s="6"/>
      <c r="J168" s="6">
        <v>1000</v>
      </c>
      <c r="K168" s="6">
        <v>6</v>
      </c>
      <c r="L168" s="6">
        <v>2.5</v>
      </c>
      <c r="M168" s="6">
        <v>15.7</v>
      </c>
      <c r="N168" s="6" t="str">
        <f t="shared" si="4"/>
        <v>Severe</v>
      </c>
      <c r="O168" s="37"/>
      <c r="P168" s="26"/>
      <c r="Q168" s="26"/>
      <c r="R168" s="6">
        <v>19.2</v>
      </c>
      <c r="S168" s="6" t="str">
        <f t="shared" si="5"/>
        <v>Severe</v>
      </c>
      <c r="T168" s="37"/>
      <c r="U168" s="26" t="s">
        <v>317</v>
      </c>
      <c r="V168" s="25" t="s">
        <v>317</v>
      </c>
      <c r="W168" s="25" t="s">
        <v>317</v>
      </c>
      <c r="X168" s="26"/>
      <c r="Y168" s="26"/>
      <c r="Z168" s="6" t="s">
        <v>198</v>
      </c>
    </row>
    <row r="169" spans="2:26" ht="37.5" customHeight="1">
      <c r="B169" s="4" t="s">
        <v>238</v>
      </c>
      <c r="C169" s="5" t="s">
        <v>440</v>
      </c>
      <c r="D169" s="6" t="s">
        <v>441</v>
      </c>
      <c r="E169" s="6">
        <v>24991557</v>
      </c>
      <c r="F169" s="7" t="s">
        <v>301</v>
      </c>
      <c r="G169" s="31">
        <v>0.1</v>
      </c>
      <c r="H169" s="6" t="s">
        <v>311</v>
      </c>
      <c r="I169" s="8"/>
      <c r="J169" s="8" t="s">
        <v>112</v>
      </c>
      <c r="K169" s="7">
        <v>7</v>
      </c>
      <c r="L169" s="7">
        <v>20</v>
      </c>
      <c r="M169" s="6">
        <v>4.1</v>
      </c>
      <c r="N169" s="6" t="str">
        <f t="shared" si="4"/>
        <v>Slight</v>
      </c>
      <c r="O169" s="36" t="s">
        <v>217</v>
      </c>
      <c r="P169" s="25">
        <v>2</v>
      </c>
      <c r="Q169" s="25">
        <v>100</v>
      </c>
      <c r="R169" s="6">
        <v>7.6</v>
      </c>
      <c r="S169" s="6" t="str">
        <f t="shared" si="5"/>
        <v>Moderate</v>
      </c>
      <c r="T169" s="36" t="s">
        <v>176</v>
      </c>
      <c r="U169" s="25" t="s">
        <v>316</v>
      </c>
      <c r="V169" s="25" t="s">
        <v>335</v>
      </c>
      <c r="W169" s="25" t="s">
        <v>334</v>
      </c>
      <c r="X169" s="25">
        <v>2</v>
      </c>
      <c r="Y169" s="25">
        <v>50</v>
      </c>
      <c r="Z169" s="6" t="s">
        <v>198</v>
      </c>
    </row>
    <row r="170" spans="2:26" ht="37.5" customHeight="1">
      <c r="B170" s="9" t="s">
        <v>238</v>
      </c>
      <c r="C170" s="5" t="s">
        <v>440</v>
      </c>
      <c r="D170" s="6" t="s">
        <v>441</v>
      </c>
      <c r="E170" s="6">
        <v>24991557</v>
      </c>
      <c r="F170" s="6" t="s">
        <v>299</v>
      </c>
      <c r="G170" s="31">
        <v>0.1</v>
      </c>
      <c r="H170" s="6" t="s">
        <v>311</v>
      </c>
      <c r="I170" s="6"/>
      <c r="J170" s="6" t="s">
        <v>112</v>
      </c>
      <c r="K170" s="6">
        <v>7</v>
      </c>
      <c r="L170" s="6">
        <v>20</v>
      </c>
      <c r="M170" s="6">
        <v>0</v>
      </c>
      <c r="N170" s="6" t="str">
        <f t="shared" si="4"/>
        <v>Nonirritant</v>
      </c>
      <c r="O170" s="37"/>
      <c r="P170" s="26"/>
      <c r="Q170" s="26"/>
      <c r="R170" s="6">
        <v>19.8</v>
      </c>
      <c r="S170" s="6" t="str">
        <f t="shared" si="5"/>
        <v>Severe</v>
      </c>
      <c r="T170" s="37"/>
      <c r="U170" s="26" t="s">
        <v>316</v>
      </c>
      <c r="V170" s="26" t="s">
        <v>335</v>
      </c>
      <c r="W170" s="26" t="s">
        <v>334</v>
      </c>
      <c r="X170" s="26"/>
      <c r="Y170" s="26"/>
      <c r="Z170" s="6" t="s">
        <v>198</v>
      </c>
    </row>
    <row r="171" spans="2:26" ht="37.5" customHeight="1">
      <c r="B171" s="10" t="s">
        <v>277</v>
      </c>
      <c r="C171" s="11" t="s">
        <v>401</v>
      </c>
      <c r="D171" s="8" t="s">
        <v>341</v>
      </c>
      <c r="E171" s="8">
        <v>25322683</v>
      </c>
      <c r="F171" s="7" t="s">
        <v>298</v>
      </c>
      <c r="G171" s="31">
        <v>0.1</v>
      </c>
      <c r="H171" s="8" t="s">
        <v>311</v>
      </c>
      <c r="I171" s="8"/>
      <c r="J171" s="8">
        <v>750</v>
      </c>
      <c r="K171" s="7" t="s">
        <v>14</v>
      </c>
      <c r="L171" s="7">
        <v>100</v>
      </c>
      <c r="M171" s="6">
        <v>1</v>
      </c>
      <c r="N171" s="6" t="str">
        <f t="shared" si="4"/>
        <v>Slight</v>
      </c>
      <c r="O171" s="36" t="s">
        <v>217</v>
      </c>
      <c r="P171" s="25">
        <v>2</v>
      </c>
      <c r="Q171" s="25">
        <v>100</v>
      </c>
      <c r="R171" s="6">
        <v>6.6</v>
      </c>
      <c r="S171" s="6" t="str">
        <f t="shared" si="5"/>
        <v>Moderate</v>
      </c>
      <c r="T171" s="36" t="s">
        <v>218</v>
      </c>
      <c r="U171" s="25" t="s">
        <v>317</v>
      </c>
      <c r="V171" s="25" t="s">
        <v>317</v>
      </c>
      <c r="W171" s="25" t="s">
        <v>317</v>
      </c>
      <c r="X171" s="25">
        <v>2</v>
      </c>
      <c r="Y171" s="25">
        <v>100</v>
      </c>
      <c r="Z171" s="6" t="s">
        <v>198</v>
      </c>
    </row>
    <row r="172" spans="2:26" ht="37.5" customHeight="1">
      <c r="B172" s="9" t="s">
        <v>277</v>
      </c>
      <c r="C172" s="5" t="s">
        <v>401</v>
      </c>
      <c r="D172" s="6" t="s">
        <v>341</v>
      </c>
      <c r="E172" s="6">
        <v>25322683</v>
      </c>
      <c r="F172" s="6" t="s">
        <v>299</v>
      </c>
      <c r="G172" s="31">
        <v>0.1</v>
      </c>
      <c r="H172" s="6" t="s">
        <v>311</v>
      </c>
      <c r="I172" s="6"/>
      <c r="J172" s="6">
        <v>750</v>
      </c>
      <c r="K172" s="6" t="s">
        <v>14</v>
      </c>
      <c r="L172" s="6">
        <v>40</v>
      </c>
      <c r="M172" s="6">
        <v>0</v>
      </c>
      <c r="N172" s="6" t="str">
        <f t="shared" si="4"/>
        <v>Nonirritant</v>
      </c>
      <c r="O172" s="37"/>
      <c r="P172" s="26"/>
      <c r="Q172" s="26"/>
      <c r="R172" s="6">
        <v>7.7</v>
      </c>
      <c r="S172" s="6" t="str">
        <f t="shared" si="5"/>
        <v>Moderate</v>
      </c>
      <c r="T172" s="37"/>
      <c r="U172" s="26" t="s">
        <v>317</v>
      </c>
      <c r="V172" s="25" t="s">
        <v>317</v>
      </c>
      <c r="W172" s="25" t="s">
        <v>317</v>
      </c>
      <c r="X172" s="26"/>
      <c r="Y172" s="26"/>
      <c r="Z172" s="6" t="s">
        <v>198</v>
      </c>
    </row>
    <row r="173" spans="2:26" ht="37.5" customHeight="1">
      <c r="B173" s="4" t="s">
        <v>364</v>
      </c>
      <c r="C173" s="5" t="s">
        <v>185</v>
      </c>
      <c r="D173" s="6"/>
      <c r="E173" s="6"/>
      <c r="F173" s="7" t="s">
        <v>347</v>
      </c>
      <c r="G173" s="31">
        <v>0.1</v>
      </c>
      <c r="H173" s="6" t="s">
        <v>311</v>
      </c>
      <c r="I173" s="8"/>
      <c r="J173" s="8" t="s">
        <v>12</v>
      </c>
      <c r="K173" s="7">
        <v>7.1</v>
      </c>
      <c r="L173" s="7">
        <v>1.25</v>
      </c>
      <c r="M173" s="6">
        <v>9.2</v>
      </c>
      <c r="N173" s="6" t="str">
        <f t="shared" si="4"/>
        <v>Severe</v>
      </c>
      <c r="O173" s="36" t="s">
        <v>176</v>
      </c>
      <c r="P173" s="25">
        <v>2</v>
      </c>
      <c r="Q173" s="25">
        <v>100</v>
      </c>
      <c r="R173" s="6">
        <v>15.5</v>
      </c>
      <c r="S173" s="6" t="str">
        <f t="shared" si="5"/>
        <v>Severe</v>
      </c>
      <c r="T173" s="36" t="s">
        <v>176</v>
      </c>
      <c r="U173" s="25">
        <v>1</v>
      </c>
      <c r="V173" s="25" t="s">
        <v>330</v>
      </c>
      <c r="W173" s="25" t="s">
        <v>351</v>
      </c>
      <c r="X173" s="25">
        <v>2</v>
      </c>
      <c r="Y173" s="25">
        <v>100</v>
      </c>
      <c r="Z173" s="6" t="s">
        <v>198</v>
      </c>
    </row>
    <row r="174" spans="2:26" ht="37.5" customHeight="1">
      <c r="B174" s="9" t="s">
        <v>364</v>
      </c>
      <c r="C174" s="5" t="s">
        <v>185</v>
      </c>
      <c r="D174" s="6"/>
      <c r="E174" s="6"/>
      <c r="F174" s="6" t="s">
        <v>300</v>
      </c>
      <c r="G174" s="31">
        <v>0.1</v>
      </c>
      <c r="H174" s="6" t="s">
        <v>311</v>
      </c>
      <c r="I174" s="6"/>
      <c r="J174" s="6" t="s">
        <v>12</v>
      </c>
      <c r="K174" s="6">
        <v>7.1</v>
      </c>
      <c r="L174" s="6">
        <v>2.5</v>
      </c>
      <c r="M174" s="6">
        <v>11</v>
      </c>
      <c r="N174" s="6" t="str">
        <f t="shared" si="4"/>
        <v>Severe</v>
      </c>
      <c r="O174" s="37"/>
      <c r="P174" s="26"/>
      <c r="Q174" s="26"/>
      <c r="R174" s="6">
        <v>14.6</v>
      </c>
      <c r="S174" s="6" t="str">
        <f t="shared" si="5"/>
        <v>Severe</v>
      </c>
      <c r="T174" s="37"/>
      <c r="U174" s="26">
        <v>1</v>
      </c>
      <c r="V174" s="26" t="s">
        <v>330</v>
      </c>
      <c r="W174" s="26" t="s">
        <v>332</v>
      </c>
      <c r="X174" s="26"/>
      <c r="Y174" s="26"/>
      <c r="Z174" s="6" t="s">
        <v>198</v>
      </c>
    </row>
    <row r="175" spans="2:26" ht="37.5" customHeight="1">
      <c r="B175" s="4" t="s">
        <v>186</v>
      </c>
      <c r="C175" s="5" t="s">
        <v>142</v>
      </c>
      <c r="D175" s="6" t="s">
        <v>143</v>
      </c>
      <c r="E175" s="6">
        <v>7397628</v>
      </c>
      <c r="F175" s="7" t="s">
        <v>345</v>
      </c>
      <c r="G175" s="31">
        <v>0.1</v>
      </c>
      <c r="H175" s="6" t="s">
        <v>313</v>
      </c>
      <c r="I175" s="8"/>
      <c r="J175" s="8">
        <v>80</v>
      </c>
      <c r="K175" s="7">
        <v>7</v>
      </c>
      <c r="L175" s="7">
        <v>3.75</v>
      </c>
      <c r="M175" s="6">
        <v>16.5</v>
      </c>
      <c r="N175" s="6" t="str">
        <f t="shared" si="4"/>
        <v>Severe</v>
      </c>
      <c r="O175" s="36" t="s">
        <v>176</v>
      </c>
      <c r="P175" s="25">
        <v>2</v>
      </c>
      <c r="Q175" s="25">
        <v>100</v>
      </c>
      <c r="R175" s="6">
        <v>19.4</v>
      </c>
      <c r="S175" s="6" t="str">
        <f t="shared" si="5"/>
        <v>Severe</v>
      </c>
      <c r="T175" s="36" t="s">
        <v>176</v>
      </c>
      <c r="U175" s="25" t="s">
        <v>317</v>
      </c>
      <c r="V175" s="25" t="s">
        <v>317</v>
      </c>
      <c r="W175" s="25" t="s">
        <v>317</v>
      </c>
      <c r="X175" s="25">
        <v>2</v>
      </c>
      <c r="Y175" s="25">
        <v>100</v>
      </c>
      <c r="Z175" s="6" t="s">
        <v>198</v>
      </c>
    </row>
    <row r="176" spans="2:26" ht="37.5" customHeight="1">
      <c r="B176" s="9" t="s">
        <v>186</v>
      </c>
      <c r="C176" s="5" t="s">
        <v>142</v>
      </c>
      <c r="D176" s="6" t="s">
        <v>143</v>
      </c>
      <c r="E176" s="6">
        <v>7397628</v>
      </c>
      <c r="F176" s="6" t="s">
        <v>301</v>
      </c>
      <c r="G176" s="31">
        <v>0.1</v>
      </c>
      <c r="H176" s="6" t="s">
        <v>313</v>
      </c>
      <c r="I176" s="6"/>
      <c r="J176" s="6">
        <v>80</v>
      </c>
      <c r="K176" s="6">
        <v>7</v>
      </c>
      <c r="L176" s="6">
        <v>2</v>
      </c>
      <c r="M176" s="6">
        <v>15.8</v>
      </c>
      <c r="N176" s="6" t="str">
        <f t="shared" si="4"/>
        <v>Severe</v>
      </c>
      <c r="O176" s="37"/>
      <c r="P176" s="26"/>
      <c r="Q176" s="26"/>
      <c r="R176" s="6">
        <v>15.9</v>
      </c>
      <c r="S176" s="6" t="str">
        <f t="shared" si="5"/>
        <v>Severe</v>
      </c>
      <c r="T176" s="37"/>
      <c r="U176" s="25" t="s">
        <v>317</v>
      </c>
      <c r="V176" s="25" t="s">
        <v>317</v>
      </c>
      <c r="W176" s="25" t="s">
        <v>317</v>
      </c>
      <c r="X176" s="26"/>
      <c r="Y176" s="26"/>
      <c r="Z176" s="6" t="s">
        <v>198</v>
      </c>
    </row>
    <row r="177" spans="2:26" ht="37.5" customHeight="1">
      <c r="B177" s="4" t="s">
        <v>88</v>
      </c>
      <c r="C177" s="5" t="s">
        <v>116</v>
      </c>
      <c r="D177" s="6" t="s">
        <v>342</v>
      </c>
      <c r="E177" s="6">
        <v>590283</v>
      </c>
      <c r="F177" s="7" t="s">
        <v>345</v>
      </c>
      <c r="G177" s="31">
        <v>0.1</v>
      </c>
      <c r="H177" s="6" t="s">
        <v>312</v>
      </c>
      <c r="I177" s="8"/>
      <c r="J177" s="8">
        <v>750</v>
      </c>
      <c r="K177" s="7">
        <v>10</v>
      </c>
      <c r="L177" s="7">
        <v>0.94</v>
      </c>
      <c r="M177" s="6">
        <v>18.8</v>
      </c>
      <c r="N177" s="6" t="str">
        <f t="shared" si="4"/>
        <v>Severe</v>
      </c>
      <c r="O177" s="36" t="s">
        <v>176</v>
      </c>
      <c r="P177" s="25">
        <v>2</v>
      </c>
      <c r="Q177" s="25">
        <v>100</v>
      </c>
      <c r="R177" s="6">
        <v>19.4</v>
      </c>
      <c r="S177" s="6" t="str">
        <f t="shared" si="5"/>
        <v>Severe</v>
      </c>
      <c r="T177" s="36" t="s">
        <v>176</v>
      </c>
      <c r="U177" s="25" t="s">
        <v>317</v>
      </c>
      <c r="V177" s="25" t="s">
        <v>317</v>
      </c>
      <c r="W177" s="25" t="s">
        <v>317</v>
      </c>
      <c r="X177" s="25">
        <v>2</v>
      </c>
      <c r="Y177" s="25">
        <v>100</v>
      </c>
      <c r="Z177" s="6" t="s">
        <v>198</v>
      </c>
    </row>
    <row r="178" spans="2:26" ht="37.5" customHeight="1">
      <c r="B178" s="9" t="s">
        <v>88</v>
      </c>
      <c r="C178" s="5" t="s">
        <v>116</v>
      </c>
      <c r="D178" s="6" t="s">
        <v>342</v>
      </c>
      <c r="E178" s="6">
        <v>590283</v>
      </c>
      <c r="F178" s="6" t="s">
        <v>298</v>
      </c>
      <c r="G178" s="31">
        <v>0.1</v>
      </c>
      <c r="H178" s="6" t="s">
        <v>312</v>
      </c>
      <c r="I178" s="6"/>
      <c r="J178" s="6">
        <v>750</v>
      </c>
      <c r="K178" s="6">
        <v>10</v>
      </c>
      <c r="L178" s="6">
        <v>1</v>
      </c>
      <c r="M178" s="6">
        <v>15.8</v>
      </c>
      <c r="N178" s="6" t="str">
        <f t="shared" si="4"/>
        <v>Severe</v>
      </c>
      <c r="O178" s="37"/>
      <c r="P178" s="26"/>
      <c r="Q178" s="26"/>
      <c r="R178" s="6">
        <v>15.9</v>
      </c>
      <c r="S178" s="6" t="str">
        <f t="shared" si="5"/>
        <v>Severe</v>
      </c>
      <c r="T178" s="37"/>
      <c r="U178" s="25" t="s">
        <v>317</v>
      </c>
      <c r="V178" s="25" t="s">
        <v>317</v>
      </c>
      <c r="W178" s="25" t="s">
        <v>317</v>
      </c>
      <c r="X178" s="26"/>
      <c r="Y178" s="26"/>
      <c r="Z178" s="6" t="s">
        <v>198</v>
      </c>
    </row>
    <row r="179" spans="2:26" ht="37.5" customHeight="1">
      <c r="B179" s="4" t="s">
        <v>278</v>
      </c>
      <c r="C179" s="5" t="s">
        <v>120</v>
      </c>
      <c r="D179" s="6" t="s">
        <v>438</v>
      </c>
      <c r="E179" s="6">
        <v>14459951</v>
      </c>
      <c r="F179" s="7" t="s">
        <v>346</v>
      </c>
      <c r="G179" s="31">
        <v>0.1</v>
      </c>
      <c r="H179" s="6" t="s">
        <v>312</v>
      </c>
      <c r="I179" s="8"/>
      <c r="J179" s="8">
        <v>250</v>
      </c>
      <c r="K179" s="7">
        <v>9.5</v>
      </c>
      <c r="L179" s="7">
        <v>5</v>
      </c>
      <c r="M179" s="6">
        <v>17.8</v>
      </c>
      <c r="N179" s="6" t="str">
        <f t="shared" si="4"/>
        <v>Severe</v>
      </c>
      <c r="O179" s="36" t="s">
        <v>176</v>
      </c>
      <c r="P179" s="25">
        <v>2</v>
      </c>
      <c r="Q179" s="25">
        <v>100</v>
      </c>
      <c r="R179" s="6">
        <v>17.2</v>
      </c>
      <c r="S179" s="6" t="str">
        <f t="shared" si="5"/>
        <v>Severe</v>
      </c>
      <c r="T179" s="36" t="s">
        <v>176</v>
      </c>
      <c r="U179" s="25" t="s">
        <v>317</v>
      </c>
      <c r="V179" s="25" t="s">
        <v>317</v>
      </c>
      <c r="W179" s="25" t="s">
        <v>317</v>
      </c>
      <c r="X179" s="25">
        <v>2</v>
      </c>
      <c r="Y179" s="25">
        <v>50</v>
      </c>
      <c r="Z179" s="6" t="s">
        <v>198</v>
      </c>
    </row>
    <row r="180" spans="2:26" ht="37.5" customHeight="1">
      <c r="B180" s="9" t="s">
        <v>278</v>
      </c>
      <c r="C180" s="5" t="s">
        <v>120</v>
      </c>
      <c r="D180" s="6" t="s">
        <v>438</v>
      </c>
      <c r="E180" s="6">
        <v>14459951</v>
      </c>
      <c r="F180" s="6" t="s">
        <v>301</v>
      </c>
      <c r="G180" s="31">
        <v>0.1</v>
      </c>
      <c r="H180" s="6" t="s">
        <v>312</v>
      </c>
      <c r="I180" s="6"/>
      <c r="J180" s="6">
        <v>250</v>
      </c>
      <c r="K180" s="6">
        <v>9.5</v>
      </c>
      <c r="L180" s="6">
        <v>5</v>
      </c>
      <c r="M180" s="6">
        <v>15.2</v>
      </c>
      <c r="N180" s="6" t="str">
        <f t="shared" si="4"/>
        <v>Severe</v>
      </c>
      <c r="O180" s="37"/>
      <c r="P180" s="26"/>
      <c r="Q180" s="26"/>
      <c r="R180" s="6">
        <v>6.3</v>
      </c>
      <c r="S180" s="6" t="str">
        <f t="shared" si="5"/>
        <v>Moderate</v>
      </c>
      <c r="T180" s="37"/>
      <c r="U180" s="25" t="s">
        <v>317</v>
      </c>
      <c r="V180" s="25" t="s">
        <v>317</v>
      </c>
      <c r="W180" s="25" t="s">
        <v>317</v>
      </c>
      <c r="X180" s="26"/>
      <c r="Y180" s="26"/>
      <c r="Z180" s="6" t="s">
        <v>198</v>
      </c>
    </row>
    <row r="181" spans="2:26" ht="37.5" customHeight="1">
      <c r="B181" s="4" t="s">
        <v>24</v>
      </c>
      <c r="C181" s="5" t="s">
        <v>25</v>
      </c>
      <c r="D181" s="6" t="s">
        <v>26</v>
      </c>
      <c r="E181" s="6">
        <v>13756662</v>
      </c>
      <c r="F181" s="7" t="s">
        <v>347</v>
      </c>
      <c r="G181" s="31">
        <v>0.1</v>
      </c>
      <c r="H181" s="6" t="s">
        <v>312</v>
      </c>
      <c r="I181" s="8"/>
      <c r="J181" s="8">
        <v>310</v>
      </c>
      <c r="K181" s="7">
        <v>8</v>
      </c>
      <c r="L181" s="7">
        <v>5</v>
      </c>
      <c r="M181" s="6">
        <v>4.2</v>
      </c>
      <c r="N181" s="6" t="str">
        <f t="shared" si="4"/>
        <v>Slight</v>
      </c>
      <c r="O181" s="36" t="s">
        <v>218</v>
      </c>
      <c r="P181" s="25">
        <v>2</v>
      </c>
      <c r="Q181" s="25">
        <v>100</v>
      </c>
      <c r="R181" s="6">
        <v>5.7</v>
      </c>
      <c r="S181" s="6" t="str">
        <f t="shared" si="5"/>
        <v>Moderate</v>
      </c>
      <c r="T181" s="36" t="s">
        <v>218</v>
      </c>
      <c r="U181" s="25" t="s">
        <v>317</v>
      </c>
      <c r="V181" s="25" t="s">
        <v>317</v>
      </c>
      <c r="W181" s="25" t="s">
        <v>317</v>
      </c>
      <c r="X181" s="25">
        <v>2</v>
      </c>
      <c r="Y181" s="25">
        <v>100</v>
      </c>
      <c r="Z181" s="6" t="s">
        <v>198</v>
      </c>
    </row>
    <row r="182" spans="2:26" ht="37.5" customHeight="1">
      <c r="B182" s="9" t="s">
        <v>24</v>
      </c>
      <c r="C182" s="5" t="s">
        <v>25</v>
      </c>
      <c r="D182" s="6" t="s">
        <v>26</v>
      </c>
      <c r="E182" s="6">
        <v>13756662</v>
      </c>
      <c r="F182" s="6" t="s">
        <v>298</v>
      </c>
      <c r="G182" s="31">
        <v>0.1</v>
      </c>
      <c r="H182" s="6" t="s">
        <v>312</v>
      </c>
      <c r="I182" s="6"/>
      <c r="J182" s="6">
        <v>310</v>
      </c>
      <c r="K182" s="6">
        <v>8</v>
      </c>
      <c r="L182" s="6">
        <v>2.5</v>
      </c>
      <c r="M182" s="6">
        <v>6.25</v>
      </c>
      <c r="N182" s="6" t="str">
        <f t="shared" si="4"/>
        <v>Moderate</v>
      </c>
      <c r="O182" s="37"/>
      <c r="P182" s="26"/>
      <c r="Q182" s="26"/>
      <c r="R182" s="6">
        <v>6.45</v>
      </c>
      <c r="S182" s="6" t="str">
        <f t="shared" si="5"/>
        <v>Moderate</v>
      </c>
      <c r="T182" s="37"/>
      <c r="U182" s="25" t="s">
        <v>317</v>
      </c>
      <c r="V182" s="25" t="s">
        <v>317</v>
      </c>
      <c r="W182" s="25" t="s">
        <v>317</v>
      </c>
      <c r="X182" s="26"/>
      <c r="Y182" s="26"/>
      <c r="Z182" s="6" t="s">
        <v>198</v>
      </c>
    </row>
    <row r="183" spans="2:26" ht="37.5" customHeight="1">
      <c r="B183" s="4" t="s">
        <v>280</v>
      </c>
      <c r="C183" s="5" t="s">
        <v>281</v>
      </c>
      <c r="D183" s="6"/>
      <c r="E183" s="6"/>
      <c r="F183" s="7" t="s">
        <v>346</v>
      </c>
      <c r="G183" s="31">
        <v>0.1</v>
      </c>
      <c r="H183" s="6" t="s">
        <v>311</v>
      </c>
      <c r="I183" s="8"/>
      <c r="J183" s="8">
        <v>0.1</v>
      </c>
      <c r="K183" s="7" t="s">
        <v>14</v>
      </c>
      <c r="L183" s="7" t="s">
        <v>350</v>
      </c>
      <c r="M183" s="6">
        <v>8.7</v>
      </c>
      <c r="N183" s="6" t="str">
        <f t="shared" si="4"/>
        <v>Moderate</v>
      </c>
      <c r="O183" s="36" t="s">
        <v>218</v>
      </c>
      <c r="P183" s="25">
        <v>2</v>
      </c>
      <c r="Q183" s="25">
        <v>100</v>
      </c>
      <c r="R183" s="6">
        <v>7.3</v>
      </c>
      <c r="S183" s="6" t="str">
        <f t="shared" si="5"/>
        <v>Moderate</v>
      </c>
      <c r="T183" s="36" t="s">
        <v>218</v>
      </c>
      <c r="U183" s="25" t="s">
        <v>318</v>
      </c>
      <c r="V183" s="25" t="s">
        <v>336</v>
      </c>
      <c r="W183" s="25" t="s">
        <v>334</v>
      </c>
      <c r="X183" s="25">
        <v>2</v>
      </c>
      <c r="Y183" s="25">
        <v>100</v>
      </c>
      <c r="Z183" s="6" t="s">
        <v>198</v>
      </c>
    </row>
    <row r="184" spans="2:26" ht="37.5" customHeight="1">
      <c r="B184" s="9" t="s">
        <v>280</v>
      </c>
      <c r="C184" s="5" t="s">
        <v>281</v>
      </c>
      <c r="D184" s="6"/>
      <c r="E184" s="6"/>
      <c r="F184" s="6" t="s">
        <v>300</v>
      </c>
      <c r="G184" s="31">
        <v>0.1</v>
      </c>
      <c r="H184" s="6" t="s">
        <v>311</v>
      </c>
      <c r="I184" s="6"/>
      <c r="J184" s="6">
        <v>0.1</v>
      </c>
      <c r="K184" s="6" t="s">
        <v>14</v>
      </c>
      <c r="L184" s="6" t="s">
        <v>350</v>
      </c>
      <c r="M184" s="6">
        <v>2.8</v>
      </c>
      <c r="N184" s="6" t="str">
        <f t="shared" si="4"/>
        <v>Slight</v>
      </c>
      <c r="O184" s="37"/>
      <c r="P184" s="26"/>
      <c r="Q184" s="26"/>
      <c r="R184" s="6">
        <v>4.1</v>
      </c>
      <c r="S184" s="6" t="str">
        <f t="shared" si="5"/>
        <v>Slight</v>
      </c>
      <c r="T184" s="37"/>
      <c r="U184" s="26" t="s">
        <v>318</v>
      </c>
      <c r="V184" s="26" t="s">
        <v>336</v>
      </c>
      <c r="W184" s="26" t="s">
        <v>334</v>
      </c>
      <c r="X184" s="26"/>
      <c r="Y184" s="26"/>
      <c r="Z184" s="6" t="s">
        <v>198</v>
      </c>
    </row>
    <row r="185" spans="2:26" ht="37.5" customHeight="1">
      <c r="B185" s="10" t="s">
        <v>155</v>
      </c>
      <c r="C185" s="11" t="s">
        <v>155</v>
      </c>
      <c r="D185" s="8"/>
      <c r="E185" s="8"/>
      <c r="F185" s="7" t="s">
        <v>346</v>
      </c>
      <c r="G185" s="31">
        <v>0.1</v>
      </c>
      <c r="H185" s="8" t="s">
        <v>311</v>
      </c>
      <c r="I185" s="8"/>
      <c r="J185" s="8">
        <v>100</v>
      </c>
      <c r="K185" s="7">
        <v>2.6</v>
      </c>
      <c r="L185" s="7" t="s">
        <v>349</v>
      </c>
      <c r="M185" s="6">
        <v>4</v>
      </c>
      <c r="N185" s="6" t="str">
        <f t="shared" si="4"/>
        <v>Slight</v>
      </c>
      <c r="O185" s="36" t="s">
        <v>217</v>
      </c>
      <c r="P185" s="25">
        <v>2</v>
      </c>
      <c r="Q185" s="25">
        <v>100</v>
      </c>
      <c r="R185" s="6" t="s">
        <v>257</v>
      </c>
      <c r="S185" s="6"/>
      <c r="T185" s="36"/>
      <c r="U185" s="25" t="s">
        <v>316</v>
      </c>
      <c r="V185" s="25" t="s">
        <v>335</v>
      </c>
      <c r="W185" s="25" t="s">
        <v>334</v>
      </c>
      <c r="X185" s="25"/>
      <c r="Y185" s="25"/>
      <c r="Z185" s="6" t="s">
        <v>198</v>
      </c>
    </row>
    <row r="186" spans="2:26" ht="37.5" customHeight="1">
      <c r="B186" s="9" t="s">
        <v>155</v>
      </c>
      <c r="C186" s="5" t="s">
        <v>155</v>
      </c>
      <c r="D186" s="6"/>
      <c r="E186" s="6"/>
      <c r="F186" s="6" t="s">
        <v>298</v>
      </c>
      <c r="G186" s="31">
        <v>0.1</v>
      </c>
      <c r="H186" s="6" t="s">
        <v>311</v>
      </c>
      <c r="I186" s="6"/>
      <c r="J186" s="6">
        <v>100</v>
      </c>
      <c r="K186" s="6">
        <v>2.6</v>
      </c>
      <c r="L186" s="6">
        <v>5</v>
      </c>
      <c r="M186" s="6">
        <v>0</v>
      </c>
      <c r="N186" s="6" t="str">
        <f t="shared" si="4"/>
        <v>Nonirritant</v>
      </c>
      <c r="O186" s="37"/>
      <c r="P186" s="26"/>
      <c r="Q186" s="26"/>
      <c r="R186" s="6" t="s">
        <v>257</v>
      </c>
      <c r="S186" s="6"/>
      <c r="T186" s="37"/>
      <c r="U186" s="26" t="s">
        <v>316</v>
      </c>
      <c r="V186" s="26" t="s">
        <v>335</v>
      </c>
      <c r="W186" s="26" t="s">
        <v>334</v>
      </c>
      <c r="X186" s="26"/>
      <c r="Y186" s="26"/>
      <c r="Z186" s="6" t="s">
        <v>198</v>
      </c>
    </row>
    <row r="187" spans="2:26" ht="37.5" customHeight="1">
      <c r="B187" s="4" t="s">
        <v>156</v>
      </c>
      <c r="C187" s="5" t="s">
        <v>157</v>
      </c>
      <c r="D187" s="6"/>
      <c r="E187" s="6"/>
      <c r="F187" s="7" t="s">
        <v>345</v>
      </c>
      <c r="G187" s="31">
        <v>0.1</v>
      </c>
      <c r="H187" s="6" t="s">
        <v>311</v>
      </c>
      <c r="I187" s="8"/>
      <c r="J187" s="8">
        <v>172</v>
      </c>
      <c r="K187" s="7"/>
      <c r="L187" s="7" t="s">
        <v>257</v>
      </c>
      <c r="M187" s="6" t="s">
        <v>257</v>
      </c>
      <c r="N187" s="6"/>
      <c r="O187" s="36" t="s">
        <v>217</v>
      </c>
      <c r="P187" s="25">
        <v>1</v>
      </c>
      <c r="Q187" s="25"/>
      <c r="R187" s="6">
        <v>5.3</v>
      </c>
      <c r="S187" s="6" t="str">
        <f t="shared" si="5"/>
        <v>Moderate</v>
      </c>
      <c r="T187" s="36" t="s">
        <v>218</v>
      </c>
      <c r="U187" s="25" t="s">
        <v>317</v>
      </c>
      <c r="V187" s="25" t="s">
        <v>335</v>
      </c>
      <c r="W187" s="25" t="s">
        <v>317</v>
      </c>
      <c r="X187" s="25"/>
      <c r="Y187" s="25"/>
      <c r="Z187" s="6" t="s">
        <v>198</v>
      </c>
    </row>
    <row r="188" spans="2:26" ht="37.5" customHeight="1">
      <c r="B188" s="9" t="s">
        <v>156</v>
      </c>
      <c r="C188" s="5" t="s">
        <v>157</v>
      </c>
      <c r="D188" s="6"/>
      <c r="E188" s="6"/>
      <c r="F188" s="6" t="s">
        <v>301</v>
      </c>
      <c r="G188" s="31">
        <v>0.1</v>
      </c>
      <c r="H188" s="6" t="s">
        <v>311</v>
      </c>
      <c r="I188" s="6"/>
      <c r="J188" s="6">
        <v>172</v>
      </c>
      <c r="K188" s="6"/>
      <c r="L188" s="6">
        <v>1</v>
      </c>
      <c r="M188" s="6">
        <v>4</v>
      </c>
      <c r="N188" s="6" t="str">
        <f t="shared" si="4"/>
        <v>Slight</v>
      </c>
      <c r="O188" s="37"/>
      <c r="P188" s="26"/>
      <c r="Q188" s="26"/>
      <c r="R188" s="6" t="s">
        <v>257</v>
      </c>
      <c r="S188" s="6"/>
      <c r="T188" s="37"/>
      <c r="U188" s="26" t="s">
        <v>317</v>
      </c>
      <c r="V188" s="26" t="s">
        <v>335</v>
      </c>
      <c r="W188" s="26" t="s">
        <v>317</v>
      </c>
      <c r="X188" s="26"/>
      <c r="Y188" s="26"/>
      <c r="Z188" s="6" t="s">
        <v>198</v>
      </c>
    </row>
    <row r="189" spans="2:26" ht="37.5" customHeight="1">
      <c r="B189" s="4" t="s">
        <v>158</v>
      </c>
      <c r="C189" s="5" t="s">
        <v>159</v>
      </c>
      <c r="D189" s="6"/>
      <c r="E189" s="6"/>
      <c r="F189" s="7" t="s">
        <v>301</v>
      </c>
      <c r="G189" s="31">
        <v>0.1</v>
      </c>
      <c r="H189" s="6" t="s">
        <v>311</v>
      </c>
      <c r="I189" s="8"/>
      <c r="J189" s="8" t="s">
        <v>13</v>
      </c>
      <c r="K189" s="7" t="s">
        <v>14</v>
      </c>
      <c r="L189" s="7" t="s">
        <v>350</v>
      </c>
      <c r="M189" s="6">
        <v>3.4</v>
      </c>
      <c r="N189" s="6" t="str">
        <f t="shared" si="4"/>
        <v>Slight</v>
      </c>
      <c r="O189" s="36" t="s">
        <v>217</v>
      </c>
      <c r="P189" s="25">
        <v>2</v>
      </c>
      <c r="Q189" s="25">
        <v>100</v>
      </c>
      <c r="R189" s="6">
        <v>4.4</v>
      </c>
      <c r="S189" s="6" t="str">
        <f t="shared" si="5"/>
        <v>Slight</v>
      </c>
      <c r="T189" s="36" t="s">
        <v>217</v>
      </c>
      <c r="U189" s="25" t="s">
        <v>316</v>
      </c>
      <c r="V189" s="25" t="s">
        <v>335</v>
      </c>
      <c r="W189" s="25" t="s">
        <v>334</v>
      </c>
      <c r="X189" s="25">
        <v>2</v>
      </c>
      <c r="Y189" s="25">
        <v>100</v>
      </c>
      <c r="Z189" s="6" t="s">
        <v>198</v>
      </c>
    </row>
    <row r="190" spans="2:26" ht="37.5" customHeight="1">
      <c r="B190" s="9" t="s">
        <v>158</v>
      </c>
      <c r="C190" s="5" t="s">
        <v>159</v>
      </c>
      <c r="D190" s="6"/>
      <c r="E190" s="6"/>
      <c r="F190" s="6" t="s">
        <v>298</v>
      </c>
      <c r="G190" s="31">
        <v>0.1</v>
      </c>
      <c r="H190" s="6" t="s">
        <v>311</v>
      </c>
      <c r="I190" s="6"/>
      <c r="J190" s="6" t="s">
        <v>13</v>
      </c>
      <c r="K190" s="6" t="s">
        <v>14</v>
      </c>
      <c r="L190" s="6" t="s">
        <v>350</v>
      </c>
      <c r="M190" s="6">
        <v>0</v>
      </c>
      <c r="N190" s="6" t="str">
        <f t="shared" si="4"/>
        <v>Nonirritant</v>
      </c>
      <c r="O190" s="37"/>
      <c r="P190" s="26"/>
      <c r="Q190" s="26"/>
      <c r="R190" s="6">
        <v>3.3</v>
      </c>
      <c r="S190" s="6" t="str">
        <f t="shared" si="5"/>
        <v>Slight</v>
      </c>
      <c r="T190" s="37"/>
      <c r="U190" s="26" t="s">
        <v>316</v>
      </c>
      <c r="V190" s="26" t="s">
        <v>335</v>
      </c>
      <c r="W190" s="26" t="s">
        <v>334</v>
      </c>
      <c r="X190" s="26"/>
      <c r="Y190" s="26"/>
      <c r="Z190" s="6" t="s">
        <v>198</v>
      </c>
    </row>
    <row r="191" spans="2:26" ht="37.5" customHeight="1">
      <c r="B191" s="10" t="s">
        <v>160</v>
      </c>
      <c r="C191" s="11" t="s">
        <v>141</v>
      </c>
      <c r="D191" s="8"/>
      <c r="E191" s="8"/>
      <c r="F191" s="7" t="s">
        <v>347</v>
      </c>
      <c r="G191" s="31">
        <v>0.1</v>
      </c>
      <c r="H191" s="8" t="s">
        <v>311</v>
      </c>
      <c r="I191" s="8"/>
      <c r="J191" s="8" t="s">
        <v>12</v>
      </c>
      <c r="K191" s="7">
        <v>3</v>
      </c>
      <c r="L191" s="7">
        <v>10</v>
      </c>
      <c r="M191" s="12" t="s">
        <v>410</v>
      </c>
      <c r="N191" s="6" t="str">
        <f t="shared" si="4"/>
        <v>Severe</v>
      </c>
      <c r="O191" s="36" t="s">
        <v>176</v>
      </c>
      <c r="P191" s="25">
        <v>2</v>
      </c>
      <c r="Q191" s="25">
        <v>100</v>
      </c>
      <c r="R191" s="6">
        <v>15.9</v>
      </c>
      <c r="S191" s="6" t="str">
        <f t="shared" si="5"/>
        <v>Severe</v>
      </c>
      <c r="T191" s="36" t="s">
        <v>176</v>
      </c>
      <c r="U191" s="25">
        <v>1</v>
      </c>
      <c r="V191" s="25" t="s">
        <v>330</v>
      </c>
      <c r="W191" s="25" t="s">
        <v>351</v>
      </c>
      <c r="X191" s="25">
        <v>2</v>
      </c>
      <c r="Y191" s="25">
        <v>100</v>
      </c>
      <c r="Z191" s="6" t="s">
        <v>198</v>
      </c>
    </row>
    <row r="192" spans="2:26" ht="37.5" customHeight="1">
      <c r="B192" s="9" t="s">
        <v>160</v>
      </c>
      <c r="C192" s="5" t="s">
        <v>141</v>
      </c>
      <c r="D192" s="6"/>
      <c r="E192" s="6"/>
      <c r="F192" s="6" t="s">
        <v>346</v>
      </c>
      <c r="G192" s="31">
        <v>0.1</v>
      </c>
      <c r="H192" s="6" t="s">
        <v>311</v>
      </c>
      <c r="I192" s="6"/>
      <c r="J192" s="6" t="s">
        <v>12</v>
      </c>
      <c r="K192" s="6">
        <v>3</v>
      </c>
      <c r="L192" s="6">
        <v>7.5</v>
      </c>
      <c r="M192" s="12" t="s">
        <v>426</v>
      </c>
      <c r="N192" s="6" t="str">
        <f t="shared" si="4"/>
        <v>Severe</v>
      </c>
      <c r="O192" s="37"/>
      <c r="P192" s="26"/>
      <c r="Q192" s="26"/>
      <c r="R192" s="6">
        <v>19.8</v>
      </c>
      <c r="S192" s="6" t="str">
        <f t="shared" si="5"/>
        <v>Severe</v>
      </c>
      <c r="T192" s="37"/>
      <c r="U192" s="26">
        <v>1</v>
      </c>
      <c r="V192" s="26" t="s">
        <v>330</v>
      </c>
      <c r="W192" s="26" t="s">
        <v>351</v>
      </c>
      <c r="X192" s="26"/>
      <c r="Y192" s="26"/>
      <c r="Z192" s="6" t="s">
        <v>198</v>
      </c>
    </row>
    <row r="193" spans="2:26" ht="37.5" customHeight="1">
      <c r="B193" s="4" t="s">
        <v>411</v>
      </c>
      <c r="C193" s="22" t="s">
        <v>412</v>
      </c>
      <c r="D193" s="19"/>
      <c r="E193" s="6"/>
      <c r="F193" s="6"/>
      <c r="G193" s="31">
        <v>0.1</v>
      </c>
      <c r="H193" s="31" t="s">
        <v>309</v>
      </c>
      <c r="I193" s="6"/>
      <c r="J193" s="6"/>
      <c r="K193" s="6"/>
      <c r="L193" s="6"/>
      <c r="M193" s="12"/>
      <c r="N193" s="19" t="s">
        <v>176</v>
      </c>
      <c r="O193" s="19" t="s">
        <v>176</v>
      </c>
      <c r="P193" s="27"/>
      <c r="Q193" s="27"/>
      <c r="R193" s="6"/>
      <c r="S193" s="6"/>
      <c r="T193" s="27"/>
      <c r="U193" s="27"/>
      <c r="V193" s="27"/>
      <c r="W193" s="27"/>
      <c r="X193" s="27"/>
      <c r="Y193" s="27"/>
      <c r="Z193" s="19" t="s">
        <v>310</v>
      </c>
    </row>
    <row r="194" spans="2:26" ht="37.5" customHeight="1">
      <c r="B194" s="4" t="s">
        <v>413</v>
      </c>
      <c r="C194" s="22" t="s">
        <v>414</v>
      </c>
      <c r="D194" s="19"/>
      <c r="E194" s="6"/>
      <c r="F194" s="6"/>
      <c r="G194" s="31">
        <v>0.1</v>
      </c>
      <c r="H194" s="31" t="s">
        <v>309</v>
      </c>
      <c r="I194" s="6"/>
      <c r="J194" s="6"/>
      <c r="K194" s="6"/>
      <c r="L194" s="6"/>
      <c r="M194" s="12"/>
      <c r="N194" s="19" t="s">
        <v>218</v>
      </c>
      <c r="O194" s="19" t="s">
        <v>218</v>
      </c>
      <c r="P194" s="27"/>
      <c r="Q194" s="27"/>
      <c r="R194" s="6"/>
      <c r="S194" s="6"/>
      <c r="T194" s="27"/>
      <c r="U194" s="27"/>
      <c r="V194" s="27"/>
      <c r="W194" s="27"/>
      <c r="X194" s="27"/>
      <c r="Y194" s="27"/>
      <c r="Z194" s="19" t="s">
        <v>310</v>
      </c>
    </row>
    <row r="195" spans="2:26" ht="37.5" customHeight="1">
      <c r="B195" s="4" t="s">
        <v>415</v>
      </c>
      <c r="C195" s="22" t="s">
        <v>416</v>
      </c>
      <c r="D195" s="19"/>
      <c r="E195" s="6"/>
      <c r="F195" s="6"/>
      <c r="G195" s="31">
        <v>0.1</v>
      </c>
      <c r="H195" s="31" t="s">
        <v>309</v>
      </c>
      <c r="I195" s="6"/>
      <c r="J195" s="6"/>
      <c r="K195" s="6"/>
      <c r="L195" s="6"/>
      <c r="M195" s="12"/>
      <c r="N195" s="19" t="s">
        <v>176</v>
      </c>
      <c r="O195" s="19" t="s">
        <v>176</v>
      </c>
      <c r="P195" s="27"/>
      <c r="Q195" s="27"/>
      <c r="R195" s="6"/>
      <c r="S195" s="6"/>
      <c r="T195" s="27"/>
      <c r="U195" s="27"/>
      <c r="V195" s="27"/>
      <c r="W195" s="27"/>
      <c r="X195" s="27"/>
      <c r="Y195" s="27"/>
      <c r="Z195" s="19" t="s">
        <v>310</v>
      </c>
    </row>
    <row r="196" spans="2:26" ht="37.5" customHeight="1">
      <c r="B196" s="4" t="s">
        <v>417</v>
      </c>
      <c r="C196" s="22" t="s">
        <v>418</v>
      </c>
      <c r="D196" s="19"/>
      <c r="E196" s="6"/>
      <c r="F196" s="6"/>
      <c r="G196" s="31">
        <v>0.1</v>
      </c>
      <c r="H196" s="31" t="s">
        <v>309</v>
      </c>
      <c r="I196" s="6"/>
      <c r="J196" s="6"/>
      <c r="K196" s="6"/>
      <c r="L196" s="6"/>
      <c r="M196" s="12"/>
      <c r="N196" s="19" t="s">
        <v>218</v>
      </c>
      <c r="O196" s="19" t="s">
        <v>218</v>
      </c>
      <c r="P196" s="27"/>
      <c r="Q196" s="27"/>
      <c r="R196" s="6"/>
      <c r="S196" s="6"/>
      <c r="T196" s="27"/>
      <c r="U196" s="27"/>
      <c r="V196" s="27"/>
      <c r="W196" s="27"/>
      <c r="X196" s="27"/>
      <c r="Y196" s="27"/>
      <c r="Z196" s="19" t="s">
        <v>310</v>
      </c>
    </row>
    <row r="197" spans="2:26" ht="37.5" customHeight="1">
      <c r="B197" s="4" t="s">
        <v>419</v>
      </c>
      <c r="C197" s="22" t="s">
        <v>420</v>
      </c>
      <c r="D197" s="19"/>
      <c r="E197" s="6"/>
      <c r="F197" s="6"/>
      <c r="G197" s="31">
        <v>0.1</v>
      </c>
      <c r="H197" s="31" t="s">
        <v>309</v>
      </c>
      <c r="I197" s="6"/>
      <c r="J197" s="6"/>
      <c r="K197" s="6"/>
      <c r="L197" s="6"/>
      <c r="M197" s="12"/>
      <c r="N197" s="19" t="s">
        <v>176</v>
      </c>
      <c r="O197" s="19" t="s">
        <v>176</v>
      </c>
      <c r="P197" s="27"/>
      <c r="Q197" s="27"/>
      <c r="R197" s="6"/>
      <c r="S197" s="6"/>
      <c r="T197" s="27"/>
      <c r="U197" s="27"/>
      <c r="V197" s="27"/>
      <c r="W197" s="27"/>
      <c r="X197" s="27"/>
      <c r="Y197" s="27"/>
      <c r="Z197" s="19" t="s">
        <v>310</v>
      </c>
    </row>
    <row r="198" spans="2:26" ht="37.5" customHeight="1">
      <c r="B198" s="4" t="s">
        <v>203</v>
      </c>
      <c r="C198" s="22" t="s">
        <v>36</v>
      </c>
      <c r="D198" s="19"/>
      <c r="E198" s="6"/>
      <c r="F198" s="6"/>
      <c r="G198" s="31">
        <v>0.1</v>
      </c>
      <c r="H198" s="31" t="s">
        <v>309</v>
      </c>
      <c r="I198" s="6"/>
      <c r="J198" s="6"/>
      <c r="K198" s="6"/>
      <c r="L198" s="6"/>
      <c r="M198" s="12"/>
      <c r="N198" s="19" t="s">
        <v>176</v>
      </c>
      <c r="O198" s="19" t="s">
        <v>176</v>
      </c>
      <c r="P198" s="27"/>
      <c r="Q198" s="27"/>
      <c r="R198" s="6"/>
      <c r="S198" s="6"/>
      <c r="T198" s="27"/>
      <c r="U198" s="27"/>
      <c r="V198" s="27"/>
      <c r="W198" s="27"/>
      <c r="X198" s="27"/>
      <c r="Y198" s="27"/>
      <c r="Z198" s="19" t="s">
        <v>310</v>
      </c>
    </row>
    <row r="199" spans="2:26" ht="37.5" customHeight="1">
      <c r="B199" s="4" t="s">
        <v>37</v>
      </c>
      <c r="C199" s="22" t="s">
        <v>38</v>
      </c>
      <c r="D199" s="19"/>
      <c r="E199" s="6"/>
      <c r="F199" s="6"/>
      <c r="G199" s="31">
        <v>0.1</v>
      </c>
      <c r="H199" s="31" t="s">
        <v>309</v>
      </c>
      <c r="I199" s="6"/>
      <c r="J199" s="6"/>
      <c r="K199" s="6"/>
      <c r="L199" s="6"/>
      <c r="M199" s="12"/>
      <c r="N199" s="19" t="s">
        <v>218</v>
      </c>
      <c r="O199" s="19" t="s">
        <v>218</v>
      </c>
      <c r="P199" s="27"/>
      <c r="Q199" s="27"/>
      <c r="R199" s="6"/>
      <c r="S199" s="6"/>
      <c r="T199" s="27"/>
      <c r="U199" s="27"/>
      <c r="V199" s="27"/>
      <c r="W199" s="27"/>
      <c r="X199" s="27"/>
      <c r="Y199" s="27"/>
      <c r="Z199" s="19" t="s">
        <v>310</v>
      </c>
    </row>
    <row r="200" spans="2:26" ht="37.5" customHeight="1">
      <c r="B200" s="4" t="s">
        <v>39</v>
      </c>
      <c r="C200" s="22" t="s">
        <v>40</v>
      </c>
      <c r="D200" s="19"/>
      <c r="E200" s="6"/>
      <c r="F200" s="6"/>
      <c r="G200" s="31">
        <v>0.1</v>
      </c>
      <c r="H200" s="31" t="s">
        <v>309</v>
      </c>
      <c r="I200" s="6"/>
      <c r="J200" s="6"/>
      <c r="K200" s="6"/>
      <c r="L200" s="6"/>
      <c r="M200" s="12"/>
      <c r="N200" s="19" t="s">
        <v>217</v>
      </c>
      <c r="O200" s="19" t="s">
        <v>217</v>
      </c>
      <c r="P200" s="27"/>
      <c r="Q200" s="27"/>
      <c r="R200" s="6"/>
      <c r="S200" s="6"/>
      <c r="T200" s="27"/>
      <c r="U200" s="27"/>
      <c r="V200" s="27"/>
      <c r="W200" s="27"/>
      <c r="X200" s="27"/>
      <c r="Y200" s="27"/>
      <c r="Z200" s="19" t="s">
        <v>310</v>
      </c>
    </row>
    <row r="201" spans="2:26" ht="37.5" customHeight="1">
      <c r="B201" s="4" t="s">
        <v>41</v>
      </c>
      <c r="C201" s="22" t="s">
        <v>42</v>
      </c>
      <c r="D201" s="19"/>
      <c r="E201" s="6"/>
      <c r="F201" s="6"/>
      <c r="G201" s="31">
        <v>0.1</v>
      </c>
      <c r="H201" s="31" t="s">
        <v>309</v>
      </c>
      <c r="I201" s="6"/>
      <c r="J201" s="6"/>
      <c r="K201" s="6"/>
      <c r="L201" s="6"/>
      <c r="M201" s="12"/>
      <c r="N201" s="19" t="s">
        <v>176</v>
      </c>
      <c r="O201" s="19" t="s">
        <v>176</v>
      </c>
      <c r="P201" s="27"/>
      <c r="Q201" s="27"/>
      <c r="R201" s="6"/>
      <c r="S201" s="6"/>
      <c r="T201" s="27"/>
      <c r="U201" s="27"/>
      <c r="V201" s="27"/>
      <c r="W201" s="27"/>
      <c r="X201" s="27"/>
      <c r="Y201" s="27"/>
      <c r="Z201" s="19" t="s">
        <v>310</v>
      </c>
    </row>
    <row r="202" spans="2:26" ht="37.5" customHeight="1">
      <c r="B202" s="4" t="s">
        <v>43</v>
      </c>
      <c r="C202" s="22" t="s">
        <v>44</v>
      </c>
      <c r="D202" s="19"/>
      <c r="E202" s="6"/>
      <c r="F202" s="6"/>
      <c r="G202" s="31">
        <v>0.1</v>
      </c>
      <c r="H202" s="31" t="s">
        <v>309</v>
      </c>
      <c r="I202" s="6"/>
      <c r="J202" s="6"/>
      <c r="K202" s="6"/>
      <c r="L202" s="6"/>
      <c r="M202" s="12"/>
      <c r="N202" s="19" t="s">
        <v>218</v>
      </c>
      <c r="O202" s="19" t="s">
        <v>218</v>
      </c>
      <c r="P202" s="27"/>
      <c r="Q202" s="27"/>
      <c r="R202" s="6"/>
      <c r="S202" s="6"/>
      <c r="T202" s="27"/>
      <c r="U202" s="27"/>
      <c r="V202" s="27"/>
      <c r="W202" s="27"/>
      <c r="X202" s="27"/>
      <c r="Y202" s="27"/>
      <c r="Z202" s="19" t="s">
        <v>310</v>
      </c>
    </row>
    <row r="203" spans="2:26" ht="37.5" customHeight="1">
      <c r="B203" s="4" t="s">
        <v>45</v>
      </c>
      <c r="C203" s="22" t="s">
        <v>46</v>
      </c>
      <c r="D203" s="19"/>
      <c r="E203" s="6"/>
      <c r="F203" s="6"/>
      <c r="G203" s="31">
        <v>0.1</v>
      </c>
      <c r="H203" s="31" t="s">
        <v>309</v>
      </c>
      <c r="I203" s="6"/>
      <c r="J203" s="6"/>
      <c r="K203" s="6"/>
      <c r="L203" s="6"/>
      <c r="M203" s="12"/>
      <c r="N203" s="19" t="s">
        <v>176</v>
      </c>
      <c r="O203" s="19" t="s">
        <v>176</v>
      </c>
      <c r="P203" s="27"/>
      <c r="Q203" s="27"/>
      <c r="R203" s="6"/>
      <c r="S203" s="6"/>
      <c r="T203" s="27"/>
      <c r="U203" s="27"/>
      <c r="V203" s="27"/>
      <c r="W203" s="27"/>
      <c r="X203" s="27"/>
      <c r="Y203" s="27"/>
      <c r="Z203" s="19" t="s">
        <v>310</v>
      </c>
    </row>
    <row r="204" spans="2:26" ht="37.5" customHeight="1">
      <c r="B204" s="4" t="s">
        <v>47</v>
      </c>
      <c r="C204" s="22" t="s">
        <v>48</v>
      </c>
      <c r="D204" s="19"/>
      <c r="E204" s="6"/>
      <c r="F204" s="6"/>
      <c r="G204" s="31">
        <v>0.1</v>
      </c>
      <c r="H204" s="31" t="s">
        <v>309</v>
      </c>
      <c r="I204" s="6"/>
      <c r="J204" s="6"/>
      <c r="K204" s="6"/>
      <c r="L204" s="6"/>
      <c r="M204" s="12"/>
      <c r="N204" s="19" t="s">
        <v>176</v>
      </c>
      <c r="O204" s="19" t="s">
        <v>176</v>
      </c>
      <c r="P204" s="27"/>
      <c r="Q204" s="27"/>
      <c r="R204" s="6"/>
      <c r="S204" s="6"/>
      <c r="T204" s="27"/>
      <c r="U204" s="27"/>
      <c r="V204" s="27"/>
      <c r="W204" s="27"/>
      <c r="X204" s="27"/>
      <c r="Y204" s="27"/>
      <c r="Z204" s="19" t="s">
        <v>310</v>
      </c>
    </row>
    <row r="205" spans="2:26" ht="37.5" customHeight="1">
      <c r="B205" s="4" t="s">
        <v>224</v>
      </c>
      <c r="C205" s="22" t="s">
        <v>225</v>
      </c>
      <c r="D205" s="19"/>
      <c r="E205" s="6"/>
      <c r="F205" s="6"/>
      <c r="G205" s="31">
        <v>0.1</v>
      </c>
      <c r="H205" s="31" t="s">
        <v>309</v>
      </c>
      <c r="I205" s="6"/>
      <c r="J205" s="6"/>
      <c r="K205" s="6"/>
      <c r="L205" s="6"/>
      <c r="M205" s="12"/>
      <c r="N205" s="19" t="s">
        <v>217</v>
      </c>
      <c r="O205" s="19" t="s">
        <v>217</v>
      </c>
      <c r="P205" s="27"/>
      <c r="Q205" s="27"/>
      <c r="R205" s="6"/>
      <c r="S205" s="6"/>
      <c r="T205" s="27"/>
      <c r="U205" s="27"/>
      <c r="V205" s="27"/>
      <c r="W205" s="27"/>
      <c r="X205" s="27"/>
      <c r="Y205" s="27"/>
      <c r="Z205" s="19" t="s">
        <v>310</v>
      </c>
    </row>
    <row r="206" spans="2:26" ht="37.5" customHeight="1">
      <c r="B206" s="4" t="s">
        <v>226</v>
      </c>
      <c r="C206" s="22" t="s">
        <v>227</v>
      </c>
      <c r="D206" s="19"/>
      <c r="E206" s="6"/>
      <c r="F206" s="6"/>
      <c r="G206" s="31">
        <v>0.1</v>
      </c>
      <c r="H206" s="31" t="s">
        <v>309</v>
      </c>
      <c r="I206" s="6"/>
      <c r="J206" s="6"/>
      <c r="K206" s="6"/>
      <c r="L206" s="6"/>
      <c r="M206" s="12"/>
      <c r="N206" s="19" t="s">
        <v>218</v>
      </c>
      <c r="O206" s="19" t="s">
        <v>218</v>
      </c>
      <c r="P206" s="27"/>
      <c r="Q206" s="27"/>
      <c r="R206" s="6"/>
      <c r="S206" s="6"/>
      <c r="T206" s="27"/>
      <c r="U206" s="27"/>
      <c r="V206" s="27"/>
      <c r="W206" s="27"/>
      <c r="X206" s="27"/>
      <c r="Y206" s="27"/>
      <c r="Z206" s="19" t="s">
        <v>310</v>
      </c>
    </row>
    <row r="207" spans="2:26" ht="37.5" customHeight="1">
      <c r="B207" s="4" t="s">
        <v>228</v>
      </c>
      <c r="C207" s="22" t="s">
        <v>229</v>
      </c>
      <c r="D207" s="19"/>
      <c r="E207" s="6"/>
      <c r="F207" s="6"/>
      <c r="G207" s="31">
        <v>0.1</v>
      </c>
      <c r="H207" s="31" t="s">
        <v>309</v>
      </c>
      <c r="I207" s="6"/>
      <c r="J207" s="6"/>
      <c r="K207" s="6"/>
      <c r="L207" s="6"/>
      <c r="M207" s="12"/>
      <c r="N207" s="19" t="s">
        <v>217</v>
      </c>
      <c r="O207" s="19" t="s">
        <v>217</v>
      </c>
      <c r="P207" s="27"/>
      <c r="Q207" s="27"/>
      <c r="R207" s="6"/>
      <c r="S207" s="6"/>
      <c r="T207" s="27"/>
      <c r="U207" s="27"/>
      <c r="V207" s="27"/>
      <c r="W207" s="27"/>
      <c r="X207" s="27"/>
      <c r="Y207" s="27"/>
      <c r="Z207" s="19" t="s">
        <v>310</v>
      </c>
    </row>
    <row r="208" spans="2:26" ht="37.5" customHeight="1">
      <c r="B208" s="4" t="s">
        <v>372</v>
      </c>
      <c r="C208" s="22" t="s">
        <v>95</v>
      </c>
      <c r="D208" s="19"/>
      <c r="E208" s="6"/>
      <c r="F208" s="6"/>
      <c r="G208" s="31">
        <v>0.1</v>
      </c>
      <c r="H208" s="31" t="s">
        <v>309</v>
      </c>
      <c r="I208" s="6"/>
      <c r="J208" s="6"/>
      <c r="K208" s="6"/>
      <c r="L208" s="6"/>
      <c r="M208" s="12"/>
      <c r="N208" s="19" t="s">
        <v>217</v>
      </c>
      <c r="O208" s="19" t="s">
        <v>217</v>
      </c>
      <c r="P208" s="27"/>
      <c r="Q208" s="27"/>
      <c r="R208" s="6"/>
      <c r="S208" s="6"/>
      <c r="T208" s="27"/>
      <c r="U208" s="27"/>
      <c r="V208" s="27"/>
      <c r="W208" s="27"/>
      <c r="X208" s="27"/>
      <c r="Y208" s="27"/>
      <c r="Z208" s="19" t="s">
        <v>310</v>
      </c>
    </row>
    <row r="209" spans="2:26" ht="37.5" customHeight="1">
      <c r="B209" s="4" t="s">
        <v>96</v>
      </c>
      <c r="C209" s="22" t="s">
        <v>97</v>
      </c>
      <c r="D209" s="19"/>
      <c r="E209" s="6"/>
      <c r="F209" s="6"/>
      <c r="G209" s="31">
        <v>0.1</v>
      </c>
      <c r="H209" s="31" t="s">
        <v>309</v>
      </c>
      <c r="I209" s="6"/>
      <c r="J209" s="6"/>
      <c r="K209" s="6"/>
      <c r="L209" s="6"/>
      <c r="M209" s="12"/>
      <c r="N209" s="19" t="s">
        <v>218</v>
      </c>
      <c r="O209" s="19" t="s">
        <v>218</v>
      </c>
      <c r="P209" s="27"/>
      <c r="Q209" s="27"/>
      <c r="R209" s="6"/>
      <c r="S209" s="6"/>
      <c r="T209" s="27"/>
      <c r="U209" s="27"/>
      <c r="V209" s="27"/>
      <c r="W209" s="27"/>
      <c r="X209" s="27"/>
      <c r="Y209" s="27"/>
      <c r="Z209" s="19" t="s">
        <v>310</v>
      </c>
    </row>
    <row r="210" spans="2:26" ht="37.5" customHeight="1">
      <c r="B210" s="4" t="s">
        <v>98</v>
      </c>
      <c r="C210" s="22" t="s">
        <v>99</v>
      </c>
      <c r="D210" s="19"/>
      <c r="E210" s="6"/>
      <c r="F210" s="6"/>
      <c r="G210" s="31">
        <v>0.1</v>
      </c>
      <c r="H210" s="31" t="s">
        <v>309</v>
      </c>
      <c r="I210" s="6"/>
      <c r="J210" s="6"/>
      <c r="K210" s="6"/>
      <c r="L210" s="6"/>
      <c r="M210" s="12"/>
      <c r="N210" s="19" t="s">
        <v>176</v>
      </c>
      <c r="O210" s="19" t="s">
        <v>176</v>
      </c>
      <c r="P210" s="27"/>
      <c r="Q210" s="27"/>
      <c r="R210" s="6"/>
      <c r="S210" s="6"/>
      <c r="T210" s="27"/>
      <c r="U210" s="27"/>
      <c r="V210" s="27"/>
      <c r="W210" s="27"/>
      <c r="X210" s="27"/>
      <c r="Y210" s="27"/>
      <c r="Z210" s="19" t="s">
        <v>310</v>
      </c>
    </row>
    <row r="211" spans="2:26" ht="37.5" customHeight="1">
      <c r="B211" s="4" t="s">
        <v>100</v>
      </c>
      <c r="C211" s="22" t="s">
        <v>101</v>
      </c>
      <c r="D211" s="19"/>
      <c r="E211" s="6"/>
      <c r="F211" s="6"/>
      <c r="G211" s="31">
        <v>0.1</v>
      </c>
      <c r="H211" s="31" t="s">
        <v>309</v>
      </c>
      <c r="I211" s="6"/>
      <c r="J211" s="6"/>
      <c r="K211" s="6"/>
      <c r="L211" s="6"/>
      <c r="M211" s="12"/>
      <c r="N211" s="19" t="s">
        <v>217</v>
      </c>
      <c r="O211" s="19" t="s">
        <v>217</v>
      </c>
      <c r="P211" s="27"/>
      <c r="Q211" s="27"/>
      <c r="R211" s="6"/>
      <c r="S211" s="6"/>
      <c r="T211" s="27"/>
      <c r="U211" s="27"/>
      <c r="V211" s="27"/>
      <c r="W211" s="27"/>
      <c r="X211" s="27"/>
      <c r="Y211" s="27"/>
      <c r="Z211" s="19" t="s">
        <v>310</v>
      </c>
    </row>
    <row r="212" spans="2:26" ht="37.5" customHeight="1">
      <c r="B212" s="4" t="s">
        <v>102</v>
      </c>
      <c r="C212" s="22" t="s">
        <v>103</v>
      </c>
      <c r="D212" s="19"/>
      <c r="E212" s="6"/>
      <c r="F212" s="6"/>
      <c r="G212" s="31">
        <v>0.1</v>
      </c>
      <c r="H212" s="31" t="s">
        <v>309</v>
      </c>
      <c r="I212" s="6"/>
      <c r="J212" s="6"/>
      <c r="K212" s="6"/>
      <c r="L212" s="6"/>
      <c r="M212" s="12"/>
      <c r="N212" s="19" t="s">
        <v>218</v>
      </c>
      <c r="O212" s="19" t="s">
        <v>218</v>
      </c>
      <c r="P212" s="27"/>
      <c r="Q212" s="27"/>
      <c r="R212" s="6"/>
      <c r="S212" s="6"/>
      <c r="T212" s="27"/>
      <c r="U212" s="27"/>
      <c r="V212" s="27"/>
      <c r="W212" s="27"/>
      <c r="X212" s="27"/>
      <c r="Y212" s="27"/>
      <c r="Z212" s="19" t="s">
        <v>310</v>
      </c>
    </row>
    <row r="213" spans="2:26" ht="37.5" customHeight="1">
      <c r="B213" s="4" t="s">
        <v>104</v>
      </c>
      <c r="C213" s="22" t="s">
        <v>105</v>
      </c>
      <c r="D213" s="19"/>
      <c r="E213" s="6"/>
      <c r="F213" s="6"/>
      <c r="G213" s="31">
        <v>0.1</v>
      </c>
      <c r="H213" s="31" t="s">
        <v>309</v>
      </c>
      <c r="I213" s="6"/>
      <c r="J213" s="6"/>
      <c r="K213" s="6"/>
      <c r="L213" s="6"/>
      <c r="M213" s="12"/>
      <c r="N213" s="19" t="s">
        <v>218</v>
      </c>
      <c r="O213" s="19" t="s">
        <v>218</v>
      </c>
      <c r="P213" s="27"/>
      <c r="Q213" s="27"/>
      <c r="R213" s="6"/>
      <c r="S213" s="6"/>
      <c r="T213" s="27"/>
      <c r="U213" s="27"/>
      <c r="V213" s="27"/>
      <c r="W213" s="27"/>
      <c r="X213" s="27"/>
      <c r="Y213" s="27"/>
      <c r="Z213" s="19" t="s">
        <v>310</v>
      </c>
    </row>
    <row r="214" spans="2:26" ht="37.5" customHeight="1">
      <c r="B214" s="4" t="s">
        <v>106</v>
      </c>
      <c r="C214" s="22" t="s">
        <v>302</v>
      </c>
      <c r="D214" s="19"/>
      <c r="E214" s="6"/>
      <c r="F214" s="6"/>
      <c r="G214" s="31">
        <v>0.1</v>
      </c>
      <c r="H214" s="31" t="s">
        <v>309</v>
      </c>
      <c r="I214" s="6"/>
      <c r="J214" s="6"/>
      <c r="K214" s="6"/>
      <c r="L214" s="6"/>
      <c r="M214" s="12"/>
      <c r="N214" s="19" t="s">
        <v>218</v>
      </c>
      <c r="O214" s="19" t="s">
        <v>218</v>
      </c>
      <c r="P214" s="27"/>
      <c r="Q214" s="27"/>
      <c r="R214" s="6"/>
      <c r="S214" s="6"/>
      <c r="T214" s="27"/>
      <c r="U214" s="27"/>
      <c r="V214" s="27"/>
      <c r="W214" s="27"/>
      <c r="X214" s="27"/>
      <c r="Y214" s="27"/>
      <c r="Z214" s="19" t="s">
        <v>310</v>
      </c>
    </row>
    <row r="215" spans="2:26" ht="37.5" customHeight="1">
      <c r="B215" s="4" t="s">
        <v>303</v>
      </c>
      <c r="C215" s="22" t="s">
        <v>304</v>
      </c>
      <c r="D215" s="19"/>
      <c r="E215" s="6"/>
      <c r="F215" s="6"/>
      <c r="G215" s="31">
        <v>0.1</v>
      </c>
      <c r="H215" s="31" t="s">
        <v>309</v>
      </c>
      <c r="I215" s="6"/>
      <c r="J215" s="6"/>
      <c r="K215" s="6"/>
      <c r="L215" s="6"/>
      <c r="M215" s="12"/>
      <c r="N215" s="19" t="s">
        <v>176</v>
      </c>
      <c r="O215" s="19" t="s">
        <v>176</v>
      </c>
      <c r="P215" s="27"/>
      <c r="Q215" s="27"/>
      <c r="R215" s="6"/>
      <c r="S215" s="6"/>
      <c r="T215" s="27"/>
      <c r="U215" s="27"/>
      <c r="V215" s="27"/>
      <c r="W215" s="27"/>
      <c r="X215" s="27"/>
      <c r="Y215" s="27"/>
      <c r="Z215" s="19" t="s">
        <v>310</v>
      </c>
    </row>
    <row r="216" spans="2:26" ht="37.5" customHeight="1">
      <c r="B216" s="4" t="s">
        <v>305</v>
      </c>
      <c r="C216" s="22" t="s">
        <v>306</v>
      </c>
      <c r="D216" s="19"/>
      <c r="E216" s="6"/>
      <c r="F216" s="6"/>
      <c r="G216" s="31">
        <v>0.1</v>
      </c>
      <c r="H216" s="31" t="s">
        <v>309</v>
      </c>
      <c r="I216" s="6"/>
      <c r="J216" s="6"/>
      <c r="K216" s="6"/>
      <c r="L216" s="6"/>
      <c r="M216" s="12"/>
      <c r="N216" s="19" t="s">
        <v>176</v>
      </c>
      <c r="O216" s="19" t="s">
        <v>176</v>
      </c>
      <c r="P216" s="27"/>
      <c r="Q216" s="27"/>
      <c r="R216" s="6"/>
      <c r="S216" s="6"/>
      <c r="T216" s="27"/>
      <c r="U216" s="27"/>
      <c r="V216" s="27"/>
      <c r="W216" s="27"/>
      <c r="X216" s="27"/>
      <c r="Y216" s="27"/>
      <c r="Z216" s="19" t="s">
        <v>310</v>
      </c>
    </row>
    <row r="217" spans="2:26" ht="37.5" customHeight="1">
      <c r="B217" s="4" t="s">
        <v>307</v>
      </c>
      <c r="C217" s="22" t="s">
        <v>308</v>
      </c>
      <c r="D217" s="19"/>
      <c r="E217" s="6"/>
      <c r="F217" s="6"/>
      <c r="G217" s="31">
        <v>0.1</v>
      </c>
      <c r="H217" s="31" t="s">
        <v>309</v>
      </c>
      <c r="I217" s="6"/>
      <c r="J217" s="6"/>
      <c r="K217" s="6"/>
      <c r="L217" s="6"/>
      <c r="M217" s="12"/>
      <c r="N217" s="19" t="s">
        <v>217</v>
      </c>
      <c r="O217" s="19" t="s">
        <v>217</v>
      </c>
      <c r="P217" s="27"/>
      <c r="Q217" s="27"/>
      <c r="R217" s="6"/>
      <c r="S217" s="6"/>
      <c r="T217" s="27"/>
      <c r="U217" s="27"/>
      <c r="V217" s="27"/>
      <c r="W217" s="27"/>
      <c r="X217" s="27"/>
      <c r="Y217" s="27"/>
      <c r="Z217" s="19" t="s">
        <v>310</v>
      </c>
    </row>
    <row r="218" spans="2:26" ht="37.5" customHeight="1">
      <c r="B218" s="9" t="s">
        <v>239</v>
      </c>
      <c r="C218" s="5" t="s">
        <v>268</v>
      </c>
      <c r="D218" s="6" t="s">
        <v>269</v>
      </c>
      <c r="E218" s="6">
        <v>1067250</v>
      </c>
      <c r="F218" s="6" t="s">
        <v>347</v>
      </c>
      <c r="G218" s="31">
        <v>0.1</v>
      </c>
      <c r="H218" s="6" t="s">
        <v>313</v>
      </c>
      <c r="I218" s="6"/>
      <c r="J218" s="6" t="s">
        <v>111</v>
      </c>
      <c r="K218" s="6" t="s">
        <v>14</v>
      </c>
      <c r="L218" s="6">
        <v>75</v>
      </c>
      <c r="M218" s="6">
        <v>3.7</v>
      </c>
      <c r="N218" s="6" t="str">
        <f t="shared" si="4"/>
        <v>Slight</v>
      </c>
      <c r="O218" s="36" t="s">
        <v>217</v>
      </c>
      <c r="P218" s="25">
        <v>2</v>
      </c>
      <c r="Q218" s="25">
        <v>100</v>
      </c>
      <c r="R218" s="6">
        <v>4.5</v>
      </c>
      <c r="S218" s="6" t="str">
        <f t="shared" si="5"/>
        <v>Slight</v>
      </c>
      <c r="T218" s="36" t="s">
        <v>176</v>
      </c>
      <c r="U218" s="25" t="s">
        <v>317</v>
      </c>
      <c r="V218" s="25" t="s">
        <v>317</v>
      </c>
      <c r="W218" s="25" t="s">
        <v>317</v>
      </c>
      <c r="X218" s="25">
        <v>2</v>
      </c>
      <c r="Y218" s="25">
        <v>50</v>
      </c>
      <c r="Z218" s="6" t="s">
        <v>198</v>
      </c>
    </row>
    <row r="219" spans="2:26" ht="37.5" customHeight="1">
      <c r="B219" s="10" t="s">
        <v>239</v>
      </c>
      <c r="C219" s="11" t="s">
        <v>268</v>
      </c>
      <c r="D219" s="8" t="s">
        <v>269</v>
      </c>
      <c r="E219" s="8">
        <v>1067250</v>
      </c>
      <c r="F219" s="7" t="s">
        <v>345</v>
      </c>
      <c r="G219" s="31">
        <v>0.1</v>
      </c>
      <c r="H219" s="8" t="s">
        <v>313</v>
      </c>
      <c r="I219" s="8"/>
      <c r="J219" s="8" t="s">
        <v>111</v>
      </c>
      <c r="K219" s="7" t="s">
        <v>14</v>
      </c>
      <c r="L219" s="7">
        <v>10</v>
      </c>
      <c r="M219" s="6">
        <v>3.9</v>
      </c>
      <c r="N219" s="6" t="str">
        <f t="shared" si="4"/>
        <v>Slight</v>
      </c>
      <c r="O219" s="37"/>
      <c r="P219" s="26"/>
      <c r="Q219" s="26"/>
      <c r="R219" s="6">
        <v>13.7</v>
      </c>
      <c r="S219" s="6" t="str">
        <f aca="true" t="shared" si="6" ref="S219:S262">IF(R219&gt;=9,"Severe",IF(R219&gt;=5,"Moderate",IF(R219&gt;=1,"Slight","Nonirritant")))</f>
        <v>Severe</v>
      </c>
      <c r="T219" s="37"/>
      <c r="U219" s="26" t="s">
        <v>317</v>
      </c>
      <c r="V219" s="25" t="s">
        <v>317</v>
      </c>
      <c r="W219" s="25" t="s">
        <v>317</v>
      </c>
      <c r="X219" s="26"/>
      <c r="Y219" s="26"/>
      <c r="Z219" s="6" t="s">
        <v>198</v>
      </c>
    </row>
    <row r="220" spans="2:26" ht="37.5" customHeight="1">
      <c r="B220" s="9" t="s">
        <v>240</v>
      </c>
      <c r="C220" s="5" t="s">
        <v>114</v>
      </c>
      <c r="D220" s="6" t="s">
        <v>247</v>
      </c>
      <c r="E220" s="6">
        <v>3069407</v>
      </c>
      <c r="F220" s="6" t="s">
        <v>301</v>
      </c>
      <c r="G220" s="31">
        <v>0.1</v>
      </c>
      <c r="H220" s="6" t="s">
        <v>313</v>
      </c>
      <c r="I220" s="6"/>
      <c r="J220" s="6" t="s">
        <v>13</v>
      </c>
      <c r="K220" s="6" t="s">
        <v>14</v>
      </c>
      <c r="L220" s="6">
        <v>20</v>
      </c>
      <c r="M220" s="6">
        <v>7.9</v>
      </c>
      <c r="N220" s="6" t="str">
        <f aca="true" t="shared" si="7" ref="N220:N262">IF(M220&gt;=9,"Severe",IF(M220&gt;=5,"Moderate",IF(M220&gt;=1,"Slight","Nonirritant")))</f>
        <v>Moderate</v>
      </c>
      <c r="O220" s="36" t="s">
        <v>218</v>
      </c>
      <c r="P220" s="25">
        <v>2</v>
      </c>
      <c r="Q220" s="25">
        <v>100</v>
      </c>
      <c r="R220" s="6">
        <v>8.4</v>
      </c>
      <c r="S220" s="6" t="str">
        <f t="shared" si="6"/>
        <v>Moderate</v>
      </c>
      <c r="T220" s="36" t="s">
        <v>176</v>
      </c>
      <c r="U220" s="25" t="s">
        <v>316</v>
      </c>
      <c r="V220" s="25" t="s">
        <v>336</v>
      </c>
      <c r="W220" s="25" t="s">
        <v>334</v>
      </c>
      <c r="X220" s="25">
        <v>2</v>
      </c>
      <c r="Y220" s="25">
        <v>50</v>
      </c>
      <c r="Z220" s="6" t="s">
        <v>198</v>
      </c>
    </row>
    <row r="221" spans="2:26" ht="37.5" customHeight="1">
      <c r="B221" s="10" t="s">
        <v>240</v>
      </c>
      <c r="C221" s="11" t="s">
        <v>114</v>
      </c>
      <c r="D221" s="8" t="s">
        <v>247</v>
      </c>
      <c r="E221" s="8">
        <v>3069407</v>
      </c>
      <c r="F221" s="7" t="s">
        <v>300</v>
      </c>
      <c r="G221" s="31">
        <v>0.1</v>
      </c>
      <c r="H221" s="8" t="s">
        <v>313</v>
      </c>
      <c r="I221" s="8"/>
      <c r="J221" s="8" t="s">
        <v>13</v>
      </c>
      <c r="K221" s="7" t="s">
        <v>14</v>
      </c>
      <c r="L221" s="7">
        <v>40</v>
      </c>
      <c r="M221" s="6">
        <v>2.1</v>
      </c>
      <c r="N221" s="6" t="str">
        <f t="shared" si="7"/>
        <v>Slight</v>
      </c>
      <c r="O221" s="37"/>
      <c r="P221" s="26"/>
      <c r="Q221" s="26"/>
      <c r="R221" s="6">
        <v>10</v>
      </c>
      <c r="S221" s="6" t="str">
        <f t="shared" si="6"/>
        <v>Severe</v>
      </c>
      <c r="T221" s="37"/>
      <c r="U221" s="26" t="s">
        <v>316</v>
      </c>
      <c r="V221" s="26" t="s">
        <v>336</v>
      </c>
      <c r="W221" s="26" t="s">
        <v>334</v>
      </c>
      <c r="X221" s="26"/>
      <c r="Y221" s="26"/>
      <c r="Z221" s="6" t="s">
        <v>198</v>
      </c>
    </row>
    <row r="222" spans="2:26" ht="37.5" customHeight="1">
      <c r="B222" s="10" t="s">
        <v>248</v>
      </c>
      <c r="C222" s="11" t="s">
        <v>249</v>
      </c>
      <c r="D222" s="21" t="s">
        <v>250</v>
      </c>
      <c r="E222" s="21">
        <v>29055116</v>
      </c>
      <c r="F222" s="7" t="s">
        <v>301</v>
      </c>
      <c r="G222" s="31">
        <v>0.1</v>
      </c>
      <c r="H222" s="21" t="s">
        <v>311</v>
      </c>
      <c r="I222" s="8"/>
      <c r="J222" s="8" t="s">
        <v>13</v>
      </c>
      <c r="K222" s="7" t="s">
        <v>14</v>
      </c>
      <c r="L222" s="7">
        <v>100</v>
      </c>
      <c r="M222" s="6">
        <v>0.7</v>
      </c>
      <c r="N222" s="6" t="str">
        <f t="shared" si="7"/>
        <v>Nonirritant</v>
      </c>
      <c r="O222" s="36" t="s">
        <v>219</v>
      </c>
      <c r="P222" s="25">
        <v>2</v>
      </c>
      <c r="Q222" s="25">
        <v>100</v>
      </c>
      <c r="R222" s="6">
        <v>4.1</v>
      </c>
      <c r="S222" s="6" t="str">
        <f t="shared" si="6"/>
        <v>Slight</v>
      </c>
      <c r="T222" s="36" t="s">
        <v>218</v>
      </c>
      <c r="U222" s="25" t="s">
        <v>316</v>
      </c>
      <c r="V222" s="25" t="s">
        <v>335</v>
      </c>
      <c r="W222" s="25" t="s">
        <v>334</v>
      </c>
      <c r="X222" s="25">
        <v>2</v>
      </c>
      <c r="Y222" s="25">
        <v>100</v>
      </c>
      <c r="Z222" s="6" t="s">
        <v>198</v>
      </c>
    </row>
    <row r="223" spans="2:26" ht="37.5" customHeight="1">
      <c r="B223" s="9" t="s">
        <v>248</v>
      </c>
      <c r="C223" s="5" t="s">
        <v>249</v>
      </c>
      <c r="D223" s="6" t="s">
        <v>250</v>
      </c>
      <c r="E223" s="6">
        <v>29055116</v>
      </c>
      <c r="F223" s="6" t="s">
        <v>299</v>
      </c>
      <c r="G223" s="31">
        <v>0.1</v>
      </c>
      <c r="H223" s="6" t="s">
        <v>311</v>
      </c>
      <c r="I223" s="6"/>
      <c r="J223" s="6" t="s">
        <v>13</v>
      </c>
      <c r="K223" s="6" t="s">
        <v>14</v>
      </c>
      <c r="L223" s="6">
        <v>80</v>
      </c>
      <c r="M223" s="6">
        <v>0</v>
      </c>
      <c r="N223" s="6" t="str">
        <f t="shared" si="7"/>
        <v>Nonirritant</v>
      </c>
      <c r="O223" s="37"/>
      <c r="P223" s="26"/>
      <c r="Q223" s="26"/>
      <c r="R223" s="6">
        <v>7.2</v>
      </c>
      <c r="S223" s="6" t="str">
        <f t="shared" si="6"/>
        <v>Moderate</v>
      </c>
      <c r="T223" s="37"/>
      <c r="U223" s="26" t="s">
        <v>316</v>
      </c>
      <c r="V223" s="26" t="s">
        <v>335</v>
      </c>
      <c r="W223" s="26" t="s">
        <v>334</v>
      </c>
      <c r="X223" s="26"/>
      <c r="Y223" s="26"/>
      <c r="Z223" s="6" t="s">
        <v>198</v>
      </c>
    </row>
    <row r="224" spans="2:26" ht="37.5" customHeight="1">
      <c r="B224" s="9" t="s">
        <v>251</v>
      </c>
      <c r="C224" s="5" t="s">
        <v>252</v>
      </c>
      <c r="D224" s="6" t="s">
        <v>253</v>
      </c>
      <c r="E224" s="6">
        <v>41453785</v>
      </c>
      <c r="F224" s="6" t="s">
        <v>299</v>
      </c>
      <c r="G224" s="31">
        <v>0.1</v>
      </c>
      <c r="H224" s="6" t="s">
        <v>311</v>
      </c>
      <c r="I224" s="6"/>
      <c r="J224" s="6" t="s">
        <v>12</v>
      </c>
      <c r="K224" s="6" t="s">
        <v>14</v>
      </c>
      <c r="L224" s="6">
        <v>100</v>
      </c>
      <c r="M224" s="6">
        <v>2.7</v>
      </c>
      <c r="N224" s="6" t="str">
        <f t="shared" si="7"/>
        <v>Slight</v>
      </c>
      <c r="O224" s="36" t="s">
        <v>217</v>
      </c>
      <c r="P224" s="25">
        <v>2</v>
      </c>
      <c r="Q224" s="25">
        <v>100</v>
      </c>
      <c r="R224" s="6">
        <v>4.7</v>
      </c>
      <c r="S224" s="6" t="str">
        <f t="shared" si="6"/>
        <v>Slight</v>
      </c>
      <c r="T224" s="36" t="s">
        <v>217</v>
      </c>
      <c r="U224" s="25" t="s">
        <v>317</v>
      </c>
      <c r="V224" s="25" t="s">
        <v>317</v>
      </c>
      <c r="W224" s="25" t="s">
        <v>317</v>
      </c>
      <c r="X224" s="25">
        <v>2</v>
      </c>
      <c r="Y224" s="25">
        <v>100</v>
      </c>
      <c r="Z224" s="6" t="s">
        <v>198</v>
      </c>
    </row>
    <row r="225" spans="2:26" ht="37.5" customHeight="1">
      <c r="B225" s="10" t="s">
        <v>251</v>
      </c>
      <c r="C225" s="11" t="s">
        <v>252</v>
      </c>
      <c r="D225" s="8" t="s">
        <v>253</v>
      </c>
      <c r="E225" s="8">
        <v>41453785</v>
      </c>
      <c r="F225" s="7" t="s">
        <v>301</v>
      </c>
      <c r="G225" s="31">
        <v>0.1</v>
      </c>
      <c r="H225" s="8" t="s">
        <v>311</v>
      </c>
      <c r="I225" s="8"/>
      <c r="J225" s="8" t="s">
        <v>12</v>
      </c>
      <c r="K225" s="7" t="s">
        <v>14</v>
      </c>
      <c r="L225" s="7">
        <v>80</v>
      </c>
      <c r="M225" s="6">
        <v>0.1</v>
      </c>
      <c r="N225" s="6" t="str">
        <f t="shared" si="7"/>
        <v>Nonirritant</v>
      </c>
      <c r="O225" s="37"/>
      <c r="P225" s="26"/>
      <c r="Q225" s="26"/>
      <c r="R225" s="6">
        <v>2.3</v>
      </c>
      <c r="S225" s="6" t="str">
        <f t="shared" si="6"/>
        <v>Slight</v>
      </c>
      <c r="T225" s="37"/>
      <c r="U225" s="26" t="s">
        <v>317</v>
      </c>
      <c r="V225" s="25" t="s">
        <v>317</v>
      </c>
      <c r="W225" s="25" t="s">
        <v>317</v>
      </c>
      <c r="X225" s="26"/>
      <c r="Y225" s="26"/>
      <c r="Z225" s="6" t="s">
        <v>198</v>
      </c>
    </row>
    <row r="226" spans="2:26" ht="37.5" customHeight="1">
      <c r="B226" s="4" t="s">
        <v>254</v>
      </c>
      <c r="C226" s="5" t="s">
        <v>255</v>
      </c>
      <c r="D226" s="6" t="s">
        <v>256</v>
      </c>
      <c r="E226" s="6">
        <v>18784742</v>
      </c>
      <c r="F226" s="7" t="s">
        <v>347</v>
      </c>
      <c r="G226" s="31">
        <v>0.1</v>
      </c>
      <c r="H226" s="6" t="s">
        <v>311</v>
      </c>
      <c r="I226" s="8"/>
      <c r="J226" s="8" t="s">
        <v>13</v>
      </c>
      <c r="K226" s="7" t="s">
        <v>15</v>
      </c>
      <c r="L226" s="7">
        <v>10</v>
      </c>
      <c r="M226" s="12" t="s">
        <v>197</v>
      </c>
      <c r="N226" s="6" t="str">
        <f t="shared" si="7"/>
        <v>Severe</v>
      </c>
      <c r="O226" s="36" t="s">
        <v>176</v>
      </c>
      <c r="P226" s="25">
        <v>2</v>
      </c>
      <c r="Q226" s="25">
        <v>100</v>
      </c>
      <c r="R226" s="6">
        <v>9.9</v>
      </c>
      <c r="S226" s="6" t="str">
        <f t="shared" si="6"/>
        <v>Severe</v>
      </c>
      <c r="T226" s="36" t="s">
        <v>176</v>
      </c>
      <c r="U226" s="25" t="s">
        <v>317</v>
      </c>
      <c r="V226" s="25" t="s">
        <v>317</v>
      </c>
      <c r="W226" s="25" t="s">
        <v>317</v>
      </c>
      <c r="X226" s="25">
        <v>2</v>
      </c>
      <c r="Y226" s="25">
        <v>100</v>
      </c>
      <c r="Z226" s="6" t="s">
        <v>198</v>
      </c>
    </row>
    <row r="227" spans="2:26" ht="37.5" customHeight="1">
      <c r="B227" s="9" t="s">
        <v>254</v>
      </c>
      <c r="C227" s="5" t="s">
        <v>255</v>
      </c>
      <c r="D227" s="6" t="s">
        <v>256</v>
      </c>
      <c r="E227" s="6">
        <v>18784742</v>
      </c>
      <c r="F227" s="6" t="s">
        <v>298</v>
      </c>
      <c r="G227" s="31">
        <v>0.1</v>
      </c>
      <c r="H227" s="6" t="s">
        <v>311</v>
      </c>
      <c r="I227" s="6"/>
      <c r="J227" s="6" t="s">
        <v>13</v>
      </c>
      <c r="K227" s="6" t="s">
        <v>15</v>
      </c>
      <c r="L227" s="6">
        <v>10</v>
      </c>
      <c r="M227" s="12" t="s">
        <v>197</v>
      </c>
      <c r="N227" s="6" t="str">
        <f t="shared" si="7"/>
        <v>Severe</v>
      </c>
      <c r="O227" s="37"/>
      <c r="P227" s="26"/>
      <c r="Q227" s="26"/>
      <c r="R227" s="6">
        <v>14.7</v>
      </c>
      <c r="S227" s="6" t="str">
        <f t="shared" si="6"/>
        <v>Severe</v>
      </c>
      <c r="T227" s="37"/>
      <c r="U227" s="26" t="s">
        <v>317</v>
      </c>
      <c r="V227" s="25" t="s">
        <v>317</v>
      </c>
      <c r="W227" s="25" t="s">
        <v>317</v>
      </c>
      <c r="X227" s="26"/>
      <c r="Y227" s="26"/>
      <c r="Z227" s="6" t="s">
        <v>198</v>
      </c>
    </row>
    <row r="228" spans="2:26" ht="37.5" customHeight="1">
      <c r="B228" s="4" t="s">
        <v>163</v>
      </c>
      <c r="C228" s="5" t="s">
        <v>164</v>
      </c>
      <c r="D228" s="6" t="s">
        <v>165</v>
      </c>
      <c r="E228" s="6">
        <v>7631905</v>
      </c>
      <c r="F228" s="7" t="s">
        <v>345</v>
      </c>
      <c r="G228" s="31">
        <v>0.1</v>
      </c>
      <c r="H228" s="6" t="s">
        <v>312</v>
      </c>
      <c r="I228" s="8"/>
      <c r="J228" s="8" t="s">
        <v>112</v>
      </c>
      <c r="K228" s="7">
        <v>4.5</v>
      </c>
      <c r="L228" s="7">
        <v>2.5</v>
      </c>
      <c r="M228" s="6">
        <v>12.7</v>
      </c>
      <c r="N228" s="6" t="str">
        <f t="shared" si="7"/>
        <v>Severe</v>
      </c>
      <c r="O228" s="36" t="s">
        <v>176</v>
      </c>
      <c r="P228" s="25">
        <v>2</v>
      </c>
      <c r="Q228" s="25">
        <v>100</v>
      </c>
      <c r="R228" s="6">
        <v>20</v>
      </c>
      <c r="S228" s="6" t="str">
        <f t="shared" si="6"/>
        <v>Severe</v>
      </c>
      <c r="T228" s="36" t="s">
        <v>176</v>
      </c>
      <c r="U228" s="25" t="s">
        <v>316</v>
      </c>
      <c r="V228" s="25" t="s">
        <v>336</v>
      </c>
      <c r="W228" s="25" t="s">
        <v>334</v>
      </c>
      <c r="X228" s="25">
        <v>2</v>
      </c>
      <c r="Y228" s="25">
        <v>100</v>
      </c>
      <c r="Z228" s="6" t="s">
        <v>198</v>
      </c>
    </row>
    <row r="229" spans="2:26" ht="37.5" customHeight="1">
      <c r="B229" s="9" t="s">
        <v>163</v>
      </c>
      <c r="C229" s="5" t="s">
        <v>164</v>
      </c>
      <c r="D229" s="6" t="s">
        <v>165</v>
      </c>
      <c r="E229" s="6">
        <v>7631905</v>
      </c>
      <c r="F229" s="6" t="s">
        <v>298</v>
      </c>
      <c r="G229" s="31">
        <v>0.1</v>
      </c>
      <c r="H229" s="6" t="s">
        <v>312</v>
      </c>
      <c r="I229" s="6"/>
      <c r="J229" s="6" t="s">
        <v>112</v>
      </c>
      <c r="K229" s="6">
        <v>4.5</v>
      </c>
      <c r="L229" s="6">
        <v>5</v>
      </c>
      <c r="M229" s="6">
        <v>13.9</v>
      </c>
      <c r="N229" s="6" t="str">
        <f t="shared" si="7"/>
        <v>Severe</v>
      </c>
      <c r="O229" s="37"/>
      <c r="P229" s="26"/>
      <c r="Q229" s="26"/>
      <c r="R229" s="6">
        <v>16.8</v>
      </c>
      <c r="S229" s="6" t="str">
        <f t="shared" si="6"/>
        <v>Severe</v>
      </c>
      <c r="T229" s="37"/>
      <c r="U229" s="26" t="s">
        <v>316</v>
      </c>
      <c r="V229" s="26" t="s">
        <v>336</v>
      </c>
      <c r="W229" s="26" t="s">
        <v>334</v>
      </c>
      <c r="X229" s="26"/>
      <c r="Y229" s="26"/>
      <c r="Z229" s="6" t="s">
        <v>198</v>
      </c>
    </row>
    <row r="230" spans="2:26" ht="37.5" customHeight="1">
      <c r="B230" s="4" t="s">
        <v>166</v>
      </c>
      <c r="C230" s="5" t="s">
        <v>220</v>
      </c>
      <c r="D230" s="6" t="s">
        <v>221</v>
      </c>
      <c r="E230" s="6">
        <v>7757837</v>
      </c>
      <c r="F230" s="7" t="s">
        <v>345</v>
      </c>
      <c r="G230" s="31">
        <v>0.1</v>
      </c>
      <c r="H230" s="6" t="s">
        <v>312</v>
      </c>
      <c r="I230" s="8"/>
      <c r="J230" s="8">
        <v>250</v>
      </c>
      <c r="K230" s="7">
        <v>10</v>
      </c>
      <c r="L230" s="7">
        <v>1.25</v>
      </c>
      <c r="M230" s="6">
        <v>13.2</v>
      </c>
      <c r="N230" s="6" t="str">
        <f t="shared" si="7"/>
        <v>Severe</v>
      </c>
      <c r="O230" s="36" t="s">
        <v>176</v>
      </c>
      <c r="P230" s="25">
        <v>2</v>
      </c>
      <c r="Q230" s="25">
        <v>100</v>
      </c>
      <c r="R230" s="6">
        <v>16.1</v>
      </c>
      <c r="S230" s="6" t="str">
        <f t="shared" si="6"/>
        <v>Severe</v>
      </c>
      <c r="T230" s="36" t="s">
        <v>176</v>
      </c>
      <c r="U230" s="25" t="s">
        <v>317</v>
      </c>
      <c r="V230" s="25" t="s">
        <v>336</v>
      </c>
      <c r="W230" s="25" t="s">
        <v>317</v>
      </c>
      <c r="X230" s="25">
        <v>2</v>
      </c>
      <c r="Y230" s="25">
        <v>100</v>
      </c>
      <c r="Z230" s="6" t="s">
        <v>198</v>
      </c>
    </row>
    <row r="231" spans="2:26" ht="37.5" customHeight="1">
      <c r="B231" s="9" t="s">
        <v>166</v>
      </c>
      <c r="C231" s="5" t="s">
        <v>220</v>
      </c>
      <c r="D231" s="6" t="s">
        <v>221</v>
      </c>
      <c r="E231" s="6">
        <v>7757837</v>
      </c>
      <c r="F231" s="6" t="s">
        <v>300</v>
      </c>
      <c r="G231" s="31">
        <v>0.1</v>
      </c>
      <c r="H231" s="6" t="s">
        <v>312</v>
      </c>
      <c r="I231" s="6"/>
      <c r="J231" s="6">
        <v>250</v>
      </c>
      <c r="K231" s="6">
        <v>10</v>
      </c>
      <c r="L231" s="6">
        <v>5</v>
      </c>
      <c r="M231" s="6">
        <v>11.3</v>
      </c>
      <c r="N231" s="6" t="str">
        <f t="shared" si="7"/>
        <v>Severe</v>
      </c>
      <c r="O231" s="37"/>
      <c r="P231" s="26"/>
      <c r="Q231" s="26"/>
      <c r="R231" s="6">
        <v>12.3</v>
      </c>
      <c r="S231" s="6" t="str">
        <f t="shared" si="6"/>
        <v>Severe</v>
      </c>
      <c r="T231" s="37"/>
      <c r="U231" s="26" t="s">
        <v>317</v>
      </c>
      <c r="V231" s="26" t="s">
        <v>336</v>
      </c>
      <c r="W231" s="26" t="s">
        <v>317</v>
      </c>
      <c r="X231" s="26"/>
      <c r="Y231" s="26"/>
      <c r="Z231" s="6" t="s">
        <v>198</v>
      </c>
    </row>
    <row r="232" spans="2:26" ht="37.5" customHeight="1">
      <c r="B232" s="4" t="s">
        <v>222</v>
      </c>
      <c r="C232" s="5" t="s">
        <v>407</v>
      </c>
      <c r="D232" s="6" t="s">
        <v>408</v>
      </c>
      <c r="E232" s="6">
        <v>917613</v>
      </c>
      <c r="F232" s="7" t="s">
        <v>298</v>
      </c>
      <c r="G232" s="31">
        <v>0.1</v>
      </c>
      <c r="H232" s="6" t="s">
        <v>312</v>
      </c>
      <c r="I232" s="8"/>
      <c r="J232" s="8">
        <v>110</v>
      </c>
      <c r="K232" s="7">
        <v>10.4</v>
      </c>
      <c r="L232" s="7">
        <v>1</v>
      </c>
      <c r="M232" s="6">
        <v>14.8</v>
      </c>
      <c r="N232" s="6" t="str">
        <f t="shared" si="7"/>
        <v>Severe</v>
      </c>
      <c r="O232" s="36" t="s">
        <v>176</v>
      </c>
      <c r="P232" s="25">
        <v>2</v>
      </c>
      <c r="Q232" s="25">
        <v>100</v>
      </c>
      <c r="R232" s="6">
        <v>8.2</v>
      </c>
      <c r="S232" s="6" t="str">
        <f t="shared" si="6"/>
        <v>Moderate</v>
      </c>
      <c r="T232" s="36" t="s">
        <v>176</v>
      </c>
      <c r="U232" s="25" t="s">
        <v>317</v>
      </c>
      <c r="V232" s="25" t="s">
        <v>336</v>
      </c>
      <c r="W232" s="25" t="s">
        <v>317</v>
      </c>
      <c r="X232" s="25">
        <v>2</v>
      </c>
      <c r="Y232" s="25">
        <v>50</v>
      </c>
      <c r="Z232" s="6" t="s">
        <v>198</v>
      </c>
    </row>
    <row r="233" spans="2:26" ht="37.5" customHeight="1">
      <c r="B233" s="9" t="s">
        <v>222</v>
      </c>
      <c r="C233" s="5" t="s">
        <v>407</v>
      </c>
      <c r="D233" s="6" t="s">
        <v>408</v>
      </c>
      <c r="E233" s="6">
        <v>917613</v>
      </c>
      <c r="F233" s="6" t="s">
        <v>299</v>
      </c>
      <c r="G233" s="31">
        <v>0.1</v>
      </c>
      <c r="H233" s="6" t="s">
        <v>312</v>
      </c>
      <c r="I233" s="6"/>
      <c r="J233" s="6">
        <v>110</v>
      </c>
      <c r="K233" s="6">
        <v>10.4</v>
      </c>
      <c r="L233" s="6">
        <v>1</v>
      </c>
      <c r="M233" s="6">
        <v>10.5</v>
      </c>
      <c r="N233" s="6" t="str">
        <f t="shared" si="7"/>
        <v>Severe</v>
      </c>
      <c r="O233" s="37"/>
      <c r="P233" s="26"/>
      <c r="Q233" s="26"/>
      <c r="R233" s="6">
        <v>10.7</v>
      </c>
      <c r="S233" s="6" t="str">
        <f t="shared" si="6"/>
        <v>Severe</v>
      </c>
      <c r="T233" s="37"/>
      <c r="U233" s="26" t="s">
        <v>317</v>
      </c>
      <c r="V233" s="26" t="s">
        <v>336</v>
      </c>
      <c r="W233" s="26" t="s">
        <v>317</v>
      </c>
      <c r="X233" s="26"/>
      <c r="Y233" s="26"/>
      <c r="Z233" s="6" t="s">
        <v>198</v>
      </c>
    </row>
    <row r="234" spans="2:26" ht="37.5" customHeight="1">
      <c r="B234" s="4" t="s">
        <v>409</v>
      </c>
      <c r="C234" s="5" t="s">
        <v>435</v>
      </c>
      <c r="D234" s="6" t="s">
        <v>436</v>
      </c>
      <c r="E234" s="6">
        <v>13870285</v>
      </c>
      <c r="F234" s="7" t="s">
        <v>300</v>
      </c>
      <c r="G234" s="31">
        <v>0.1</v>
      </c>
      <c r="H234" s="6" t="s">
        <v>312</v>
      </c>
      <c r="I234" s="8"/>
      <c r="J234" s="8">
        <v>3.5</v>
      </c>
      <c r="K234" s="7">
        <v>11.4</v>
      </c>
      <c r="L234" s="7">
        <v>0.375</v>
      </c>
      <c r="M234" s="6">
        <v>19.7</v>
      </c>
      <c r="N234" s="6" t="str">
        <f t="shared" si="7"/>
        <v>Severe</v>
      </c>
      <c r="O234" s="36" t="s">
        <v>176</v>
      </c>
      <c r="P234" s="25">
        <v>2</v>
      </c>
      <c r="Q234" s="25">
        <v>100</v>
      </c>
      <c r="R234" s="6">
        <v>18.2</v>
      </c>
      <c r="S234" s="6" t="str">
        <f t="shared" si="6"/>
        <v>Severe</v>
      </c>
      <c r="T234" s="36" t="s">
        <v>176</v>
      </c>
      <c r="U234" s="25">
        <v>1</v>
      </c>
      <c r="V234" s="25" t="s">
        <v>317</v>
      </c>
      <c r="W234" s="25" t="s">
        <v>317</v>
      </c>
      <c r="X234" s="25">
        <v>2</v>
      </c>
      <c r="Y234" s="25">
        <v>100</v>
      </c>
      <c r="Z234" s="6" t="s">
        <v>198</v>
      </c>
    </row>
    <row r="235" spans="2:26" ht="37.5" customHeight="1">
      <c r="B235" s="9" t="s">
        <v>409</v>
      </c>
      <c r="C235" s="5" t="s">
        <v>435</v>
      </c>
      <c r="D235" s="6" t="s">
        <v>436</v>
      </c>
      <c r="E235" s="6">
        <v>13870285</v>
      </c>
      <c r="F235" s="6" t="s">
        <v>346</v>
      </c>
      <c r="G235" s="31">
        <v>0.1</v>
      </c>
      <c r="H235" s="6" t="s">
        <v>312</v>
      </c>
      <c r="I235" s="6"/>
      <c r="J235" s="6">
        <v>3.5</v>
      </c>
      <c r="K235" s="6">
        <v>11.4</v>
      </c>
      <c r="L235" s="6">
        <v>0.1</v>
      </c>
      <c r="M235" s="6">
        <v>20.7</v>
      </c>
      <c r="N235" s="6" t="str">
        <f t="shared" si="7"/>
        <v>Severe</v>
      </c>
      <c r="O235" s="37"/>
      <c r="P235" s="26"/>
      <c r="Q235" s="26"/>
      <c r="R235" s="6">
        <v>16.6</v>
      </c>
      <c r="S235" s="6" t="str">
        <f t="shared" si="6"/>
        <v>Severe</v>
      </c>
      <c r="T235" s="37"/>
      <c r="U235" s="26">
        <v>1</v>
      </c>
      <c r="V235" s="26" t="s">
        <v>317</v>
      </c>
      <c r="W235" s="26" t="s">
        <v>317</v>
      </c>
      <c r="X235" s="26"/>
      <c r="Y235" s="26"/>
      <c r="Z235" s="6" t="s">
        <v>198</v>
      </c>
    </row>
    <row r="236" spans="2:26" ht="37.5" customHeight="1">
      <c r="B236" s="4" t="s">
        <v>437</v>
      </c>
      <c r="C236" s="9" t="s">
        <v>199</v>
      </c>
      <c r="D236" s="6" t="s">
        <v>385</v>
      </c>
      <c r="E236" s="6">
        <v>7681381</v>
      </c>
      <c r="F236" s="7" t="s">
        <v>346</v>
      </c>
      <c r="G236" s="31">
        <v>0.1</v>
      </c>
      <c r="H236" s="6" t="s">
        <v>312</v>
      </c>
      <c r="I236" s="8"/>
      <c r="J236" s="8">
        <v>1080</v>
      </c>
      <c r="K236" s="7">
        <v>1.1</v>
      </c>
      <c r="L236" s="7">
        <v>1</v>
      </c>
      <c r="M236" s="6">
        <v>18.8</v>
      </c>
      <c r="N236" s="6" t="str">
        <f t="shared" si="7"/>
        <v>Severe</v>
      </c>
      <c r="O236" s="36" t="s">
        <v>176</v>
      </c>
      <c r="P236" s="25">
        <v>2</v>
      </c>
      <c r="Q236" s="25">
        <v>100</v>
      </c>
      <c r="R236" s="6">
        <v>19.2</v>
      </c>
      <c r="S236" s="6" t="str">
        <f t="shared" si="6"/>
        <v>Severe</v>
      </c>
      <c r="T236" s="36" t="s">
        <v>176</v>
      </c>
      <c r="U236" s="25">
        <v>1</v>
      </c>
      <c r="V236" s="25" t="s">
        <v>317</v>
      </c>
      <c r="W236" s="25" t="s">
        <v>317</v>
      </c>
      <c r="X236" s="25">
        <v>2</v>
      </c>
      <c r="Y236" s="25">
        <v>100</v>
      </c>
      <c r="Z236" s="6" t="s">
        <v>198</v>
      </c>
    </row>
    <row r="237" spans="2:26" ht="37.5" customHeight="1">
      <c r="B237" s="9" t="s">
        <v>437</v>
      </c>
      <c r="C237" s="9" t="s">
        <v>199</v>
      </c>
      <c r="D237" s="6" t="s">
        <v>385</v>
      </c>
      <c r="E237" s="6">
        <v>7681381</v>
      </c>
      <c r="F237" s="6" t="s">
        <v>299</v>
      </c>
      <c r="G237" s="31">
        <v>0.1</v>
      </c>
      <c r="H237" s="6" t="s">
        <v>312</v>
      </c>
      <c r="I237" s="6"/>
      <c r="J237" s="6">
        <v>1080</v>
      </c>
      <c r="K237" s="6">
        <v>1.1</v>
      </c>
      <c r="L237" s="6">
        <v>0.1</v>
      </c>
      <c r="M237" s="6">
        <v>16.7</v>
      </c>
      <c r="N237" s="6" t="str">
        <f t="shared" si="7"/>
        <v>Severe</v>
      </c>
      <c r="O237" s="37"/>
      <c r="P237" s="26"/>
      <c r="Q237" s="26"/>
      <c r="R237" s="6">
        <v>18.1</v>
      </c>
      <c r="S237" s="6" t="str">
        <f t="shared" si="6"/>
        <v>Severe</v>
      </c>
      <c r="T237" s="37"/>
      <c r="U237" s="26">
        <v>1</v>
      </c>
      <c r="V237" s="26" t="s">
        <v>317</v>
      </c>
      <c r="W237" s="26" t="s">
        <v>317</v>
      </c>
      <c r="X237" s="26"/>
      <c r="Y237" s="26"/>
      <c r="Z237" s="6" t="s">
        <v>198</v>
      </c>
    </row>
    <row r="238" spans="2:26" ht="37.5" customHeight="1">
      <c r="B238" s="10" t="s">
        <v>140</v>
      </c>
      <c r="C238" s="11" t="s">
        <v>177</v>
      </c>
      <c r="D238" s="8" t="s">
        <v>178</v>
      </c>
      <c r="E238" s="8">
        <v>3088311</v>
      </c>
      <c r="F238" s="7" t="s">
        <v>300</v>
      </c>
      <c r="G238" s="31">
        <v>0.1</v>
      </c>
      <c r="H238" s="8" t="s">
        <v>311</v>
      </c>
      <c r="I238" s="8"/>
      <c r="J238" s="8" t="s">
        <v>12</v>
      </c>
      <c r="K238" s="7">
        <v>8</v>
      </c>
      <c r="L238" s="7">
        <v>0.5</v>
      </c>
      <c r="M238" s="6">
        <v>10.5</v>
      </c>
      <c r="N238" s="6" t="str">
        <f t="shared" si="7"/>
        <v>Severe</v>
      </c>
      <c r="O238" s="36" t="s">
        <v>176</v>
      </c>
      <c r="P238" s="25">
        <v>2</v>
      </c>
      <c r="Q238" s="25">
        <v>100</v>
      </c>
      <c r="R238" s="6">
        <v>17.9</v>
      </c>
      <c r="S238" s="6" t="str">
        <f t="shared" si="6"/>
        <v>Severe</v>
      </c>
      <c r="T238" s="36" t="s">
        <v>176</v>
      </c>
      <c r="U238" s="25" t="s">
        <v>317</v>
      </c>
      <c r="V238" s="25" t="s">
        <v>317</v>
      </c>
      <c r="W238" s="25" t="s">
        <v>317</v>
      </c>
      <c r="X238" s="25">
        <v>2</v>
      </c>
      <c r="Y238" s="25">
        <v>100</v>
      </c>
      <c r="Z238" s="6" t="s">
        <v>198</v>
      </c>
    </row>
    <row r="239" spans="2:26" ht="37.5" customHeight="1">
      <c r="B239" s="9" t="s">
        <v>140</v>
      </c>
      <c r="C239" s="5" t="s">
        <v>177</v>
      </c>
      <c r="D239" s="6" t="s">
        <v>178</v>
      </c>
      <c r="E239" s="6">
        <v>3088311</v>
      </c>
      <c r="F239" s="6" t="s">
        <v>298</v>
      </c>
      <c r="G239" s="31">
        <v>0.1</v>
      </c>
      <c r="H239" s="6" t="s">
        <v>311</v>
      </c>
      <c r="I239" s="6"/>
      <c r="J239" s="6" t="s">
        <v>12</v>
      </c>
      <c r="K239" s="6">
        <v>8</v>
      </c>
      <c r="L239" s="6">
        <v>0.5</v>
      </c>
      <c r="M239" s="6">
        <v>17.7</v>
      </c>
      <c r="N239" s="6" t="str">
        <f t="shared" si="7"/>
        <v>Severe</v>
      </c>
      <c r="O239" s="37"/>
      <c r="P239" s="26"/>
      <c r="Q239" s="26"/>
      <c r="R239" s="6">
        <v>19</v>
      </c>
      <c r="S239" s="6" t="str">
        <f t="shared" si="6"/>
        <v>Severe</v>
      </c>
      <c r="T239" s="37"/>
      <c r="U239" s="26" t="s">
        <v>317</v>
      </c>
      <c r="V239" s="26" t="s">
        <v>317</v>
      </c>
      <c r="W239" s="26" t="s">
        <v>317</v>
      </c>
      <c r="X239" s="26"/>
      <c r="Y239" s="26"/>
      <c r="Z239" s="6" t="s">
        <v>198</v>
      </c>
    </row>
    <row r="240" spans="2:26" ht="37.5" customHeight="1">
      <c r="B240" s="9" t="s">
        <v>179</v>
      </c>
      <c r="C240" s="5" t="s">
        <v>20</v>
      </c>
      <c r="D240" s="6" t="s">
        <v>373</v>
      </c>
      <c r="E240" s="6">
        <v>3926623</v>
      </c>
      <c r="F240" s="6" t="s">
        <v>301</v>
      </c>
      <c r="G240" s="31">
        <v>0.1</v>
      </c>
      <c r="H240" s="6" t="s">
        <v>312</v>
      </c>
      <c r="I240" s="6"/>
      <c r="J240" s="6">
        <v>440</v>
      </c>
      <c r="K240" s="6">
        <v>4.5</v>
      </c>
      <c r="L240" s="6">
        <v>5</v>
      </c>
      <c r="M240" s="6">
        <v>7.5</v>
      </c>
      <c r="N240" s="6" t="str">
        <f t="shared" si="7"/>
        <v>Moderate</v>
      </c>
      <c r="O240" s="36" t="s">
        <v>218</v>
      </c>
      <c r="P240" s="25">
        <v>2</v>
      </c>
      <c r="Q240" s="25">
        <v>100</v>
      </c>
      <c r="R240" s="6">
        <v>16.1</v>
      </c>
      <c r="S240" s="6" t="str">
        <f t="shared" si="6"/>
        <v>Severe</v>
      </c>
      <c r="T240" s="36" t="s">
        <v>176</v>
      </c>
      <c r="U240" s="25" t="s">
        <v>318</v>
      </c>
      <c r="V240" s="25" t="s">
        <v>336</v>
      </c>
      <c r="W240" s="25" t="s">
        <v>337</v>
      </c>
      <c r="X240" s="25">
        <v>2</v>
      </c>
      <c r="Y240" s="25">
        <v>100</v>
      </c>
      <c r="Z240" s="6" t="s">
        <v>198</v>
      </c>
    </row>
    <row r="241" spans="2:26" ht="37.5" customHeight="1">
      <c r="B241" s="4" t="s">
        <v>179</v>
      </c>
      <c r="C241" s="5" t="s">
        <v>20</v>
      </c>
      <c r="D241" s="6" t="s">
        <v>373</v>
      </c>
      <c r="E241" s="6">
        <v>3926623</v>
      </c>
      <c r="F241" s="7" t="s">
        <v>347</v>
      </c>
      <c r="G241" s="31">
        <v>0.1</v>
      </c>
      <c r="H241" s="6" t="s">
        <v>312</v>
      </c>
      <c r="I241" s="8"/>
      <c r="J241" s="8">
        <v>440</v>
      </c>
      <c r="K241" s="7">
        <v>4.5</v>
      </c>
      <c r="L241" s="7">
        <v>20</v>
      </c>
      <c r="M241" s="6">
        <v>0</v>
      </c>
      <c r="N241" s="6" t="str">
        <f t="shared" si="7"/>
        <v>Nonirritant</v>
      </c>
      <c r="O241" s="37"/>
      <c r="P241" s="26"/>
      <c r="Q241" s="26"/>
      <c r="R241" s="6">
        <v>10.8</v>
      </c>
      <c r="S241" s="6" t="str">
        <f t="shared" si="6"/>
        <v>Severe</v>
      </c>
      <c r="T241" s="37"/>
      <c r="U241" s="26" t="s">
        <v>318</v>
      </c>
      <c r="V241" s="26" t="s">
        <v>336</v>
      </c>
      <c r="W241" s="26" t="s">
        <v>337</v>
      </c>
      <c r="X241" s="26"/>
      <c r="Y241" s="26"/>
      <c r="Z241" s="6" t="s">
        <v>198</v>
      </c>
    </row>
    <row r="242" spans="2:26" ht="37.5" customHeight="1">
      <c r="B242" s="4" t="s">
        <v>374</v>
      </c>
      <c r="C242" s="5" t="s">
        <v>180</v>
      </c>
      <c r="D242" s="6" t="s">
        <v>181</v>
      </c>
      <c r="E242" s="6">
        <v>7681574</v>
      </c>
      <c r="F242" s="7" t="s">
        <v>345</v>
      </c>
      <c r="G242" s="31">
        <v>0.1</v>
      </c>
      <c r="H242" s="6" t="s">
        <v>312</v>
      </c>
      <c r="I242" s="8"/>
      <c r="J242" s="8">
        <v>650</v>
      </c>
      <c r="K242" s="7">
        <v>4.6</v>
      </c>
      <c r="L242" s="7">
        <v>1.9</v>
      </c>
      <c r="M242" s="6">
        <v>17.4</v>
      </c>
      <c r="N242" s="6" t="str">
        <f t="shared" si="7"/>
        <v>Severe</v>
      </c>
      <c r="O242" s="36" t="s">
        <v>176</v>
      </c>
      <c r="P242" s="25">
        <v>3</v>
      </c>
      <c r="Q242" s="25">
        <v>100</v>
      </c>
      <c r="R242" s="6">
        <v>17.7</v>
      </c>
      <c r="S242" s="6" t="str">
        <f t="shared" si="6"/>
        <v>Severe</v>
      </c>
      <c r="T242" s="36" t="s">
        <v>176</v>
      </c>
      <c r="U242" s="25" t="s">
        <v>317</v>
      </c>
      <c r="V242" s="25" t="s">
        <v>317</v>
      </c>
      <c r="W242" s="25" t="s">
        <v>317</v>
      </c>
      <c r="X242" s="25">
        <v>3</v>
      </c>
      <c r="Y242" s="25">
        <v>100</v>
      </c>
      <c r="Z242" s="6" t="s">
        <v>198</v>
      </c>
    </row>
    <row r="243" spans="2:26" ht="37.5" customHeight="1">
      <c r="B243" s="9" t="s">
        <v>374</v>
      </c>
      <c r="C243" s="5" t="s">
        <v>180</v>
      </c>
      <c r="D243" s="6" t="s">
        <v>181</v>
      </c>
      <c r="E243" s="6">
        <v>7681574</v>
      </c>
      <c r="F243" s="6" t="s">
        <v>347</v>
      </c>
      <c r="G243" s="31">
        <v>0.1</v>
      </c>
      <c r="H243" s="6" t="s">
        <v>312</v>
      </c>
      <c r="I243" s="6"/>
      <c r="J243" s="6">
        <v>650</v>
      </c>
      <c r="K243" s="6">
        <v>4.6</v>
      </c>
      <c r="L243" s="6">
        <v>3.75</v>
      </c>
      <c r="M243" s="6">
        <v>12.6</v>
      </c>
      <c r="N243" s="6" t="str">
        <f t="shared" si="7"/>
        <v>Severe</v>
      </c>
      <c r="O243" s="38"/>
      <c r="P243" s="27"/>
      <c r="Q243" s="27"/>
      <c r="R243" s="6">
        <v>11.6</v>
      </c>
      <c r="S243" s="6" t="str">
        <f t="shared" si="6"/>
        <v>Severe</v>
      </c>
      <c r="T243" s="38"/>
      <c r="U243" s="27" t="s">
        <v>317</v>
      </c>
      <c r="V243" s="26" t="s">
        <v>317</v>
      </c>
      <c r="W243" s="26" t="s">
        <v>317</v>
      </c>
      <c r="X243" s="27"/>
      <c r="Y243" s="27"/>
      <c r="Z243" s="6" t="s">
        <v>198</v>
      </c>
    </row>
    <row r="244" spans="2:26" ht="37.5" customHeight="1">
      <c r="B244" s="9" t="s">
        <v>374</v>
      </c>
      <c r="C244" s="5" t="s">
        <v>180</v>
      </c>
      <c r="D244" s="6" t="s">
        <v>181</v>
      </c>
      <c r="E244" s="6">
        <v>7681574</v>
      </c>
      <c r="F244" s="6" t="s">
        <v>175</v>
      </c>
      <c r="G244" s="31">
        <v>0.1</v>
      </c>
      <c r="H244" s="6" t="s">
        <v>312</v>
      </c>
      <c r="I244" s="6"/>
      <c r="J244" s="6">
        <v>650</v>
      </c>
      <c r="K244" s="6">
        <v>4.6</v>
      </c>
      <c r="L244" s="6">
        <v>2.5</v>
      </c>
      <c r="M244" s="6">
        <v>14.6</v>
      </c>
      <c r="N244" s="6" t="str">
        <f t="shared" si="7"/>
        <v>Severe</v>
      </c>
      <c r="O244" s="37"/>
      <c r="P244" s="26"/>
      <c r="Q244" s="26"/>
      <c r="R244" s="6">
        <v>14.5</v>
      </c>
      <c r="S244" s="6" t="str">
        <f t="shared" si="6"/>
        <v>Severe</v>
      </c>
      <c r="T244" s="37"/>
      <c r="U244" s="26" t="s">
        <v>317</v>
      </c>
      <c r="V244" s="25" t="s">
        <v>317</v>
      </c>
      <c r="W244" s="25" t="s">
        <v>317</v>
      </c>
      <c r="X244" s="26"/>
      <c r="Y244" s="26"/>
      <c r="Z244" s="6" t="s">
        <v>198</v>
      </c>
    </row>
    <row r="245" spans="2:26" ht="37.5" customHeight="1">
      <c r="B245" s="10" t="s">
        <v>182</v>
      </c>
      <c r="C245" s="11" t="s">
        <v>279</v>
      </c>
      <c r="D245" s="8" t="s">
        <v>381</v>
      </c>
      <c r="E245" s="8">
        <v>2494895</v>
      </c>
      <c r="F245" s="7" t="s">
        <v>345</v>
      </c>
      <c r="G245" s="31">
        <v>0.1</v>
      </c>
      <c r="H245" s="8" t="s">
        <v>311</v>
      </c>
      <c r="I245" s="8"/>
      <c r="J245" s="8" t="s">
        <v>12</v>
      </c>
      <c r="K245" s="7">
        <v>7</v>
      </c>
      <c r="L245" s="7">
        <v>0.5</v>
      </c>
      <c r="M245" s="6">
        <v>18</v>
      </c>
      <c r="N245" s="6" t="str">
        <f t="shared" si="7"/>
        <v>Severe</v>
      </c>
      <c r="O245" s="36" t="s">
        <v>176</v>
      </c>
      <c r="P245" s="25">
        <v>2</v>
      </c>
      <c r="Q245" s="25">
        <v>100</v>
      </c>
      <c r="R245" s="6">
        <v>10.4</v>
      </c>
      <c r="S245" s="6" t="str">
        <f t="shared" si="6"/>
        <v>Severe</v>
      </c>
      <c r="T245" s="36" t="s">
        <v>176</v>
      </c>
      <c r="U245" s="25">
        <v>1</v>
      </c>
      <c r="V245" s="25" t="s">
        <v>317</v>
      </c>
      <c r="W245" s="25" t="s">
        <v>351</v>
      </c>
      <c r="X245" s="25">
        <v>2</v>
      </c>
      <c r="Y245" s="25">
        <v>100</v>
      </c>
      <c r="Z245" s="6" t="s">
        <v>198</v>
      </c>
    </row>
    <row r="246" spans="2:26" ht="37.5" customHeight="1">
      <c r="B246" s="9" t="s">
        <v>182</v>
      </c>
      <c r="C246" s="5" t="s">
        <v>279</v>
      </c>
      <c r="D246" s="6" t="s">
        <v>381</v>
      </c>
      <c r="E246" s="6">
        <v>2494895</v>
      </c>
      <c r="F246" s="6" t="s">
        <v>346</v>
      </c>
      <c r="G246" s="31">
        <v>0.1</v>
      </c>
      <c r="H246" s="6" t="s">
        <v>311</v>
      </c>
      <c r="I246" s="6"/>
      <c r="J246" s="6" t="s">
        <v>12</v>
      </c>
      <c r="K246" s="6">
        <v>7</v>
      </c>
      <c r="L246" s="6">
        <v>1</v>
      </c>
      <c r="M246" s="6">
        <v>20.1</v>
      </c>
      <c r="N246" s="6" t="str">
        <f t="shared" si="7"/>
        <v>Severe</v>
      </c>
      <c r="O246" s="37"/>
      <c r="P246" s="26"/>
      <c r="Q246" s="26"/>
      <c r="R246" s="6" t="s">
        <v>257</v>
      </c>
      <c r="S246" s="6" t="str">
        <f t="shared" si="6"/>
        <v>Severe</v>
      </c>
      <c r="T246" s="37"/>
      <c r="U246" s="26">
        <v>1</v>
      </c>
      <c r="V246" s="26" t="s">
        <v>317</v>
      </c>
      <c r="W246" s="26" t="s">
        <v>351</v>
      </c>
      <c r="X246" s="26"/>
      <c r="Y246" s="26"/>
      <c r="Z246" s="6" t="s">
        <v>198</v>
      </c>
    </row>
    <row r="247" spans="2:26" ht="37.5" customHeight="1">
      <c r="B247" s="4" t="s">
        <v>382</v>
      </c>
      <c r="C247" s="5" t="s">
        <v>382</v>
      </c>
      <c r="D247" s="6"/>
      <c r="E247" s="6"/>
      <c r="F247" s="7" t="s">
        <v>345</v>
      </c>
      <c r="G247" s="31">
        <v>0.1</v>
      </c>
      <c r="H247" s="6" t="s">
        <v>311</v>
      </c>
      <c r="I247" s="8"/>
      <c r="J247" s="8">
        <v>0.014</v>
      </c>
      <c r="K247" s="7" t="s">
        <v>14</v>
      </c>
      <c r="L247" s="7">
        <v>45</v>
      </c>
      <c r="M247" s="6">
        <v>7.6</v>
      </c>
      <c r="N247" s="6" t="str">
        <f t="shared" si="7"/>
        <v>Moderate</v>
      </c>
      <c r="O247" s="36" t="s">
        <v>176</v>
      </c>
      <c r="P247" s="25">
        <v>2</v>
      </c>
      <c r="Q247" s="25">
        <v>50</v>
      </c>
      <c r="R247" s="6">
        <v>16.2</v>
      </c>
      <c r="S247" s="6" t="str">
        <f t="shared" si="6"/>
        <v>Severe</v>
      </c>
      <c r="T247" s="36" t="s">
        <v>176</v>
      </c>
      <c r="U247" s="25" t="s">
        <v>316</v>
      </c>
      <c r="V247" s="25" t="s">
        <v>335</v>
      </c>
      <c r="W247" s="25" t="s">
        <v>334</v>
      </c>
      <c r="X247" s="25">
        <v>2</v>
      </c>
      <c r="Y247" s="25">
        <v>100</v>
      </c>
      <c r="Z247" s="6" t="s">
        <v>198</v>
      </c>
    </row>
    <row r="248" spans="2:26" ht="37.5" customHeight="1">
      <c r="B248" s="9" t="s">
        <v>382</v>
      </c>
      <c r="C248" s="5" t="s">
        <v>382</v>
      </c>
      <c r="D248" s="6"/>
      <c r="E248" s="6"/>
      <c r="F248" s="6" t="s">
        <v>346</v>
      </c>
      <c r="G248" s="31">
        <v>0.1</v>
      </c>
      <c r="H248" s="6" t="s">
        <v>311</v>
      </c>
      <c r="I248" s="6"/>
      <c r="J248" s="6">
        <v>0.014</v>
      </c>
      <c r="K248" s="6" t="s">
        <v>14</v>
      </c>
      <c r="L248" s="6">
        <v>7.5</v>
      </c>
      <c r="M248" s="6">
        <v>10</v>
      </c>
      <c r="N248" s="6" t="str">
        <f t="shared" si="7"/>
        <v>Severe</v>
      </c>
      <c r="O248" s="37"/>
      <c r="P248" s="26"/>
      <c r="Q248" s="26"/>
      <c r="R248" s="6">
        <v>10</v>
      </c>
      <c r="S248" s="6" t="str">
        <f t="shared" si="6"/>
        <v>Severe</v>
      </c>
      <c r="T248" s="37"/>
      <c r="U248" s="26" t="s">
        <v>316</v>
      </c>
      <c r="V248" s="26" t="s">
        <v>335</v>
      </c>
      <c r="W248" s="26" t="s">
        <v>334</v>
      </c>
      <c r="X248" s="26"/>
      <c r="Y248" s="26"/>
      <c r="Z248" s="6" t="s">
        <v>198</v>
      </c>
    </row>
    <row r="249" spans="2:26" ht="37.5" customHeight="1">
      <c r="B249" s="4" t="s">
        <v>404</v>
      </c>
      <c r="C249" s="5" t="s">
        <v>107</v>
      </c>
      <c r="D249" s="6" t="s">
        <v>108</v>
      </c>
      <c r="E249" s="6">
        <v>8002899</v>
      </c>
      <c r="F249" s="7" t="s">
        <v>345</v>
      </c>
      <c r="G249" s="31">
        <v>0.1</v>
      </c>
      <c r="H249" s="6" t="s">
        <v>311</v>
      </c>
      <c r="I249" s="8"/>
      <c r="J249" s="8">
        <v>50</v>
      </c>
      <c r="K249" s="7">
        <v>11</v>
      </c>
      <c r="L249" s="7">
        <v>1.6</v>
      </c>
      <c r="M249" s="6">
        <v>13.4</v>
      </c>
      <c r="N249" s="6" t="str">
        <f t="shared" si="7"/>
        <v>Severe</v>
      </c>
      <c r="O249" s="36" t="s">
        <v>176</v>
      </c>
      <c r="P249" s="25">
        <v>2</v>
      </c>
      <c r="Q249" s="25">
        <v>50</v>
      </c>
      <c r="R249" s="6">
        <v>6.9</v>
      </c>
      <c r="S249" s="6" t="str">
        <f t="shared" si="6"/>
        <v>Moderate</v>
      </c>
      <c r="T249" s="36" t="s">
        <v>218</v>
      </c>
      <c r="U249" s="25" t="s">
        <v>316</v>
      </c>
      <c r="V249" s="25" t="s">
        <v>335</v>
      </c>
      <c r="W249" s="25" t="s">
        <v>334</v>
      </c>
      <c r="X249" s="25">
        <v>2</v>
      </c>
      <c r="Y249" s="25">
        <v>50</v>
      </c>
      <c r="Z249" s="6" t="s">
        <v>198</v>
      </c>
    </row>
    <row r="250" spans="2:26" ht="37.5" customHeight="1">
      <c r="B250" s="9" t="s">
        <v>404</v>
      </c>
      <c r="C250" s="5" t="s">
        <v>107</v>
      </c>
      <c r="D250" s="6" t="s">
        <v>108</v>
      </c>
      <c r="E250" s="6">
        <v>8002899</v>
      </c>
      <c r="F250" s="6" t="s">
        <v>301</v>
      </c>
      <c r="G250" s="31">
        <v>0.1</v>
      </c>
      <c r="H250" s="6" t="s">
        <v>311</v>
      </c>
      <c r="I250" s="6"/>
      <c r="J250" s="6">
        <v>50</v>
      </c>
      <c r="K250" s="6">
        <v>11</v>
      </c>
      <c r="L250" s="6">
        <v>0.25</v>
      </c>
      <c r="M250" s="6">
        <v>5.4</v>
      </c>
      <c r="N250" s="6" t="str">
        <f t="shared" si="7"/>
        <v>Moderate</v>
      </c>
      <c r="O250" s="37"/>
      <c r="P250" s="26"/>
      <c r="Q250" s="26"/>
      <c r="R250" s="6" t="s">
        <v>257</v>
      </c>
      <c r="S250" s="6" t="str">
        <f t="shared" si="6"/>
        <v>Severe</v>
      </c>
      <c r="T250" s="37"/>
      <c r="U250" s="26" t="s">
        <v>316</v>
      </c>
      <c r="V250" s="26" t="s">
        <v>335</v>
      </c>
      <c r="W250" s="26" t="s">
        <v>334</v>
      </c>
      <c r="X250" s="26"/>
      <c r="Y250" s="26"/>
      <c r="Z250" s="6" t="s">
        <v>198</v>
      </c>
    </row>
    <row r="251" spans="2:26" ht="37.5" customHeight="1">
      <c r="B251" s="10" t="s">
        <v>183</v>
      </c>
      <c r="C251" s="11" t="s">
        <v>184</v>
      </c>
      <c r="D251" s="8"/>
      <c r="E251" s="8"/>
      <c r="F251" s="7" t="s">
        <v>347</v>
      </c>
      <c r="G251" s="31">
        <v>0.1</v>
      </c>
      <c r="H251" s="8" t="s">
        <v>311</v>
      </c>
      <c r="I251" s="8"/>
      <c r="J251" s="8">
        <v>40</v>
      </c>
      <c r="K251" s="7">
        <v>6</v>
      </c>
      <c r="L251" s="7">
        <v>0.1</v>
      </c>
      <c r="M251" s="6">
        <v>12.9</v>
      </c>
      <c r="N251" s="6" t="str">
        <f t="shared" si="7"/>
        <v>Severe</v>
      </c>
      <c r="O251" s="36" t="s">
        <v>176</v>
      </c>
      <c r="P251" s="25">
        <v>2</v>
      </c>
      <c r="Q251" s="25">
        <v>100</v>
      </c>
      <c r="R251" s="6">
        <v>13.5</v>
      </c>
      <c r="S251" s="6" t="str">
        <f t="shared" si="6"/>
        <v>Severe</v>
      </c>
      <c r="T251" s="36" t="s">
        <v>176</v>
      </c>
      <c r="U251" s="25">
        <v>1</v>
      </c>
      <c r="V251" s="25" t="s">
        <v>330</v>
      </c>
      <c r="W251" s="25" t="s">
        <v>351</v>
      </c>
      <c r="X251" s="25">
        <v>2</v>
      </c>
      <c r="Y251" s="25">
        <v>100</v>
      </c>
      <c r="Z251" s="6" t="s">
        <v>198</v>
      </c>
    </row>
    <row r="252" spans="2:26" ht="37.5" customHeight="1">
      <c r="B252" s="9" t="s">
        <v>183</v>
      </c>
      <c r="C252" s="5" t="s">
        <v>184</v>
      </c>
      <c r="D252" s="6"/>
      <c r="E252" s="6"/>
      <c r="F252" s="6" t="s">
        <v>346</v>
      </c>
      <c r="G252" s="31">
        <v>0.1</v>
      </c>
      <c r="H252" s="6" t="s">
        <v>311</v>
      </c>
      <c r="I252" s="6"/>
      <c r="J252" s="6">
        <v>40</v>
      </c>
      <c r="K252" s="6">
        <v>6</v>
      </c>
      <c r="L252" s="6">
        <v>0.2</v>
      </c>
      <c r="M252" s="6">
        <v>19.7</v>
      </c>
      <c r="N252" s="6" t="str">
        <f t="shared" si="7"/>
        <v>Severe</v>
      </c>
      <c r="O252" s="37"/>
      <c r="P252" s="26"/>
      <c r="Q252" s="26"/>
      <c r="R252" s="6">
        <v>20.4</v>
      </c>
      <c r="S252" s="6" t="str">
        <f t="shared" si="6"/>
        <v>Severe</v>
      </c>
      <c r="T252" s="37"/>
      <c r="U252" s="26">
        <v>1</v>
      </c>
      <c r="V252" s="26" t="s">
        <v>330</v>
      </c>
      <c r="W252" s="26" t="s">
        <v>351</v>
      </c>
      <c r="X252" s="26"/>
      <c r="Y252" s="26"/>
      <c r="Z252" s="6" t="s">
        <v>198</v>
      </c>
    </row>
    <row r="253" spans="2:26" ht="37.5" customHeight="1">
      <c r="B253" s="4" t="s">
        <v>270</v>
      </c>
      <c r="C253" s="22" t="s">
        <v>271</v>
      </c>
      <c r="D253" s="19" t="s">
        <v>272</v>
      </c>
      <c r="E253" s="19">
        <v>25549160</v>
      </c>
      <c r="F253" s="7" t="s">
        <v>300</v>
      </c>
      <c r="G253" s="31">
        <v>0.1</v>
      </c>
      <c r="H253" s="19" t="s">
        <v>312</v>
      </c>
      <c r="I253" s="8"/>
      <c r="J253" s="8">
        <v>0.5</v>
      </c>
      <c r="K253" s="7">
        <v>7</v>
      </c>
      <c r="L253" s="7">
        <v>100</v>
      </c>
      <c r="M253" s="6">
        <v>0.8</v>
      </c>
      <c r="N253" s="6" t="str">
        <f t="shared" si="7"/>
        <v>Nonirritant</v>
      </c>
      <c r="O253" s="36" t="s">
        <v>219</v>
      </c>
      <c r="P253" s="25">
        <v>2</v>
      </c>
      <c r="Q253" s="25">
        <v>100</v>
      </c>
      <c r="R253" s="6">
        <v>14.1</v>
      </c>
      <c r="S253" s="6" t="str">
        <f t="shared" si="6"/>
        <v>Severe</v>
      </c>
      <c r="T253" s="36" t="s">
        <v>176</v>
      </c>
      <c r="U253" s="25" t="s">
        <v>316</v>
      </c>
      <c r="V253" s="25" t="s">
        <v>335</v>
      </c>
      <c r="W253" s="25" t="s">
        <v>334</v>
      </c>
      <c r="X253" s="25">
        <v>2</v>
      </c>
      <c r="Y253" s="25">
        <v>50</v>
      </c>
      <c r="Z253" s="6" t="s">
        <v>198</v>
      </c>
    </row>
    <row r="254" spans="2:26" ht="37.5" customHeight="1">
      <c r="B254" s="9" t="s">
        <v>270</v>
      </c>
      <c r="C254" s="5" t="s">
        <v>271</v>
      </c>
      <c r="D254" s="6" t="s">
        <v>272</v>
      </c>
      <c r="E254" s="6">
        <v>25549160</v>
      </c>
      <c r="F254" s="6" t="s">
        <v>298</v>
      </c>
      <c r="G254" s="31">
        <v>0.1</v>
      </c>
      <c r="H254" s="6" t="s">
        <v>312</v>
      </c>
      <c r="I254" s="6"/>
      <c r="J254" s="6">
        <v>0.5</v>
      </c>
      <c r="K254" s="6">
        <v>7</v>
      </c>
      <c r="L254" s="6" t="s">
        <v>350</v>
      </c>
      <c r="M254" s="6">
        <v>0</v>
      </c>
      <c r="N254" s="6" t="str">
        <f t="shared" si="7"/>
        <v>Nonirritant</v>
      </c>
      <c r="O254" s="37"/>
      <c r="P254" s="26"/>
      <c r="Q254" s="26"/>
      <c r="R254" s="6">
        <v>4</v>
      </c>
      <c r="S254" s="6" t="str">
        <f t="shared" si="6"/>
        <v>Slight</v>
      </c>
      <c r="T254" s="37"/>
      <c r="U254" s="26" t="s">
        <v>316</v>
      </c>
      <c r="V254" s="26" t="s">
        <v>335</v>
      </c>
      <c r="W254" s="26" t="s">
        <v>334</v>
      </c>
      <c r="X254" s="26"/>
      <c r="Y254" s="26"/>
      <c r="Z254" s="6" t="s">
        <v>198</v>
      </c>
    </row>
    <row r="255" spans="2:26" ht="49.5" customHeight="1">
      <c r="B255" s="9" t="s">
        <v>439</v>
      </c>
      <c r="C255" s="5" t="s">
        <v>17</v>
      </c>
      <c r="D255" s="6" t="s">
        <v>171</v>
      </c>
      <c r="E255" s="6">
        <v>4501580</v>
      </c>
      <c r="F255" s="6" t="s">
        <v>300</v>
      </c>
      <c r="G255" s="31">
        <v>0.1</v>
      </c>
      <c r="H255" s="6" t="s">
        <v>312</v>
      </c>
      <c r="I255" s="6"/>
      <c r="J255" s="6" t="s">
        <v>83</v>
      </c>
      <c r="K255" s="6">
        <v>2.3</v>
      </c>
      <c r="L255" s="6">
        <v>12.5</v>
      </c>
      <c r="M255" s="6">
        <v>2.9</v>
      </c>
      <c r="N255" s="6" t="str">
        <f t="shared" si="7"/>
        <v>Slight</v>
      </c>
      <c r="O255" s="36" t="s">
        <v>217</v>
      </c>
      <c r="P255" s="25">
        <v>2</v>
      </c>
      <c r="Q255" s="25">
        <v>100</v>
      </c>
      <c r="R255" s="6">
        <v>9.7</v>
      </c>
      <c r="S255" s="6" t="str">
        <f t="shared" si="6"/>
        <v>Severe</v>
      </c>
      <c r="T255" s="36" t="s">
        <v>176</v>
      </c>
      <c r="U255" s="25" t="s">
        <v>317</v>
      </c>
      <c r="V255" s="25" t="s">
        <v>317</v>
      </c>
      <c r="W255" s="25" t="s">
        <v>317</v>
      </c>
      <c r="X255" s="25">
        <v>2</v>
      </c>
      <c r="Y255" s="25">
        <v>100</v>
      </c>
      <c r="Z255" s="6" t="s">
        <v>198</v>
      </c>
    </row>
    <row r="256" spans="2:26" ht="49.5" customHeight="1">
      <c r="B256" s="10" t="s">
        <v>439</v>
      </c>
      <c r="C256" s="11" t="s">
        <v>17</v>
      </c>
      <c r="D256" s="8" t="s">
        <v>171</v>
      </c>
      <c r="E256" s="8">
        <v>4501580</v>
      </c>
      <c r="F256" s="7" t="s">
        <v>345</v>
      </c>
      <c r="G256" s="31">
        <v>0.1</v>
      </c>
      <c r="H256" s="8" t="s">
        <v>312</v>
      </c>
      <c r="I256" s="8"/>
      <c r="J256" s="8" t="s">
        <v>83</v>
      </c>
      <c r="K256" s="7">
        <v>2.3</v>
      </c>
      <c r="L256" s="7">
        <v>20</v>
      </c>
      <c r="M256" s="6">
        <v>2.3</v>
      </c>
      <c r="N256" s="6" t="str">
        <f t="shared" si="7"/>
        <v>Slight</v>
      </c>
      <c r="O256" s="37"/>
      <c r="P256" s="26"/>
      <c r="Q256" s="26"/>
      <c r="R256" s="6">
        <v>14.7</v>
      </c>
      <c r="S256" s="6" t="str">
        <f t="shared" si="6"/>
        <v>Severe</v>
      </c>
      <c r="T256" s="37"/>
      <c r="U256" s="26" t="s">
        <v>317</v>
      </c>
      <c r="V256" s="26" t="s">
        <v>317</v>
      </c>
      <c r="W256" s="26" t="s">
        <v>317</v>
      </c>
      <c r="X256" s="26"/>
      <c r="Y256" s="26"/>
      <c r="Z256" s="6" t="s">
        <v>198</v>
      </c>
    </row>
    <row r="257" spans="2:26" ht="37.5" customHeight="1">
      <c r="B257" s="4" t="s">
        <v>172</v>
      </c>
      <c r="C257" s="5" t="s">
        <v>173</v>
      </c>
      <c r="D257" s="6" t="s">
        <v>145</v>
      </c>
      <c r="E257" s="6">
        <v>110883</v>
      </c>
      <c r="F257" s="7" t="s">
        <v>346</v>
      </c>
      <c r="G257" s="31">
        <v>0.1</v>
      </c>
      <c r="H257" s="6" t="s">
        <v>312</v>
      </c>
      <c r="I257" s="8"/>
      <c r="J257" s="8">
        <v>172</v>
      </c>
      <c r="K257" s="7" t="s">
        <v>14</v>
      </c>
      <c r="L257" s="7">
        <v>7.5</v>
      </c>
      <c r="M257" s="6">
        <v>9.25</v>
      </c>
      <c r="N257" s="6" t="str">
        <f t="shared" si="7"/>
        <v>Severe</v>
      </c>
      <c r="O257" s="36" t="s">
        <v>176</v>
      </c>
      <c r="P257" s="25">
        <v>2</v>
      </c>
      <c r="Q257" s="25">
        <v>100</v>
      </c>
      <c r="R257" s="6">
        <v>18</v>
      </c>
      <c r="S257" s="6" t="str">
        <f t="shared" si="6"/>
        <v>Severe</v>
      </c>
      <c r="T257" s="36" t="s">
        <v>176</v>
      </c>
      <c r="U257" s="25" t="s">
        <v>316</v>
      </c>
      <c r="V257" s="25" t="s">
        <v>336</v>
      </c>
      <c r="W257" s="25" t="s">
        <v>334</v>
      </c>
      <c r="X257" s="25">
        <v>2</v>
      </c>
      <c r="Y257" s="25">
        <v>100</v>
      </c>
      <c r="Z257" s="6" t="s">
        <v>198</v>
      </c>
    </row>
    <row r="258" spans="2:26" ht="37.5" customHeight="1">
      <c r="B258" s="9" t="s">
        <v>172</v>
      </c>
      <c r="C258" s="5" t="s">
        <v>173</v>
      </c>
      <c r="D258" s="6" t="s">
        <v>145</v>
      </c>
      <c r="E258" s="6">
        <v>110883</v>
      </c>
      <c r="F258" s="6" t="s">
        <v>299</v>
      </c>
      <c r="G258" s="31">
        <v>0.1</v>
      </c>
      <c r="H258" s="6" t="s">
        <v>312</v>
      </c>
      <c r="I258" s="6"/>
      <c r="J258" s="6">
        <v>172</v>
      </c>
      <c r="K258" s="6" t="s">
        <v>14</v>
      </c>
      <c r="L258" s="6">
        <v>5</v>
      </c>
      <c r="M258" s="6">
        <v>13.4</v>
      </c>
      <c r="N258" s="6" t="str">
        <f t="shared" si="7"/>
        <v>Severe</v>
      </c>
      <c r="O258" s="37"/>
      <c r="P258" s="26"/>
      <c r="Q258" s="26"/>
      <c r="R258" s="6">
        <v>17.8</v>
      </c>
      <c r="S258" s="6" t="str">
        <f t="shared" si="6"/>
        <v>Severe</v>
      </c>
      <c r="T258" s="37"/>
      <c r="U258" s="26" t="s">
        <v>316</v>
      </c>
      <c r="V258" s="26" t="s">
        <v>336</v>
      </c>
      <c r="W258" s="25" t="s">
        <v>334</v>
      </c>
      <c r="X258" s="26"/>
      <c r="Y258" s="26"/>
      <c r="Z258" s="6" t="s">
        <v>198</v>
      </c>
    </row>
    <row r="259" spans="2:26" ht="37.5" customHeight="1">
      <c r="B259" s="4" t="s">
        <v>286</v>
      </c>
      <c r="C259" s="5" t="s">
        <v>287</v>
      </c>
      <c r="D259" s="6"/>
      <c r="E259" s="6"/>
      <c r="F259" s="7" t="s">
        <v>300</v>
      </c>
      <c r="G259" s="31">
        <v>0.1</v>
      </c>
      <c r="H259" s="6" t="s">
        <v>311</v>
      </c>
      <c r="I259" s="8"/>
      <c r="J259" s="8" t="s">
        <v>112</v>
      </c>
      <c r="K259" s="7">
        <v>11</v>
      </c>
      <c r="L259" s="7">
        <v>7.5</v>
      </c>
      <c r="M259" s="6">
        <v>3.13</v>
      </c>
      <c r="N259" s="6" t="str">
        <f t="shared" si="7"/>
        <v>Slight</v>
      </c>
      <c r="O259" s="36" t="s">
        <v>176</v>
      </c>
      <c r="P259" s="25">
        <v>2</v>
      </c>
      <c r="Q259" s="25">
        <v>50</v>
      </c>
      <c r="R259" s="6">
        <v>4.1</v>
      </c>
      <c r="S259" s="6" t="str">
        <f t="shared" si="6"/>
        <v>Slight</v>
      </c>
      <c r="T259" s="36" t="s">
        <v>176</v>
      </c>
      <c r="U259" s="25" t="s">
        <v>319</v>
      </c>
      <c r="V259" s="25" t="s">
        <v>338</v>
      </c>
      <c r="W259" s="25" t="s">
        <v>334</v>
      </c>
      <c r="X259" s="25">
        <v>2</v>
      </c>
      <c r="Y259" s="25">
        <v>50</v>
      </c>
      <c r="Z259" s="6" t="s">
        <v>198</v>
      </c>
    </row>
    <row r="260" spans="2:26" ht="37.5" customHeight="1">
      <c r="B260" s="9" t="s">
        <v>286</v>
      </c>
      <c r="C260" s="5" t="s">
        <v>287</v>
      </c>
      <c r="D260" s="6"/>
      <c r="E260" s="6"/>
      <c r="F260" s="6" t="s">
        <v>299</v>
      </c>
      <c r="G260" s="31">
        <v>0.1</v>
      </c>
      <c r="H260" s="6" t="s">
        <v>311</v>
      </c>
      <c r="I260" s="6"/>
      <c r="J260" s="6" t="s">
        <v>112</v>
      </c>
      <c r="K260" s="6">
        <v>11</v>
      </c>
      <c r="L260" s="6">
        <v>5</v>
      </c>
      <c r="M260" s="6">
        <v>10</v>
      </c>
      <c r="N260" s="6" t="str">
        <f t="shared" si="7"/>
        <v>Severe</v>
      </c>
      <c r="O260" s="37"/>
      <c r="P260" s="26"/>
      <c r="Q260" s="26"/>
      <c r="R260" s="6">
        <v>15.7</v>
      </c>
      <c r="S260" s="6" t="str">
        <f t="shared" si="6"/>
        <v>Severe</v>
      </c>
      <c r="T260" s="37"/>
      <c r="U260" s="26" t="s">
        <v>319</v>
      </c>
      <c r="V260" s="26" t="s">
        <v>338</v>
      </c>
      <c r="W260" s="25" t="s">
        <v>334</v>
      </c>
      <c r="X260" s="26"/>
      <c r="Y260" s="26"/>
      <c r="Z260" s="6" t="s">
        <v>198</v>
      </c>
    </row>
    <row r="261" spans="2:26" ht="37.5" customHeight="1">
      <c r="B261" s="9" t="s">
        <v>8</v>
      </c>
      <c r="C261" s="5" t="s">
        <v>9</v>
      </c>
      <c r="D261" s="6" t="s">
        <v>10</v>
      </c>
      <c r="E261" s="6">
        <v>437741</v>
      </c>
      <c r="F261" s="6" t="s">
        <v>299</v>
      </c>
      <c r="G261" s="31">
        <v>0.1</v>
      </c>
      <c r="H261" s="6" t="s">
        <v>312</v>
      </c>
      <c r="I261" s="6"/>
      <c r="J261" s="6">
        <v>250</v>
      </c>
      <c r="K261" s="6">
        <v>6</v>
      </c>
      <c r="L261" s="6">
        <v>20</v>
      </c>
      <c r="M261" s="6">
        <v>4</v>
      </c>
      <c r="N261" s="6" t="str">
        <f t="shared" si="7"/>
        <v>Slight</v>
      </c>
      <c r="O261" s="36" t="s">
        <v>176</v>
      </c>
      <c r="P261" s="25">
        <v>2</v>
      </c>
      <c r="Q261" s="25">
        <v>50</v>
      </c>
      <c r="R261" s="6">
        <v>9</v>
      </c>
      <c r="S261" s="6" t="str">
        <f t="shared" si="6"/>
        <v>Severe</v>
      </c>
      <c r="T261" s="36" t="s">
        <v>176</v>
      </c>
      <c r="U261" s="25" t="s">
        <v>316</v>
      </c>
      <c r="V261" s="25" t="s">
        <v>335</v>
      </c>
      <c r="W261" s="25" t="s">
        <v>334</v>
      </c>
      <c r="X261" s="25">
        <v>2</v>
      </c>
      <c r="Y261" s="25">
        <v>100</v>
      </c>
      <c r="Z261" s="6" t="s">
        <v>198</v>
      </c>
    </row>
    <row r="262" spans="2:26" ht="37.5" customHeight="1">
      <c r="B262" s="10" t="s">
        <v>8</v>
      </c>
      <c r="C262" s="11" t="s">
        <v>9</v>
      </c>
      <c r="D262" s="8" t="s">
        <v>10</v>
      </c>
      <c r="E262" s="8">
        <v>437741</v>
      </c>
      <c r="F262" s="7" t="s">
        <v>346</v>
      </c>
      <c r="G262" s="31">
        <v>0.1</v>
      </c>
      <c r="H262" s="8" t="s">
        <v>312</v>
      </c>
      <c r="I262" s="8"/>
      <c r="J262" s="8">
        <v>250</v>
      </c>
      <c r="K262" s="7">
        <v>6</v>
      </c>
      <c r="L262" s="7">
        <v>5</v>
      </c>
      <c r="M262" s="6">
        <v>11.3</v>
      </c>
      <c r="N262" s="6" t="str">
        <f t="shared" si="7"/>
        <v>Severe</v>
      </c>
      <c r="O262" s="37"/>
      <c r="P262" s="26"/>
      <c r="Q262" s="26"/>
      <c r="R262" s="6">
        <v>17.4</v>
      </c>
      <c r="S262" s="6" t="str">
        <f t="shared" si="6"/>
        <v>Severe</v>
      </c>
      <c r="T262" s="37"/>
      <c r="U262" s="26" t="s">
        <v>316</v>
      </c>
      <c r="V262" s="26" t="s">
        <v>335</v>
      </c>
      <c r="W262" s="25" t="s">
        <v>334</v>
      </c>
      <c r="X262" s="26"/>
      <c r="Y262" s="26"/>
      <c r="Z262" s="6" t="s">
        <v>198</v>
      </c>
    </row>
    <row r="263" spans="2:22" ht="21.75" customHeight="1">
      <c r="B263" s="33" t="s">
        <v>283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</row>
    <row r="264" spans="2:15" ht="18.75" customHeight="1">
      <c r="B264" s="34" t="s">
        <v>285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</row>
    <row r="265" spans="2:22" ht="37.5" customHeight="1">
      <c r="B265" s="34" t="s">
        <v>284</v>
      </c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</row>
  </sheetData>
  <mergeCells count="225">
    <mergeCell ref="O2:O3"/>
    <mergeCell ref="O4:O5"/>
    <mergeCell ref="O6:O7"/>
    <mergeCell ref="O8:O10"/>
    <mergeCell ref="O11:O12"/>
    <mergeCell ref="O13:O14"/>
    <mergeCell ref="O15:O16"/>
    <mergeCell ref="O17:O18"/>
    <mergeCell ref="O19:O20"/>
    <mergeCell ref="O21:O23"/>
    <mergeCell ref="O24:O26"/>
    <mergeCell ref="O27:O28"/>
    <mergeCell ref="O29:O30"/>
    <mergeCell ref="O31:O32"/>
    <mergeCell ref="O33:O34"/>
    <mergeCell ref="O35:O36"/>
    <mergeCell ref="O37:O38"/>
    <mergeCell ref="O39:O40"/>
    <mergeCell ref="O41:O43"/>
    <mergeCell ref="O44:O46"/>
    <mergeCell ref="O47:O48"/>
    <mergeCell ref="O49:O50"/>
    <mergeCell ref="O51:O53"/>
    <mergeCell ref="O54:O55"/>
    <mergeCell ref="O56:O58"/>
    <mergeCell ref="O59:O60"/>
    <mergeCell ref="O61:O62"/>
    <mergeCell ref="O63:O64"/>
    <mergeCell ref="O65:O66"/>
    <mergeCell ref="O67:O68"/>
    <mergeCell ref="O69:O70"/>
    <mergeCell ref="O71:O72"/>
    <mergeCell ref="O73:O74"/>
    <mergeCell ref="O75:O77"/>
    <mergeCell ref="O78:O79"/>
    <mergeCell ref="O80:O81"/>
    <mergeCell ref="O82:O83"/>
    <mergeCell ref="O84:O85"/>
    <mergeCell ref="O86:O87"/>
    <mergeCell ref="O88:O89"/>
    <mergeCell ref="O90:O91"/>
    <mergeCell ref="O92:O93"/>
    <mergeCell ref="O94:O95"/>
    <mergeCell ref="O96:O97"/>
    <mergeCell ref="O98:O99"/>
    <mergeCell ref="O100:O101"/>
    <mergeCell ref="O102:O103"/>
    <mergeCell ref="O104:O106"/>
    <mergeCell ref="O107:O108"/>
    <mergeCell ref="O109:O110"/>
    <mergeCell ref="O111:O113"/>
    <mergeCell ref="O114:O115"/>
    <mergeCell ref="O116:O117"/>
    <mergeCell ref="O118:O119"/>
    <mergeCell ref="O120:O121"/>
    <mergeCell ref="O122:O123"/>
    <mergeCell ref="O125:O127"/>
    <mergeCell ref="O128:O129"/>
    <mergeCell ref="O130:O131"/>
    <mergeCell ref="O132:O133"/>
    <mergeCell ref="O134:O135"/>
    <mergeCell ref="O136:O137"/>
    <mergeCell ref="O138:O139"/>
    <mergeCell ref="O140:O141"/>
    <mergeCell ref="O142:O143"/>
    <mergeCell ref="O144:O145"/>
    <mergeCell ref="O146:O147"/>
    <mergeCell ref="O148:O149"/>
    <mergeCell ref="O150:O151"/>
    <mergeCell ref="O152:O153"/>
    <mergeCell ref="O154:O155"/>
    <mergeCell ref="O156:O157"/>
    <mergeCell ref="O158:O159"/>
    <mergeCell ref="O160:O161"/>
    <mergeCell ref="O162:O164"/>
    <mergeCell ref="O165:O166"/>
    <mergeCell ref="O167:O168"/>
    <mergeCell ref="O169:O170"/>
    <mergeCell ref="O171:O172"/>
    <mergeCell ref="O173:O174"/>
    <mergeCell ref="O175:O176"/>
    <mergeCell ref="O177:O178"/>
    <mergeCell ref="O179:O180"/>
    <mergeCell ref="O181:O182"/>
    <mergeCell ref="O183:O184"/>
    <mergeCell ref="O185:O186"/>
    <mergeCell ref="O187:O188"/>
    <mergeCell ref="O189:O190"/>
    <mergeCell ref="O191:O192"/>
    <mergeCell ref="O218:O219"/>
    <mergeCell ref="O220:O221"/>
    <mergeCell ref="O222:O223"/>
    <mergeCell ref="O224:O225"/>
    <mergeCell ref="O226:O227"/>
    <mergeCell ref="O228:O229"/>
    <mergeCell ref="O230:O231"/>
    <mergeCell ref="O232:O233"/>
    <mergeCell ref="O234:O235"/>
    <mergeCell ref="O236:O237"/>
    <mergeCell ref="O238:O239"/>
    <mergeCell ref="O240:O241"/>
    <mergeCell ref="O242:O244"/>
    <mergeCell ref="O245:O246"/>
    <mergeCell ref="O247:O248"/>
    <mergeCell ref="O249:O250"/>
    <mergeCell ref="O251:O252"/>
    <mergeCell ref="O253:O254"/>
    <mergeCell ref="O255:O256"/>
    <mergeCell ref="O257:O258"/>
    <mergeCell ref="O259:O260"/>
    <mergeCell ref="O261:O262"/>
    <mergeCell ref="T2:T3"/>
    <mergeCell ref="T4:T5"/>
    <mergeCell ref="T6:T7"/>
    <mergeCell ref="T8:T10"/>
    <mergeCell ref="T11:T12"/>
    <mergeCell ref="T13:T14"/>
    <mergeCell ref="T15:T16"/>
    <mergeCell ref="T17:T18"/>
    <mergeCell ref="T19:T20"/>
    <mergeCell ref="T21:T23"/>
    <mergeCell ref="T24:T26"/>
    <mergeCell ref="T27:T28"/>
    <mergeCell ref="T29:T30"/>
    <mergeCell ref="T31:T32"/>
    <mergeCell ref="T33:T34"/>
    <mergeCell ref="T35:T36"/>
    <mergeCell ref="T37:T38"/>
    <mergeCell ref="T39:T40"/>
    <mergeCell ref="T41:T43"/>
    <mergeCell ref="T44:T46"/>
    <mergeCell ref="T47:T48"/>
    <mergeCell ref="T49:T50"/>
    <mergeCell ref="T51:T53"/>
    <mergeCell ref="T54:T55"/>
    <mergeCell ref="T56:T58"/>
    <mergeCell ref="T59:T60"/>
    <mergeCell ref="T61:T62"/>
    <mergeCell ref="T63:T64"/>
    <mergeCell ref="T65:T66"/>
    <mergeCell ref="T67:T68"/>
    <mergeCell ref="T69:T70"/>
    <mergeCell ref="T71:T72"/>
    <mergeCell ref="T73:T74"/>
    <mergeCell ref="T75:T77"/>
    <mergeCell ref="T78:T79"/>
    <mergeCell ref="T80:T81"/>
    <mergeCell ref="T82:T83"/>
    <mergeCell ref="T84:T85"/>
    <mergeCell ref="T86:T87"/>
    <mergeCell ref="T88:T89"/>
    <mergeCell ref="T90:T91"/>
    <mergeCell ref="T92:T93"/>
    <mergeCell ref="T94:T95"/>
    <mergeCell ref="T96:T97"/>
    <mergeCell ref="T98:T99"/>
    <mergeCell ref="T100:T101"/>
    <mergeCell ref="T102:T103"/>
    <mergeCell ref="T104:T106"/>
    <mergeCell ref="T107:T108"/>
    <mergeCell ref="T109:T110"/>
    <mergeCell ref="T111:T113"/>
    <mergeCell ref="T114:T115"/>
    <mergeCell ref="T116:T117"/>
    <mergeCell ref="T118:T119"/>
    <mergeCell ref="T120:T121"/>
    <mergeCell ref="T122:T123"/>
    <mergeCell ref="T125:T127"/>
    <mergeCell ref="T128:T129"/>
    <mergeCell ref="T130:T131"/>
    <mergeCell ref="T132:T133"/>
    <mergeCell ref="T134:T135"/>
    <mergeCell ref="T136:T137"/>
    <mergeCell ref="T138:T139"/>
    <mergeCell ref="T140:T141"/>
    <mergeCell ref="T142:T143"/>
    <mergeCell ref="T144:T145"/>
    <mergeCell ref="T146:T147"/>
    <mergeCell ref="T148:T149"/>
    <mergeCell ref="T150:T151"/>
    <mergeCell ref="T152:T153"/>
    <mergeCell ref="T154:T155"/>
    <mergeCell ref="T156:T157"/>
    <mergeCell ref="T158:T159"/>
    <mergeCell ref="T160:T161"/>
    <mergeCell ref="T162:T164"/>
    <mergeCell ref="T165:T166"/>
    <mergeCell ref="T167:T168"/>
    <mergeCell ref="T169:T170"/>
    <mergeCell ref="T171:T172"/>
    <mergeCell ref="T173:T174"/>
    <mergeCell ref="T175:T176"/>
    <mergeCell ref="T177:T178"/>
    <mergeCell ref="T179:T180"/>
    <mergeCell ref="T181:T182"/>
    <mergeCell ref="T183:T184"/>
    <mergeCell ref="T185:T186"/>
    <mergeCell ref="T187:T188"/>
    <mergeCell ref="T189:T190"/>
    <mergeCell ref="T191:T192"/>
    <mergeCell ref="T218:T219"/>
    <mergeCell ref="T220:T221"/>
    <mergeCell ref="T222:T223"/>
    <mergeCell ref="T224:T225"/>
    <mergeCell ref="T226:T227"/>
    <mergeCell ref="T228:T229"/>
    <mergeCell ref="T230:T231"/>
    <mergeCell ref="T232:T233"/>
    <mergeCell ref="T234:T235"/>
    <mergeCell ref="T236:T237"/>
    <mergeCell ref="T257:T258"/>
    <mergeCell ref="T238:T239"/>
    <mergeCell ref="T240:T241"/>
    <mergeCell ref="T242:T244"/>
    <mergeCell ref="T245:T246"/>
    <mergeCell ref="B263:V263"/>
    <mergeCell ref="B265:V265"/>
    <mergeCell ref="B264:O264"/>
    <mergeCell ref="T247:T248"/>
    <mergeCell ref="T249:T250"/>
    <mergeCell ref="T259:T260"/>
    <mergeCell ref="T261:T262"/>
    <mergeCell ref="T251:T252"/>
    <mergeCell ref="T253:T254"/>
    <mergeCell ref="T255:T256"/>
  </mergeCells>
  <printOptions horizontalCentered="1"/>
  <pageMargins left="1" right="1" top="1.25" bottom="1" header="0.5" footer="0.8"/>
  <pageSetup firstPageNumber="91" useFirstPageNumber="1" orientation="landscape" pageOrder="overThenDown" paperSize="9" scale="69"/>
  <headerFooter alignWithMargins="0">
    <oddHeader>&amp;L&amp;"Times New Roman,Italic"HET-CAM Draft Mild/Moderate Ocular Irritants BRD: Appendix B7
DO NOT CITE, QUOTE, OR DISTRIBUTE
&amp;C&amp;"Times New Roman,Bold Italic"&amp;15In Vitro Data for IS(B)-10 Analysis Method&amp;R&amp;"Times New Roman,Italic"&amp;15March 27, 2009</oddHeader>
    <oddFooter>&amp;C&amp;"Times New Roman,Regular"&amp;15B-&amp;P</oddFooter>
  </headerFooter>
  <rowBreaks count="8" manualBreakCount="8">
    <brk id="12" min="1" max="25" man="1"/>
    <brk id="23" min="1" max="25" man="1"/>
    <brk id="34" min="1" max="25" man="1"/>
    <brk id="81" min="1" max="25" man="1"/>
    <brk id="103" min="1" max="25" man="1"/>
    <brk id="129" min="1" max="25" man="1"/>
    <brk id="176" min="1" max="25" man="1"/>
    <brk id="223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R192"/>
  <sheetViews>
    <sheetView workbookViewId="0" topLeftCell="B1">
      <selection activeCell="J1" sqref="J1"/>
    </sheetView>
  </sheetViews>
  <sheetFormatPr defaultColWidth="11.00390625" defaultRowHeight="37.5" customHeight="1"/>
  <cols>
    <col min="1" max="1" width="18.375" style="3" customWidth="1"/>
    <col min="2" max="2" width="18.625" style="23" customWidth="1"/>
    <col min="3" max="3" width="1.00390625" style="3" hidden="1" customWidth="1"/>
    <col min="4" max="4" width="9.125" style="3" customWidth="1"/>
    <col min="5" max="5" width="0.12890625" style="3" customWidth="1"/>
    <col min="6" max="6" width="6.00390625" style="24" customWidth="1"/>
    <col min="7" max="10" width="10.25390625" style="3" customWidth="1"/>
    <col min="11" max="14" width="9.625" style="3" customWidth="1"/>
    <col min="15" max="15" width="12.375" style="29" customWidth="1"/>
    <col min="16" max="16" width="13.75390625" style="3" customWidth="1"/>
    <col min="17" max="16384" width="20.00390625" style="3" customWidth="1"/>
  </cols>
  <sheetData>
    <row r="1" spans="2:16" ht="46.5" customHeight="1">
      <c r="B1" s="1" t="s">
        <v>344</v>
      </c>
      <c r="C1" s="1" t="s">
        <v>148</v>
      </c>
      <c r="D1" s="1" t="s">
        <v>434</v>
      </c>
      <c r="E1" s="1" t="s">
        <v>32</v>
      </c>
      <c r="F1" s="2" t="s">
        <v>275</v>
      </c>
      <c r="G1" s="1" t="s">
        <v>424</v>
      </c>
      <c r="H1" s="1" t="s">
        <v>187</v>
      </c>
      <c r="I1" s="1" t="s">
        <v>188</v>
      </c>
      <c r="J1" s="1" t="s">
        <v>189</v>
      </c>
      <c r="K1" s="1" t="s">
        <v>425</v>
      </c>
      <c r="L1" s="1"/>
      <c r="M1" s="1"/>
      <c r="N1" s="1"/>
      <c r="O1" s="1" t="s">
        <v>315</v>
      </c>
      <c r="P1" s="1" t="s">
        <v>23</v>
      </c>
    </row>
    <row r="2" spans="2:18" ht="46.5" customHeight="1">
      <c r="B2" s="4" t="s">
        <v>167</v>
      </c>
      <c r="C2" s="5" t="s">
        <v>168</v>
      </c>
      <c r="D2" s="6"/>
      <c r="E2" s="6"/>
      <c r="F2" s="7" t="s">
        <v>298</v>
      </c>
      <c r="G2" s="6">
        <v>3.1</v>
      </c>
      <c r="H2" s="6">
        <f>AVERAGE(G2:G3)</f>
        <v>1.55</v>
      </c>
      <c r="I2" s="6">
        <f>STDEV(G2:G3)</f>
        <v>2.1920310216782974</v>
      </c>
      <c r="J2" s="6">
        <f>I2/H2*100</f>
        <v>141.4213562373095</v>
      </c>
      <c r="K2" s="6">
        <v>4.9</v>
      </c>
      <c r="L2" s="6">
        <f>AVERAGE(K2:K3)</f>
        <v>10.95</v>
      </c>
      <c r="M2" s="6">
        <f>STDEV(K2:K3)</f>
        <v>8.555992052357226</v>
      </c>
      <c r="N2" s="6">
        <f>M2/L2*100</f>
        <v>78.13691372015732</v>
      </c>
      <c r="O2" s="25">
        <v>1</v>
      </c>
      <c r="P2" s="6" t="s">
        <v>198</v>
      </c>
      <c r="Q2" s="3" t="s">
        <v>190</v>
      </c>
      <c r="R2" s="3">
        <f>AVERAGE(J2:J191)</f>
        <v>58.072103663074934</v>
      </c>
    </row>
    <row r="3" spans="2:16" ht="46.5" customHeight="1">
      <c r="B3" s="9" t="s">
        <v>167</v>
      </c>
      <c r="C3" s="5" t="s">
        <v>168</v>
      </c>
      <c r="D3" s="6"/>
      <c r="E3" s="6"/>
      <c r="F3" s="6" t="s">
        <v>299</v>
      </c>
      <c r="G3" s="6">
        <v>0</v>
      </c>
      <c r="H3" s="6"/>
      <c r="I3" s="6"/>
      <c r="J3" s="6"/>
      <c r="K3" s="6">
        <v>17</v>
      </c>
      <c r="L3" s="6"/>
      <c r="M3" s="6"/>
      <c r="N3" s="6"/>
      <c r="O3" s="26">
        <v>1</v>
      </c>
      <c r="P3" s="6" t="s">
        <v>198</v>
      </c>
    </row>
    <row r="4" spans="2:18" ht="46.5" customHeight="1">
      <c r="B4" s="4" t="s">
        <v>169</v>
      </c>
      <c r="C4" s="5" t="s">
        <v>431</v>
      </c>
      <c r="D4" s="6" t="s">
        <v>432</v>
      </c>
      <c r="E4" s="6">
        <v>1115475</v>
      </c>
      <c r="F4" s="7" t="s">
        <v>298</v>
      </c>
      <c r="G4" s="6">
        <v>13.6</v>
      </c>
      <c r="H4" s="6">
        <f>AVERAGE(G4:G5)</f>
        <v>9.85</v>
      </c>
      <c r="I4" s="6">
        <f>STDEV(G4:G5)</f>
        <v>5.303300858899104</v>
      </c>
      <c r="J4" s="6">
        <f>I4/H4*100</f>
        <v>53.8406178568437</v>
      </c>
      <c r="K4" s="6" t="s">
        <v>257</v>
      </c>
      <c r="L4" s="6">
        <f>AVERAGE(K4:K5)</f>
        <v>10.6</v>
      </c>
      <c r="M4" s="6" t="e">
        <f>STDEV(K4:K5)</f>
        <v>#DIV/0!</v>
      </c>
      <c r="N4" s="6"/>
      <c r="O4" s="25">
        <v>1</v>
      </c>
      <c r="P4" s="6" t="s">
        <v>198</v>
      </c>
      <c r="Q4" s="3" t="s">
        <v>191</v>
      </c>
      <c r="R4" s="3">
        <f>MEDIAN(J2:J191)</f>
        <v>31.85165681020481</v>
      </c>
    </row>
    <row r="5" spans="2:16" ht="46.5" customHeight="1">
      <c r="B5" s="9" t="s">
        <v>169</v>
      </c>
      <c r="C5" s="5" t="s">
        <v>431</v>
      </c>
      <c r="D5" s="6" t="s">
        <v>432</v>
      </c>
      <c r="E5" s="6">
        <v>1115475</v>
      </c>
      <c r="F5" s="6" t="s">
        <v>299</v>
      </c>
      <c r="G5" s="6">
        <v>6.1</v>
      </c>
      <c r="H5" s="6"/>
      <c r="I5" s="6"/>
      <c r="J5" s="6"/>
      <c r="K5" s="6">
        <v>10.6</v>
      </c>
      <c r="L5" s="6"/>
      <c r="M5" s="6"/>
      <c r="N5" s="6"/>
      <c r="O5" s="26">
        <v>1</v>
      </c>
      <c r="P5" s="6" t="s">
        <v>198</v>
      </c>
    </row>
    <row r="6" spans="2:18" ht="46.5" customHeight="1">
      <c r="B6" s="4" t="s">
        <v>390</v>
      </c>
      <c r="C6" s="5" t="s">
        <v>204</v>
      </c>
      <c r="D6" s="6" t="s">
        <v>205</v>
      </c>
      <c r="E6" s="6">
        <v>5634344</v>
      </c>
      <c r="F6" s="7" t="s">
        <v>300</v>
      </c>
      <c r="G6" s="6">
        <v>10.7</v>
      </c>
      <c r="H6" s="6">
        <f>AVERAGE(G6:G7)</f>
        <v>13.25</v>
      </c>
      <c r="I6" s="6">
        <f>STDEV(G6:G7)</f>
        <v>3.606244584051392</v>
      </c>
      <c r="J6" s="6">
        <f>I6/H6*100</f>
        <v>27.21694025699164</v>
      </c>
      <c r="K6" s="6">
        <v>12.8</v>
      </c>
      <c r="L6" s="6">
        <f>AVERAGE(K6:K7)</f>
        <v>14.85</v>
      </c>
      <c r="M6" s="6">
        <f>STDEV(K6:K7)</f>
        <v>2.89913780286485</v>
      </c>
      <c r="N6" s="6">
        <f>M6/L6*100</f>
        <v>19.522813487305385</v>
      </c>
      <c r="O6" s="25" t="s">
        <v>316</v>
      </c>
      <c r="P6" s="6" t="s">
        <v>198</v>
      </c>
      <c r="Q6" s="3" t="s">
        <v>192</v>
      </c>
      <c r="R6" s="3">
        <f>AVERAGE(N2:N192)</f>
        <v>34.62103347557801</v>
      </c>
    </row>
    <row r="7" spans="2:18" ht="46.5" customHeight="1">
      <c r="B7" s="9" t="s">
        <v>390</v>
      </c>
      <c r="C7" s="5" t="s">
        <v>204</v>
      </c>
      <c r="D7" s="6" t="s">
        <v>205</v>
      </c>
      <c r="E7" s="6">
        <v>5634344</v>
      </c>
      <c r="F7" s="6" t="s">
        <v>298</v>
      </c>
      <c r="G7" s="6">
        <v>15.8</v>
      </c>
      <c r="H7" s="6"/>
      <c r="I7" s="6"/>
      <c r="J7" s="6"/>
      <c r="K7" s="6">
        <v>16.9</v>
      </c>
      <c r="L7" s="6"/>
      <c r="M7" s="6"/>
      <c r="N7" s="6"/>
      <c r="O7" s="26" t="s">
        <v>316</v>
      </c>
      <c r="P7" s="6" t="s">
        <v>198</v>
      </c>
      <c r="Q7" s="3" t="s">
        <v>193</v>
      </c>
      <c r="R7" s="3">
        <f>MEDIAN(N2:N191)</f>
        <v>21.572749256538735</v>
      </c>
    </row>
    <row r="8" spans="2:16" ht="46.5" customHeight="1">
      <c r="B8" s="4" t="s">
        <v>245</v>
      </c>
      <c r="C8" s="5" t="s">
        <v>343</v>
      </c>
      <c r="D8" s="6" t="s">
        <v>326</v>
      </c>
      <c r="E8" s="6">
        <v>100663</v>
      </c>
      <c r="F8" s="7" t="s">
        <v>345</v>
      </c>
      <c r="G8" s="6">
        <v>7.3</v>
      </c>
      <c r="H8" s="6">
        <f>AVERAGE(G8:G9)</f>
        <v>3.65</v>
      </c>
      <c r="I8" s="6">
        <f>STDEV(G8:G9)</f>
        <v>5.1618795026617965</v>
      </c>
      <c r="J8" s="6">
        <f>I8/H8*100</f>
        <v>141.42135623730948</v>
      </c>
      <c r="K8" s="6">
        <v>19.1</v>
      </c>
      <c r="L8" s="6">
        <f>AVERAGE(K8:K9)</f>
        <v>18.8</v>
      </c>
      <c r="M8" s="6">
        <f>STDEV(K8:K9)</f>
        <v>0.42426406871186956</v>
      </c>
      <c r="N8" s="6">
        <f>M8/L8*100</f>
        <v>2.256723769743987</v>
      </c>
      <c r="O8" s="25" t="s">
        <v>317</v>
      </c>
      <c r="P8" s="6" t="s">
        <v>198</v>
      </c>
    </row>
    <row r="9" spans="2:16" ht="46.5" customHeight="1">
      <c r="B9" s="9" t="s">
        <v>245</v>
      </c>
      <c r="C9" s="5" t="s">
        <v>343</v>
      </c>
      <c r="D9" s="6" t="s">
        <v>326</v>
      </c>
      <c r="E9" s="6">
        <v>100663</v>
      </c>
      <c r="F9" s="6" t="s">
        <v>346</v>
      </c>
      <c r="G9" s="6">
        <v>0</v>
      </c>
      <c r="H9" s="6"/>
      <c r="I9" s="6"/>
      <c r="J9" s="6"/>
      <c r="K9" s="6">
        <v>18.5</v>
      </c>
      <c r="L9" s="6"/>
      <c r="M9" s="6"/>
      <c r="N9" s="6"/>
      <c r="O9" s="25" t="s">
        <v>317</v>
      </c>
      <c r="P9" s="6" t="s">
        <v>198</v>
      </c>
    </row>
    <row r="10" spans="2:16" ht="46.5" customHeight="1">
      <c r="B10" s="4" t="s">
        <v>73</v>
      </c>
      <c r="C10" s="5" t="s">
        <v>74</v>
      </c>
      <c r="D10" s="6"/>
      <c r="E10" s="6"/>
      <c r="F10" s="7" t="s">
        <v>300</v>
      </c>
      <c r="G10" s="6">
        <v>0</v>
      </c>
      <c r="H10" s="6">
        <f>AVERAGE(G10:G11)</f>
        <v>0</v>
      </c>
      <c r="I10" s="6">
        <f>STDEV(G10:G11)</f>
        <v>0</v>
      </c>
      <c r="J10" s="6"/>
      <c r="K10" s="6">
        <v>0</v>
      </c>
      <c r="L10" s="6">
        <f>AVERAGE(K10:K11)</f>
        <v>0</v>
      </c>
      <c r="M10" s="6">
        <f>STDEV(K10:K11)</f>
        <v>0</v>
      </c>
      <c r="N10" s="6"/>
      <c r="O10" s="25" t="s">
        <v>316</v>
      </c>
      <c r="P10" s="6" t="s">
        <v>198</v>
      </c>
    </row>
    <row r="11" spans="2:16" ht="46.5" customHeight="1">
      <c r="B11" s="9" t="s">
        <v>73</v>
      </c>
      <c r="C11" s="5" t="s">
        <v>74</v>
      </c>
      <c r="D11" s="6"/>
      <c r="E11" s="6"/>
      <c r="F11" s="6" t="s">
        <v>299</v>
      </c>
      <c r="G11" s="6">
        <v>0</v>
      </c>
      <c r="H11" s="6"/>
      <c r="I11" s="6"/>
      <c r="J11" s="6"/>
      <c r="K11" s="6">
        <v>0</v>
      </c>
      <c r="L11" s="6"/>
      <c r="M11" s="6"/>
      <c r="N11" s="6"/>
      <c r="O11" s="25" t="s">
        <v>316</v>
      </c>
      <c r="P11" s="6" t="s">
        <v>198</v>
      </c>
    </row>
    <row r="12" spans="2:16" ht="46.5" customHeight="1">
      <c r="B12" s="4" t="s">
        <v>211</v>
      </c>
      <c r="C12" s="5" t="s">
        <v>212</v>
      </c>
      <c r="D12" s="6" t="s">
        <v>213</v>
      </c>
      <c r="E12" s="6">
        <v>123728</v>
      </c>
      <c r="F12" s="7" t="s">
        <v>346</v>
      </c>
      <c r="G12" s="6">
        <v>1.2</v>
      </c>
      <c r="H12" s="6">
        <f>AVERAGE(G12:G13)</f>
        <v>3.95</v>
      </c>
      <c r="I12" s="6">
        <f>STDEV(G12:G13)</f>
        <v>3.889087296526011</v>
      </c>
      <c r="J12" s="6">
        <f>I12/H12*100</f>
        <v>98.45790624116482</v>
      </c>
      <c r="K12" s="6">
        <v>20.3</v>
      </c>
      <c r="L12" s="6">
        <f>AVERAGE(K12:K13)</f>
        <v>19.200000000000003</v>
      </c>
      <c r="M12" s="6">
        <f>STDEV(K12:K13)</f>
        <v>1.5556349186103549</v>
      </c>
      <c r="N12" s="6">
        <f>M12/L12*100</f>
        <v>8.102265201095598</v>
      </c>
      <c r="O12" s="25" t="s">
        <v>318</v>
      </c>
      <c r="P12" s="6" t="s">
        <v>198</v>
      </c>
    </row>
    <row r="13" spans="2:16" ht="46.5" customHeight="1">
      <c r="B13" s="9" t="s">
        <v>211</v>
      </c>
      <c r="C13" s="5" t="s">
        <v>212</v>
      </c>
      <c r="D13" s="6" t="s">
        <v>213</v>
      </c>
      <c r="E13" s="6">
        <v>123728</v>
      </c>
      <c r="F13" s="6" t="s">
        <v>301</v>
      </c>
      <c r="G13" s="6">
        <v>6.7</v>
      </c>
      <c r="H13" s="6"/>
      <c r="I13" s="6"/>
      <c r="J13" s="6"/>
      <c r="K13" s="6">
        <v>18.1</v>
      </c>
      <c r="L13" s="6"/>
      <c r="M13" s="6"/>
      <c r="N13" s="6"/>
      <c r="O13" s="25" t="s">
        <v>318</v>
      </c>
      <c r="P13" s="6" t="s">
        <v>198</v>
      </c>
    </row>
    <row r="14" spans="2:16" ht="46.5" customHeight="1">
      <c r="B14" s="4" t="s">
        <v>214</v>
      </c>
      <c r="C14" s="5" t="s">
        <v>69</v>
      </c>
      <c r="D14" s="6" t="s">
        <v>149</v>
      </c>
      <c r="E14" s="6">
        <v>71363</v>
      </c>
      <c r="F14" s="7" t="s">
        <v>347</v>
      </c>
      <c r="G14" s="6">
        <v>9.6</v>
      </c>
      <c r="H14" s="6">
        <f>AVERAGE(G14:G15)</f>
        <v>13.95</v>
      </c>
      <c r="I14" s="6">
        <f>STDEV(G14:G15)</f>
        <v>6.15182899632297</v>
      </c>
      <c r="J14" s="6">
        <f>I14/H14*100</f>
        <v>44.09913259012882</v>
      </c>
      <c r="K14" s="6">
        <v>13</v>
      </c>
      <c r="L14" s="6">
        <f>AVERAGE(K14:K15)</f>
        <v>16.6</v>
      </c>
      <c r="M14" s="6">
        <f>STDEV(K14:K15)</f>
        <v>5.091168824543127</v>
      </c>
      <c r="N14" s="6">
        <f>M14/L14*100</f>
        <v>30.66969171411522</v>
      </c>
      <c r="O14" s="25">
        <v>1</v>
      </c>
      <c r="P14" s="6" t="s">
        <v>198</v>
      </c>
    </row>
    <row r="15" spans="2:16" ht="46.5" customHeight="1">
      <c r="B15" s="9" t="s">
        <v>214</v>
      </c>
      <c r="C15" s="5" t="s">
        <v>69</v>
      </c>
      <c r="D15" s="6" t="s">
        <v>149</v>
      </c>
      <c r="E15" s="6">
        <v>71363</v>
      </c>
      <c r="F15" s="6" t="s">
        <v>346</v>
      </c>
      <c r="G15" s="6">
        <v>18.3</v>
      </c>
      <c r="H15" s="6"/>
      <c r="I15" s="6"/>
      <c r="J15" s="6"/>
      <c r="K15" s="6">
        <v>20.2</v>
      </c>
      <c r="L15" s="6"/>
      <c r="M15" s="6"/>
      <c r="N15" s="6"/>
      <c r="O15" s="26">
        <v>1</v>
      </c>
      <c r="P15" s="6" t="s">
        <v>198</v>
      </c>
    </row>
    <row r="16" spans="2:16" ht="46.5" customHeight="1">
      <c r="B16" s="10" t="s">
        <v>233</v>
      </c>
      <c r="C16" s="11" t="s">
        <v>234</v>
      </c>
      <c r="D16" s="8" t="s">
        <v>235</v>
      </c>
      <c r="E16" s="8">
        <v>8000951</v>
      </c>
      <c r="F16" s="7" t="s">
        <v>347</v>
      </c>
      <c r="G16" s="6">
        <v>4.6</v>
      </c>
      <c r="H16" s="6">
        <f>AVERAGE(G16:G18)</f>
        <v>6.366666666666667</v>
      </c>
      <c r="I16" s="6">
        <f>STDEV(G16:G18)</f>
        <v>1.662327685305554</v>
      </c>
      <c r="J16" s="6">
        <f>I16/H16*100</f>
        <v>26.109858931500845</v>
      </c>
      <c r="K16" s="6">
        <v>7.4</v>
      </c>
      <c r="L16" s="6">
        <f>AVERAGE(K16:K18)</f>
        <v>13.1</v>
      </c>
      <c r="M16" s="6">
        <f>STDEV(K16:K18)</f>
        <v>5.307541803886242</v>
      </c>
      <c r="N16" s="6">
        <f>M16/L16*100</f>
        <v>40.51558628920795</v>
      </c>
      <c r="O16" s="25" t="s">
        <v>316</v>
      </c>
      <c r="P16" s="6" t="s">
        <v>198</v>
      </c>
    </row>
    <row r="17" spans="2:16" ht="46.5" customHeight="1">
      <c r="B17" s="9" t="s">
        <v>233</v>
      </c>
      <c r="C17" s="5" t="s">
        <v>234</v>
      </c>
      <c r="D17" s="6" t="s">
        <v>235</v>
      </c>
      <c r="E17" s="6">
        <v>8000951</v>
      </c>
      <c r="F17" s="6" t="s">
        <v>299</v>
      </c>
      <c r="G17" s="6">
        <v>7.9</v>
      </c>
      <c r="H17" s="6"/>
      <c r="I17" s="6"/>
      <c r="J17" s="6"/>
      <c r="K17" s="6">
        <v>17.9</v>
      </c>
      <c r="L17" s="6"/>
      <c r="M17" s="6"/>
      <c r="N17" s="6"/>
      <c r="O17" s="27" t="s">
        <v>316</v>
      </c>
      <c r="P17" s="6" t="s">
        <v>198</v>
      </c>
    </row>
    <row r="18" spans="2:16" ht="46.5" customHeight="1">
      <c r="B18" s="9" t="s">
        <v>233</v>
      </c>
      <c r="C18" s="5" t="s">
        <v>234</v>
      </c>
      <c r="D18" s="6" t="s">
        <v>235</v>
      </c>
      <c r="E18" s="6">
        <v>8000951</v>
      </c>
      <c r="F18" s="6" t="s">
        <v>300</v>
      </c>
      <c r="G18" s="6">
        <v>6.6</v>
      </c>
      <c r="H18" s="6"/>
      <c r="I18" s="6"/>
      <c r="J18" s="6"/>
      <c r="K18" s="6">
        <v>14</v>
      </c>
      <c r="L18" s="6"/>
      <c r="M18" s="6"/>
      <c r="N18" s="6"/>
      <c r="O18" s="26" t="s">
        <v>316</v>
      </c>
      <c r="P18" s="6" t="s">
        <v>198</v>
      </c>
    </row>
    <row r="19" spans="2:16" ht="46.5" customHeight="1">
      <c r="B19" s="10" t="s">
        <v>366</v>
      </c>
      <c r="C19" s="11" t="s">
        <v>152</v>
      </c>
      <c r="D19" s="8" t="s">
        <v>153</v>
      </c>
      <c r="E19" s="8">
        <v>8002855</v>
      </c>
      <c r="F19" s="7" t="s">
        <v>300</v>
      </c>
      <c r="G19" s="6">
        <v>7.4</v>
      </c>
      <c r="H19" s="6">
        <f>AVERAGE(G19:G20)</f>
        <v>8.600000000000001</v>
      </c>
      <c r="I19" s="6">
        <f>STDEV(G19:G20)</f>
        <v>1.6970562748477043</v>
      </c>
      <c r="J19" s="6">
        <f>I19/H19*100</f>
        <v>19.733212498229115</v>
      </c>
      <c r="K19" s="6">
        <v>16</v>
      </c>
      <c r="L19" s="6">
        <f>AVERAGE(K19:K20)</f>
        <v>17.4</v>
      </c>
      <c r="M19" s="6">
        <f>STDEV(K19:K20)</f>
        <v>1.9798989873223802</v>
      </c>
      <c r="N19" s="6">
        <f>M19/L19*100</f>
        <v>11.378729812197589</v>
      </c>
      <c r="O19" s="25" t="s">
        <v>316</v>
      </c>
      <c r="P19" s="6" t="s">
        <v>198</v>
      </c>
    </row>
    <row r="20" spans="2:16" ht="46.5" customHeight="1">
      <c r="B20" s="9" t="s">
        <v>366</v>
      </c>
      <c r="C20" s="5" t="s">
        <v>152</v>
      </c>
      <c r="D20" s="6" t="s">
        <v>153</v>
      </c>
      <c r="E20" s="6">
        <v>8002855</v>
      </c>
      <c r="F20" s="6" t="s">
        <v>299</v>
      </c>
      <c r="G20" s="6">
        <v>9.8</v>
      </c>
      <c r="H20" s="6"/>
      <c r="I20" s="6"/>
      <c r="J20" s="6"/>
      <c r="K20" s="6">
        <v>18.8</v>
      </c>
      <c r="L20" s="6"/>
      <c r="M20" s="6"/>
      <c r="N20" s="6"/>
      <c r="O20" s="26" t="s">
        <v>316</v>
      </c>
      <c r="P20" s="6" t="s">
        <v>198</v>
      </c>
    </row>
    <row r="21" spans="2:16" ht="46.5" customHeight="1">
      <c r="B21" s="4" t="s">
        <v>0</v>
      </c>
      <c r="C21" s="5" t="s">
        <v>1</v>
      </c>
      <c r="D21" s="6" t="s">
        <v>2</v>
      </c>
      <c r="E21" s="6">
        <v>79925</v>
      </c>
      <c r="F21" s="7" t="s">
        <v>300</v>
      </c>
      <c r="G21" s="13">
        <v>2</v>
      </c>
      <c r="H21" s="6">
        <f>AVERAGE(G21:G22)</f>
        <v>6</v>
      </c>
      <c r="I21" s="6">
        <f>STDEV(G21:G22)</f>
        <v>5.656854249492381</v>
      </c>
      <c r="J21" s="6">
        <f>I21/H21*100</f>
        <v>94.28090415820634</v>
      </c>
      <c r="K21" s="6">
        <v>4</v>
      </c>
      <c r="L21" s="6">
        <f>AVERAGE(K21:K22)</f>
        <v>4</v>
      </c>
      <c r="M21" s="6" t="e">
        <f>STDEV(K21:K22)</f>
        <v>#DIV/0!</v>
      </c>
      <c r="N21" s="6"/>
      <c r="O21" s="25" t="s">
        <v>318</v>
      </c>
      <c r="P21" s="6" t="s">
        <v>198</v>
      </c>
    </row>
    <row r="22" spans="2:16" ht="46.5" customHeight="1">
      <c r="B22" s="9" t="s">
        <v>0</v>
      </c>
      <c r="C22" s="5" t="s">
        <v>1</v>
      </c>
      <c r="D22" s="6" t="s">
        <v>2</v>
      </c>
      <c r="E22" s="6">
        <v>79925</v>
      </c>
      <c r="F22" s="6" t="s">
        <v>346</v>
      </c>
      <c r="G22" s="13">
        <v>10</v>
      </c>
      <c r="H22" s="6"/>
      <c r="I22" s="6"/>
      <c r="J22" s="6"/>
      <c r="K22" s="6" t="s">
        <v>427</v>
      </c>
      <c r="L22" s="6"/>
      <c r="M22" s="6"/>
      <c r="N22" s="6"/>
      <c r="O22" s="25" t="s">
        <v>318</v>
      </c>
      <c r="P22" s="6" t="s">
        <v>198</v>
      </c>
    </row>
    <row r="23" spans="2:16" ht="46.5" customHeight="1">
      <c r="B23" s="4" t="s">
        <v>282</v>
      </c>
      <c r="C23" s="5" t="s">
        <v>76</v>
      </c>
      <c r="D23" s="6" t="s">
        <v>77</v>
      </c>
      <c r="E23" s="6">
        <v>24593348</v>
      </c>
      <c r="F23" s="7" t="s">
        <v>300</v>
      </c>
      <c r="G23" s="6">
        <v>6.9</v>
      </c>
      <c r="H23" s="6">
        <f>AVERAGE(G23:G24)</f>
        <v>7.4</v>
      </c>
      <c r="I23" s="6">
        <f>STDEV(G23:G24)</f>
        <v>0.7071067811865476</v>
      </c>
      <c r="J23" s="6">
        <f>I23/H23*100</f>
        <v>9.555497043061454</v>
      </c>
      <c r="K23" s="6">
        <v>15.1</v>
      </c>
      <c r="L23" s="6">
        <f>AVERAGE(K23:K24)</f>
        <v>17.175</v>
      </c>
      <c r="M23" s="6">
        <f>STDEV(K23:K24)</f>
        <v>2.9344931419241598</v>
      </c>
      <c r="N23" s="6">
        <f>M23/L23*100</f>
        <v>17.085840709893215</v>
      </c>
      <c r="O23" s="25" t="s">
        <v>316</v>
      </c>
      <c r="P23" s="6" t="s">
        <v>198</v>
      </c>
    </row>
    <row r="24" spans="2:16" ht="46.5" customHeight="1">
      <c r="B24" s="9" t="s">
        <v>282</v>
      </c>
      <c r="C24" s="5" t="s">
        <v>76</v>
      </c>
      <c r="D24" s="6" t="s">
        <v>77</v>
      </c>
      <c r="E24" s="6">
        <v>24593348</v>
      </c>
      <c r="F24" s="6" t="s">
        <v>299</v>
      </c>
      <c r="G24" s="6">
        <v>7.9</v>
      </c>
      <c r="H24" s="6"/>
      <c r="I24" s="6"/>
      <c r="J24" s="6"/>
      <c r="K24" s="6">
        <v>19.25</v>
      </c>
      <c r="L24" s="6"/>
      <c r="M24" s="6"/>
      <c r="N24" s="6"/>
      <c r="O24" s="26" t="s">
        <v>316</v>
      </c>
      <c r="P24" s="6" t="s">
        <v>198</v>
      </c>
    </row>
    <row r="25" spans="2:16" ht="46.5" customHeight="1">
      <c r="B25" s="9" t="s">
        <v>320</v>
      </c>
      <c r="C25" s="5" t="s">
        <v>423</v>
      </c>
      <c r="D25" s="6"/>
      <c r="E25" s="6"/>
      <c r="F25" s="6" t="s">
        <v>345</v>
      </c>
      <c r="G25" s="6">
        <v>6.8</v>
      </c>
      <c r="H25" s="6">
        <f>AVERAGE(G25:G26)</f>
        <v>5.55</v>
      </c>
      <c r="I25" s="6">
        <f>STDEV(G25:G26)</f>
        <v>1.7677669529663669</v>
      </c>
      <c r="J25" s="6">
        <f>I25/H25*100</f>
        <v>31.85165681020481</v>
      </c>
      <c r="K25" s="6">
        <v>18.7</v>
      </c>
      <c r="L25" s="6">
        <f>AVERAGE(K25:K26)</f>
        <v>16.5</v>
      </c>
      <c r="M25" s="6">
        <f>STDEV(K25:K26)</f>
        <v>3.1112698372208194</v>
      </c>
      <c r="N25" s="6">
        <f>M25/L25*100</f>
        <v>18.856180831641332</v>
      </c>
      <c r="O25" s="25">
        <v>1</v>
      </c>
      <c r="P25" s="6" t="s">
        <v>198</v>
      </c>
    </row>
    <row r="26" spans="2:16" ht="46.5" customHeight="1">
      <c r="B26" s="4" t="s">
        <v>320</v>
      </c>
      <c r="C26" s="5" t="s">
        <v>321</v>
      </c>
      <c r="D26" s="6" t="s">
        <v>113</v>
      </c>
      <c r="E26" s="6" t="s">
        <v>113</v>
      </c>
      <c r="F26" s="7" t="s">
        <v>298</v>
      </c>
      <c r="G26" s="6">
        <v>4.3</v>
      </c>
      <c r="H26" s="6"/>
      <c r="I26" s="6"/>
      <c r="J26" s="6"/>
      <c r="K26" s="6">
        <v>14.3</v>
      </c>
      <c r="L26" s="6"/>
      <c r="M26" s="6"/>
      <c r="N26" s="6"/>
      <c r="O26" s="26">
        <v>1</v>
      </c>
      <c r="P26" s="6" t="s">
        <v>198</v>
      </c>
    </row>
    <row r="27" spans="2:16" ht="46.5" customHeight="1">
      <c r="B27" s="4" t="s">
        <v>126</v>
      </c>
      <c r="C27" s="5" t="s">
        <v>370</v>
      </c>
      <c r="D27" s="6" t="s">
        <v>371</v>
      </c>
      <c r="E27" s="6">
        <v>1679512</v>
      </c>
      <c r="F27" s="7" t="s">
        <v>300</v>
      </c>
      <c r="G27" s="6">
        <v>10.1</v>
      </c>
      <c r="H27" s="6">
        <f>AVERAGE(G27:G28)</f>
        <v>10.95</v>
      </c>
      <c r="I27" s="6">
        <f>STDEV(G27:G28)</f>
        <v>1.2020815280171397</v>
      </c>
      <c r="J27" s="6">
        <f>I27/H27*100</f>
        <v>10.977913497873423</v>
      </c>
      <c r="K27" s="6">
        <v>18.9</v>
      </c>
      <c r="L27" s="6">
        <f>AVERAGE(K27:K28)</f>
        <v>18.95</v>
      </c>
      <c r="M27" s="6">
        <f>STDEV(K27:K28)</f>
        <v>0.0707106781186226</v>
      </c>
      <c r="N27" s="6">
        <f>M27/L27*100</f>
        <v>0.37314342015104274</v>
      </c>
      <c r="O27" s="25" t="s">
        <v>317</v>
      </c>
      <c r="P27" s="6" t="s">
        <v>198</v>
      </c>
    </row>
    <row r="28" spans="2:16" ht="46.5" customHeight="1">
      <c r="B28" s="9" t="s">
        <v>126</v>
      </c>
      <c r="C28" s="5" t="s">
        <v>370</v>
      </c>
      <c r="D28" s="6" t="s">
        <v>371</v>
      </c>
      <c r="E28" s="6">
        <v>1679512</v>
      </c>
      <c r="F28" s="6" t="s">
        <v>301</v>
      </c>
      <c r="G28" s="6">
        <v>11.8</v>
      </c>
      <c r="H28" s="6"/>
      <c r="I28" s="6"/>
      <c r="J28" s="6"/>
      <c r="K28" s="6">
        <v>19</v>
      </c>
      <c r="L28" s="6"/>
      <c r="M28" s="6"/>
      <c r="N28" s="6"/>
      <c r="O28" s="26" t="s">
        <v>317</v>
      </c>
      <c r="P28" s="6" t="s">
        <v>198</v>
      </c>
    </row>
    <row r="29" spans="2:16" ht="46.5" customHeight="1">
      <c r="B29" s="4" t="s">
        <v>93</v>
      </c>
      <c r="C29" s="5" t="s">
        <v>94</v>
      </c>
      <c r="D29" s="6"/>
      <c r="E29" s="6"/>
      <c r="F29" s="7" t="s">
        <v>300</v>
      </c>
      <c r="G29" s="6">
        <v>0</v>
      </c>
      <c r="H29" s="6">
        <f>AVERAGE(G29:G30)</f>
        <v>0</v>
      </c>
      <c r="I29" s="6">
        <f>STDEV(G29:G30)</f>
        <v>0</v>
      </c>
      <c r="J29" s="6"/>
      <c r="K29" s="6">
        <v>0</v>
      </c>
      <c r="L29" s="6">
        <f>AVERAGE(K29:K30)</f>
        <v>2.5</v>
      </c>
      <c r="M29" s="6">
        <f>STDEV(K29:K30)</f>
        <v>3.5355339059327378</v>
      </c>
      <c r="N29" s="6">
        <f>M29/L29*100</f>
        <v>141.4213562373095</v>
      </c>
      <c r="O29" s="25" t="s">
        <v>316</v>
      </c>
      <c r="P29" s="6" t="s">
        <v>198</v>
      </c>
    </row>
    <row r="30" spans="2:16" ht="46.5" customHeight="1">
      <c r="B30" s="9" t="s">
        <v>93</v>
      </c>
      <c r="C30" s="5" t="s">
        <v>94</v>
      </c>
      <c r="D30" s="6"/>
      <c r="E30" s="6"/>
      <c r="F30" s="6" t="s">
        <v>299</v>
      </c>
      <c r="G30" s="6">
        <v>0</v>
      </c>
      <c r="H30" s="6">
        <f>STDEV(G29:G30)</f>
        <v>0</v>
      </c>
      <c r="I30" s="6"/>
      <c r="J30" s="6"/>
      <c r="K30" s="6">
        <v>5</v>
      </c>
      <c r="L30" s="6">
        <f>STDEV(K29:K30)</f>
        <v>3.5355339059327378</v>
      </c>
      <c r="M30" s="6"/>
      <c r="N30" s="6"/>
      <c r="O30" s="26" t="s">
        <v>316</v>
      </c>
      <c r="P30" s="6" t="s">
        <v>198</v>
      </c>
    </row>
    <row r="31" spans="2:16" ht="46.5" customHeight="1">
      <c r="B31" s="4" t="s">
        <v>392</v>
      </c>
      <c r="C31" s="5" t="s">
        <v>393</v>
      </c>
      <c r="D31" s="6" t="s">
        <v>394</v>
      </c>
      <c r="E31" s="6">
        <v>104369</v>
      </c>
      <c r="F31" s="7" t="s">
        <v>301</v>
      </c>
      <c r="G31" s="6">
        <v>4.2</v>
      </c>
      <c r="H31" s="6">
        <f>AVERAGE(G31:G32)</f>
        <v>2.1</v>
      </c>
      <c r="I31" s="6">
        <f>STDEV(G31:G32)</f>
        <v>2.9698484809834995</v>
      </c>
      <c r="J31" s="6">
        <f>I31/H31*100</f>
        <v>141.42135623730948</v>
      </c>
      <c r="K31" s="6">
        <v>0</v>
      </c>
      <c r="L31" s="6">
        <f>AVERAGE(K31:K32)</f>
        <v>0</v>
      </c>
      <c r="M31" s="6" t="e">
        <f>STDEV(K31:K32)</f>
        <v>#DIV/0!</v>
      </c>
      <c r="N31" s="6"/>
      <c r="O31" s="25" t="s">
        <v>318</v>
      </c>
      <c r="P31" s="6" t="s">
        <v>198</v>
      </c>
    </row>
    <row r="32" spans="2:16" ht="46.5" customHeight="1">
      <c r="B32" s="9" t="s">
        <v>392</v>
      </c>
      <c r="C32" s="5" t="s">
        <v>393</v>
      </c>
      <c r="D32" s="6" t="s">
        <v>394</v>
      </c>
      <c r="E32" s="6">
        <v>104369</v>
      </c>
      <c r="F32" s="6" t="s">
        <v>299</v>
      </c>
      <c r="G32" s="6">
        <v>0</v>
      </c>
      <c r="H32" s="6">
        <f>STDEV(G31:G32)</f>
        <v>2.9698484809834995</v>
      </c>
      <c r="I32" s="6"/>
      <c r="J32" s="6"/>
      <c r="K32" s="6" t="s">
        <v>427</v>
      </c>
      <c r="L32" s="6" t="e">
        <f>STDEV(K31:K32)</f>
        <v>#DIV/0!</v>
      </c>
      <c r="M32" s="6"/>
      <c r="N32" s="6"/>
      <c r="O32" s="26" t="s">
        <v>318</v>
      </c>
      <c r="P32" s="6" t="s">
        <v>198</v>
      </c>
    </row>
    <row r="33" spans="2:16" ht="46.5" customHeight="1">
      <c r="B33" s="9" t="s">
        <v>291</v>
      </c>
      <c r="C33" s="5" t="s">
        <v>292</v>
      </c>
      <c r="D33" s="6"/>
      <c r="E33" s="6"/>
      <c r="F33" s="6" t="s">
        <v>300</v>
      </c>
      <c r="G33" s="6">
        <v>0.3</v>
      </c>
      <c r="H33" s="6">
        <f>AVERAGE(G33:G34)</f>
        <v>0.15</v>
      </c>
      <c r="I33" s="6">
        <f>STDEV(G33:G34)</f>
        <v>0.21213203435596426</v>
      </c>
      <c r="J33" s="6">
        <f>I33/H33*100</f>
        <v>141.4213562373095</v>
      </c>
      <c r="K33" s="6">
        <v>4.3</v>
      </c>
      <c r="L33" s="6">
        <f>AVERAGE(K33:K34)</f>
        <v>4.3</v>
      </c>
      <c r="M33" s="6">
        <f>STDEV(K33:K34)</f>
        <v>0</v>
      </c>
      <c r="N33" s="6">
        <f>M33/L33*100</f>
        <v>0</v>
      </c>
      <c r="O33" s="25">
        <v>1</v>
      </c>
      <c r="P33" s="6" t="s">
        <v>198</v>
      </c>
    </row>
    <row r="34" spans="2:16" ht="46.5" customHeight="1">
      <c r="B34" s="4" t="s">
        <v>291</v>
      </c>
      <c r="C34" s="5" t="s">
        <v>292</v>
      </c>
      <c r="D34" s="6"/>
      <c r="E34" s="6"/>
      <c r="F34" s="7" t="s">
        <v>347</v>
      </c>
      <c r="G34" s="6">
        <v>0</v>
      </c>
      <c r="H34" s="6">
        <f>STDEV(G33:G34)</f>
        <v>0.21213203435596426</v>
      </c>
      <c r="I34" s="6"/>
      <c r="J34" s="6"/>
      <c r="K34" s="6">
        <v>4.3</v>
      </c>
      <c r="L34" s="6">
        <f>STDEV(K33:K34)</f>
        <v>0</v>
      </c>
      <c r="M34" s="6"/>
      <c r="N34" s="6"/>
      <c r="O34" s="26">
        <v>1</v>
      </c>
      <c r="P34" s="6" t="s">
        <v>198</v>
      </c>
    </row>
    <row r="35" spans="2:16" ht="46.5" customHeight="1">
      <c r="B35" s="4" t="s">
        <v>293</v>
      </c>
      <c r="C35" s="5" t="s">
        <v>391</v>
      </c>
      <c r="D35" s="6" t="s">
        <v>3</v>
      </c>
      <c r="E35" s="6">
        <v>59997512</v>
      </c>
      <c r="F35" s="7" t="s">
        <v>345</v>
      </c>
      <c r="G35" s="6">
        <v>4.3</v>
      </c>
      <c r="H35" s="6">
        <f>AVERAGE(G35:G36)</f>
        <v>4.949999999999999</v>
      </c>
      <c r="I35" s="6">
        <f>STDEV(G35:G36)</f>
        <v>0.9192388155425151</v>
      </c>
      <c r="J35" s="6">
        <f>I35/H35*100</f>
        <v>18.570481122071016</v>
      </c>
      <c r="K35" s="6">
        <v>6.7</v>
      </c>
      <c r="L35" s="6">
        <f>AVERAGE(K35:K36)</f>
        <v>6.2</v>
      </c>
      <c r="M35" s="6">
        <f>STDEV(K35:K36)</f>
        <v>0.7071067811865375</v>
      </c>
      <c r="N35" s="6">
        <f>M35/L35*100</f>
        <v>11.40494808365383</v>
      </c>
      <c r="O35" s="25" t="s">
        <v>316</v>
      </c>
      <c r="P35" s="6" t="s">
        <v>198</v>
      </c>
    </row>
    <row r="36" spans="2:16" ht="46.5" customHeight="1">
      <c r="B36" s="9" t="s">
        <v>293</v>
      </c>
      <c r="C36" s="5" t="s">
        <v>391</v>
      </c>
      <c r="D36" s="6" t="s">
        <v>3</v>
      </c>
      <c r="E36" s="6">
        <v>59997512</v>
      </c>
      <c r="F36" s="6" t="s">
        <v>299</v>
      </c>
      <c r="G36" s="6">
        <v>5.6</v>
      </c>
      <c r="H36" s="6">
        <f>STDEV(G35:G36)</f>
        <v>0.9192388155425151</v>
      </c>
      <c r="I36" s="6"/>
      <c r="J36" s="6"/>
      <c r="K36" s="6">
        <v>5.7</v>
      </c>
      <c r="L36" s="6">
        <f>STDEV(K35:K36)</f>
        <v>0.7071067811865375</v>
      </c>
      <c r="M36" s="6"/>
      <c r="N36" s="6"/>
      <c r="O36" s="26" t="s">
        <v>316</v>
      </c>
      <c r="P36" s="6" t="s">
        <v>198</v>
      </c>
    </row>
    <row r="37" spans="2:16" ht="46.5" customHeight="1">
      <c r="B37" s="4" t="s">
        <v>117</v>
      </c>
      <c r="C37" s="5" t="s">
        <v>118</v>
      </c>
      <c r="D37" s="6"/>
      <c r="E37" s="6"/>
      <c r="F37" s="7" t="s">
        <v>346</v>
      </c>
      <c r="G37" s="6">
        <v>18.3</v>
      </c>
      <c r="H37" s="6">
        <f>AVERAGE(G37:G38)</f>
        <v>14.7</v>
      </c>
      <c r="I37" s="6">
        <f>STDEV(G37:G38)</f>
        <v>5.091168824543149</v>
      </c>
      <c r="J37" s="6">
        <f>I37/H37*100</f>
        <v>34.63380152750442</v>
      </c>
      <c r="K37" s="6">
        <v>17.9</v>
      </c>
      <c r="L37" s="6">
        <f>AVERAGE(K37:K38)</f>
        <v>15.1</v>
      </c>
      <c r="M37" s="6">
        <f>STDEV(K37:K38)</f>
        <v>3.959797974644667</v>
      </c>
      <c r="N37" s="6">
        <f>M37/L37*100</f>
        <v>26.223827646653426</v>
      </c>
      <c r="O37" s="25">
        <v>1</v>
      </c>
      <c r="P37" s="6" t="s">
        <v>198</v>
      </c>
    </row>
    <row r="38" spans="2:16" ht="46.5" customHeight="1">
      <c r="B38" s="9" t="s">
        <v>117</v>
      </c>
      <c r="C38" s="5" t="s">
        <v>118</v>
      </c>
      <c r="D38" s="6"/>
      <c r="E38" s="6"/>
      <c r="F38" s="6" t="s">
        <v>301</v>
      </c>
      <c r="G38" s="6">
        <v>11.1</v>
      </c>
      <c r="H38" s="6">
        <f>STDEV(G37:G38)</f>
        <v>5.091168824543149</v>
      </c>
      <c r="I38" s="6"/>
      <c r="J38" s="6"/>
      <c r="K38" s="6">
        <v>12.3</v>
      </c>
      <c r="L38" s="6">
        <f>STDEV(K37:K38)</f>
        <v>3.959797974644667</v>
      </c>
      <c r="M38" s="6"/>
      <c r="N38" s="6"/>
      <c r="O38" s="26">
        <v>1</v>
      </c>
      <c r="P38" s="6" t="s">
        <v>198</v>
      </c>
    </row>
    <row r="39" spans="2:16" ht="46.5" customHeight="1">
      <c r="B39" s="4" t="s">
        <v>119</v>
      </c>
      <c r="C39" s="5" t="s">
        <v>194</v>
      </c>
      <c r="D39" s="6" t="s">
        <v>195</v>
      </c>
      <c r="E39" s="6">
        <v>140012</v>
      </c>
      <c r="F39" s="7" t="s">
        <v>300</v>
      </c>
      <c r="G39" s="6">
        <v>15.66</v>
      </c>
      <c r="H39" s="6">
        <f>AVERAGE(G39:G40)</f>
        <v>15.58</v>
      </c>
      <c r="I39" s="6">
        <f>STDEV(G39:G40)</f>
        <v>0.11313708498971577</v>
      </c>
      <c r="J39" s="6">
        <f>I39/H39*100</f>
        <v>0.726168709818458</v>
      </c>
      <c r="K39" s="6">
        <v>19.4</v>
      </c>
      <c r="L39" s="6">
        <f>AVERAGE(K39:K40)</f>
        <v>19.65</v>
      </c>
      <c r="M39" s="6">
        <f>STDEV(K39:K40)</f>
        <v>0.3535533905932738</v>
      </c>
      <c r="N39" s="6">
        <f>M39/L39*100</f>
        <v>1.7992538961489761</v>
      </c>
      <c r="O39" s="25" t="s">
        <v>317</v>
      </c>
      <c r="P39" s="6" t="s">
        <v>198</v>
      </c>
    </row>
    <row r="40" spans="2:16" ht="46.5" customHeight="1">
      <c r="B40" s="9" t="s">
        <v>119</v>
      </c>
      <c r="C40" s="5" t="s">
        <v>194</v>
      </c>
      <c r="D40" s="6" t="s">
        <v>195</v>
      </c>
      <c r="E40" s="6">
        <v>140012</v>
      </c>
      <c r="F40" s="6" t="s">
        <v>299</v>
      </c>
      <c r="G40" s="6">
        <v>15.5</v>
      </c>
      <c r="H40" s="6">
        <f>STDEV(G39:G40)</f>
        <v>0.11313708498971577</v>
      </c>
      <c r="I40" s="6"/>
      <c r="J40" s="6"/>
      <c r="K40" s="6">
        <v>19.9</v>
      </c>
      <c r="L40" s="6">
        <f>STDEV(K39:K40)</f>
        <v>0.3535533905932738</v>
      </c>
      <c r="M40" s="6"/>
      <c r="N40" s="6"/>
      <c r="O40" s="26" t="s">
        <v>317</v>
      </c>
      <c r="P40" s="6" t="s">
        <v>198</v>
      </c>
    </row>
    <row r="41" spans="2:16" ht="46.5" customHeight="1">
      <c r="B41" s="9" t="s">
        <v>365</v>
      </c>
      <c r="C41" s="5" t="s">
        <v>170</v>
      </c>
      <c r="D41" s="6"/>
      <c r="E41" s="6"/>
      <c r="F41" s="6" t="s">
        <v>299</v>
      </c>
      <c r="G41" s="6">
        <v>0</v>
      </c>
      <c r="H41" s="6">
        <f>AVERAGE(G41:G42)</f>
        <v>1.7</v>
      </c>
      <c r="I41" s="6">
        <f>STDEV(G41:G42)</f>
        <v>2.4041630560342613</v>
      </c>
      <c r="J41" s="6">
        <f>I41/H41*100</f>
        <v>141.42135623730948</v>
      </c>
      <c r="K41" s="6">
        <v>0</v>
      </c>
      <c r="L41" s="6">
        <f>AVERAGE(K41:K42)</f>
        <v>2.3</v>
      </c>
      <c r="M41" s="6">
        <f>STDEV(K41:K42)</f>
        <v>3.2526911934581184</v>
      </c>
      <c r="N41" s="6">
        <f>M41/L41*100</f>
        <v>141.4213562373095</v>
      </c>
      <c r="O41" s="25" t="s">
        <v>316</v>
      </c>
      <c r="P41" s="6" t="s">
        <v>198</v>
      </c>
    </row>
    <row r="42" spans="2:16" ht="46.5" customHeight="1">
      <c r="B42" s="10" t="s">
        <v>365</v>
      </c>
      <c r="C42" s="11" t="s">
        <v>170</v>
      </c>
      <c r="D42" s="8"/>
      <c r="E42" s="8"/>
      <c r="F42" s="7" t="s">
        <v>347</v>
      </c>
      <c r="G42" s="6">
        <v>3.4</v>
      </c>
      <c r="H42" s="6">
        <f>STDEV(G41:G42)</f>
        <v>2.4041630560342613</v>
      </c>
      <c r="I42" s="6"/>
      <c r="J42" s="6"/>
      <c r="K42" s="6">
        <v>4.6</v>
      </c>
      <c r="L42" s="6">
        <f>STDEV(K41:K42)</f>
        <v>3.2526911934581184</v>
      </c>
      <c r="M42" s="6"/>
      <c r="N42" s="6"/>
      <c r="O42" s="26" t="s">
        <v>316</v>
      </c>
      <c r="P42" s="6" t="s">
        <v>198</v>
      </c>
    </row>
    <row r="43" spans="2:16" s="14" customFormat="1" ht="46.5" customHeight="1">
      <c r="B43" s="9" t="s">
        <v>443</v>
      </c>
      <c r="C43" s="5" t="s">
        <v>27</v>
      </c>
      <c r="D43" s="6" t="s">
        <v>28</v>
      </c>
      <c r="E43" s="6">
        <v>2855198</v>
      </c>
      <c r="F43" s="6" t="s">
        <v>298</v>
      </c>
      <c r="G43" s="6">
        <v>0</v>
      </c>
      <c r="H43" s="6">
        <f>AVERAGE(G43:G44)</f>
        <v>2.05</v>
      </c>
      <c r="I43" s="6">
        <f>STDEV(G43:G44)</f>
        <v>2.899137802864845</v>
      </c>
      <c r="J43" s="6">
        <f>I43/H43*100</f>
        <v>141.4213562373095</v>
      </c>
      <c r="K43" s="6">
        <v>1.4</v>
      </c>
      <c r="L43" s="6">
        <f>AVERAGE(K43:K44)</f>
        <v>4.95</v>
      </c>
      <c r="M43" s="6">
        <f>STDEV(K43:K44)</f>
        <v>5.020458146424486</v>
      </c>
      <c r="N43" s="6">
        <f>M43/L43*100</f>
        <v>101.42339689746436</v>
      </c>
      <c r="O43" s="25" t="s">
        <v>317</v>
      </c>
      <c r="P43" s="6" t="s">
        <v>198</v>
      </c>
    </row>
    <row r="44" spans="2:16" ht="46.5" customHeight="1">
      <c r="B44" s="4" t="s">
        <v>443</v>
      </c>
      <c r="C44" s="5" t="s">
        <v>27</v>
      </c>
      <c r="D44" s="6" t="s">
        <v>28</v>
      </c>
      <c r="E44" s="6">
        <v>2855198</v>
      </c>
      <c r="F44" s="7" t="s">
        <v>301</v>
      </c>
      <c r="G44" s="6">
        <v>4.1</v>
      </c>
      <c r="H44" s="6">
        <f>STDEV(G43:G44)</f>
        <v>2.899137802864845</v>
      </c>
      <c r="I44" s="6"/>
      <c r="J44" s="6"/>
      <c r="K44" s="6">
        <v>8.5</v>
      </c>
      <c r="L44" s="6">
        <f>STDEV(K43:K44)</f>
        <v>5.020458146424486</v>
      </c>
      <c r="M44" s="6"/>
      <c r="N44" s="6"/>
      <c r="O44" s="25" t="s">
        <v>317</v>
      </c>
      <c r="P44" s="6" t="s">
        <v>198</v>
      </c>
    </row>
    <row r="45" spans="2:16" ht="46.5" customHeight="1">
      <c r="B45" s="10" t="s">
        <v>29</v>
      </c>
      <c r="C45" s="11" t="s">
        <v>30</v>
      </c>
      <c r="D45" s="8"/>
      <c r="E45" s="8"/>
      <c r="F45" s="7" t="s">
        <v>345</v>
      </c>
      <c r="G45" s="6">
        <v>3.8</v>
      </c>
      <c r="H45" s="6">
        <f>AVERAGE(G45:G46)</f>
        <v>1.9</v>
      </c>
      <c r="I45" s="6">
        <f>STDEV(G45:G46)</f>
        <v>2.6870057685088806</v>
      </c>
      <c r="J45" s="6">
        <f>I45/H45*100</f>
        <v>141.4213562373095</v>
      </c>
      <c r="K45" s="6" t="s">
        <v>427</v>
      </c>
      <c r="L45" s="6" t="e">
        <f>AVERAGE(K45:K46)</f>
        <v>#DIV/0!</v>
      </c>
      <c r="M45" s="6" t="e">
        <f>STDEV(K45:K46)</f>
        <v>#DIV/0!</v>
      </c>
      <c r="N45" s="6"/>
      <c r="O45" s="25" t="s">
        <v>317</v>
      </c>
      <c r="P45" s="6" t="s">
        <v>198</v>
      </c>
    </row>
    <row r="46" spans="2:16" ht="46.5" customHeight="1">
      <c r="B46" s="9" t="s">
        <v>29</v>
      </c>
      <c r="C46" s="5" t="s">
        <v>30</v>
      </c>
      <c r="D46" s="6"/>
      <c r="E46" s="6"/>
      <c r="F46" s="6" t="s">
        <v>299</v>
      </c>
      <c r="G46" s="6">
        <v>0</v>
      </c>
      <c r="H46" s="6">
        <f>STDEV(G45:G46)</f>
        <v>2.6870057685088806</v>
      </c>
      <c r="I46" s="6"/>
      <c r="J46" s="6"/>
      <c r="K46" s="6" t="s">
        <v>427</v>
      </c>
      <c r="L46" s="6" t="e">
        <f>STDEV(K45:K46)</f>
        <v>#DIV/0!</v>
      </c>
      <c r="M46" s="6"/>
      <c r="N46" s="6"/>
      <c r="O46" s="25" t="s">
        <v>317</v>
      </c>
      <c r="P46" s="6" t="s">
        <v>198</v>
      </c>
    </row>
    <row r="47" spans="2:16" ht="46.5" customHeight="1">
      <c r="B47" s="4" t="s">
        <v>31</v>
      </c>
      <c r="C47" s="5" t="s">
        <v>442</v>
      </c>
      <c r="D47" s="6" t="s">
        <v>11</v>
      </c>
      <c r="E47" s="6">
        <v>97961</v>
      </c>
      <c r="F47" s="7" t="s">
        <v>301</v>
      </c>
      <c r="G47" s="6">
        <v>3.6</v>
      </c>
      <c r="H47" s="6">
        <f>AVERAGE(G47:G48)</f>
        <v>1.8</v>
      </c>
      <c r="I47" s="6">
        <f>STDEV(G47:G48)</f>
        <v>2.545584412271571</v>
      </c>
      <c r="J47" s="6">
        <f>I47/H47*100</f>
        <v>141.42135623730948</v>
      </c>
      <c r="K47" s="6">
        <v>17.4</v>
      </c>
      <c r="L47" s="6">
        <f>AVERAGE(K47:K48)</f>
        <v>18.049999999999997</v>
      </c>
      <c r="M47" s="6">
        <f>STDEV(K47:K48)</f>
        <v>0.9192388155425885</v>
      </c>
      <c r="N47" s="6">
        <f>M47/L47*100</f>
        <v>5.092735820180546</v>
      </c>
      <c r="O47" s="25" t="s">
        <v>317</v>
      </c>
      <c r="P47" s="6" t="s">
        <v>198</v>
      </c>
    </row>
    <row r="48" spans="2:16" ht="46.5" customHeight="1">
      <c r="B48" s="9" t="s">
        <v>31</v>
      </c>
      <c r="C48" s="5" t="s">
        <v>442</v>
      </c>
      <c r="D48" s="6" t="s">
        <v>11</v>
      </c>
      <c r="E48" s="6">
        <v>97961</v>
      </c>
      <c r="F48" s="6" t="s">
        <v>299</v>
      </c>
      <c r="G48" s="6">
        <v>0</v>
      </c>
      <c r="H48" s="6">
        <f>STDEV(G47:G48)</f>
        <v>2.545584412271571</v>
      </c>
      <c r="I48" s="6"/>
      <c r="J48" s="6"/>
      <c r="K48" s="6">
        <v>18.7</v>
      </c>
      <c r="L48" s="6">
        <f>STDEV(K47:K48)</f>
        <v>0.9192388155425885</v>
      </c>
      <c r="M48" s="6"/>
      <c r="N48" s="6"/>
      <c r="O48" s="25" t="s">
        <v>317</v>
      </c>
      <c r="P48" s="6" t="s">
        <v>198</v>
      </c>
    </row>
    <row r="49" spans="2:16" ht="46.5" customHeight="1">
      <c r="B49" s="9" t="s">
        <v>314</v>
      </c>
      <c r="C49" s="5" t="s">
        <v>288</v>
      </c>
      <c r="D49" s="6" t="s">
        <v>388</v>
      </c>
      <c r="E49" s="6">
        <v>86050773</v>
      </c>
      <c r="F49" s="6" t="s">
        <v>299</v>
      </c>
      <c r="G49" s="13">
        <v>6.4</v>
      </c>
      <c r="H49" s="6">
        <f>AVERAGE(G49:G50)</f>
        <v>4.7</v>
      </c>
      <c r="I49" s="6">
        <f>STDEV(G49:G50)</f>
        <v>2.4041630560342617</v>
      </c>
      <c r="J49" s="6">
        <f>I49/H49*100</f>
        <v>51.15240544753748</v>
      </c>
      <c r="K49" s="6">
        <v>8.2</v>
      </c>
      <c r="L49" s="6">
        <f>AVERAGE(K49:K50)</f>
        <v>5.699999999999999</v>
      </c>
      <c r="M49" s="6">
        <f>STDEV(K49:K50)</f>
        <v>3.5355339059327378</v>
      </c>
      <c r="N49" s="6">
        <f>M49/L49*100</f>
        <v>62.026910630398916</v>
      </c>
      <c r="O49" s="25" t="s">
        <v>317</v>
      </c>
      <c r="P49" s="6" t="s">
        <v>198</v>
      </c>
    </row>
    <row r="50" spans="2:16" ht="46.5" customHeight="1">
      <c r="B50" s="4" t="s">
        <v>314</v>
      </c>
      <c r="C50" s="5" t="s">
        <v>288</v>
      </c>
      <c r="D50" s="6" t="s">
        <v>388</v>
      </c>
      <c r="E50" s="6">
        <v>86050773</v>
      </c>
      <c r="F50" s="7" t="s">
        <v>300</v>
      </c>
      <c r="G50" s="13">
        <v>3</v>
      </c>
      <c r="H50" s="6">
        <f>STDEV(G49:G50)</f>
        <v>2.4041630560342617</v>
      </c>
      <c r="I50" s="6"/>
      <c r="J50" s="6"/>
      <c r="K50" s="6">
        <v>3.2</v>
      </c>
      <c r="L50" s="6">
        <f>STDEV(K49:K50)</f>
        <v>3.5355339059327378</v>
      </c>
      <c r="M50" s="6"/>
      <c r="N50" s="6"/>
      <c r="O50" s="25" t="s">
        <v>317</v>
      </c>
      <c r="P50" s="6" t="s">
        <v>198</v>
      </c>
    </row>
    <row r="51" spans="2:16" ht="46.5" customHeight="1">
      <c r="B51" s="4" t="s">
        <v>322</v>
      </c>
      <c r="C51" s="5" t="s">
        <v>89</v>
      </c>
      <c r="D51" s="6" t="s">
        <v>90</v>
      </c>
      <c r="E51" s="6">
        <v>115968</v>
      </c>
      <c r="F51" s="7" t="s">
        <v>301</v>
      </c>
      <c r="G51" s="6">
        <v>9.2</v>
      </c>
      <c r="H51" s="6">
        <f>AVERAGE(G51:G52)</f>
        <v>9.3</v>
      </c>
      <c r="I51" s="6">
        <f>STDEV(G51:G52)</f>
        <v>0.1414213562372452</v>
      </c>
      <c r="J51" s="6">
        <f>I51/H51*100</f>
        <v>1.5206597444865073</v>
      </c>
      <c r="K51" s="6">
        <v>11.6</v>
      </c>
      <c r="L51" s="6">
        <f>AVERAGE(K51:K52)</f>
        <v>10.75</v>
      </c>
      <c r="M51" s="6">
        <f>STDEV(K51:K52)</f>
        <v>1.202081528017128</v>
      </c>
      <c r="N51" s="6">
        <f>M51/L51*100</f>
        <v>11.182153748996539</v>
      </c>
      <c r="O51" s="25" t="s">
        <v>316</v>
      </c>
      <c r="P51" s="6" t="s">
        <v>198</v>
      </c>
    </row>
    <row r="52" spans="2:16" ht="46.5" customHeight="1">
      <c r="B52" s="9" t="s">
        <v>322</v>
      </c>
      <c r="C52" s="5" t="s">
        <v>89</v>
      </c>
      <c r="D52" s="6" t="s">
        <v>90</v>
      </c>
      <c r="E52" s="6">
        <v>115968</v>
      </c>
      <c r="F52" s="6" t="s">
        <v>299</v>
      </c>
      <c r="G52" s="6">
        <v>9.4</v>
      </c>
      <c r="H52" s="6">
        <f>STDEV(G51:G52)</f>
        <v>0.1414213562372452</v>
      </c>
      <c r="I52" s="6"/>
      <c r="J52" s="6"/>
      <c r="K52" s="6">
        <v>9.9</v>
      </c>
      <c r="L52" s="6">
        <f>STDEV(K51:K52)</f>
        <v>1.202081528017128</v>
      </c>
      <c r="M52" s="6"/>
      <c r="N52" s="6"/>
      <c r="O52" s="26" t="s">
        <v>316</v>
      </c>
      <c r="P52" s="6" t="s">
        <v>198</v>
      </c>
    </row>
    <row r="53" spans="2:16" ht="46.5" customHeight="1">
      <c r="B53" s="4" t="s">
        <v>154</v>
      </c>
      <c r="C53" s="5" t="s">
        <v>62</v>
      </c>
      <c r="D53" s="6" t="s">
        <v>63</v>
      </c>
      <c r="E53" s="6">
        <v>138158</v>
      </c>
      <c r="F53" s="7" t="s">
        <v>301</v>
      </c>
      <c r="G53" s="6">
        <v>14.2</v>
      </c>
      <c r="H53" s="6">
        <f>AVERAGE(G53:G54)</f>
        <v>12.95</v>
      </c>
      <c r="I53" s="6">
        <f>STDEV(G53:G54)</f>
        <v>1.7677669529663689</v>
      </c>
      <c r="J53" s="6">
        <f>I53/H53*100</f>
        <v>13.650710061516364</v>
      </c>
      <c r="K53" s="6">
        <v>11.7</v>
      </c>
      <c r="L53" s="6">
        <f>AVERAGE(K53:K54)</f>
        <v>13.45</v>
      </c>
      <c r="M53" s="6">
        <f>STDEV(K53:K54)</f>
        <v>2.4748737341529163</v>
      </c>
      <c r="N53" s="6">
        <f>M53/L53*100</f>
        <v>18.400548209315364</v>
      </c>
      <c r="O53" s="25" t="s">
        <v>317</v>
      </c>
      <c r="P53" s="6" t="s">
        <v>198</v>
      </c>
    </row>
    <row r="54" spans="2:16" ht="46.5" customHeight="1">
      <c r="B54" s="9" t="s">
        <v>154</v>
      </c>
      <c r="C54" s="5" t="s">
        <v>62</v>
      </c>
      <c r="D54" s="6" t="s">
        <v>63</v>
      </c>
      <c r="E54" s="6">
        <v>138158</v>
      </c>
      <c r="F54" s="6" t="s">
        <v>298</v>
      </c>
      <c r="G54" s="6">
        <v>11.7</v>
      </c>
      <c r="H54" s="6">
        <f>STDEV(G53:G54)</f>
        <v>1.7677669529663689</v>
      </c>
      <c r="I54" s="6"/>
      <c r="J54" s="6"/>
      <c r="K54" s="6">
        <v>15.2</v>
      </c>
      <c r="L54" s="6">
        <f>STDEV(K53:K54)</f>
        <v>2.4748737341529163</v>
      </c>
      <c r="M54" s="6"/>
      <c r="N54" s="6"/>
      <c r="O54" s="26" t="s">
        <v>317</v>
      </c>
      <c r="P54" s="6" t="s">
        <v>198</v>
      </c>
    </row>
    <row r="55" spans="2:16" ht="46.5" customHeight="1">
      <c r="B55" s="9" t="s">
        <v>64</v>
      </c>
      <c r="C55" s="5" t="s">
        <v>65</v>
      </c>
      <c r="D55" s="6"/>
      <c r="E55" s="6"/>
      <c r="F55" s="6" t="s">
        <v>298</v>
      </c>
      <c r="G55" s="6">
        <v>0</v>
      </c>
      <c r="H55" s="6">
        <f>AVERAGE(G55:G56)</f>
        <v>0.9</v>
      </c>
      <c r="I55" s="6">
        <f>STDEV(G55:G56)</f>
        <v>1.2727922061357855</v>
      </c>
      <c r="J55" s="6">
        <f>I55/H55*100</f>
        <v>141.42135623730948</v>
      </c>
      <c r="K55" s="6">
        <v>0.58</v>
      </c>
      <c r="L55" s="6">
        <f>AVERAGE(K55:K56)</f>
        <v>2.04</v>
      </c>
      <c r="M55" s="6">
        <f>STDEV(K55:K56)</f>
        <v>2.064751801064719</v>
      </c>
      <c r="N55" s="6">
        <f>M55/L55*100</f>
        <v>101.21332358160386</v>
      </c>
      <c r="O55" s="25" t="s">
        <v>316</v>
      </c>
      <c r="P55" s="6" t="s">
        <v>198</v>
      </c>
    </row>
    <row r="56" spans="2:16" ht="46.5" customHeight="1">
      <c r="B56" s="10" t="s">
        <v>64</v>
      </c>
      <c r="C56" s="11" t="s">
        <v>65</v>
      </c>
      <c r="D56" s="8" t="s">
        <v>113</v>
      </c>
      <c r="E56" s="8" t="s">
        <v>113</v>
      </c>
      <c r="F56" s="7" t="s">
        <v>301</v>
      </c>
      <c r="G56" s="6">
        <v>1.8</v>
      </c>
      <c r="H56" s="6">
        <f>STDEV(G55:G56)</f>
        <v>1.2727922061357855</v>
      </c>
      <c r="I56" s="6"/>
      <c r="J56" s="6"/>
      <c r="K56" s="6">
        <v>3.5</v>
      </c>
      <c r="L56" s="6">
        <f>STDEV(K55:K56)</f>
        <v>2.064751801064719</v>
      </c>
      <c r="M56" s="6"/>
      <c r="N56" s="6"/>
      <c r="O56" s="26" t="s">
        <v>316</v>
      </c>
      <c r="P56" s="6" t="s">
        <v>198</v>
      </c>
    </row>
    <row r="57" spans="2:16" ht="46.5" customHeight="1">
      <c r="B57" s="4" t="s">
        <v>66</v>
      </c>
      <c r="C57" s="5" t="s">
        <v>67</v>
      </c>
      <c r="D57" s="15" t="s">
        <v>68</v>
      </c>
      <c r="E57" s="15">
        <v>30525894</v>
      </c>
      <c r="F57" s="7" t="s">
        <v>347</v>
      </c>
      <c r="G57" s="6">
        <v>2.9</v>
      </c>
      <c r="H57" s="6">
        <f>AVERAGE(G57:G58)</f>
        <v>1.45</v>
      </c>
      <c r="I57" s="6">
        <f>STDEV(G57:G58)</f>
        <v>2.0506096654409878</v>
      </c>
      <c r="J57" s="6">
        <f>I57/H57*100</f>
        <v>141.4213562373095</v>
      </c>
      <c r="K57" s="6">
        <v>0</v>
      </c>
      <c r="L57" s="6">
        <f>AVERAGE(K57:K58)</f>
        <v>0</v>
      </c>
      <c r="M57" s="6">
        <f>STDEV(K57:K58)</f>
        <v>0</v>
      </c>
      <c r="N57" s="6"/>
      <c r="O57" s="25">
        <v>1</v>
      </c>
      <c r="P57" s="6" t="s">
        <v>198</v>
      </c>
    </row>
    <row r="58" spans="2:16" ht="46.5" customHeight="1">
      <c r="B58" s="9" t="s">
        <v>66</v>
      </c>
      <c r="C58" s="5" t="s">
        <v>67</v>
      </c>
      <c r="D58" s="6" t="s">
        <v>68</v>
      </c>
      <c r="E58" s="6">
        <v>30525894</v>
      </c>
      <c r="F58" s="6" t="s">
        <v>301</v>
      </c>
      <c r="G58" s="6">
        <v>0</v>
      </c>
      <c r="H58" s="6">
        <f>STDEV(G57:G58)</f>
        <v>2.0506096654409878</v>
      </c>
      <c r="I58" s="6"/>
      <c r="J58" s="6"/>
      <c r="K58" s="6">
        <v>0</v>
      </c>
      <c r="L58" s="6">
        <f>STDEV(K57:K58)</f>
        <v>0</v>
      </c>
      <c r="M58" s="6"/>
      <c r="N58" s="6"/>
      <c r="O58" s="26">
        <v>1</v>
      </c>
      <c r="P58" s="6" t="s">
        <v>198</v>
      </c>
    </row>
    <row r="59" spans="2:16" ht="46.5" customHeight="1">
      <c r="B59" s="9" t="s">
        <v>386</v>
      </c>
      <c r="C59" s="5" t="s">
        <v>387</v>
      </c>
      <c r="D59" s="6" t="s">
        <v>84</v>
      </c>
      <c r="E59" s="6">
        <v>502692</v>
      </c>
      <c r="F59" s="6" t="s">
        <v>300</v>
      </c>
      <c r="G59" s="6">
        <v>2.3</v>
      </c>
      <c r="H59" s="6">
        <f>AVERAGE(G59:G60)</f>
        <v>1.75</v>
      </c>
      <c r="I59" s="6">
        <f>STDEV(G59:G60)</f>
        <v>0.7778174593052014</v>
      </c>
      <c r="J59" s="6">
        <f>I59/H59*100</f>
        <v>44.44671196029722</v>
      </c>
      <c r="K59" s="6">
        <v>8</v>
      </c>
      <c r="L59" s="6">
        <f>AVERAGE(K59:K60)</f>
        <v>6.1</v>
      </c>
      <c r="M59" s="6">
        <f>STDEV(K59:K60)</f>
        <v>2.687005768508883</v>
      </c>
      <c r="N59" s="6">
        <f>M59/L59*100</f>
        <v>44.04927489358825</v>
      </c>
      <c r="O59" s="25" t="s">
        <v>316</v>
      </c>
      <c r="P59" s="6" t="s">
        <v>198</v>
      </c>
    </row>
    <row r="60" spans="2:16" ht="46.5" customHeight="1">
      <c r="B60" s="4" t="s">
        <v>386</v>
      </c>
      <c r="C60" s="5" t="s">
        <v>387</v>
      </c>
      <c r="D60" s="6" t="s">
        <v>84</v>
      </c>
      <c r="E60" s="6">
        <v>502692</v>
      </c>
      <c r="F60" s="7" t="s">
        <v>347</v>
      </c>
      <c r="G60" s="6">
        <v>1.2</v>
      </c>
      <c r="H60" s="6">
        <f>STDEV(G59:G60)</f>
        <v>0.7778174593052014</v>
      </c>
      <c r="I60" s="6"/>
      <c r="J60" s="6"/>
      <c r="K60" s="6">
        <v>4.2</v>
      </c>
      <c r="L60" s="6">
        <f>STDEV(K59:K60)</f>
        <v>2.687005768508883</v>
      </c>
      <c r="M60" s="6"/>
      <c r="N60" s="6"/>
      <c r="O60" s="25" t="s">
        <v>316</v>
      </c>
      <c r="P60" s="6" t="s">
        <v>198</v>
      </c>
    </row>
    <row r="61" spans="2:16" ht="46.5" customHeight="1">
      <c r="B61" s="9" t="s">
        <v>389</v>
      </c>
      <c r="C61" s="5" t="s">
        <v>258</v>
      </c>
      <c r="D61" s="6" t="s">
        <v>259</v>
      </c>
      <c r="E61" s="6">
        <v>100970</v>
      </c>
      <c r="F61" s="6" t="s">
        <v>299</v>
      </c>
      <c r="G61" s="6">
        <v>5.8</v>
      </c>
      <c r="H61" s="6">
        <f>AVERAGE(G61:G62)</f>
        <v>5.05</v>
      </c>
      <c r="I61" s="6">
        <f>STDEV(G61:G62)</f>
        <v>1.0606601717798212</v>
      </c>
      <c r="J61" s="6">
        <f>I61/H61*100</f>
        <v>21.003171718412304</v>
      </c>
      <c r="K61" s="6">
        <v>11.1</v>
      </c>
      <c r="L61" s="6">
        <f>AVERAGE(K61:K62)</f>
        <v>11.149999999999999</v>
      </c>
      <c r="M61" s="6">
        <f>STDEV(K61:K62)</f>
        <v>0.07071067811902454</v>
      </c>
      <c r="N61" s="6">
        <f>M61/L61*100</f>
        <v>0.6341764853724174</v>
      </c>
      <c r="O61" s="25" t="s">
        <v>316</v>
      </c>
      <c r="P61" s="6" t="s">
        <v>198</v>
      </c>
    </row>
    <row r="62" spans="2:16" ht="46.5" customHeight="1">
      <c r="B62" s="4" t="s">
        <v>389</v>
      </c>
      <c r="C62" s="5" t="s">
        <v>258</v>
      </c>
      <c r="D62" s="6" t="s">
        <v>259</v>
      </c>
      <c r="E62" s="6">
        <v>100970</v>
      </c>
      <c r="F62" s="7" t="s">
        <v>298</v>
      </c>
      <c r="G62" s="6">
        <v>4.3</v>
      </c>
      <c r="H62" s="6">
        <f>STDEV(G61:G62)</f>
        <v>1.0606601717798212</v>
      </c>
      <c r="I62" s="6"/>
      <c r="J62" s="6"/>
      <c r="K62" s="6">
        <v>11.2</v>
      </c>
      <c r="L62" s="6">
        <f>STDEV(K61:K62)</f>
        <v>0.07071067811902454</v>
      </c>
      <c r="M62" s="6"/>
      <c r="N62" s="6"/>
      <c r="O62" s="25" t="s">
        <v>316</v>
      </c>
      <c r="P62" s="6" t="s">
        <v>198</v>
      </c>
    </row>
    <row r="63" spans="2:16" ht="46.5" customHeight="1">
      <c r="B63" s="4" t="s">
        <v>49</v>
      </c>
      <c r="C63" s="5" t="s">
        <v>50</v>
      </c>
      <c r="D63" s="6" t="s">
        <v>51</v>
      </c>
      <c r="E63" s="6">
        <v>106694</v>
      </c>
      <c r="F63" s="7" t="s">
        <v>346</v>
      </c>
      <c r="G63" s="6">
        <v>11.5</v>
      </c>
      <c r="H63" s="6">
        <f>AVERAGE(G63:G64)</f>
        <v>7.9</v>
      </c>
      <c r="I63" s="6">
        <f>STDEV(G63:G64)</f>
        <v>5.091168824543142</v>
      </c>
      <c r="J63" s="6">
        <f>I63/H63*100</f>
        <v>64.44517499421698</v>
      </c>
      <c r="K63" s="6">
        <v>18.8</v>
      </c>
      <c r="L63" s="6">
        <f>AVERAGE(K63:K64)</f>
        <v>17.05</v>
      </c>
      <c r="M63" s="6">
        <f>STDEV(K63:K64)</f>
        <v>2.4748737341529163</v>
      </c>
      <c r="N63" s="6">
        <f>M63/L63*100</f>
        <v>14.515388470105082</v>
      </c>
      <c r="O63" s="25" t="s">
        <v>316</v>
      </c>
      <c r="P63" s="6" t="s">
        <v>198</v>
      </c>
    </row>
    <row r="64" spans="2:16" ht="46.5" customHeight="1">
      <c r="B64" s="9" t="s">
        <v>49</v>
      </c>
      <c r="C64" s="5" t="s">
        <v>50</v>
      </c>
      <c r="D64" s="6" t="s">
        <v>51</v>
      </c>
      <c r="E64" s="6">
        <v>106694</v>
      </c>
      <c r="F64" s="6" t="s">
        <v>301</v>
      </c>
      <c r="G64" s="6">
        <v>4.3</v>
      </c>
      <c r="H64" s="6">
        <f>STDEV(G63:G64)</f>
        <v>5.091168824543142</v>
      </c>
      <c r="I64" s="6"/>
      <c r="J64" s="6"/>
      <c r="K64" s="6">
        <v>15.3</v>
      </c>
      <c r="L64" s="6">
        <f>STDEV(K63:K64)</f>
        <v>2.4748737341529163</v>
      </c>
      <c r="M64" s="6"/>
      <c r="N64" s="6"/>
      <c r="O64" s="25" t="s">
        <v>316</v>
      </c>
      <c r="P64" s="6" t="s">
        <v>198</v>
      </c>
    </row>
    <row r="65" spans="2:16" ht="46.5" customHeight="1">
      <c r="B65" s="4" t="s">
        <v>52</v>
      </c>
      <c r="C65" s="5" t="s">
        <v>53</v>
      </c>
      <c r="D65" s="6"/>
      <c r="E65" s="6"/>
      <c r="F65" s="7" t="s">
        <v>345</v>
      </c>
      <c r="G65" s="6">
        <v>0.8</v>
      </c>
      <c r="H65" s="6">
        <f>AVERAGE(G65:G66)</f>
        <v>0.4</v>
      </c>
      <c r="I65" s="6">
        <f>STDEV(G65:G66)</f>
        <v>0.5656854249492381</v>
      </c>
      <c r="J65" s="6">
        <f>I65/H65*100</f>
        <v>141.4213562373095</v>
      </c>
      <c r="K65" s="6">
        <v>2.1</v>
      </c>
      <c r="L65" s="6">
        <f>AVERAGE(K65:K66)</f>
        <v>4.05</v>
      </c>
      <c r="M65" s="6">
        <f>STDEV(K65:K66)</f>
        <v>2.757716446627535</v>
      </c>
      <c r="N65" s="6">
        <f>M65/L65*100</f>
        <v>68.09176411426012</v>
      </c>
      <c r="O65" s="25" t="s">
        <v>316</v>
      </c>
      <c r="P65" s="6" t="s">
        <v>198</v>
      </c>
    </row>
    <row r="66" spans="2:16" ht="46.5" customHeight="1">
      <c r="B66" s="9" t="s">
        <v>52</v>
      </c>
      <c r="C66" s="5" t="s">
        <v>53</v>
      </c>
      <c r="D66" s="6"/>
      <c r="E66" s="6"/>
      <c r="F66" s="6" t="s">
        <v>299</v>
      </c>
      <c r="G66" s="6">
        <v>0</v>
      </c>
      <c r="H66" s="6">
        <f>STDEV(G65:G66)</f>
        <v>0.5656854249492381</v>
      </c>
      <c r="I66" s="6"/>
      <c r="J66" s="6"/>
      <c r="K66" s="6">
        <v>6</v>
      </c>
      <c r="L66" s="6">
        <f>STDEV(K65:K66)</f>
        <v>2.757716446627535</v>
      </c>
      <c r="M66" s="6"/>
      <c r="N66" s="6"/>
      <c r="O66" s="25" t="s">
        <v>316</v>
      </c>
      <c r="P66" s="6" t="s">
        <v>198</v>
      </c>
    </row>
    <row r="67" spans="2:16" ht="46.5" customHeight="1">
      <c r="B67" s="4" t="s">
        <v>54</v>
      </c>
      <c r="C67" s="5" t="s">
        <v>433</v>
      </c>
      <c r="D67" s="6"/>
      <c r="E67" s="6"/>
      <c r="F67" s="7" t="s">
        <v>347</v>
      </c>
      <c r="G67" s="6">
        <v>0</v>
      </c>
      <c r="H67" s="6">
        <f>AVERAGE(G67:G68)</f>
        <v>0</v>
      </c>
      <c r="I67" s="6">
        <f>STDEV(G67:G68)</f>
        <v>0</v>
      </c>
      <c r="J67" s="6"/>
      <c r="K67" s="6">
        <v>0</v>
      </c>
      <c r="L67" s="6">
        <f>AVERAGE(K67:K68)</f>
        <v>0.175</v>
      </c>
      <c r="M67" s="6">
        <f>STDEV(K67:K68)</f>
        <v>0.24748737341529162</v>
      </c>
      <c r="N67" s="6">
        <f>M67/L67*100</f>
        <v>141.4213562373095</v>
      </c>
      <c r="O67" s="25" t="s">
        <v>316</v>
      </c>
      <c r="P67" s="6" t="s">
        <v>198</v>
      </c>
    </row>
    <row r="68" spans="2:16" ht="46.5" customHeight="1">
      <c r="B68" s="9" t="s">
        <v>54</v>
      </c>
      <c r="C68" s="5" t="s">
        <v>433</v>
      </c>
      <c r="D68" s="6"/>
      <c r="E68" s="6"/>
      <c r="F68" s="6" t="s">
        <v>298</v>
      </c>
      <c r="G68" s="6">
        <v>0</v>
      </c>
      <c r="H68" s="6">
        <f>STDEV(G67:G68)</f>
        <v>0</v>
      </c>
      <c r="I68" s="6"/>
      <c r="J68" s="6"/>
      <c r="K68" s="6">
        <v>0.35</v>
      </c>
      <c r="L68" s="6">
        <f>STDEV(K67:K68)</f>
        <v>0.24748737341529162</v>
      </c>
      <c r="M68" s="6"/>
      <c r="N68" s="6"/>
      <c r="O68" s="25" t="s">
        <v>316</v>
      </c>
      <c r="P68" s="6" t="s">
        <v>198</v>
      </c>
    </row>
    <row r="69" spans="2:16" ht="46.5" customHeight="1">
      <c r="B69" s="10" t="s">
        <v>121</v>
      </c>
      <c r="C69" s="11" t="s">
        <v>122</v>
      </c>
      <c r="D69" s="8"/>
      <c r="E69" s="8"/>
      <c r="F69" s="7" t="s">
        <v>347</v>
      </c>
      <c r="G69" s="6">
        <v>10.4</v>
      </c>
      <c r="H69" s="6">
        <f>AVERAGE(G69:G70)</f>
        <v>11.65</v>
      </c>
      <c r="I69" s="6">
        <f>STDEV(G69:G70)</f>
        <v>1.7677669529663689</v>
      </c>
      <c r="J69" s="6">
        <f>I69/H69*100</f>
        <v>15.173965261513894</v>
      </c>
      <c r="K69" s="6">
        <v>11.2</v>
      </c>
      <c r="L69" s="6">
        <f>AVERAGE(K69:K70)</f>
        <v>11.2</v>
      </c>
      <c r="M69" s="6" t="e">
        <f>STDEV(K69:K70)</f>
        <v>#DIV/0!</v>
      </c>
      <c r="N69" s="6"/>
      <c r="O69" s="25">
        <v>1</v>
      </c>
      <c r="P69" s="6" t="s">
        <v>198</v>
      </c>
    </row>
    <row r="70" spans="2:16" ht="46.5" customHeight="1">
      <c r="B70" s="9" t="s">
        <v>121</v>
      </c>
      <c r="C70" s="5" t="s">
        <v>122</v>
      </c>
      <c r="D70" s="6"/>
      <c r="E70" s="6"/>
      <c r="F70" s="6" t="s">
        <v>298</v>
      </c>
      <c r="G70" s="6">
        <v>12.9</v>
      </c>
      <c r="H70" s="6">
        <f>STDEV(G69:G70)</f>
        <v>1.7677669529663689</v>
      </c>
      <c r="I70" s="6"/>
      <c r="J70" s="6"/>
      <c r="K70" s="6" t="s">
        <v>427</v>
      </c>
      <c r="L70" s="6" t="e">
        <f>STDEV(K69:K70)</f>
        <v>#DIV/0!</v>
      </c>
      <c r="M70" s="6"/>
      <c r="N70" s="6"/>
      <c r="O70" s="26">
        <v>1</v>
      </c>
      <c r="P70" s="6" t="s">
        <v>198</v>
      </c>
    </row>
    <row r="71" spans="2:16" ht="46.5" customHeight="1">
      <c r="B71" s="10" t="s">
        <v>276</v>
      </c>
      <c r="C71" s="11" t="s">
        <v>376</v>
      </c>
      <c r="D71" s="8" t="s">
        <v>377</v>
      </c>
      <c r="E71" s="8">
        <v>135375</v>
      </c>
      <c r="F71" s="7" t="s">
        <v>345</v>
      </c>
      <c r="G71" s="6">
        <v>13.4</v>
      </c>
      <c r="H71" s="6">
        <f>AVERAGE(G71:G72)</f>
        <v>11.15</v>
      </c>
      <c r="I71" s="6">
        <f>STDEV(G71:G72)</f>
        <v>3.1819805153394594</v>
      </c>
      <c r="J71" s="6">
        <f>I71/H71*100</f>
        <v>28.5379418416095</v>
      </c>
      <c r="K71" s="6">
        <v>15.5</v>
      </c>
      <c r="L71" s="6">
        <f>AVERAGE(K71:K72)</f>
        <v>13.25</v>
      </c>
      <c r="M71" s="6">
        <f>STDEV(K71:K72)</f>
        <v>3.181980515339464</v>
      </c>
      <c r="N71" s="6">
        <f>M71/L71*100</f>
        <v>24.01494728558086</v>
      </c>
      <c r="O71" s="25" t="s">
        <v>316</v>
      </c>
      <c r="P71" s="6" t="s">
        <v>198</v>
      </c>
    </row>
    <row r="72" spans="2:16" ht="46.5" customHeight="1">
      <c r="B72" s="9" t="s">
        <v>276</v>
      </c>
      <c r="C72" s="5" t="s">
        <v>376</v>
      </c>
      <c r="D72" s="6" t="s">
        <v>377</v>
      </c>
      <c r="E72" s="6">
        <v>135375</v>
      </c>
      <c r="F72" s="6" t="s">
        <v>301</v>
      </c>
      <c r="G72" s="6">
        <v>8.9</v>
      </c>
      <c r="H72" s="6">
        <f>STDEV(G71:G72)</f>
        <v>3.1819805153394594</v>
      </c>
      <c r="I72" s="6"/>
      <c r="J72" s="6"/>
      <c r="K72" s="6">
        <v>11</v>
      </c>
      <c r="L72" s="6">
        <f>STDEV(K71:K72)</f>
        <v>3.181980515339464</v>
      </c>
      <c r="M72" s="6"/>
      <c r="N72" s="6"/>
      <c r="O72" s="26" t="s">
        <v>316</v>
      </c>
      <c r="P72" s="6" t="s">
        <v>198</v>
      </c>
    </row>
    <row r="73" spans="2:16" ht="46.5" customHeight="1">
      <c r="B73" s="4" t="s">
        <v>378</v>
      </c>
      <c r="C73" s="5" t="s">
        <v>379</v>
      </c>
      <c r="D73" s="6" t="s">
        <v>380</v>
      </c>
      <c r="E73" s="6">
        <v>594616</v>
      </c>
      <c r="F73" s="7" t="s">
        <v>347</v>
      </c>
      <c r="G73" s="6">
        <v>10.8</v>
      </c>
      <c r="H73" s="6">
        <f>AVERAGE(G73:G74)</f>
        <v>12.850000000000001</v>
      </c>
      <c r="I73" s="6">
        <f>STDEV(G73:G74)</f>
        <v>2.89913780286484</v>
      </c>
      <c r="J73" s="6">
        <f>I73/H73*100</f>
        <v>22.56138367988202</v>
      </c>
      <c r="K73" s="6">
        <v>11.3</v>
      </c>
      <c r="L73" s="6">
        <f>AVERAGE(K73:K74)</f>
        <v>13.45</v>
      </c>
      <c r="M73" s="6">
        <f>STDEV(K73:K74)</f>
        <v>3.0405591591021643</v>
      </c>
      <c r="N73" s="6">
        <f>M73/L73*100</f>
        <v>22.606387800016094</v>
      </c>
      <c r="O73" s="25">
        <v>1</v>
      </c>
      <c r="P73" s="6" t="s">
        <v>198</v>
      </c>
    </row>
    <row r="74" spans="2:16" ht="46.5" customHeight="1">
      <c r="B74" s="9" t="s">
        <v>378</v>
      </c>
      <c r="C74" s="5" t="s">
        <v>379</v>
      </c>
      <c r="D74" s="6" t="s">
        <v>380</v>
      </c>
      <c r="E74" s="6">
        <v>594616</v>
      </c>
      <c r="F74" s="6" t="s">
        <v>299</v>
      </c>
      <c r="G74" s="6">
        <v>14.9</v>
      </c>
      <c r="H74" s="6">
        <f>STDEV(G73:G74)</f>
        <v>2.89913780286484</v>
      </c>
      <c r="I74" s="6"/>
      <c r="J74" s="6"/>
      <c r="K74" s="6">
        <v>15.6</v>
      </c>
      <c r="L74" s="6">
        <f>STDEV(K73:K74)</f>
        <v>3.0405591591021643</v>
      </c>
      <c r="M74" s="6"/>
      <c r="N74" s="6"/>
      <c r="O74" s="26">
        <v>1</v>
      </c>
      <c r="P74" s="6" t="s">
        <v>198</v>
      </c>
    </row>
    <row r="75" spans="2:16" ht="46.5" customHeight="1">
      <c r="B75" s="10" t="s">
        <v>246</v>
      </c>
      <c r="C75" s="11" t="s">
        <v>78</v>
      </c>
      <c r="D75" s="8"/>
      <c r="E75" s="8"/>
      <c r="F75" s="7" t="s">
        <v>300</v>
      </c>
      <c r="G75" s="6">
        <v>7.2</v>
      </c>
      <c r="H75" s="6">
        <f>AVERAGE(G75:G76)</f>
        <v>3.6</v>
      </c>
      <c r="I75" s="6">
        <f>STDEV(G75:G76)</f>
        <v>5.091168824543142</v>
      </c>
      <c r="J75" s="6">
        <f>I75/H75*100</f>
        <v>141.42135623730948</v>
      </c>
      <c r="K75" s="6">
        <v>8.9</v>
      </c>
      <c r="L75" s="6">
        <f>AVERAGE(K75:K76)</f>
        <v>6.51</v>
      </c>
      <c r="M75" s="6">
        <f>STDEV(K75:K76)</f>
        <v>3.3799704140716993</v>
      </c>
      <c r="N75" s="6">
        <f>M75/L75*100</f>
        <v>51.91966841892012</v>
      </c>
      <c r="O75" s="25" t="s">
        <v>316</v>
      </c>
      <c r="P75" s="6" t="s">
        <v>198</v>
      </c>
    </row>
    <row r="76" spans="2:16" ht="46.5" customHeight="1">
      <c r="B76" s="9" t="s">
        <v>246</v>
      </c>
      <c r="C76" s="5" t="s">
        <v>78</v>
      </c>
      <c r="D76" s="6"/>
      <c r="E76" s="6"/>
      <c r="F76" s="6" t="s">
        <v>301</v>
      </c>
      <c r="G76" s="6">
        <v>0</v>
      </c>
      <c r="H76" s="6">
        <f>STDEV(G75:G76)</f>
        <v>5.091168824543142</v>
      </c>
      <c r="I76" s="6"/>
      <c r="J76" s="6"/>
      <c r="K76" s="6">
        <v>4.12</v>
      </c>
      <c r="L76" s="6">
        <f>STDEV(K75:K76)</f>
        <v>3.3799704140716993</v>
      </c>
      <c r="M76" s="6"/>
      <c r="N76" s="6"/>
      <c r="O76" s="26" t="s">
        <v>316</v>
      </c>
      <c r="P76" s="6" t="s">
        <v>198</v>
      </c>
    </row>
    <row r="77" spans="2:16" ht="46.5" customHeight="1">
      <c r="B77" s="10" t="s">
        <v>79</v>
      </c>
      <c r="C77" s="11" t="s">
        <v>80</v>
      </c>
      <c r="D77" s="8"/>
      <c r="E77" s="8"/>
      <c r="F77" s="7" t="s">
        <v>345</v>
      </c>
      <c r="G77" s="13">
        <v>4</v>
      </c>
      <c r="H77" s="6">
        <f>AVERAGE(G77:G78)</f>
        <v>4.1</v>
      </c>
      <c r="I77" s="6">
        <f>STDEV(G77:G78)</f>
        <v>0.14142135623732055</v>
      </c>
      <c r="J77" s="6">
        <f>I77/H77*100</f>
        <v>3.449301371641965</v>
      </c>
      <c r="K77" s="6">
        <v>15.9</v>
      </c>
      <c r="L77" s="6">
        <f>AVERAGE(K77:K78)</f>
        <v>12.95</v>
      </c>
      <c r="M77" s="6">
        <f>STDEV(K77:K78)</f>
        <v>4.171930009000634</v>
      </c>
      <c r="N77" s="6">
        <f>M77/L77*100</f>
        <v>32.21567574517864</v>
      </c>
      <c r="O77" s="25" t="s">
        <v>316</v>
      </c>
      <c r="P77" s="6" t="s">
        <v>198</v>
      </c>
    </row>
    <row r="78" spans="2:16" ht="46.5" customHeight="1">
      <c r="B78" s="9" t="s">
        <v>79</v>
      </c>
      <c r="C78" s="5" t="s">
        <v>80</v>
      </c>
      <c r="D78" s="6"/>
      <c r="E78" s="6"/>
      <c r="F78" s="6" t="s">
        <v>299</v>
      </c>
      <c r="G78" s="13">
        <v>4.2</v>
      </c>
      <c r="H78" s="6">
        <f>STDEV(G77:G78)</f>
        <v>0.14142135623732055</v>
      </c>
      <c r="I78" s="6"/>
      <c r="J78" s="6"/>
      <c r="K78" s="6">
        <v>10</v>
      </c>
      <c r="L78" s="6">
        <f>STDEV(K77:K78)</f>
        <v>4.171930009000634</v>
      </c>
      <c r="M78" s="6"/>
      <c r="N78" s="6"/>
      <c r="O78" s="26" t="s">
        <v>316</v>
      </c>
      <c r="P78" s="6" t="s">
        <v>198</v>
      </c>
    </row>
    <row r="79" spans="2:16" ht="46.5" customHeight="1">
      <c r="B79" s="10" t="s">
        <v>243</v>
      </c>
      <c r="C79" s="11" t="s">
        <v>405</v>
      </c>
      <c r="D79" s="8"/>
      <c r="E79" s="8"/>
      <c r="F79" s="7" t="s">
        <v>300</v>
      </c>
      <c r="G79" s="6">
        <v>4.3</v>
      </c>
      <c r="H79" s="6">
        <f>AVERAGE(G79:G80)</f>
        <v>4.15</v>
      </c>
      <c r="I79" s="6">
        <f>STDEV(G79:G80)</f>
        <v>0.21213203435593478</v>
      </c>
      <c r="J79" s="6">
        <f>I79/H79*100</f>
        <v>5.111615285685175</v>
      </c>
      <c r="K79" s="6">
        <v>4.1</v>
      </c>
      <c r="L79" s="6">
        <f>AVERAGE(K79:K80)</f>
        <v>4.15</v>
      </c>
      <c r="M79" s="6">
        <f>STDEV(K79:K80)</f>
        <v>0.0707106781186226</v>
      </c>
      <c r="N79" s="6">
        <f>M79/L79*100</f>
        <v>1.7038717618945203</v>
      </c>
      <c r="O79" s="25" t="s">
        <v>317</v>
      </c>
      <c r="P79" s="6" t="s">
        <v>198</v>
      </c>
    </row>
    <row r="80" spans="2:16" ht="46.5" customHeight="1">
      <c r="B80" s="9" t="s">
        <v>243</v>
      </c>
      <c r="C80" s="5" t="s">
        <v>405</v>
      </c>
      <c r="D80" s="6"/>
      <c r="E80" s="6"/>
      <c r="F80" s="6" t="s">
        <v>301</v>
      </c>
      <c r="G80" s="6">
        <v>4</v>
      </c>
      <c r="H80" s="6">
        <f>STDEV(G79:G80)</f>
        <v>0.21213203435593478</v>
      </c>
      <c r="I80" s="6"/>
      <c r="J80" s="6"/>
      <c r="K80" s="6">
        <v>4.2</v>
      </c>
      <c r="L80" s="6">
        <f>STDEV(K79:K80)</f>
        <v>0.0707106781186226</v>
      </c>
      <c r="M80" s="6"/>
      <c r="N80" s="6"/>
      <c r="O80" s="25" t="s">
        <v>317</v>
      </c>
      <c r="P80" s="6" t="s">
        <v>198</v>
      </c>
    </row>
    <row r="81" spans="2:16" ht="46.5" customHeight="1">
      <c r="B81" s="10" t="s">
        <v>123</v>
      </c>
      <c r="C81" s="11" t="s">
        <v>124</v>
      </c>
      <c r="D81" s="8"/>
      <c r="E81" s="8"/>
      <c r="F81" s="7" t="s">
        <v>345</v>
      </c>
      <c r="G81" s="6">
        <v>17</v>
      </c>
      <c r="H81" s="6">
        <f>AVERAGE(G81:G82)</f>
        <v>15.25</v>
      </c>
      <c r="I81" s="6">
        <f>STDEV(G81:G82)</f>
        <v>2.4748737341529163</v>
      </c>
      <c r="J81" s="6">
        <f>I81/H81*100</f>
        <v>16.22868022395355</v>
      </c>
      <c r="K81" s="6">
        <v>18.6</v>
      </c>
      <c r="L81" s="6">
        <f>AVERAGE(K81:K82)</f>
        <v>18.4</v>
      </c>
      <c r="M81" s="6">
        <f>STDEV(K81:K82)</f>
        <v>0.28284271247489234</v>
      </c>
      <c r="N81" s="6">
        <f>M81/L81*100</f>
        <v>1.5371886547548497</v>
      </c>
      <c r="O81" s="25" t="s">
        <v>317</v>
      </c>
      <c r="P81" s="6" t="s">
        <v>198</v>
      </c>
    </row>
    <row r="82" spans="2:16" ht="46.5" customHeight="1">
      <c r="B82" s="9" t="s">
        <v>123</v>
      </c>
      <c r="C82" s="5" t="s">
        <v>124</v>
      </c>
      <c r="D82" s="6"/>
      <c r="E82" s="6"/>
      <c r="F82" s="6" t="s">
        <v>300</v>
      </c>
      <c r="G82" s="6">
        <v>13.5</v>
      </c>
      <c r="H82" s="6">
        <f>STDEV(G81:G82)</f>
        <v>2.4748737341529163</v>
      </c>
      <c r="I82" s="6"/>
      <c r="J82" s="6"/>
      <c r="K82" s="6">
        <v>18.2</v>
      </c>
      <c r="L82" s="6">
        <f>STDEV(K81:K82)</f>
        <v>0.28284271247489234</v>
      </c>
      <c r="M82" s="6"/>
      <c r="N82" s="6"/>
      <c r="O82" s="25" t="s">
        <v>317</v>
      </c>
      <c r="P82" s="6" t="s">
        <v>198</v>
      </c>
    </row>
    <row r="83" spans="2:16" ht="46.5" customHeight="1">
      <c r="B83" s="9" t="s">
        <v>262</v>
      </c>
      <c r="C83" s="5" t="s">
        <v>263</v>
      </c>
      <c r="D83" s="6" t="s">
        <v>264</v>
      </c>
      <c r="E83" s="6">
        <v>125122</v>
      </c>
      <c r="F83" s="6" t="s">
        <v>301</v>
      </c>
      <c r="G83" s="6">
        <v>4.1</v>
      </c>
      <c r="H83" s="6">
        <f>AVERAGE(G83:G84)</f>
        <v>2.9</v>
      </c>
      <c r="I83" s="6">
        <f>STDEV(G83:G84)</f>
        <v>1.6970562748477138</v>
      </c>
      <c r="J83" s="6">
        <f>I83/H83*100</f>
        <v>58.51918189130048</v>
      </c>
      <c r="K83" s="6">
        <v>4.6</v>
      </c>
      <c r="L83" s="6">
        <f>AVERAGE(K83:K84)</f>
        <v>6.35</v>
      </c>
      <c r="M83" s="6">
        <f>STDEV(K83:K84)</f>
        <v>2.4748737341529163</v>
      </c>
      <c r="N83" s="6">
        <f>M83/L83*100</f>
        <v>38.97438951421916</v>
      </c>
      <c r="O83" s="25" t="s">
        <v>316</v>
      </c>
      <c r="P83" s="6" t="s">
        <v>198</v>
      </c>
    </row>
    <row r="84" spans="2:16" ht="46.5" customHeight="1">
      <c r="B84" s="4" t="s">
        <v>262</v>
      </c>
      <c r="C84" s="5" t="s">
        <v>263</v>
      </c>
      <c r="D84" s="6" t="s">
        <v>264</v>
      </c>
      <c r="E84" s="6">
        <v>125122</v>
      </c>
      <c r="F84" s="7" t="s">
        <v>347</v>
      </c>
      <c r="G84" s="6">
        <v>1.7</v>
      </c>
      <c r="H84" s="6">
        <f>STDEV(G83:G84)</f>
        <v>1.6970562748477138</v>
      </c>
      <c r="I84" s="6"/>
      <c r="J84" s="6"/>
      <c r="K84" s="6">
        <v>8.1</v>
      </c>
      <c r="L84" s="6">
        <f>STDEV(K83:K84)</f>
        <v>2.4748737341529163</v>
      </c>
      <c r="M84" s="6"/>
      <c r="N84" s="6"/>
      <c r="O84" s="26" t="s">
        <v>316</v>
      </c>
      <c r="P84" s="6" t="s">
        <v>198</v>
      </c>
    </row>
    <row r="85" spans="2:16" ht="46.5" customHeight="1">
      <c r="B85" s="9" t="s">
        <v>265</v>
      </c>
      <c r="C85" s="5" t="s">
        <v>266</v>
      </c>
      <c r="D85" s="6" t="s">
        <v>267</v>
      </c>
      <c r="E85" s="6">
        <v>78842</v>
      </c>
      <c r="F85" s="6" t="s">
        <v>299</v>
      </c>
      <c r="G85" s="6">
        <v>2.1</v>
      </c>
      <c r="H85" s="6">
        <f>AVERAGE(G85:G86)</f>
        <v>1.05</v>
      </c>
      <c r="I85" s="6">
        <f>STDEV(G85:G86)</f>
        <v>1.4849242404917498</v>
      </c>
      <c r="J85" s="6">
        <f>I85/H85*100</f>
        <v>141.42135623730948</v>
      </c>
      <c r="K85" s="6">
        <v>19.4</v>
      </c>
      <c r="L85" s="6">
        <f>AVERAGE(K85:K86)</f>
        <v>19.7</v>
      </c>
      <c r="M85" s="6">
        <f>STDEV(K85:K86)</f>
        <v>0.42426406871186956</v>
      </c>
      <c r="N85" s="6">
        <f>M85/L85*100</f>
        <v>2.1536247142734495</v>
      </c>
      <c r="O85" s="25" t="s">
        <v>318</v>
      </c>
      <c r="P85" s="6" t="s">
        <v>198</v>
      </c>
    </row>
    <row r="86" spans="2:16" ht="46.5" customHeight="1">
      <c r="B86" s="4" t="s">
        <v>265</v>
      </c>
      <c r="C86" s="5" t="s">
        <v>266</v>
      </c>
      <c r="D86" s="6" t="s">
        <v>267</v>
      </c>
      <c r="E86" s="6">
        <v>78842</v>
      </c>
      <c r="F86" s="7" t="s">
        <v>346</v>
      </c>
      <c r="G86" s="6">
        <v>0</v>
      </c>
      <c r="H86" s="6">
        <f>STDEV(G85:G86)</f>
        <v>1.4849242404917498</v>
      </c>
      <c r="I86" s="6"/>
      <c r="J86" s="6"/>
      <c r="K86" s="6">
        <v>20</v>
      </c>
      <c r="L86" s="6">
        <f>STDEV(K85:K86)</f>
        <v>0.42426406871186956</v>
      </c>
      <c r="M86" s="6"/>
      <c r="N86" s="6"/>
      <c r="O86" s="26" t="s">
        <v>318</v>
      </c>
      <c r="P86" s="6" t="s">
        <v>198</v>
      </c>
    </row>
    <row r="87" spans="2:16" ht="46.5" customHeight="1">
      <c r="B87" s="4" t="s">
        <v>56</v>
      </c>
      <c r="C87" s="5" t="s">
        <v>57</v>
      </c>
      <c r="D87" s="6"/>
      <c r="E87" s="6"/>
      <c r="F87" s="7" t="s">
        <v>345</v>
      </c>
      <c r="G87" s="6">
        <v>17.2</v>
      </c>
      <c r="H87" s="6">
        <f>AVERAGE(G87:G88)</f>
        <v>13.55</v>
      </c>
      <c r="I87" s="6">
        <f>STDEV(G87:G88)</f>
        <v>5.161879502661789</v>
      </c>
      <c r="J87" s="6">
        <f>I87/H87*100</f>
        <v>38.09505168016081</v>
      </c>
      <c r="K87" s="6">
        <v>18</v>
      </c>
      <c r="L87" s="6">
        <f>AVERAGE(K87:K88)</f>
        <v>14.35</v>
      </c>
      <c r="M87" s="6">
        <f>STDEV(K87:K88)</f>
        <v>5.161879502661801</v>
      </c>
      <c r="N87" s="6">
        <f>M87/L87*100</f>
        <v>35.97128573283485</v>
      </c>
      <c r="O87" s="25" t="s">
        <v>317</v>
      </c>
      <c r="P87" s="6" t="s">
        <v>198</v>
      </c>
    </row>
    <row r="88" spans="2:16" ht="46.5" customHeight="1">
      <c r="B88" s="9" t="s">
        <v>56</v>
      </c>
      <c r="C88" s="5" t="s">
        <v>57</v>
      </c>
      <c r="D88" s="6"/>
      <c r="E88" s="6"/>
      <c r="F88" s="6" t="s">
        <v>301</v>
      </c>
      <c r="G88" s="6">
        <v>9.9</v>
      </c>
      <c r="H88" s="6">
        <f>STDEV(G87:G88)</f>
        <v>5.161879502661789</v>
      </c>
      <c r="I88" s="6"/>
      <c r="J88" s="6"/>
      <c r="K88" s="6">
        <v>10.7</v>
      </c>
      <c r="L88" s="6">
        <f>STDEV(K87:K88)</f>
        <v>5.161879502661801</v>
      </c>
      <c r="M88" s="6"/>
      <c r="N88" s="6"/>
      <c r="O88" s="26" t="s">
        <v>317</v>
      </c>
      <c r="P88" s="6" t="s">
        <v>198</v>
      </c>
    </row>
    <row r="89" spans="2:16" ht="46.5" customHeight="1">
      <c r="B89" s="4" t="s">
        <v>58</v>
      </c>
      <c r="C89" s="5" t="s">
        <v>59</v>
      </c>
      <c r="D89" s="6" t="s">
        <v>75</v>
      </c>
      <c r="E89" s="6">
        <v>35127505</v>
      </c>
      <c r="F89" s="7" t="s">
        <v>300</v>
      </c>
      <c r="G89" s="6">
        <v>0</v>
      </c>
      <c r="H89" s="6">
        <f>AVERAGE(G89:G90)</f>
        <v>0</v>
      </c>
      <c r="I89" s="6">
        <f>STDEV(G89:G90)</f>
        <v>0</v>
      </c>
      <c r="J89" s="6"/>
      <c r="K89" s="6">
        <v>4.5</v>
      </c>
      <c r="L89" s="6">
        <f>AVERAGE(K89:K90)</f>
        <v>7.25</v>
      </c>
      <c r="M89" s="6">
        <f>STDEV(K89:K90)</f>
        <v>3.8890872965260113</v>
      </c>
      <c r="N89" s="6">
        <f>M89/L89*100</f>
        <v>53.64258340035878</v>
      </c>
      <c r="O89" s="25" t="s">
        <v>316</v>
      </c>
      <c r="P89" s="6" t="s">
        <v>198</v>
      </c>
    </row>
    <row r="90" spans="2:16" ht="46.5" customHeight="1">
      <c r="B90" s="9" t="s">
        <v>58</v>
      </c>
      <c r="C90" s="5" t="s">
        <v>59</v>
      </c>
      <c r="D90" s="6" t="s">
        <v>75</v>
      </c>
      <c r="E90" s="6">
        <v>35127505</v>
      </c>
      <c r="F90" s="6" t="s">
        <v>299</v>
      </c>
      <c r="G90" s="6">
        <v>0</v>
      </c>
      <c r="H90" s="6">
        <f>STDEV(G89:G90)</f>
        <v>0</v>
      </c>
      <c r="I90" s="6"/>
      <c r="J90" s="6"/>
      <c r="K90" s="6">
        <v>10</v>
      </c>
      <c r="L90" s="6">
        <f>STDEV(K89:K90)</f>
        <v>3.8890872965260113</v>
      </c>
      <c r="M90" s="6"/>
      <c r="N90" s="6"/>
      <c r="O90" s="26" t="s">
        <v>316</v>
      </c>
      <c r="P90" s="6" t="s">
        <v>198</v>
      </c>
    </row>
    <row r="91" spans="2:16" ht="46.5" customHeight="1">
      <c r="B91" s="4" t="s">
        <v>244</v>
      </c>
      <c r="C91" s="5" t="s">
        <v>109</v>
      </c>
      <c r="D91" s="6" t="s">
        <v>110</v>
      </c>
      <c r="E91" s="6">
        <v>328507</v>
      </c>
      <c r="F91" s="7" t="s">
        <v>345</v>
      </c>
      <c r="G91" s="6">
        <v>19.1</v>
      </c>
      <c r="H91" s="6">
        <f>AVERAGE(G91:G92)</f>
        <v>18.950000000000003</v>
      </c>
      <c r="I91" s="6">
        <f>STDEV(G91:G92)</f>
        <v>0.21213203435559982</v>
      </c>
      <c r="J91" s="6">
        <f>I91/H91*100</f>
        <v>1.119430260451714</v>
      </c>
      <c r="K91" s="6">
        <v>19.8</v>
      </c>
      <c r="L91" s="6">
        <f>AVERAGE(K91:K92)</f>
        <v>19.75</v>
      </c>
      <c r="M91" s="6">
        <f>STDEV(K91:K92)</f>
        <v>0.0707106781186226</v>
      </c>
      <c r="N91" s="6">
        <f>M91/L91*100</f>
        <v>0.3580287499677094</v>
      </c>
      <c r="O91" s="25">
        <v>1</v>
      </c>
      <c r="P91" s="6" t="s">
        <v>198</v>
      </c>
    </row>
    <row r="92" spans="2:16" ht="46.5" customHeight="1">
      <c r="B92" s="9" t="s">
        <v>244</v>
      </c>
      <c r="C92" s="5" t="s">
        <v>109</v>
      </c>
      <c r="D92" s="6" t="s">
        <v>110</v>
      </c>
      <c r="E92" s="6">
        <v>328507</v>
      </c>
      <c r="F92" s="6" t="s">
        <v>300</v>
      </c>
      <c r="G92" s="6">
        <v>18.8</v>
      </c>
      <c r="H92" s="6">
        <f>STDEV(G91:G92)</f>
        <v>0.21213203435559982</v>
      </c>
      <c r="I92" s="6"/>
      <c r="J92" s="6"/>
      <c r="K92" s="6">
        <v>19.7</v>
      </c>
      <c r="L92" s="6">
        <f>STDEV(K91:K92)</f>
        <v>0.0707106781186226</v>
      </c>
      <c r="M92" s="6"/>
      <c r="N92" s="6"/>
      <c r="O92" s="26">
        <v>1</v>
      </c>
      <c r="P92" s="6" t="s">
        <v>198</v>
      </c>
    </row>
    <row r="93" spans="2:16" ht="37.5" customHeight="1">
      <c r="B93" s="4" t="s">
        <v>87</v>
      </c>
      <c r="C93" s="5" t="s">
        <v>406</v>
      </c>
      <c r="D93" s="6" t="s">
        <v>70</v>
      </c>
      <c r="E93" s="6">
        <v>39665128</v>
      </c>
      <c r="F93" s="7" t="s">
        <v>347</v>
      </c>
      <c r="G93" s="6">
        <v>10</v>
      </c>
      <c r="H93" s="6">
        <f>AVERAGE(G93:G94)</f>
        <v>9.125</v>
      </c>
      <c r="I93" s="6">
        <f>STDEV(G93:G94)</f>
        <v>1.2374368670764582</v>
      </c>
      <c r="J93" s="6">
        <f>I93/H93*100</f>
        <v>13.560951967961184</v>
      </c>
      <c r="K93" s="6">
        <v>10.4</v>
      </c>
      <c r="L93" s="6">
        <f>AVERAGE(K93:K94)</f>
        <v>13.649999999999999</v>
      </c>
      <c r="M93" s="6">
        <f>STDEV(K93:K94)</f>
        <v>4.596194077712565</v>
      </c>
      <c r="N93" s="6">
        <f>M93/L93*100</f>
        <v>33.67175148507374</v>
      </c>
      <c r="O93" s="28" t="s">
        <v>317</v>
      </c>
      <c r="P93" s="6" t="s">
        <v>198</v>
      </c>
    </row>
    <row r="94" spans="2:16" ht="37.5" customHeight="1">
      <c r="B94" s="9" t="s">
        <v>87</v>
      </c>
      <c r="C94" s="5" t="s">
        <v>406</v>
      </c>
      <c r="D94" s="6" t="s">
        <v>70</v>
      </c>
      <c r="E94" s="6">
        <v>39665128</v>
      </c>
      <c r="F94" s="6" t="s">
        <v>301</v>
      </c>
      <c r="G94" s="6">
        <v>8.25</v>
      </c>
      <c r="H94" s="6">
        <f>STDEV(G93:G94)</f>
        <v>1.2374368670764582</v>
      </c>
      <c r="I94" s="6"/>
      <c r="J94" s="6"/>
      <c r="K94" s="6">
        <v>16.9</v>
      </c>
      <c r="L94" s="6">
        <f>STDEV(K93:K94)</f>
        <v>4.596194077712565</v>
      </c>
      <c r="M94" s="6"/>
      <c r="N94" s="6"/>
      <c r="O94" s="28" t="s">
        <v>317</v>
      </c>
      <c r="P94" s="6" t="s">
        <v>198</v>
      </c>
    </row>
    <row r="95" spans="2:16" ht="37.5" customHeight="1">
      <c r="B95" s="4" t="s">
        <v>174</v>
      </c>
      <c r="C95" s="5" t="s">
        <v>161</v>
      </c>
      <c r="D95" s="6" t="s">
        <v>162</v>
      </c>
      <c r="E95" s="6">
        <v>3179315</v>
      </c>
      <c r="F95" s="7" t="s">
        <v>346</v>
      </c>
      <c r="G95" s="6">
        <v>18.3</v>
      </c>
      <c r="H95" s="6">
        <f>AVERAGE(G95:G96)</f>
        <v>11.3</v>
      </c>
      <c r="I95" s="6">
        <f>STDEV(G95:G96)</f>
        <v>9.899494936611667</v>
      </c>
      <c r="J95" s="6">
        <f>I95/H95*100</f>
        <v>87.60614988151917</v>
      </c>
      <c r="K95" s="6" t="s">
        <v>257</v>
      </c>
      <c r="L95" s="6" t="e">
        <f>AVERAGE(K95:K96)</f>
        <v>#DIV/0!</v>
      </c>
      <c r="M95" s="6" t="e">
        <f>STDEV(K95:K96)</f>
        <v>#DIV/0!</v>
      </c>
      <c r="N95" s="6"/>
      <c r="O95" s="25" t="s">
        <v>317</v>
      </c>
      <c r="P95" s="6" t="s">
        <v>198</v>
      </c>
    </row>
    <row r="96" spans="2:16" ht="37.5" customHeight="1">
      <c r="B96" s="9" t="s">
        <v>174</v>
      </c>
      <c r="C96" s="5" t="s">
        <v>161</v>
      </c>
      <c r="D96" s="6" t="s">
        <v>162</v>
      </c>
      <c r="E96" s="6">
        <v>3179315</v>
      </c>
      <c r="F96" s="6" t="s">
        <v>298</v>
      </c>
      <c r="G96" s="6">
        <v>4.3</v>
      </c>
      <c r="H96" s="6">
        <f>STDEV(G95:G96)</f>
        <v>9.899494936611667</v>
      </c>
      <c r="I96" s="6"/>
      <c r="J96" s="6"/>
      <c r="K96" s="6" t="s">
        <v>257</v>
      </c>
      <c r="L96" s="6" t="e">
        <f>STDEV(K95:K96)</f>
        <v>#DIV/0!</v>
      </c>
      <c r="M96" s="6"/>
      <c r="N96" s="6"/>
      <c r="O96" s="26" t="s">
        <v>317</v>
      </c>
      <c r="P96" s="6" t="s">
        <v>198</v>
      </c>
    </row>
    <row r="97" spans="2:16" ht="37.5" customHeight="1">
      <c r="B97" s="9" t="s">
        <v>208</v>
      </c>
      <c r="C97" s="5" t="s">
        <v>209</v>
      </c>
      <c r="D97" s="6" t="s">
        <v>210</v>
      </c>
      <c r="E97" s="6">
        <v>591311</v>
      </c>
      <c r="F97" s="6" t="s">
        <v>298</v>
      </c>
      <c r="G97" s="6">
        <v>4.1</v>
      </c>
      <c r="H97" s="6">
        <f>AVERAGE(G97:G98)</f>
        <v>3.15</v>
      </c>
      <c r="I97" s="6">
        <f>STDEV(G97:G98)</f>
        <v>1.34350288425444</v>
      </c>
      <c r="J97" s="6">
        <f>I97/H97*100</f>
        <v>42.65088521442667</v>
      </c>
      <c r="K97" s="6">
        <v>13.7</v>
      </c>
      <c r="L97" s="6">
        <f>AVERAGE(K97:K98)</f>
        <v>12.649999999999999</v>
      </c>
      <c r="M97" s="6">
        <f>STDEV(K97:K98)</f>
        <v>1.4849242404917826</v>
      </c>
      <c r="N97" s="6">
        <f>M97/L97*100</f>
        <v>11.738531545389588</v>
      </c>
      <c r="O97" s="25" t="s">
        <v>316</v>
      </c>
      <c r="P97" s="6" t="s">
        <v>198</v>
      </c>
    </row>
    <row r="98" spans="2:16" ht="37.5" customHeight="1">
      <c r="B98" s="4" t="s">
        <v>208</v>
      </c>
      <c r="C98" s="5" t="s">
        <v>209</v>
      </c>
      <c r="D98" s="6" t="s">
        <v>210</v>
      </c>
      <c r="E98" s="6">
        <v>591311</v>
      </c>
      <c r="F98" s="7" t="s">
        <v>347</v>
      </c>
      <c r="G98" s="6">
        <v>2.2</v>
      </c>
      <c r="H98" s="6">
        <f>STDEV(G97:G98)</f>
        <v>1.34350288425444</v>
      </c>
      <c r="I98" s="6"/>
      <c r="J98" s="6"/>
      <c r="K98" s="6">
        <v>11.6</v>
      </c>
      <c r="L98" s="6">
        <f>STDEV(K97:K98)</f>
        <v>1.4849242404917826</v>
      </c>
      <c r="M98" s="6"/>
      <c r="N98" s="6"/>
      <c r="O98" s="26" t="s">
        <v>316</v>
      </c>
      <c r="P98" s="6" t="s">
        <v>198</v>
      </c>
    </row>
    <row r="99" spans="2:16" ht="37.5" customHeight="1">
      <c r="B99" s="4" t="s">
        <v>369</v>
      </c>
      <c r="C99" s="5" t="s">
        <v>115</v>
      </c>
      <c r="D99" s="6" t="s">
        <v>340</v>
      </c>
      <c r="E99" s="6">
        <v>79209</v>
      </c>
      <c r="F99" s="7" t="s">
        <v>347</v>
      </c>
      <c r="G99" s="6">
        <v>4.4</v>
      </c>
      <c r="H99" s="6">
        <f>AVERAGE(G99:G100)</f>
        <v>4.35</v>
      </c>
      <c r="I99" s="6">
        <f>STDEV(G99:G100)</f>
        <v>0.07071067811872309</v>
      </c>
      <c r="J99" s="6">
        <f>I99/H99*100</f>
        <v>1.6255328303154732</v>
      </c>
      <c r="K99" s="6">
        <v>19.8</v>
      </c>
      <c r="L99" s="6">
        <f>AVERAGE(K99:K100)</f>
        <v>17.950000000000003</v>
      </c>
      <c r="M99" s="6">
        <f>STDEV(K99:K100)</f>
        <v>2.616295090390188</v>
      </c>
      <c r="N99" s="6">
        <f>M99/L99*100</f>
        <v>14.57546011359436</v>
      </c>
      <c r="O99" s="25" t="s">
        <v>318</v>
      </c>
      <c r="P99" s="6" t="s">
        <v>198</v>
      </c>
    </row>
    <row r="100" spans="2:16" ht="37.5" customHeight="1">
      <c r="B100" s="9" t="s">
        <v>369</v>
      </c>
      <c r="C100" s="5" t="s">
        <v>115</v>
      </c>
      <c r="D100" s="6" t="s">
        <v>340</v>
      </c>
      <c r="E100" s="6">
        <v>79209</v>
      </c>
      <c r="F100" s="6" t="s">
        <v>301</v>
      </c>
      <c r="G100" s="6">
        <v>4.3</v>
      </c>
      <c r="H100" s="6">
        <f>STDEV(G99:G100)</f>
        <v>0.07071067811872309</v>
      </c>
      <c r="I100" s="6"/>
      <c r="J100" s="6"/>
      <c r="K100" s="6">
        <v>16.1</v>
      </c>
      <c r="L100" s="6">
        <f>STDEV(K99:K100)</f>
        <v>2.616295090390188</v>
      </c>
      <c r="M100" s="6"/>
      <c r="N100" s="6"/>
      <c r="O100" s="26" t="s">
        <v>318</v>
      </c>
      <c r="P100" s="6" t="s">
        <v>198</v>
      </c>
    </row>
    <row r="101" spans="2:16" ht="37.5" customHeight="1">
      <c r="B101" s="4" t="s">
        <v>323</v>
      </c>
      <c r="C101" s="5" t="s">
        <v>324</v>
      </c>
      <c r="D101" s="6" t="s">
        <v>325</v>
      </c>
      <c r="E101" s="6">
        <v>77758</v>
      </c>
      <c r="F101" s="7" t="s">
        <v>345</v>
      </c>
      <c r="G101" s="6">
        <v>15.4</v>
      </c>
      <c r="H101" s="6">
        <f>AVERAGE(G101:G102)</f>
        <v>13.850000000000001</v>
      </c>
      <c r="I101" s="6">
        <f>STDEV(G101:G102)</f>
        <v>2.192031021678286</v>
      </c>
      <c r="J101" s="6">
        <f>I101/H101*100</f>
        <v>15.826938784680763</v>
      </c>
      <c r="K101" s="6">
        <v>20.1</v>
      </c>
      <c r="L101" s="6">
        <f>AVERAGE(K101:K102)</f>
        <v>16.5</v>
      </c>
      <c r="M101" s="6">
        <f>STDEV(K101:K102)</f>
        <v>5.091168824543149</v>
      </c>
      <c r="N101" s="6">
        <f>M101/L101*100</f>
        <v>30.855568633594842</v>
      </c>
      <c r="O101" s="25">
        <v>1</v>
      </c>
      <c r="P101" s="6" t="s">
        <v>198</v>
      </c>
    </row>
    <row r="102" spans="2:16" ht="37.5" customHeight="1">
      <c r="B102" s="9" t="s">
        <v>323</v>
      </c>
      <c r="C102" s="5" t="s">
        <v>324</v>
      </c>
      <c r="D102" s="6" t="s">
        <v>325</v>
      </c>
      <c r="E102" s="6">
        <v>77758</v>
      </c>
      <c r="F102" s="6" t="s">
        <v>347</v>
      </c>
      <c r="G102" s="6">
        <v>12.3</v>
      </c>
      <c r="H102" s="6">
        <f>STDEV(G101:G102)</f>
        <v>2.192031021678286</v>
      </c>
      <c r="I102" s="6"/>
      <c r="J102" s="6"/>
      <c r="K102" s="6">
        <v>12.9</v>
      </c>
      <c r="L102" s="6">
        <f>STDEV(K101:K102)</f>
        <v>5.091168824543149</v>
      </c>
      <c r="M102" s="6"/>
      <c r="N102" s="6"/>
      <c r="O102" s="26">
        <v>1</v>
      </c>
      <c r="P102" s="6" t="s">
        <v>198</v>
      </c>
    </row>
    <row r="103" spans="2:16" ht="37.5" customHeight="1">
      <c r="B103" s="10" t="s">
        <v>294</v>
      </c>
      <c r="C103" s="11" t="s">
        <v>295</v>
      </c>
      <c r="D103" s="8" t="s">
        <v>201</v>
      </c>
      <c r="E103" s="8">
        <v>93696</v>
      </c>
      <c r="F103" s="7" t="s">
        <v>345</v>
      </c>
      <c r="G103" s="6">
        <v>17.1</v>
      </c>
      <c r="H103" s="6">
        <f>AVERAGE(G103:G104)</f>
        <v>17.4</v>
      </c>
      <c r="I103" s="6">
        <f>STDEV(G103:G104)</f>
        <v>0.4242640687121375</v>
      </c>
      <c r="J103" s="6">
        <f>I103/H103*100</f>
        <v>2.438299245472055</v>
      </c>
      <c r="K103" s="6">
        <v>4.7</v>
      </c>
      <c r="L103" s="6">
        <f>AVERAGE(K103:K104)</f>
        <v>4.7</v>
      </c>
      <c r="M103" s="6" t="e">
        <f>STDEV(K103:K104)</f>
        <v>#DIV/0!</v>
      </c>
      <c r="N103" s="6"/>
      <c r="O103" s="25">
        <v>1</v>
      </c>
      <c r="P103" s="6" t="s">
        <v>198</v>
      </c>
    </row>
    <row r="104" spans="2:16" ht="37.5" customHeight="1">
      <c r="B104" s="9" t="s">
        <v>294</v>
      </c>
      <c r="C104" s="5" t="s">
        <v>295</v>
      </c>
      <c r="D104" s="6" t="s">
        <v>201</v>
      </c>
      <c r="E104" s="6">
        <v>93696</v>
      </c>
      <c r="F104" s="6" t="s">
        <v>298</v>
      </c>
      <c r="G104" s="6">
        <v>17.7</v>
      </c>
      <c r="H104" s="6">
        <f>STDEV(G103:G104)</f>
        <v>0.4242640687121375</v>
      </c>
      <c r="I104" s="6"/>
      <c r="J104" s="6"/>
      <c r="K104" s="6" t="s">
        <v>257</v>
      </c>
      <c r="L104" s="6" t="e">
        <f>STDEV(K103:K104)</f>
        <v>#DIV/0!</v>
      </c>
      <c r="M104" s="6"/>
      <c r="N104" s="6"/>
      <c r="O104" s="26">
        <v>1</v>
      </c>
      <c r="P104" s="6" t="s">
        <v>198</v>
      </c>
    </row>
    <row r="105" spans="2:16" ht="37.5" customHeight="1">
      <c r="B105" s="4" t="s">
        <v>352</v>
      </c>
      <c r="C105" s="5" t="s">
        <v>353</v>
      </c>
      <c r="D105" s="6" t="s">
        <v>339</v>
      </c>
      <c r="E105" s="6">
        <v>78831</v>
      </c>
      <c r="F105" s="7" t="s">
        <v>346</v>
      </c>
      <c r="G105" s="6">
        <v>17.7</v>
      </c>
      <c r="H105" s="6">
        <f>AVERAGE(G105:G106)</f>
        <v>17.799999999999997</v>
      </c>
      <c r="I105" s="6">
        <f>STDEV(G105:G106)</f>
        <v>0.14142135623764715</v>
      </c>
      <c r="J105" s="6">
        <f>I105/H105*100</f>
        <v>0.7945020013350965</v>
      </c>
      <c r="K105" s="6">
        <v>20.4</v>
      </c>
      <c r="L105" s="6">
        <f>AVERAGE(K105:K106)</f>
        <v>19.799999999999997</v>
      </c>
      <c r="M105" s="6">
        <f>STDEV(K105:K106)</f>
        <v>0.8485281374239401</v>
      </c>
      <c r="N105" s="6">
        <f>M105/L105*100</f>
        <v>4.285495643555254</v>
      </c>
      <c r="O105" s="25">
        <v>1</v>
      </c>
      <c r="P105" s="6" t="s">
        <v>198</v>
      </c>
    </row>
    <row r="106" spans="2:16" ht="37.5" customHeight="1">
      <c r="B106" s="9" t="s">
        <v>352</v>
      </c>
      <c r="C106" s="5" t="s">
        <v>353</v>
      </c>
      <c r="D106" s="6" t="s">
        <v>339</v>
      </c>
      <c r="E106" s="6">
        <v>78831</v>
      </c>
      <c r="F106" s="6" t="s">
        <v>298</v>
      </c>
      <c r="G106" s="6">
        <v>17.9</v>
      </c>
      <c r="H106" s="6">
        <f>STDEV(G105:G106)</f>
        <v>0.14142135623764715</v>
      </c>
      <c r="I106" s="6"/>
      <c r="J106" s="6"/>
      <c r="K106" s="6">
        <v>19.2</v>
      </c>
      <c r="L106" s="6">
        <f>STDEV(K105:K106)</f>
        <v>0.8485281374239401</v>
      </c>
      <c r="M106" s="6"/>
      <c r="N106" s="6"/>
      <c r="O106" s="26">
        <v>1</v>
      </c>
      <c r="P106" s="6" t="s">
        <v>198</v>
      </c>
    </row>
    <row r="107" spans="2:16" ht="37.5" customHeight="1">
      <c r="B107" s="10" t="s">
        <v>273</v>
      </c>
      <c r="C107" s="11" t="s">
        <v>274</v>
      </c>
      <c r="D107" s="17" t="s">
        <v>21</v>
      </c>
      <c r="E107" s="8">
        <v>112356</v>
      </c>
      <c r="F107" s="18" t="s">
        <v>347</v>
      </c>
      <c r="G107" s="19">
        <v>4.9</v>
      </c>
      <c r="H107" s="6">
        <f>AVERAGE(G107:G108)</f>
        <v>4.5</v>
      </c>
      <c r="I107" s="6">
        <f>STDEV(G107:G108)</f>
        <v>0.5656854249492446</v>
      </c>
      <c r="J107" s="6">
        <f>I107/H107*100</f>
        <v>12.570787221094323</v>
      </c>
      <c r="K107" s="19">
        <v>12.5</v>
      </c>
      <c r="L107" s="6">
        <f>AVERAGE(K107:K108)</f>
        <v>14.75</v>
      </c>
      <c r="M107" s="6">
        <f>STDEV(K107:K108)</f>
        <v>3.181980515339464</v>
      </c>
      <c r="N107" s="6">
        <f>M107/L107*100</f>
        <v>21.572749256538735</v>
      </c>
      <c r="O107" s="25" t="s">
        <v>316</v>
      </c>
      <c r="P107" s="6" t="s">
        <v>198</v>
      </c>
    </row>
    <row r="108" spans="2:16" ht="37.5" customHeight="1">
      <c r="B108" s="4" t="s">
        <v>273</v>
      </c>
      <c r="C108" s="5" t="s">
        <v>274</v>
      </c>
      <c r="D108" s="19" t="s">
        <v>21</v>
      </c>
      <c r="E108" s="6">
        <v>112356</v>
      </c>
      <c r="F108" s="18" t="s">
        <v>301</v>
      </c>
      <c r="G108" s="30">
        <v>4.1</v>
      </c>
      <c r="H108" s="6">
        <f>STDEV(G107:G108)</f>
        <v>0.5656854249492446</v>
      </c>
      <c r="I108" s="6"/>
      <c r="J108" s="6"/>
      <c r="K108" s="6">
        <v>17</v>
      </c>
      <c r="L108" s="6">
        <f>STDEV(K107:K108)</f>
        <v>3.181980515339464</v>
      </c>
      <c r="M108" s="6"/>
      <c r="N108" s="6"/>
      <c r="O108" s="25" t="s">
        <v>316</v>
      </c>
      <c r="P108" s="6" t="s">
        <v>198</v>
      </c>
    </row>
    <row r="109" spans="2:16" ht="37.5" customHeight="1">
      <c r="B109" s="9" t="s">
        <v>273</v>
      </c>
      <c r="C109" s="5" t="s">
        <v>274</v>
      </c>
      <c r="D109" s="6" t="s">
        <v>21</v>
      </c>
      <c r="E109" s="6">
        <v>112356</v>
      </c>
      <c r="F109" s="6" t="s">
        <v>345</v>
      </c>
      <c r="G109" s="6">
        <v>11</v>
      </c>
      <c r="H109" s="6">
        <f>AVERAGE(G109:G110)</f>
        <v>7</v>
      </c>
      <c r="I109" s="6">
        <f>STDEV(G109:G110)</f>
        <v>5.656854249492381</v>
      </c>
      <c r="J109" s="6">
        <f>I109/H109*100</f>
        <v>80.81220356417687</v>
      </c>
      <c r="K109" s="6">
        <v>20.4</v>
      </c>
      <c r="L109" s="6">
        <f>AVERAGE(K109:K110)</f>
        <v>16.6</v>
      </c>
      <c r="M109" s="6">
        <f>STDEV(K109:K110)</f>
        <v>5.374011537017751</v>
      </c>
      <c r="N109" s="6">
        <f>M109/L109*100</f>
        <v>32.37356347601054</v>
      </c>
      <c r="O109" s="25" t="s">
        <v>316</v>
      </c>
      <c r="P109" s="6" t="s">
        <v>198</v>
      </c>
    </row>
    <row r="110" spans="2:16" ht="37.5" customHeight="1">
      <c r="B110" s="9" t="s">
        <v>273</v>
      </c>
      <c r="C110" s="5" t="s">
        <v>274</v>
      </c>
      <c r="D110" s="6" t="s">
        <v>21</v>
      </c>
      <c r="E110" s="6">
        <v>112356</v>
      </c>
      <c r="F110" s="6" t="s">
        <v>301</v>
      </c>
      <c r="G110" s="13">
        <v>3</v>
      </c>
      <c r="H110" s="6">
        <f>STDEV(G109:G110)</f>
        <v>5.656854249492381</v>
      </c>
      <c r="I110" s="6"/>
      <c r="J110" s="6"/>
      <c r="K110" s="6">
        <v>12.8</v>
      </c>
      <c r="L110" s="6">
        <f>STDEV(K109:K110)</f>
        <v>5.374011537017751</v>
      </c>
      <c r="M110" s="6"/>
      <c r="N110" s="6"/>
      <c r="O110" s="25" t="s">
        <v>316</v>
      </c>
      <c r="P110" s="6" t="s">
        <v>198</v>
      </c>
    </row>
    <row r="111" spans="2:16" ht="37.5" customHeight="1">
      <c r="B111" s="4" t="s">
        <v>22</v>
      </c>
      <c r="C111" s="5" t="s">
        <v>375</v>
      </c>
      <c r="D111" s="6"/>
      <c r="E111" s="6"/>
      <c r="F111" s="7" t="s">
        <v>301</v>
      </c>
      <c r="G111" s="6">
        <v>4.3</v>
      </c>
      <c r="H111" s="6">
        <f>AVERAGE(G111:G112)</f>
        <v>3.0999999999999996</v>
      </c>
      <c r="I111" s="6">
        <f>STDEV(G111:G112)</f>
        <v>1.6970562748477147</v>
      </c>
      <c r="J111" s="6">
        <f>I111/H111*100</f>
        <v>54.74375080153919</v>
      </c>
      <c r="K111" s="6">
        <v>10.3</v>
      </c>
      <c r="L111" s="6">
        <f>AVERAGE(K111:K112)</f>
        <v>8</v>
      </c>
      <c r="M111" s="6">
        <f>STDEV(K111:K112)</f>
        <v>3.2526911934581206</v>
      </c>
      <c r="N111" s="6">
        <f>M111/L111*100</f>
        <v>40.658639918226505</v>
      </c>
      <c r="O111" s="25" t="s">
        <v>316</v>
      </c>
      <c r="P111" s="6" t="s">
        <v>198</v>
      </c>
    </row>
    <row r="112" spans="2:16" ht="37.5" customHeight="1">
      <c r="B112" s="9" t="s">
        <v>22</v>
      </c>
      <c r="C112" s="5" t="s">
        <v>375</v>
      </c>
      <c r="D112" s="6"/>
      <c r="E112" s="6"/>
      <c r="F112" s="6" t="s">
        <v>299</v>
      </c>
      <c r="G112" s="6">
        <v>1.9</v>
      </c>
      <c r="H112" s="6">
        <f>STDEV(G111:G112)</f>
        <v>1.6970562748477147</v>
      </c>
      <c r="I112" s="6"/>
      <c r="J112" s="6"/>
      <c r="K112" s="6">
        <v>5.7</v>
      </c>
      <c r="L112" s="6">
        <f>STDEV(K111:K112)</f>
        <v>3.2526911934581206</v>
      </c>
      <c r="M112" s="6"/>
      <c r="N112" s="6"/>
      <c r="O112" s="25" t="s">
        <v>316</v>
      </c>
      <c r="P112" s="6" t="s">
        <v>198</v>
      </c>
    </row>
    <row r="113" spans="2:16" ht="37.5" customHeight="1">
      <c r="B113" s="4" t="s">
        <v>146</v>
      </c>
      <c r="C113" s="5" t="s">
        <v>402</v>
      </c>
      <c r="D113" s="6" t="s">
        <v>113</v>
      </c>
      <c r="E113" s="6" t="s">
        <v>113</v>
      </c>
      <c r="F113" s="7" t="s">
        <v>300</v>
      </c>
      <c r="G113" s="6">
        <v>1.7</v>
      </c>
      <c r="H113" s="6">
        <f>AVERAGE(G113:G114)</f>
        <v>0.85</v>
      </c>
      <c r="I113" s="6">
        <f>STDEV(G113:G114)</f>
        <v>1.2020815280171306</v>
      </c>
      <c r="J113" s="6">
        <f>I113/H113*100</f>
        <v>141.42135623730948</v>
      </c>
      <c r="K113" s="6">
        <v>6.5</v>
      </c>
      <c r="L113" s="6">
        <f>AVERAGE(K113:K114)</f>
        <v>4.05</v>
      </c>
      <c r="M113" s="6">
        <f>STDEV(K113:K114)</f>
        <v>3.464823227814083</v>
      </c>
      <c r="N113" s="6">
        <f>M113/L113*100</f>
        <v>85.55119081022427</v>
      </c>
      <c r="O113" s="25" t="s">
        <v>316</v>
      </c>
      <c r="P113" s="6" t="s">
        <v>198</v>
      </c>
    </row>
    <row r="114" spans="2:16" ht="37.5" customHeight="1">
      <c r="B114" s="9" t="s">
        <v>146</v>
      </c>
      <c r="C114" s="5" t="s">
        <v>402</v>
      </c>
      <c r="D114" s="6"/>
      <c r="E114" s="6"/>
      <c r="F114" s="6" t="s">
        <v>346</v>
      </c>
      <c r="G114" s="6">
        <v>0</v>
      </c>
      <c r="H114" s="6">
        <f>STDEV(G113:G114)</f>
        <v>1.2020815280171306</v>
      </c>
      <c r="I114" s="6"/>
      <c r="J114" s="6"/>
      <c r="K114" s="6">
        <v>1.6</v>
      </c>
      <c r="L114" s="6">
        <f>STDEV(K113:K114)</f>
        <v>3.464823227814083</v>
      </c>
      <c r="M114" s="6"/>
      <c r="N114" s="6"/>
      <c r="O114" s="25" t="s">
        <v>316</v>
      </c>
      <c r="P114" s="6" t="s">
        <v>198</v>
      </c>
    </row>
    <row r="115" spans="2:16" ht="37.5" customHeight="1">
      <c r="B115" s="10" t="s">
        <v>403</v>
      </c>
      <c r="C115" s="11" t="s">
        <v>127</v>
      </c>
      <c r="D115" s="8"/>
      <c r="E115" s="8"/>
      <c r="F115" s="7" t="s">
        <v>346</v>
      </c>
      <c r="G115" s="6">
        <v>18.9</v>
      </c>
      <c r="H115" s="6">
        <f>AVERAGE(G115:G116)</f>
        <v>17.5</v>
      </c>
      <c r="I115" s="6">
        <f>STDEV(G115:G116)</f>
        <v>1.9798989873223227</v>
      </c>
      <c r="J115" s="6">
        <f>I115/H115*100</f>
        <v>11.3137084989847</v>
      </c>
      <c r="K115" s="6">
        <v>19.5</v>
      </c>
      <c r="L115" s="6">
        <f>AVERAGE(K115:K116)</f>
        <v>18.25</v>
      </c>
      <c r="M115" s="6">
        <f>STDEV(K115:K116)</f>
        <v>1.7677669529663689</v>
      </c>
      <c r="N115" s="6">
        <f>M115/L115*100</f>
        <v>9.686394262829419</v>
      </c>
      <c r="O115" s="25">
        <v>1</v>
      </c>
      <c r="P115" s="6" t="s">
        <v>198</v>
      </c>
    </row>
    <row r="116" spans="2:16" ht="37.5" customHeight="1">
      <c r="B116" s="9" t="s">
        <v>403</v>
      </c>
      <c r="C116" s="5" t="s">
        <v>127</v>
      </c>
      <c r="D116" s="6"/>
      <c r="E116" s="6"/>
      <c r="F116" s="6" t="s">
        <v>298</v>
      </c>
      <c r="G116" s="6">
        <v>16.1</v>
      </c>
      <c r="H116" s="6">
        <f>STDEV(G115:G116)</f>
        <v>1.9798989873223227</v>
      </c>
      <c r="I116" s="6"/>
      <c r="J116" s="6"/>
      <c r="K116" s="6">
        <v>17</v>
      </c>
      <c r="L116" s="6">
        <f>STDEV(K115:K116)</f>
        <v>1.7677669529663689</v>
      </c>
      <c r="M116" s="6"/>
      <c r="N116" s="6"/>
      <c r="O116" s="26">
        <v>1</v>
      </c>
      <c r="P116" s="6" t="s">
        <v>198</v>
      </c>
    </row>
    <row r="117" spans="2:16" ht="37.5" customHeight="1">
      <c r="B117" s="10" t="s">
        <v>128</v>
      </c>
      <c r="C117" s="11" t="s">
        <v>129</v>
      </c>
      <c r="D117" s="8"/>
      <c r="E117" s="8"/>
      <c r="F117" s="7" t="s">
        <v>347</v>
      </c>
      <c r="G117" s="6">
        <v>16.9</v>
      </c>
      <c r="H117" s="6">
        <f>AVERAGE(G117:G118)</f>
        <v>16.85</v>
      </c>
      <c r="I117" s="6">
        <f>STDEV(G117:G118)</f>
        <v>0.07071067811701483</v>
      </c>
      <c r="J117" s="6">
        <f>I117/H117*100</f>
        <v>0.41964794134726896</v>
      </c>
      <c r="K117" s="6">
        <v>18.9</v>
      </c>
      <c r="L117" s="6">
        <f>AVERAGE(K117:K118)</f>
        <v>19.25</v>
      </c>
      <c r="M117" s="6">
        <f>STDEV(K117:K118)</f>
        <v>0.49497474683058784</v>
      </c>
      <c r="N117" s="6">
        <f>M117/L117*100</f>
        <v>2.571297386132924</v>
      </c>
      <c r="O117" s="25">
        <v>1</v>
      </c>
      <c r="P117" s="6" t="s">
        <v>198</v>
      </c>
    </row>
    <row r="118" spans="2:16" ht="37.5" customHeight="1">
      <c r="B118" s="9" t="s">
        <v>128</v>
      </c>
      <c r="C118" s="5" t="s">
        <v>129</v>
      </c>
      <c r="D118" s="6"/>
      <c r="E118" s="6"/>
      <c r="F118" s="6" t="s">
        <v>346</v>
      </c>
      <c r="G118" s="6">
        <v>16.8</v>
      </c>
      <c r="H118" s="6">
        <f>STDEV(G117:G118)</f>
        <v>0.07071067811701483</v>
      </c>
      <c r="I118" s="6"/>
      <c r="J118" s="6"/>
      <c r="K118" s="6">
        <v>19.6</v>
      </c>
      <c r="L118" s="6">
        <f>STDEV(K117:K118)</f>
        <v>0.49497474683058784</v>
      </c>
      <c r="M118" s="6"/>
      <c r="N118" s="6"/>
      <c r="O118" s="26">
        <v>1</v>
      </c>
      <c r="P118" s="6" t="s">
        <v>198</v>
      </c>
    </row>
    <row r="119" spans="2:16" ht="37.5" customHeight="1">
      <c r="B119" s="4" t="s">
        <v>383</v>
      </c>
      <c r="C119" s="5" t="s">
        <v>384</v>
      </c>
      <c r="D119" s="6" t="s">
        <v>130</v>
      </c>
      <c r="E119" s="6">
        <v>61767</v>
      </c>
      <c r="F119" s="7" t="s">
        <v>345</v>
      </c>
      <c r="G119" s="6">
        <v>8.6</v>
      </c>
      <c r="H119" s="6">
        <f>AVERAGE(G119:G120)</f>
        <v>9.85</v>
      </c>
      <c r="I119" s="6">
        <f>STDEV(G119:G120)</f>
        <v>1.7677669529663689</v>
      </c>
      <c r="J119" s="6">
        <f>I119/H119*100</f>
        <v>17.946872618947907</v>
      </c>
      <c r="K119" s="6">
        <v>18.3</v>
      </c>
      <c r="L119" s="6">
        <f>AVERAGE(K119:K120)</f>
        <v>19.1</v>
      </c>
      <c r="M119" s="6">
        <f>STDEV(K119:K120)</f>
        <v>1.1313708498984136</v>
      </c>
      <c r="N119" s="6">
        <f>M119/L119*100</f>
        <v>5.923407591091171</v>
      </c>
      <c r="O119" s="25" t="s">
        <v>316</v>
      </c>
      <c r="P119" s="6" t="s">
        <v>198</v>
      </c>
    </row>
    <row r="120" spans="2:16" ht="37.5" customHeight="1">
      <c r="B120" s="9" t="s">
        <v>383</v>
      </c>
      <c r="C120" s="5" t="s">
        <v>384</v>
      </c>
      <c r="D120" s="6" t="s">
        <v>130</v>
      </c>
      <c r="E120" s="6">
        <v>61767</v>
      </c>
      <c r="F120" s="6" t="s">
        <v>346</v>
      </c>
      <c r="G120" s="6">
        <v>11.1</v>
      </c>
      <c r="H120" s="6">
        <f>STDEV(G119:G120)</f>
        <v>1.7677669529663689</v>
      </c>
      <c r="I120" s="6"/>
      <c r="J120" s="6"/>
      <c r="K120" s="6">
        <v>19.9</v>
      </c>
      <c r="L120" s="6">
        <f>STDEV(K119:K120)</f>
        <v>1.1313708498984136</v>
      </c>
      <c r="M120" s="6"/>
      <c r="N120" s="6"/>
      <c r="O120" s="25" t="s">
        <v>316</v>
      </c>
      <c r="P120" s="6" t="s">
        <v>198</v>
      </c>
    </row>
    <row r="121" spans="2:16" ht="37.5" customHeight="1">
      <c r="B121" s="4" t="s">
        <v>131</v>
      </c>
      <c r="C121" s="5" t="s">
        <v>132</v>
      </c>
      <c r="D121" s="6" t="s">
        <v>133</v>
      </c>
      <c r="E121" s="6">
        <v>103855</v>
      </c>
      <c r="F121" s="7" t="s">
        <v>345</v>
      </c>
      <c r="G121" s="6">
        <v>4</v>
      </c>
      <c r="H121" s="6">
        <f>AVERAGE(G121:G122)</f>
        <v>2</v>
      </c>
      <c r="I121" s="6">
        <f>STDEV(G121:G122)</f>
        <v>2.8284271247461903</v>
      </c>
      <c r="J121" s="6">
        <f>I121/H121*100</f>
        <v>141.4213562373095</v>
      </c>
      <c r="K121" s="6">
        <v>3.1</v>
      </c>
      <c r="L121" s="6">
        <f>AVERAGE(K121:K122)</f>
        <v>1.55</v>
      </c>
      <c r="M121" s="6">
        <f>STDEV(K121:K122)</f>
        <v>2.1920310216782974</v>
      </c>
      <c r="N121" s="6">
        <f>M121/L121*100</f>
        <v>141.4213562373095</v>
      </c>
      <c r="O121" s="25" t="s">
        <v>316</v>
      </c>
      <c r="P121" s="6" t="s">
        <v>198</v>
      </c>
    </row>
    <row r="122" spans="2:16" ht="37.5" customHeight="1">
      <c r="B122" s="9" t="s">
        <v>131</v>
      </c>
      <c r="C122" s="5" t="s">
        <v>132</v>
      </c>
      <c r="D122" s="6" t="s">
        <v>133</v>
      </c>
      <c r="E122" s="6">
        <v>103855</v>
      </c>
      <c r="F122" s="6" t="s">
        <v>347</v>
      </c>
      <c r="G122" s="6">
        <v>0</v>
      </c>
      <c r="H122" s="6">
        <f>STDEV(G121:G122)</f>
        <v>2.8284271247461903</v>
      </c>
      <c r="I122" s="6"/>
      <c r="J122" s="6"/>
      <c r="K122" s="6">
        <v>0</v>
      </c>
      <c r="L122" s="6">
        <f>STDEV(K121:K122)</f>
        <v>2.1920310216782974</v>
      </c>
      <c r="M122" s="6"/>
      <c r="N122" s="6"/>
      <c r="O122" s="25" t="s">
        <v>316</v>
      </c>
      <c r="P122" s="6" t="s">
        <v>198</v>
      </c>
    </row>
    <row r="123" spans="2:16" ht="37.5" customHeight="1">
      <c r="B123" s="10" t="s">
        <v>134</v>
      </c>
      <c r="C123" s="11" t="s">
        <v>135</v>
      </c>
      <c r="D123" s="8"/>
      <c r="E123" s="8"/>
      <c r="F123" s="7" t="s">
        <v>345</v>
      </c>
      <c r="G123" s="6">
        <v>6.8</v>
      </c>
      <c r="H123" s="6">
        <f>AVERAGE(G123:G124)</f>
        <v>6.699999999999999</v>
      </c>
      <c r="I123" s="6">
        <f>STDEV(G123:G124)</f>
        <v>0.14142135623729543</v>
      </c>
      <c r="J123" s="6">
        <f>I123/H123*100</f>
        <v>2.11076651100441</v>
      </c>
      <c r="K123" s="6">
        <v>3.5</v>
      </c>
      <c r="L123" s="6">
        <f>AVERAGE(K123:K124)</f>
        <v>6.8</v>
      </c>
      <c r="M123" s="6">
        <f>STDEV(K123:K124)</f>
        <v>4.666904755831214</v>
      </c>
      <c r="N123" s="6">
        <f>M123/L123*100</f>
        <v>68.63095229163551</v>
      </c>
      <c r="O123" s="25" t="s">
        <v>316</v>
      </c>
      <c r="P123" s="6" t="s">
        <v>198</v>
      </c>
    </row>
    <row r="124" spans="2:16" ht="37.5" customHeight="1">
      <c r="B124" s="9" t="s">
        <v>134</v>
      </c>
      <c r="C124" s="5" t="s">
        <v>135</v>
      </c>
      <c r="D124" s="6"/>
      <c r="E124" s="6"/>
      <c r="F124" s="6" t="s">
        <v>300</v>
      </c>
      <c r="G124" s="6">
        <v>6.6</v>
      </c>
      <c r="H124" s="6">
        <f>STDEV(G123:G124)</f>
        <v>0.14142135623729543</v>
      </c>
      <c r="I124" s="6"/>
      <c r="J124" s="6"/>
      <c r="K124" s="6">
        <v>10.1</v>
      </c>
      <c r="L124" s="6">
        <f>STDEV(K123:K124)</f>
        <v>4.666904755831214</v>
      </c>
      <c r="M124" s="6"/>
      <c r="N124" s="6"/>
      <c r="O124" s="25" t="s">
        <v>316</v>
      </c>
      <c r="P124" s="6" t="s">
        <v>198</v>
      </c>
    </row>
    <row r="125" spans="2:16" ht="37.5" customHeight="1">
      <c r="B125" s="4" t="s">
        <v>138</v>
      </c>
      <c r="C125" s="5" t="s">
        <v>139</v>
      </c>
      <c r="D125" s="6"/>
      <c r="E125" s="6"/>
      <c r="F125" s="7" t="s">
        <v>345</v>
      </c>
      <c r="G125" s="6">
        <v>4.3</v>
      </c>
      <c r="H125" s="6">
        <f>AVERAGE(G125:G126)</f>
        <v>2.15</v>
      </c>
      <c r="I125" s="6">
        <f>STDEV(G125:G126)</f>
        <v>3.040559159102154</v>
      </c>
      <c r="J125" s="6">
        <f>I125/H125*100</f>
        <v>141.42135623730948</v>
      </c>
      <c r="K125" s="6">
        <v>0.3</v>
      </c>
      <c r="L125" s="6">
        <f>AVERAGE(K125:K126)</f>
        <v>0.15</v>
      </c>
      <c r="M125" s="6">
        <f>STDEV(K125:K126)</f>
        <v>0.21213203435596426</v>
      </c>
      <c r="N125" s="6">
        <f>M125/L125*100</f>
        <v>141.4213562373095</v>
      </c>
      <c r="O125" s="25" t="s">
        <v>316</v>
      </c>
      <c r="P125" s="6" t="s">
        <v>198</v>
      </c>
    </row>
    <row r="126" spans="2:16" ht="37.5" customHeight="1">
      <c r="B126" s="9" t="s">
        <v>138</v>
      </c>
      <c r="C126" s="5" t="s">
        <v>139</v>
      </c>
      <c r="D126" s="6"/>
      <c r="E126" s="6"/>
      <c r="F126" s="6" t="s">
        <v>299</v>
      </c>
      <c r="G126" s="6">
        <v>0</v>
      </c>
      <c r="H126" s="6">
        <f>STDEV(G125:G126)</f>
        <v>3.040559159102154</v>
      </c>
      <c r="I126" s="6"/>
      <c r="J126" s="6"/>
      <c r="K126" s="6">
        <v>0</v>
      </c>
      <c r="L126" s="6">
        <f>STDEV(K125:K126)</f>
        <v>0.21213203435596426</v>
      </c>
      <c r="M126" s="6"/>
      <c r="N126" s="6"/>
      <c r="O126" s="25" t="s">
        <v>316</v>
      </c>
      <c r="P126" s="6" t="s">
        <v>198</v>
      </c>
    </row>
    <row r="127" spans="2:16" ht="37.5" customHeight="1">
      <c r="B127" s="4" t="s">
        <v>144</v>
      </c>
      <c r="C127" s="5" t="s">
        <v>289</v>
      </c>
      <c r="D127" s="6" t="s">
        <v>290</v>
      </c>
      <c r="E127" s="6">
        <v>9004777</v>
      </c>
      <c r="F127" s="7" t="s">
        <v>345</v>
      </c>
      <c r="G127" s="6">
        <v>10.9</v>
      </c>
      <c r="H127" s="6">
        <f>AVERAGE(G127:G128)</f>
        <v>13.3</v>
      </c>
      <c r="I127" s="6">
        <f>STDEV(G127:G128)</f>
        <v>3.394112549695417</v>
      </c>
      <c r="J127" s="6">
        <f>I127/H127*100</f>
        <v>25.51964323079261</v>
      </c>
      <c r="K127" s="6">
        <v>19.3</v>
      </c>
      <c r="L127" s="6">
        <f>AVERAGE(K127:K128)</f>
        <v>19.25</v>
      </c>
      <c r="M127" s="6">
        <f>STDEV(K127:K128)</f>
        <v>0.0707106781186226</v>
      </c>
      <c r="N127" s="6">
        <f>M127/L127*100</f>
        <v>0.36732819801881866</v>
      </c>
      <c r="O127" s="25" t="s">
        <v>317</v>
      </c>
      <c r="P127" s="6" t="s">
        <v>198</v>
      </c>
    </row>
    <row r="128" spans="2:16" ht="37.5" customHeight="1">
      <c r="B128" s="9" t="s">
        <v>144</v>
      </c>
      <c r="C128" s="5" t="s">
        <v>289</v>
      </c>
      <c r="D128" s="6" t="s">
        <v>290</v>
      </c>
      <c r="E128" s="6">
        <v>9004777</v>
      </c>
      <c r="F128" s="6" t="s">
        <v>299</v>
      </c>
      <c r="G128" s="6">
        <v>15.7</v>
      </c>
      <c r="H128" s="6">
        <f>STDEV(G127:G128)</f>
        <v>3.394112549695417</v>
      </c>
      <c r="I128" s="6"/>
      <c r="J128" s="6"/>
      <c r="K128" s="6">
        <v>19.2</v>
      </c>
      <c r="L128" s="6">
        <f>STDEV(K127:K128)</f>
        <v>0.0707106781186226</v>
      </c>
      <c r="M128" s="6"/>
      <c r="N128" s="6"/>
      <c r="O128" s="26" t="s">
        <v>317</v>
      </c>
      <c r="P128" s="6" t="s">
        <v>198</v>
      </c>
    </row>
    <row r="129" spans="2:16" ht="37.5" customHeight="1">
      <c r="B129" s="4" t="s">
        <v>238</v>
      </c>
      <c r="C129" s="5" t="s">
        <v>440</v>
      </c>
      <c r="D129" s="6" t="s">
        <v>441</v>
      </c>
      <c r="E129" s="6">
        <v>24991557</v>
      </c>
      <c r="F129" s="7" t="s">
        <v>301</v>
      </c>
      <c r="G129" s="6">
        <v>4.1</v>
      </c>
      <c r="H129" s="6">
        <f>AVERAGE(G129:G130)</f>
        <v>2.05</v>
      </c>
      <c r="I129" s="6">
        <f>STDEV(G129:G130)</f>
        <v>2.899137802864845</v>
      </c>
      <c r="J129" s="6">
        <f>I129/H129*100</f>
        <v>141.4213562373095</v>
      </c>
      <c r="K129" s="6">
        <v>7.6</v>
      </c>
      <c r="L129" s="6">
        <f>AVERAGE(K129:K130)</f>
        <v>13.7</v>
      </c>
      <c r="M129" s="6">
        <f>STDEV(K129:K130)</f>
        <v>8.626702730475884</v>
      </c>
      <c r="N129" s="6">
        <f>M129/L129*100</f>
        <v>62.96863306916705</v>
      </c>
      <c r="O129" s="25" t="s">
        <v>316</v>
      </c>
      <c r="P129" s="6" t="s">
        <v>198</v>
      </c>
    </row>
    <row r="130" spans="2:16" ht="37.5" customHeight="1">
      <c r="B130" s="9" t="s">
        <v>238</v>
      </c>
      <c r="C130" s="5" t="s">
        <v>440</v>
      </c>
      <c r="D130" s="6" t="s">
        <v>441</v>
      </c>
      <c r="E130" s="6">
        <v>24991557</v>
      </c>
      <c r="F130" s="6" t="s">
        <v>299</v>
      </c>
      <c r="G130" s="6">
        <v>0</v>
      </c>
      <c r="H130" s="6">
        <f>STDEV(G129:G130)</f>
        <v>2.899137802864845</v>
      </c>
      <c r="I130" s="6"/>
      <c r="J130" s="6"/>
      <c r="K130" s="6">
        <v>19.8</v>
      </c>
      <c r="L130" s="6">
        <f>STDEV(K129:K130)</f>
        <v>8.626702730475884</v>
      </c>
      <c r="M130" s="6"/>
      <c r="N130" s="6"/>
      <c r="O130" s="26" t="s">
        <v>316</v>
      </c>
      <c r="P130" s="6" t="s">
        <v>198</v>
      </c>
    </row>
    <row r="131" spans="2:16" ht="37.5" customHeight="1">
      <c r="B131" s="10" t="s">
        <v>277</v>
      </c>
      <c r="C131" s="11" t="s">
        <v>401</v>
      </c>
      <c r="D131" s="8" t="s">
        <v>341</v>
      </c>
      <c r="E131" s="8">
        <v>25322683</v>
      </c>
      <c r="F131" s="7" t="s">
        <v>298</v>
      </c>
      <c r="G131" s="6">
        <v>1</v>
      </c>
      <c r="H131" s="6">
        <f>AVERAGE(G131:G132)</f>
        <v>0.5</v>
      </c>
      <c r="I131" s="6">
        <f>STDEV(G131:G132)</f>
        <v>0.7071067811865476</v>
      </c>
      <c r="J131" s="6">
        <f>I131/H131*100</f>
        <v>141.4213562373095</v>
      </c>
      <c r="K131" s="6">
        <v>6.6</v>
      </c>
      <c r="L131" s="6">
        <f>AVERAGE(K131:K132)</f>
        <v>7.15</v>
      </c>
      <c r="M131" s="6">
        <f>STDEV(K131:K132)</f>
        <v>0.7778174593051957</v>
      </c>
      <c r="N131" s="6">
        <f>M131/L131*100</f>
        <v>10.878565864408332</v>
      </c>
      <c r="O131" s="25" t="s">
        <v>317</v>
      </c>
      <c r="P131" s="6" t="s">
        <v>198</v>
      </c>
    </row>
    <row r="132" spans="2:16" ht="37.5" customHeight="1">
      <c r="B132" s="9" t="s">
        <v>277</v>
      </c>
      <c r="C132" s="5" t="s">
        <v>401</v>
      </c>
      <c r="D132" s="6" t="s">
        <v>341</v>
      </c>
      <c r="E132" s="6">
        <v>25322683</v>
      </c>
      <c r="F132" s="6" t="s">
        <v>299</v>
      </c>
      <c r="G132" s="6">
        <v>0</v>
      </c>
      <c r="H132" s="6">
        <f>STDEV(G131:G132)</f>
        <v>0.7071067811865476</v>
      </c>
      <c r="I132" s="6"/>
      <c r="J132" s="6"/>
      <c r="K132" s="6">
        <v>7.7</v>
      </c>
      <c r="L132" s="6">
        <f>STDEV(K131:K132)</f>
        <v>0.7778174593051957</v>
      </c>
      <c r="M132" s="6"/>
      <c r="N132" s="6"/>
      <c r="O132" s="26" t="s">
        <v>317</v>
      </c>
      <c r="P132" s="6" t="s">
        <v>198</v>
      </c>
    </row>
    <row r="133" spans="2:16" ht="37.5" customHeight="1">
      <c r="B133" s="4" t="s">
        <v>364</v>
      </c>
      <c r="C133" s="5" t="s">
        <v>185</v>
      </c>
      <c r="D133" s="6"/>
      <c r="E133" s="6"/>
      <c r="F133" s="7" t="s">
        <v>347</v>
      </c>
      <c r="G133" s="6">
        <v>9.2</v>
      </c>
      <c r="H133" s="6">
        <f>AVERAGE(G133:G134)</f>
        <v>10.1</v>
      </c>
      <c r="I133" s="6">
        <f>STDEV(G133:G134)</f>
        <v>1.2727922061357873</v>
      </c>
      <c r="J133" s="6">
        <f>I133/H133*100</f>
        <v>12.601903031047398</v>
      </c>
      <c r="K133" s="6">
        <v>15.5</v>
      </c>
      <c r="L133" s="6">
        <f>AVERAGE(K133:K134)</f>
        <v>15.05</v>
      </c>
      <c r="M133" s="6">
        <f>STDEV(K133:K134)</f>
        <v>0.6363961030678267</v>
      </c>
      <c r="N133" s="6">
        <f>M133/L133*100</f>
        <v>4.228545535334397</v>
      </c>
      <c r="O133" s="25">
        <v>1</v>
      </c>
      <c r="P133" s="6" t="s">
        <v>198</v>
      </c>
    </row>
    <row r="134" spans="2:16" ht="37.5" customHeight="1">
      <c r="B134" s="9" t="s">
        <v>364</v>
      </c>
      <c r="C134" s="5" t="s">
        <v>185</v>
      </c>
      <c r="D134" s="6"/>
      <c r="E134" s="6"/>
      <c r="F134" s="6" t="s">
        <v>300</v>
      </c>
      <c r="G134" s="6">
        <v>11</v>
      </c>
      <c r="H134" s="6">
        <f>STDEV(G133:G134)</f>
        <v>1.2727922061357873</v>
      </c>
      <c r="I134" s="6"/>
      <c r="J134" s="6"/>
      <c r="K134" s="6">
        <v>14.6</v>
      </c>
      <c r="L134" s="6">
        <f>STDEV(K133:K134)</f>
        <v>0.6363961030678267</v>
      </c>
      <c r="M134" s="6"/>
      <c r="N134" s="6"/>
      <c r="O134" s="26">
        <v>1</v>
      </c>
      <c r="P134" s="6" t="s">
        <v>198</v>
      </c>
    </row>
    <row r="135" spans="2:16" ht="37.5" customHeight="1">
      <c r="B135" s="4" t="s">
        <v>186</v>
      </c>
      <c r="C135" s="5" t="s">
        <v>142</v>
      </c>
      <c r="D135" s="6" t="s">
        <v>143</v>
      </c>
      <c r="E135" s="6">
        <v>7397628</v>
      </c>
      <c r="F135" s="7" t="s">
        <v>345</v>
      </c>
      <c r="G135" s="6">
        <v>16.5</v>
      </c>
      <c r="H135" s="6">
        <f>AVERAGE(G135:G136)</f>
        <v>16.15</v>
      </c>
      <c r="I135" s="6">
        <f>STDEV(G135:G136)</f>
        <v>0.4949747468307027</v>
      </c>
      <c r="J135" s="6">
        <f>I135/H135*100</f>
        <v>3.0648591135028034</v>
      </c>
      <c r="K135" s="6">
        <v>19.4</v>
      </c>
      <c r="L135" s="6">
        <f>AVERAGE(K135:K136)</f>
        <v>17.65</v>
      </c>
      <c r="M135" s="6">
        <f>STDEV(K135:K136)</f>
        <v>2.4748737341529394</v>
      </c>
      <c r="N135" s="6">
        <f>M135/L135*100</f>
        <v>14.021947502282945</v>
      </c>
      <c r="O135" s="25" t="s">
        <v>317</v>
      </c>
      <c r="P135" s="6" t="s">
        <v>198</v>
      </c>
    </row>
    <row r="136" spans="2:16" ht="37.5" customHeight="1">
      <c r="B136" s="9" t="s">
        <v>186</v>
      </c>
      <c r="C136" s="5" t="s">
        <v>142</v>
      </c>
      <c r="D136" s="6" t="s">
        <v>143</v>
      </c>
      <c r="E136" s="6">
        <v>7397628</v>
      </c>
      <c r="F136" s="6" t="s">
        <v>301</v>
      </c>
      <c r="G136" s="6">
        <v>15.8</v>
      </c>
      <c r="H136" s="6">
        <f>STDEV(G135:G136)</f>
        <v>0.4949747468307027</v>
      </c>
      <c r="I136" s="6"/>
      <c r="J136" s="6"/>
      <c r="K136" s="6">
        <v>15.9</v>
      </c>
      <c r="L136" s="6">
        <f>STDEV(K135:K136)</f>
        <v>2.4748737341529394</v>
      </c>
      <c r="M136" s="6"/>
      <c r="N136" s="6"/>
      <c r="O136" s="25" t="s">
        <v>317</v>
      </c>
      <c r="P136" s="6" t="s">
        <v>198</v>
      </c>
    </row>
    <row r="137" spans="2:16" ht="37.5" customHeight="1">
      <c r="B137" s="4" t="s">
        <v>88</v>
      </c>
      <c r="C137" s="5" t="s">
        <v>116</v>
      </c>
      <c r="D137" s="6" t="s">
        <v>342</v>
      </c>
      <c r="E137" s="6">
        <v>590283</v>
      </c>
      <c r="F137" s="7" t="s">
        <v>345</v>
      </c>
      <c r="G137" s="6">
        <v>18.8</v>
      </c>
      <c r="H137" s="6">
        <f>AVERAGE(G137:G138)</f>
        <v>17.3</v>
      </c>
      <c r="I137" s="6">
        <f>STDEV(G137:G138)</f>
        <v>2.1213203435596424</v>
      </c>
      <c r="J137" s="6">
        <f>I137/H137*100</f>
        <v>12.26196730381296</v>
      </c>
      <c r="K137" s="6">
        <v>19.4</v>
      </c>
      <c r="L137" s="6">
        <f>AVERAGE(K137:K138)</f>
        <v>17.65</v>
      </c>
      <c r="M137" s="6">
        <f>STDEV(K137:K138)</f>
        <v>2.4748737341529394</v>
      </c>
      <c r="N137" s="6">
        <f>M137/L137*100</f>
        <v>14.021947502282945</v>
      </c>
      <c r="O137" s="25" t="s">
        <v>317</v>
      </c>
      <c r="P137" s="6" t="s">
        <v>198</v>
      </c>
    </row>
    <row r="138" spans="2:16" ht="37.5" customHeight="1">
      <c r="B138" s="9" t="s">
        <v>88</v>
      </c>
      <c r="C138" s="5" t="s">
        <v>116</v>
      </c>
      <c r="D138" s="6" t="s">
        <v>342</v>
      </c>
      <c r="E138" s="6">
        <v>590283</v>
      </c>
      <c r="F138" s="6" t="s">
        <v>298</v>
      </c>
      <c r="G138" s="6">
        <v>15.8</v>
      </c>
      <c r="H138" s="6">
        <f>STDEV(G137:G138)</f>
        <v>2.1213203435596424</v>
      </c>
      <c r="I138" s="6"/>
      <c r="J138" s="6"/>
      <c r="K138" s="6">
        <v>15.9</v>
      </c>
      <c r="L138" s="6">
        <f>STDEV(K137:K138)</f>
        <v>2.4748737341529394</v>
      </c>
      <c r="M138" s="6"/>
      <c r="N138" s="6"/>
      <c r="O138" s="25" t="s">
        <v>317</v>
      </c>
      <c r="P138" s="6" t="s">
        <v>198</v>
      </c>
    </row>
    <row r="139" spans="2:16" ht="37.5" customHeight="1">
      <c r="B139" s="4" t="s">
        <v>278</v>
      </c>
      <c r="C139" s="5" t="s">
        <v>120</v>
      </c>
      <c r="D139" s="6" t="s">
        <v>438</v>
      </c>
      <c r="E139" s="6">
        <v>14459951</v>
      </c>
      <c r="F139" s="7" t="s">
        <v>346</v>
      </c>
      <c r="G139" s="6">
        <v>17.8</v>
      </c>
      <c r="H139" s="6">
        <f>AVERAGE(G139:G140)</f>
        <v>16.5</v>
      </c>
      <c r="I139" s="6">
        <f>STDEV(G139:G140)</f>
        <v>1.8384776310850224</v>
      </c>
      <c r="J139" s="6">
        <f>I139/H139*100</f>
        <v>11.142288673242561</v>
      </c>
      <c r="K139" s="6">
        <v>17.2</v>
      </c>
      <c r="L139" s="6">
        <f>AVERAGE(K139:K140)</f>
        <v>11.75</v>
      </c>
      <c r="M139" s="6">
        <f>STDEV(K139:K140)</f>
        <v>7.707463914933366</v>
      </c>
      <c r="N139" s="6">
        <f>M139/L139*100</f>
        <v>65.59543757390098</v>
      </c>
      <c r="O139" s="25" t="s">
        <v>317</v>
      </c>
      <c r="P139" s="6" t="s">
        <v>198</v>
      </c>
    </row>
    <row r="140" spans="2:16" ht="37.5" customHeight="1">
      <c r="B140" s="9" t="s">
        <v>278</v>
      </c>
      <c r="C140" s="5" t="s">
        <v>120</v>
      </c>
      <c r="D140" s="6" t="s">
        <v>438</v>
      </c>
      <c r="E140" s="6">
        <v>14459951</v>
      </c>
      <c r="F140" s="6" t="s">
        <v>301</v>
      </c>
      <c r="G140" s="6">
        <v>15.2</v>
      </c>
      <c r="H140" s="6">
        <f>STDEV(G139:G140)</f>
        <v>1.8384776310850224</v>
      </c>
      <c r="I140" s="6"/>
      <c r="J140" s="6"/>
      <c r="K140" s="6">
        <v>6.3</v>
      </c>
      <c r="L140" s="6">
        <f>STDEV(K139:K140)</f>
        <v>7.707463914933366</v>
      </c>
      <c r="M140" s="6"/>
      <c r="N140" s="6"/>
      <c r="O140" s="25" t="s">
        <v>317</v>
      </c>
      <c r="P140" s="6" t="s">
        <v>198</v>
      </c>
    </row>
    <row r="141" spans="2:16" ht="37.5" customHeight="1">
      <c r="B141" s="4" t="s">
        <v>24</v>
      </c>
      <c r="C141" s="5" t="s">
        <v>25</v>
      </c>
      <c r="D141" s="6" t="s">
        <v>26</v>
      </c>
      <c r="E141" s="6">
        <v>13756662</v>
      </c>
      <c r="F141" s="7" t="s">
        <v>347</v>
      </c>
      <c r="G141" s="6">
        <v>4.2</v>
      </c>
      <c r="H141" s="6">
        <f>AVERAGE(G141:G142)</f>
        <v>5.225</v>
      </c>
      <c r="I141" s="6">
        <f>STDEV(G141:G142)</f>
        <v>1.449568901432425</v>
      </c>
      <c r="J141" s="6">
        <f>I141/H141*100</f>
        <v>27.742945481960284</v>
      </c>
      <c r="K141" s="6">
        <v>5.7</v>
      </c>
      <c r="L141" s="6">
        <f>AVERAGE(K141:K142)</f>
        <v>6.075</v>
      </c>
      <c r="M141" s="6">
        <f>STDEV(K141:K142)</f>
        <v>0.5303300858899106</v>
      </c>
      <c r="N141" s="6">
        <f>M141/L141*100</f>
        <v>8.729713347982067</v>
      </c>
      <c r="O141" s="25" t="s">
        <v>317</v>
      </c>
      <c r="P141" s="6" t="s">
        <v>198</v>
      </c>
    </row>
    <row r="142" spans="2:16" ht="37.5" customHeight="1">
      <c r="B142" s="9" t="s">
        <v>24</v>
      </c>
      <c r="C142" s="5" t="s">
        <v>25</v>
      </c>
      <c r="D142" s="6" t="s">
        <v>26</v>
      </c>
      <c r="E142" s="6">
        <v>13756662</v>
      </c>
      <c r="F142" s="6" t="s">
        <v>298</v>
      </c>
      <c r="G142" s="6">
        <v>6.25</v>
      </c>
      <c r="H142" s="6">
        <f>STDEV(G141:G142)</f>
        <v>1.449568901432425</v>
      </c>
      <c r="I142" s="6"/>
      <c r="J142" s="6"/>
      <c r="K142" s="6">
        <v>6.45</v>
      </c>
      <c r="L142" s="6">
        <f>STDEV(K141:K142)</f>
        <v>0.5303300858899106</v>
      </c>
      <c r="M142" s="6"/>
      <c r="N142" s="6"/>
      <c r="O142" s="25" t="s">
        <v>317</v>
      </c>
      <c r="P142" s="6" t="s">
        <v>198</v>
      </c>
    </row>
    <row r="143" spans="2:16" ht="37.5" customHeight="1">
      <c r="B143" s="4" t="s">
        <v>280</v>
      </c>
      <c r="C143" s="5" t="s">
        <v>281</v>
      </c>
      <c r="D143" s="6"/>
      <c r="E143" s="6"/>
      <c r="F143" s="7" t="s">
        <v>346</v>
      </c>
      <c r="G143" s="6">
        <v>8.7</v>
      </c>
      <c r="H143" s="6">
        <f>AVERAGE(G143:G144)</f>
        <v>5.75</v>
      </c>
      <c r="I143" s="6">
        <f>STDEV(G143:G144)</f>
        <v>4.171930009000629</v>
      </c>
      <c r="J143" s="6">
        <f>I143/H143*100</f>
        <v>72.55530450435877</v>
      </c>
      <c r="K143" s="6">
        <v>7.3</v>
      </c>
      <c r="L143" s="6">
        <f>AVERAGE(K143:K144)</f>
        <v>5.699999999999999</v>
      </c>
      <c r="M143" s="6">
        <f>STDEV(K143:K144)</f>
        <v>2.262741699796953</v>
      </c>
      <c r="N143" s="6">
        <f>M143/L143*100</f>
        <v>39.69722280345532</v>
      </c>
      <c r="O143" s="25" t="s">
        <v>318</v>
      </c>
      <c r="P143" s="6" t="s">
        <v>198</v>
      </c>
    </row>
    <row r="144" spans="2:16" ht="37.5" customHeight="1">
      <c r="B144" s="9" t="s">
        <v>280</v>
      </c>
      <c r="C144" s="5" t="s">
        <v>281</v>
      </c>
      <c r="D144" s="6"/>
      <c r="E144" s="6"/>
      <c r="F144" s="6" t="s">
        <v>300</v>
      </c>
      <c r="G144" s="6">
        <v>2.8</v>
      </c>
      <c r="H144" s="6">
        <f>STDEV(G143:G144)</f>
        <v>4.171930009000629</v>
      </c>
      <c r="I144" s="6"/>
      <c r="J144" s="6"/>
      <c r="K144" s="6">
        <v>4.1</v>
      </c>
      <c r="L144" s="6">
        <f>STDEV(K143:K144)</f>
        <v>2.262741699796953</v>
      </c>
      <c r="M144" s="6"/>
      <c r="N144" s="6"/>
      <c r="O144" s="26" t="s">
        <v>318</v>
      </c>
      <c r="P144" s="6" t="s">
        <v>198</v>
      </c>
    </row>
    <row r="145" spans="2:16" ht="37.5" customHeight="1">
      <c r="B145" s="10" t="s">
        <v>155</v>
      </c>
      <c r="C145" s="11" t="s">
        <v>155</v>
      </c>
      <c r="D145" s="8"/>
      <c r="E145" s="8"/>
      <c r="F145" s="7" t="s">
        <v>346</v>
      </c>
      <c r="G145" s="6">
        <v>4</v>
      </c>
      <c r="H145" s="6">
        <f>AVERAGE(G145:G146)</f>
        <v>2</v>
      </c>
      <c r="I145" s="6">
        <f>STDEV(G145:G146)</f>
        <v>2.8284271247461903</v>
      </c>
      <c r="J145" s="6">
        <f>I145/H145*100</f>
        <v>141.4213562373095</v>
      </c>
      <c r="K145" s="6" t="s">
        <v>257</v>
      </c>
      <c r="L145" s="6" t="e">
        <f>AVERAGE(K145:K146)</f>
        <v>#DIV/0!</v>
      </c>
      <c r="M145" s="6" t="e">
        <f>STDEV(K145:K146)</f>
        <v>#DIV/0!</v>
      </c>
      <c r="N145" s="6"/>
      <c r="O145" s="25" t="s">
        <v>316</v>
      </c>
      <c r="P145" s="6" t="s">
        <v>198</v>
      </c>
    </row>
    <row r="146" spans="2:16" ht="37.5" customHeight="1">
      <c r="B146" s="9" t="s">
        <v>155</v>
      </c>
      <c r="C146" s="5" t="s">
        <v>155</v>
      </c>
      <c r="D146" s="6"/>
      <c r="E146" s="6"/>
      <c r="F146" s="6" t="s">
        <v>298</v>
      </c>
      <c r="G146" s="6">
        <v>0</v>
      </c>
      <c r="H146" s="6">
        <f>STDEV(G145:G146)</f>
        <v>2.8284271247461903</v>
      </c>
      <c r="I146" s="6"/>
      <c r="J146" s="6"/>
      <c r="K146" s="6" t="s">
        <v>257</v>
      </c>
      <c r="L146" s="6" t="e">
        <f>STDEV(K145:K146)</f>
        <v>#DIV/0!</v>
      </c>
      <c r="M146" s="6"/>
      <c r="N146" s="6"/>
      <c r="O146" s="26" t="s">
        <v>316</v>
      </c>
      <c r="P146" s="6" t="s">
        <v>198</v>
      </c>
    </row>
    <row r="147" spans="2:16" ht="37.5" customHeight="1">
      <c r="B147" s="4" t="s">
        <v>158</v>
      </c>
      <c r="C147" s="5" t="s">
        <v>159</v>
      </c>
      <c r="D147" s="6"/>
      <c r="E147" s="6"/>
      <c r="F147" s="7" t="s">
        <v>301</v>
      </c>
      <c r="G147" s="6">
        <v>3.4</v>
      </c>
      <c r="H147" s="6">
        <f>AVERAGE(G147:G148)</f>
        <v>1.7</v>
      </c>
      <c r="I147" s="6">
        <f>STDEV(G147:G148)</f>
        <v>2.4041630560342613</v>
      </c>
      <c r="J147" s="6">
        <f>I147/H147*100</f>
        <v>141.42135623730948</v>
      </c>
      <c r="K147" s="6">
        <v>4.4</v>
      </c>
      <c r="L147" s="6">
        <f>AVERAGE(K147:K148)</f>
        <v>3.85</v>
      </c>
      <c r="M147" s="6">
        <f>STDEV(K147:K148)</f>
        <v>0.7778174593052003</v>
      </c>
      <c r="N147" s="6">
        <f>M147/L147*100</f>
        <v>20.203050891044164</v>
      </c>
      <c r="O147" s="25" t="s">
        <v>316</v>
      </c>
      <c r="P147" s="6" t="s">
        <v>198</v>
      </c>
    </row>
    <row r="148" spans="2:16" ht="37.5" customHeight="1">
      <c r="B148" s="9" t="s">
        <v>158</v>
      </c>
      <c r="C148" s="5" t="s">
        <v>159</v>
      </c>
      <c r="D148" s="6"/>
      <c r="E148" s="6"/>
      <c r="F148" s="6" t="s">
        <v>298</v>
      </c>
      <c r="G148" s="6">
        <v>0</v>
      </c>
      <c r="H148" s="6">
        <f>STDEV(G147:G148)</f>
        <v>2.4041630560342613</v>
      </c>
      <c r="I148" s="6"/>
      <c r="J148" s="6"/>
      <c r="K148" s="6">
        <v>3.3</v>
      </c>
      <c r="L148" s="6">
        <f>STDEV(K147:K148)</f>
        <v>0.7778174593052003</v>
      </c>
      <c r="M148" s="6"/>
      <c r="N148" s="6"/>
      <c r="O148" s="26" t="s">
        <v>316</v>
      </c>
      <c r="P148" s="6" t="s">
        <v>198</v>
      </c>
    </row>
    <row r="149" spans="2:16" ht="37.5" customHeight="1">
      <c r="B149" s="10" t="s">
        <v>160</v>
      </c>
      <c r="C149" s="11" t="s">
        <v>141</v>
      </c>
      <c r="D149" s="8"/>
      <c r="E149" s="8"/>
      <c r="F149" s="7" t="s">
        <v>347</v>
      </c>
      <c r="G149" s="13">
        <v>4</v>
      </c>
      <c r="H149" s="6">
        <f>AVERAGE(G149:G150)</f>
        <v>7</v>
      </c>
      <c r="I149" s="6">
        <f>STDEV(G149:G150)</f>
        <v>4.242640687119285</v>
      </c>
      <c r="J149" s="6">
        <f>I149/H149*100</f>
        <v>60.60915267313264</v>
      </c>
      <c r="K149" s="6">
        <v>15.9</v>
      </c>
      <c r="L149" s="6">
        <f>AVERAGE(K149:K150)</f>
        <v>17.85</v>
      </c>
      <c r="M149" s="6">
        <f>STDEV(K149:K150)</f>
        <v>2.757716446627518</v>
      </c>
      <c r="N149" s="6">
        <f>M149/L149*100</f>
        <v>15.449391857857242</v>
      </c>
      <c r="O149" s="25">
        <v>1</v>
      </c>
      <c r="P149" s="6" t="s">
        <v>198</v>
      </c>
    </row>
    <row r="150" spans="2:16" ht="37.5" customHeight="1">
      <c r="B150" s="9" t="s">
        <v>160</v>
      </c>
      <c r="C150" s="5" t="s">
        <v>141</v>
      </c>
      <c r="D150" s="6"/>
      <c r="E150" s="6"/>
      <c r="F150" s="6" t="s">
        <v>346</v>
      </c>
      <c r="G150" s="13">
        <v>10</v>
      </c>
      <c r="H150" s="6">
        <f>STDEV(G149:G150)</f>
        <v>4.242640687119285</v>
      </c>
      <c r="I150" s="6"/>
      <c r="J150" s="6"/>
      <c r="K150" s="6">
        <v>19.8</v>
      </c>
      <c r="L150" s="6">
        <f>STDEV(K149:K150)</f>
        <v>2.757716446627518</v>
      </c>
      <c r="M150" s="6"/>
      <c r="N150" s="6"/>
      <c r="O150" s="26">
        <v>1</v>
      </c>
      <c r="P150" s="6" t="s">
        <v>198</v>
      </c>
    </row>
    <row r="151" spans="2:16" ht="37.5" customHeight="1">
      <c r="B151" s="9" t="s">
        <v>239</v>
      </c>
      <c r="C151" s="5" t="s">
        <v>268</v>
      </c>
      <c r="D151" s="6" t="s">
        <v>269</v>
      </c>
      <c r="E151" s="6">
        <v>1067250</v>
      </c>
      <c r="F151" s="6" t="s">
        <v>347</v>
      </c>
      <c r="G151" s="6">
        <v>3.7</v>
      </c>
      <c r="H151" s="6">
        <f>AVERAGE(G151:G152)</f>
        <v>3.8</v>
      </c>
      <c r="I151" s="6">
        <f>STDEV(G151:G152)</f>
        <v>0.141421356237308</v>
      </c>
      <c r="J151" s="6">
        <f>I151/H151*100</f>
        <v>3.7216146378238952</v>
      </c>
      <c r="K151" s="6">
        <v>4.5</v>
      </c>
      <c r="L151" s="6">
        <f>AVERAGE(K151:K152)</f>
        <v>9.1</v>
      </c>
      <c r="M151" s="6">
        <f>STDEV(K151:K152)</f>
        <v>6.505382386916237</v>
      </c>
      <c r="N151" s="6">
        <f>M151/L151*100</f>
        <v>71.48771853754107</v>
      </c>
      <c r="O151" s="25" t="s">
        <v>317</v>
      </c>
      <c r="P151" s="6" t="s">
        <v>198</v>
      </c>
    </row>
    <row r="152" spans="2:16" ht="37.5" customHeight="1">
      <c r="B152" s="10" t="s">
        <v>239</v>
      </c>
      <c r="C152" s="11" t="s">
        <v>268</v>
      </c>
      <c r="D152" s="8" t="s">
        <v>269</v>
      </c>
      <c r="E152" s="8">
        <v>1067250</v>
      </c>
      <c r="F152" s="7" t="s">
        <v>345</v>
      </c>
      <c r="G152" s="6">
        <v>3.9</v>
      </c>
      <c r="H152" s="6">
        <f>STDEV(G151:G152)</f>
        <v>0.141421356237308</v>
      </c>
      <c r="I152" s="6"/>
      <c r="J152" s="6"/>
      <c r="K152" s="6">
        <v>13.7</v>
      </c>
      <c r="L152" s="6">
        <f>STDEV(K151:K152)</f>
        <v>6.505382386916237</v>
      </c>
      <c r="M152" s="6"/>
      <c r="N152" s="6"/>
      <c r="O152" s="26" t="s">
        <v>317</v>
      </c>
      <c r="P152" s="6" t="s">
        <v>198</v>
      </c>
    </row>
    <row r="153" spans="2:16" ht="37.5" customHeight="1">
      <c r="B153" s="9" t="s">
        <v>240</v>
      </c>
      <c r="C153" s="5" t="s">
        <v>114</v>
      </c>
      <c r="D153" s="6" t="s">
        <v>247</v>
      </c>
      <c r="E153" s="6">
        <v>3069407</v>
      </c>
      <c r="F153" s="6" t="s">
        <v>301</v>
      </c>
      <c r="G153" s="6">
        <v>7.9</v>
      </c>
      <c r="H153" s="6">
        <f>AVERAGE(G153:G154)</f>
        <v>5</v>
      </c>
      <c r="I153" s="6">
        <f>STDEV(G153:G154)</f>
        <v>4.101219330881976</v>
      </c>
      <c r="J153" s="6">
        <f>I153/H153*100</f>
        <v>82.02438661763954</v>
      </c>
      <c r="K153" s="6">
        <v>8.4</v>
      </c>
      <c r="L153" s="6">
        <f>AVERAGE(K153:K154)</f>
        <v>9.2</v>
      </c>
      <c r="M153" s="6">
        <f>STDEV(K153:K154)</f>
        <v>1.1313708498984891</v>
      </c>
      <c r="N153" s="6">
        <f>M153/L153*100</f>
        <v>12.297509238027057</v>
      </c>
      <c r="O153" s="25" t="s">
        <v>316</v>
      </c>
      <c r="P153" s="6" t="s">
        <v>198</v>
      </c>
    </row>
    <row r="154" spans="2:16" ht="37.5" customHeight="1">
      <c r="B154" s="10" t="s">
        <v>240</v>
      </c>
      <c r="C154" s="11" t="s">
        <v>114</v>
      </c>
      <c r="D154" s="8" t="s">
        <v>247</v>
      </c>
      <c r="E154" s="8">
        <v>3069407</v>
      </c>
      <c r="F154" s="7" t="s">
        <v>300</v>
      </c>
      <c r="G154" s="6">
        <v>2.1</v>
      </c>
      <c r="H154" s="6">
        <f>STDEV(G153:G154)</f>
        <v>4.101219330881976</v>
      </c>
      <c r="I154" s="6"/>
      <c r="J154" s="6"/>
      <c r="K154" s="6">
        <v>10</v>
      </c>
      <c r="L154" s="6">
        <f>STDEV(K153:K154)</f>
        <v>1.1313708498984891</v>
      </c>
      <c r="M154" s="6"/>
      <c r="N154" s="6"/>
      <c r="O154" s="26" t="s">
        <v>316</v>
      </c>
      <c r="P154" s="6" t="s">
        <v>198</v>
      </c>
    </row>
    <row r="155" spans="2:16" ht="37.5" customHeight="1">
      <c r="B155" s="10" t="s">
        <v>248</v>
      </c>
      <c r="C155" s="11" t="s">
        <v>249</v>
      </c>
      <c r="D155" s="21" t="s">
        <v>250</v>
      </c>
      <c r="E155" s="21">
        <v>29055116</v>
      </c>
      <c r="F155" s="7" t="s">
        <v>301</v>
      </c>
      <c r="G155" s="6">
        <v>0.7</v>
      </c>
      <c r="H155" s="6">
        <f>AVERAGE(G155:G156)</f>
        <v>0.35</v>
      </c>
      <c r="I155" s="6">
        <f>STDEV(G155:G156)</f>
        <v>0.49497474683058323</v>
      </c>
      <c r="J155" s="6">
        <f>I155/H155*100</f>
        <v>141.4213562373095</v>
      </c>
      <c r="K155" s="6">
        <v>4.1</v>
      </c>
      <c r="L155" s="6">
        <f>AVERAGE(K155:K156)</f>
        <v>5.65</v>
      </c>
      <c r="M155" s="6">
        <f>STDEV(K155:K156)</f>
        <v>2.1920310216782974</v>
      </c>
      <c r="N155" s="6">
        <f>M155/L155*100</f>
        <v>38.797009233244204</v>
      </c>
      <c r="O155" s="25" t="s">
        <v>316</v>
      </c>
      <c r="P155" s="6" t="s">
        <v>198</v>
      </c>
    </row>
    <row r="156" spans="2:16" ht="37.5" customHeight="1">
      <c r="B156" s="9" t="s">
        <v>248</v>
      </c>
      <c r="C156" s="5" t="s">
        <v>249</v>
      </c>
      <c r="D156" s="6" t="s">
        <v>250</v>
      </c>
      <c r="E156" s="6">
        <v>29055116</v>
      </c>
      <c r="F156" s="6" t="s">
        <v>299</v>
      </c>
      <c r="G156" s="6">
        <v>0</v>
      </c>
      <c r="H156" s="6">
        <f>STDEV(G155:G156)</f>
        <v>0.49497474683058323</v>
      </c>
      <c r="I156" s="6"/>
      <c r="J156" s="6"/>
      <c r="K156" s="6">
        <v>7.2</v>
      </c>
      <c r="L156" s="6">
        <f>STDEV(K155:K156)</f>
        <v>2.1920310216782974</v>
      </c>
      <c r="M156" s="6"/>
      <c r="N156" s="6"/>
      <c r="O156" s="26" t="s">
        <v>316</v>
      </c>
      <c r="P156" s="6" t="s">
        <v>198</v>
      </c>
    </row>
    <row r="157" spans="2:16" ht="37.5" customHeight="1">
      <c r="B157" s="9" t="s">
        <v>251</v>
      </c>
      <c r="C157" s="5" t="s">
        <v>252</v>
      </c>
      <c r="D157" s="6" t="s">
        <v>253</v>
      </c>
      <c r="E157" s="6">
        <v>41453785</v>
      </c>
      <c r="F157" s="6" t="s">
        <v>299</v>
      </c>
      <c r="G157" s="6">
        <v>2.7</v>
      </c>
      <c r="H157" s="6">
        <f>AVERAGE(G157:G158)</f>
        <v>1.4000000000000001</v>
      </c>
      <c r="I157" s="6">
        <f>STDEV(G157:G158)</f>
        <v>1.8384776310850235</v>
      </c>
      <c r="J157" s="6">
        <f>I157/H157*100</f>
        <v>131.31983079178738</v>
      </c>
      <c r="K157" s="6">
        <v>4.7</v>
      </c>
      <c r="L157" s="6">
        <f>AVERAGE(K157:K158)</f>
        <v>3.5</v>
      </c>
      <c r="M157" s="6">
        <f>STDEV(K157:K158)</f>
        <v>1.6970562748477147</v>
      </c>
      <c r="N157" s="6">
        <f>M157/L157*100</f>
        <v>48.48732213850614</v>
      </c>
      <c r="O157" s="25" t="s">
        <v>317</v>
      </c>
      <c r="P157" s="6" t="s">
        <v>198</v>
      </c>
    </row>
    <row r="158" spans="2:16" ht="37.5" customHeight="1">
      <c r="B158" s="10" t="s">
        <v>251</v>
      </c>
      <c r="C158" s="11" t="s">
        <v>252</v>
      </c>
      <c r="D158" s="8" t="s">
        <v>253</v>
      </c>
      <c r="E158" s="8">
        <v>41453785</v>
      </c>
      <c r="F158" s="7" t="s">
        <v>301</v>
      </c>
      <c r="G158" s="6">
        <v>0.1</v>
      </c>
      <c r="H158" s="6">
        <f>STDEV(G157:G158)</f>
        <v>1.8384776310850235</v>
      </c>
      <c r="I158" s="6"/>
      <c r="J158" s="6"/>
      <c r="K158" s="6">
        <v>2.3</v>
      </c>
      <c r="L158" s="6">
        <f>STDEV(K157:K158)</f>
        <v>1.6970562748477147</v>
      </c>
      <c r="M158" s="6"/>
      <c r="N158" s="6"/>
      <c r="O158" s="26" t="s">
        <v>317</v>
      </c>
      <c r="P158" s="6" t="s">
        <v>198</v>
      </c>
    </row>
    <row r="159" spans="2:16" ht="37.5" customHeight="1">
      <c r="B159" s="4" t="s">
        <v>254</v>
      </c>
      <c r="C159" s="5" t="s">
        <v>255</v>
      </c>
      <c r="D159" s="6" t="s">
        <v>256</v>
      </c>
      <c r="E159" s="6">
        <v>18784742</v>
      </c>
      <c r="F159" s="7" t="s">
        <v>347</v>
      </c>
      <c r="G159" s="13">
        <v>3</v>
      </c>
      <c r="H159" s="6">
        <f>AVERAGE(G159:G160)</f>
        <v>3</v>
      </c>
      <c r="I159" s="6">
        <f>STDEV(G159:G160)</f>
        <v>0</v>
      </c>
      <c r="J159" s="6">
        <f>I159/H159*100</f>
        <v>0</v>
      </c>
      <c r="K159" s="6">
        <v>9.9</v>
      </c>
      <c r="L159" s="6">
        <f>AVERAGE(K159:K160)</f>
        <v>12.3</v>
      </c>
      <c r="M159" s="6">
        <f>STDEV(K159:K160)</f>
        <v>3.394112549695417</v>
      </c>
      <c r="N159" s="6">
        <f>M159/L159*100</f>
        <v>27.59441097313347</v>
      </c>
      <c r="O159" s="25" t="s">
        <v>317</v>
      </c>
      <c r="P159" s="6" t="s">
        <v>198</v>
      </c>
    </row>
    <row r="160" spans="2:16" ht="37.5" customHeight="1">
      <c r="B160" s="9" t="s">
        <v>254</v>
      </c>
      <c r="C160" s="5" t="s">
        <v>255</v>
      </c>
      <c r="D160" s="6" t="s">
        <v>256</v>
      </c>
      <c r="E160" s="6">
        <v>18784742</v>
      </c>
      <c r="F160" s="6" t="s">
        <v>298</v>
      </c>
      <c r="G160" s="13">
        <v>3</v>
      </c>
      <c r="H160" s="6">
        <f>STDEV(G159:G160)</f>
        <v>0</v>
      </c>
      <c r="I160" s="6"/>
      <c r="J160" s="6"/>
      <c r="K160" s="6">
        <v>14.7</v>
      </c>
      <c r="L160" s="6">
        <f>STDEV(K159:K160)</f>
        <v>3.394112549695417</v>
      </c>
      <c r="M160" s="6"/>
      <c r="N160" s="6"/>
      <c r="O160" s="26" t="s">
        <v>317</v>
      </c>
      <c r="P160" s="6" t="s">
        <v>198</v>
      </c>
    </row>
    <row r="161" spans="2:16" ht="37.5" customHeight="1">
      <c r="B161" s="4" t="s">
        <v>163</v>
      </c>
      <c r="C161" s="5" t="s">
        <v>164</v>
      </c>
      <c r="D161" s="6" t="s">
        <v>165</v>
      </c>
      <c r="E161" s="6">
        <v>7631905</v>
      </c>
      <c r="F161" s="7" t="s">
        <v>345</v>
      </c>
      <c r="G161" s="6">
        <v>12.7</v>
      </c>
      <c r="H161" s="6">
        <f>AVERAGE(G161:G162)</f>
        <v>13.3</v>
      </c>
      <c r="I161" s="6">
        <f>STDEV(G161:G162)</f>
        <v>0.8485281374238396</v>
      </c>
      <c r="J161" s="6">
        <f>I161/H161*100</f>
        <v>6.3799108076980415</v>
      </c>
      <c r="K161" s="6">
        <v>20</v>
      </c>
      <c r="L161" s="6">
        <f>AVERAGE(K161:K162)</f>
        <v>18.4</v>
      </c>
      <c r="M161" s="6">
        <f>STDEV(K161:K162)</f>
        <v>2.2627416997969783</v>
      </c>
      <c r="N161" s="6">
        <f>M161/L161*100</f>
        <v>12.297509238027057</v>
      </c>
      <c r="O161" s="25" t="s">
        <v>316</v>
      </c>
      <c r="P161" s="6" t="s">
        <v>198</v>
      </c>
    </row>
    <row r="162" spans="2:16" ht="37.5" customHeight="1">
      <c r="B162" s="9" t="s">
        <v>163</v>
      </c>
      <c r="C162" s="5" t="s">
        <v>164</v>
      </c>
      <c r="D162" s="6" t="s">
        <v>165</v>
      </c>
      <c r="E162" s="6">
        <v>7631905</v>
      </c>
      <c r="F162" s="6" t="s">
        <v>298</v>
      </c>
      <c r="G162" s="6">
        <v>13.9</v>
      </c>
      <c r="H162" s="6">
        <f>STDEV(G161:G162)</f>
        <v>0.8485281374238396</v>
      </c>
      <c r="I162" s="6"/>
      <c r="J162" s="6"/>
      <c r="K162" s="6">
        <v>16.8</v>
      </c>
      <c r="L162" s="6">
        <f>STDEV(K161:K162)</f>
        <v>2.2627416997969783</v>
      </c>
      <c r="M162" s="6"/>
      <c r="N162" s="6"/>
      <c r="O162" s="26" t="s">
        <v>316</v>
      </c>
      <c r="P162" s="6" t="s">
        <v>198</v>
      </c>
    </row>
    <row r="163" spans="2:16" ht="37.5" customHeight="1">
      <c r="B163" s="4" t="s">
        <v>166</v>
      </c>
      <c r="C163" s="5" t="s">
        <v>220</v>
      </c>
      <c r="D163" s="6" t="s">
        <v>221</v>
      </c>
      <c r="E163" s="6">
        <v>7757837</v>
      </c>
      <c r="F163" s="7" t="s">
        <v>345</v>
      </c>
      <c r="G163" s="6">
        <v>13.2</v>
      </c>
      <c r="H163" s="6">
        <f>AVERAGE(G163:G164)</f>
        <v>12.25</v>
      </c>
      <c r="I163" s="6">
        <f>STDEV(G163:G164)</f>
        <v>1.3435028842544428</v>
      </c>
      <c r="J163" s="6">
        <f>I163/H163*100</f>
        <v>10.967370483709738</v>
      </c>
      <c r="K163" s="6">
        <v>16.1</v>
      </c>
      <c r="L163" s="6">
        <f>AVERAGE(K163:K164)</f>
        <v>14.200000000000001</v>
      </c>
      <c r="M163" s="6">
        <f>STDEV(K163:K164)</f>
        <v>2.6870057685088753</v>
      </c>
      <c r="N163" s="6">
        <f>M163/L163*100</f>
        <v>18.922575834569543</v>
      </c>
      <c r="O163" s="25" t="s">
        <v>317</v>
      </c>
      <c r="P163" s="6" t="s">
        <v>198</v>
      </c>
    </row>
    <row r="164" spans="2:16" ht="37.5" customHeight="1">
      <c r="B164" s="9" t="s">
        <v>166</v>
      </c>
      <c r="C164" s="5" t="s">
        <v>220</v>
      </c>
      <c r="D164" s="6" t="s">
        <v>221</v>
      </c>
      <c r="E164" s="6">
        <v>7757837</v>
      </c>
      <c r="F164" s="6" t="s">
        <v>300</v>
      </c>
      <c r="G164" s="6">
        <v>11.3</v>
      </c>
      <c r="H164" s="6">
        <f>STDEV(G163:G164)</f>
        <v>1.3435028842544428</v>
      </c>
      <c r="I164" s="6"/>
      <c r="J164" s="6"/>
      <c r="K164" s="6">
        <v>12.3</v>
      </c>
      <c r="L164" s="6">
        <f>STDEV(K163:K164)</f>
        <v>2.6870057685088753</v>
      </c>
      <c r="M164" s="6"/>
      <c r="N164" s="6"/>
      <c r="O164" s="26" t="s">
        <v>317</v>
      </c>
      <c r="P164" s="6" t="s">
        <v>198</v>
      </c>
    </row>
    <row r="165" spans="2:16" ht="37.5" customHeight="1">
      <c r="B165" s="4" t="s">
        <v>222</v>
      </c>
      <c r="C165" s="5" t="s">
        <v>407</v>
      </c>
      <c r="D165" s="6" t="s">
        <v>408</v>
      </c>
      <c r="E165" s="6">
        <v>917613</v>
      </c>
      <c r="F165" s="7" t="s">
        <v>298</v>
      </c>
      <c r="G165" s="6">
        <v>14.8</v>
      </c>
      <c r="H165" s="6">
        <f>AVERAGE(G165:G166)</f>
        <v>12.65</v>
      </c>
      <c r="I165" s="6">
        <f>STDEV(G165:G166)</f>
        <v>3.040559159102155</v>
      </c>
      <c r="J165" s="6">
        <f>I165/H165*100</f>
        <v>24.036040783416244</v>
      </c>
      <c r="K165" s="6">
        <v>8.2</v>
      </c>
      <c r="L165" s="6">
        <f>AVERAGE(K165:K166)</f>
        <v>9.45</v>
      </c>
      <c r="M165" s="6">
        <f>STDEV(K165:K166)</f>
        <v>1.7677669529663689</v>
      </c>
      <c r="N165" s="6">
        <f>M165/L165*100</f>
        <v>18.70652860281872</v>
      </c>
      <c r="O165" s="25" t="s">
        <v>317</v>
      </c>
      <c r="P165" s="6" t="s">
        <v>198</v>
      </c>
    </row>
    <row r="166" spans="2:16" ht="37.5" customHeight="1">
      <c r="B166" s="9" t="s">
        <v>222</v>
      </c>
      <c r="C166" s="5" t="s">
        <v>407</v>
      </c>
      <c r="D166" s="6" t="s">
        <v>408</v>
      </c>
      <c r="E166" s="6">
        <v>917613</v>
      </c>
      <c r="F166" s="6" t="s">
        <v>299</v>
      </c>
      <c r="G166" s="6">
        <v>10.5</v>
      </c>
      <c r="H166" s="6">
        <f>STDEV(G165:G166)</f>
        <v>3.040559159102155</v>
      </c>
      <c r="I166" s="6"/>
      <c r="J166" s="6"/>
      <c r="K166" s="6">
        <v>10.7</v>
      </c>
      <c r="L166" s="6">
        <f>STDEV(K165:K166)</f>
        <v>1.7677669529663689</v>
      </c>
      <c r="M166" s="6"/>
      <c r="N166" s="6"/>
      <c r="O166" s="26" t="s">
        <v>317</v>
      </c>
      <c r="P166" s="6" t="s">
        <v>198</v>
      </c>
    </row>
    <row r="167" spans="2:16" ht="37.5" customHeight="1">
      <c r="B167" s="4" t="s">
        <v>409</v>
      </c>
      <c r="C167" s="5" t="s">
        <v>435</v>
      </c>
      <c r="D167" s="6" t="s">
        <v>436</v>
      </c>
      <c r="E167" s="6">
        <v>13870285</v>
      </c>
      <c r="F167" s="7" t="s">
        <v>300</v>
      </c>
      <c r="G167" s="6">
        <v>19.7</v>
      </c>
      <c r="H167" s="6">
        <f>AVERAGE(G167:G168)</f>
        <v>20.2</v>
      </c>
      <c r="I167" s="6">
        <f>STDEV(G167:G168)</f>
        <v>0.7071067811865476</v>
      </c>
      <c r="J167" s="6">
        <f>I167/H167*100</f>
        <v>3.500528619735384</v>
      </c>
      <c r="K167" s="6">
        <v>18.2</v>
      </c>
      <c r="L167" s="6">
        <f>AVERAGE(K167:K168)</f>
        <v>17.4</v>
      </c>
      <c r="M167" s="6">
        <f>STDEV(K167:K168)</f>
        <v>1.1313708498985142</v>
      </c>
      <c r="N167" s="6">
        <f>M167/L167*100</f>
        <v>6.5021313212558285</v>
      </c>
      <c r="O167" s="25">
        <v>1</v>
      </c>
      <c r="P167" s="6" t="s">
        <v>198</v>
      </c>
    </row>
    <row r="168" spans="2:16" ht="37.5" customHeight="1">
      <c r="B168" s="9" t="s">
        <v>409</v>
      </c>
      <c r="C168" s="5" t="s">
        <v>435</v>
      </c>
      <c r="D168" s="6" t="s">
        <v>436</v>
      </c>
      <c r="E168" s="6">
        <v>13870285</v>
      </c>
      <c r="F168" s="6" t="s">
        <v>346</v>
      </c>
      <c r="G168" s="6">
        <v>20.7</v>
      </c>
      <c r="H168" s="6">
        <f>STDEV(G167:G168)</f>
        <v>0.7071067811865476</v>
      </c>
      <c r="I168" s="6"/>
      <c r="J168" s="6"/>
      <c r="K168" s="6">
        <v>16.6</v>
      </c>
      <c r="L168" s="6">
        <f>STDEV(K167:K168)</f>
        <v>1.1313708498985142</v>
      </c>
      <c r="M168" s="6"/>
      <c r="N168" s="6"/>
      <c r="O168" s="26">
        <v>1</v>
      </c>
      <c r="P168" s="6" t="s">
        <v>198</v>
      </c>
    </row>
    <row r="169" spans="2:16" ht="37.5" customHeight="1">
      <c r="B169" s="4" t="s">
        <v>437</v>
      </c>
      <c r="C169" s="9" t="s">
        <v>199</v>
      </c>
      <c r="D169" s="6" t="s">
        <v>385</v>
      </c>
      <c r="E169" s="6">
        <v>7681381</v>
      </c>
      <c r="F169" s="7" t="s">
        <v>346</v>
      </c>
      <c r="G169" s="6">
        <v>18.8</v>
      </c>
      <c r="H169" s="6">
        <f>AVERAGE(G169:G170)</f>
        <v>17.75</v>
      </c>
      <c r="I169" s="6">
        <f>STDEV(G169:G170)</f>
        <v>1.4849242404917635</v>
      </c>
      <c r="J169" s="6">
        <f>I169/H169*100</f>
        <v>8.36577036896768</v>
      </c>
      <c r="K169" s="6">
        <v>19.2</v>
      </c>
      <c r="L169" s="6">
        <f>AVERAGE(K169:K170)</f>
        <v>18.65</v>
      </c>
      <c r="M169" s="6">
        <f>STDEV(K169:K170)</f>
        <v>0.777817459305287</v>
      </c>
      <c r="N169" s="6">
        <f>M169/L169*100</f>
        <v>4.170602998955963</v>
      </c>
      <c r="O169" s="25">
        <v>1</v>
      </c>
      <c r="P169" s="6" t="s">
        <v>198</v>
      </c>
    </row>
    <row r="170" spans="2:16" ht="37.5" customHeight="1">
      <c r="B170" s="9" t="s">
        <v>437</v>
      </c>
      <c r="C170" s="9" t="s">
        <v>199</v>
      </c>
      <c r="D170" s="6" t="s">
        <v>385</v>
      </c>
      <c r="E170" s="6">
        <v>7681381</v>
      </c>
      <c r="F170" s="6" t="s">
        <v>299</v>
      </c>
      <c r="G170" s="6">
        <v>16.7</v>
      </c>
      <c r="H170" s="6">
        <f>STDEV(G169:G170)</f>
        <v>1.4849242404917635</v>
      </c>
      <c r="I170" s="6"/>
      <c r="J170" s="6"/>
      <c r="K170" s="6">
        <v>18.1</v>
      </c>
      <c r="L170" s="6">
        <f>STDEV(K169:K170)</f>
        <v>0.777817459305287</v>
      </c>
      <c r="M170" s="6"/>
      <c r="N170" s="6"/>
      <c r="O170" s="26">
        <v>1</v>
      </c>
      <c r="P170" s="6" t="s">
        <v>198</v>
      </c>
    </row>
    <row r="171" spans="2:16" ht="37.5" customHeight="1">
      <c r="B171" s="10" t="s">
        <v>140</v>
      </c>
      <c r="C171" s="11" t="s">
        <v>177</v>
      </c>
      <c r="D171" s="8" t="s">
        <v>178</v>
      </c>
      <c r="E171" s="8">
        <v>3088311</v>
      </c>
      <c r="F171" s="7" t="s">
        <v>300</v>
      </c>
      <c r="G171" s="6">
        <v>10.5</v>
      </c>
      <c r="H171" s="6">
        <f>AVERAGE(G171:G172)</f>
        <v>14.1</v>
      </c>
      <c r="I171" s="6">
        <f>STDEV(G171:G172)</f>
        <v>5.091168824543138</v>
      </c>
      <c r="J171" s="6">
        <f>I171/H171*100</f>
        <v>36.107580315908784</v>
      </c>
      <c r="K171" s="6">
        <v>17.9</v>
      </c>
      <c r="L171" s="6">
        <f>AVERAGE(K171:K172)</f>
        <v>18.45</v>
      </c>
      <c r="M171" s="6">
        <f>STDEV(K171:K172)</f>
        <v>0.777817459305214</v>
      </c>
      <c r="N171" s="6">
        <f>M171/L171*100</f>
        <v>4.215812787562136</v>
      </c>
      <c r="O171" s="25" t="s">
        <v>317</v>
      </c>
      <c r="P171" s="6" t="s">
        <v>198</v>
      </c>
    </row>
    <row r="172" spans="2:16" ht="37.5" customHeight="1">
      <c r="B172" s="9" t="s">
        <v>140</v>
      </c>
      <c r="C172" s="5" t="s">
        <v>177</v>
      </c>
      <c r="D172" s="6" t="s">
        <v>178</v>
      </c>
      <c r="E172" s="6">
        <v>3088311</v>
      </c>
      <c r="F172" s="6" t="s">
        <v>298</v>
      </c>
      <c r="G172" s="6">
        <v>17.7</v>
      </c>
      <c r="H172" s="6">
        <f>STDEV(G171:G172)</f>
        <v>5.091168824543138</v>
      </c>
      <c r="I172" s="6"/>
      <c r="J172" s="6"/>
      <c r="K172" s="6">
        <v>19</v>
      </c>
      <c r="L172" s="6">
        <f>STDEV(K171:K172)</f>
        <v>0.777817459305214</v>
      </c>
      <c r="M172" s="6"/>
      <c r="N172" s="6"/>
      <c r="O172" s="26" t="s">
        <v>317</v>
      </c>
      <c r="P172" s="6" t="s">
        <v>198</v>
      </c>
    </row>
    <row r="173" spans="2:16" ht="37.5" customHeight="1">
      <c r="B173" s="9" t="s">
        <v>179</v>
      </c>
      <c r="C173" s="5" t="s">
        <v>20</v>
      </c>
      <c r="D173" s="6" t="s">
        <v>373</v>
      </c>
      <c r="E173" s="6">
        <v>3926623</v>
      </c>
      <c r="F173" s="6" t="s">
        <v>301</v>
      </c>
      <c r="G173" s="6">
        <v>7.5</v>
      </c>
      <c r="H173" s="6">
        <f>AVERAGE(G173:G174)</f>
        <v>3.75</v>
      </c>
      <c r="I173" s="6">
        <f>STDEV(G173:G174)</f>
        <v>5.303300858899107</v>
      </c>
      <c r="J173" s="6">
        <f>I173/H173*100</f>
        <v>141.4213562373095</v>
      </c>
      <c r="K173" s="6">
        <v>16.1</v>
      </c>
      <c r="L173" s="6">
        <f>AVERAGE(K173:K174)</f>
        <v>13.450000000000001</v>
      </c>
      <c r="M173" s="6">
        <f>STDEV(K173:K174)</f>
        <v>3.7476659402886963</v>
      </c>
      <c r="N173" s="6">
        <f>M173/L173*100</f>
        <v>27.86368728839179</v>
      </c>
      <c r="O173" s="25" t="s">
        <v>318</v>
      </c>
      <c r="P173" s="6" t="s">
        <v>198</v>
      </c>
    </row>
    <row r="174" spans="2:16" ht="37.5" customHeight="1">
      <c r="B174" s="4" t="s">
        <v>179</v>
      </c>
      <c r="C174" s="5" t="s">
        <v>20</v>
      </c>
      <c r="D174" s="6" t="s">
        <v>373</v>
      </c>
      <c r="E174" s="6">
        <v>3926623</v>
      </c>
      <c r="F174" s="7" t="s">
        <v>347</v>
      </c>
      <c r="G174" s="6">
        <v>0</v>
      </c>
      <c r="H174" s="6">
        <f>STDEV(G173:G174)</f>
        <v>5.303300858899107</v>
      </c>
      <c r="I174" s="6"/>
      <c r="J174" s="6"/>
      <c r="K174" s="6">
        <v>10.8</v>
      </c>
      <c r="L174" s="6">
        <f>STDEV(K173:K174)</f>
        <v>3.7476659402886963</v>
      </c>
      <c r="M174" s="6"/>
      <c r="N174" s="6"/>
      <c r="O174" s="26" t="s">
        <v>318</v>
      </c>
      <c r="P174" s="6" t="s">
        <v>198</v>
      </c>
    </row>
    <row r="175" spans="2:16" ht="37.5" customHeight="1">
      <c r="B175" s="10" t="s">
        <v>182</v>
      </c>
      <c r="C175" s="11" t="s">
        <v>279</v>
      </c>
      <c r="D175" s="8" t="s">
        <v>381</v>
      </c>
      <c r="E175" s="8">
        <v>2494895</v>
      </c>
      <c r="F175" s="7" t="s">
        <v>345</v>
      </c>
      <c r="G175" s="6">
        <v>18</v>
      </c>
      <c r="H175" s="6">
        <f>AVERAGE(G175:G176)</f>
        <v>19.05</v>
      </c>
      <c r="I175" s="6">
        <f>STDEV(G175:G176)</f>
        <v>1.4849242404917253</v>
      </c>
      <c r="J175" s="6">
        <f>I175/H175*100</f>
        <v>7.7948779028437025</v>
      </c>
      <c r="K175" s="6">
        <v>10.4</v>
      </c>
      <c r="L175" s="6">
        <f>AVERAGE(K175:K176)</f>
        <v>10.4</v>
      </c>
      <c r="M175" s="6" t="e">
        <f>STDEV(K175:K176)</f>
        <v>#DIV/0!</v>
      </c>
      <c r="N175" s="6"/>
      <c r="O175" s="25">
        <v>1</v>
      </c>
      <c r="P175" s="6" t="s">
        <v>198</v>
      </c>
    </row>
    <row r="176" spans="2:16" ht="37.5" customHeight="1">
      <c r="B176" s="9" t="s">
        <v>182</v>
      </c>
      <c r="C176" s="5" t="s">
        <v>279</v>
      </c>
      <c r="D176" s="6" t="s">
        <v>381</v>
      </c>
      <c r="E176" s="6">
        <v>2494895</v>
      </c>
      <c r="F176" s="6" t="s">
        <v>346</v>
      </c>
      <c r="G176" s="6">
        <v>20.1</v>
      </c>
      <c r="H176" s="6">
        <f>STDEV(G175:G176)</f>
        <v>1.4849242404917253</v>
      </c>
      <c r="I176" s="6"/>
      <c r="J176" s="6"/>
      <c r="K176" s="6" t="s">
        <v>257</v>
      </c>
      <c r="L176" s="6" t="e">
        <f>STDEV(K175:K176)</f>
        <v>#DIV/0!</v>
      </c>
      <c r="M176" s="6"/>
      <c r="N176" s="6"/>
      <c r="O176" s="26">
        <v>1</v>
      </c>
      <c r="P176" s="6" t="s">
        <v>198</v>
      </c>
    </row>
    <row r="177" spans="2:16" ht="37.5" customHeight="1">
      <c r="B177" s="4" t="s">
        <v>382</v>
      </c>
      <c r="C177" s="5" t="s">
        <v>382</v>
      </c>
      <c r="D177" s="6"/>
      <c r="E177" s="6"/>
      <c r="F177" s="7" t="s">
        <v>345</v>
      </c>
      <c r="G177" s="6">
        <v>7.6</v>
      </c>
      <c r="H177" s="6">
        <f>AVERAGE(G177:G178)</f>
        <v>8.8</v>
      </c>
      <c r="I177" s="6">
        <f>STDEV(G177:G178)</f>
        <v>1.6970562748477043</v>
      </c>
      <c r="J177" s="6">
        <f>I177/H177*100</f>
        <v>19.28473039599664</v>
      </c>
      <c r="K177" s="6">
        <v>16.2</v>
      </c>
      <c r="L177" s="6">
        <f>AVERAGE(K177:K178)</f>
        <v>13.1</v>
      </c>
      <c r="M177" s="6">
        <f>STDEV(K177:K178)</f>
        <v>4.3840620433565975</v>
      </c>
      <c r="N177" s="6">
        <f>M177/L177*100</f>
        <v>33.466122468370976</v>
      </c>
      <c r="O177" s="25" t="s">
        <v>316</v>
      </c>
      <c r="P177" s="6" t="s">
        <v>198</v>
      </c>
    </row>
    <row r="178" spans="2:16" ht="37.5" customHeight="1">
      <c r="B178" s="9" t="s">
        <v>382</v>
      </c>
      <c r="C178" s="5" t="s">
        <v>382</v>
      </c>
      <c r="D178" s="6"/>
      <c r="E178" s="6"/>
      <c r="F178" s="6" t="s">
        <v>346</v>
      </c>
      <c r="G178" s="6">
        <v>10</v>
      </c>
      <c r="H178" s="6">
        <f>STDEV(G177:G178)</f>
        <v>1.6970562748477043</v>
      </c>
      <c r="I178" s="6"/>
      <c r="J178" s="6"/>
      <c r="K178" s="6">
        <v>10</v>
      </c>
      <c r="L178" s="6">
        <f>STDEV(K177:K178)</f>
        <v>4.3840620433565975</v>
      </c>
      <c r="M178" s="6"/>
      <c r="N178" s="6"/>
      <c r="O178" s="26" t="s">
        <v>316</v>
      </c>
      <c r="P178" s="6" t="s">
        <v>198</v>
      </c>
    </row>
    <row r="179" spans="2:16" ht="37.5" customHeight="1">
      <c r="B179" s="4" t="s">
        <v>404</v>
      </c>
      <c r="C179" s="5" t="s">
        <v>107</v>
      </c>
      <c r="D179" s="6" t="s">
        <v>108</v>
      </c>
      <c r="E179" s="6">
        <v>8002899</v>
      </c>
      <c r="F179" s="7" t="s">
        <v>345</v>
      </c>
      <c r="G179" s="6">
        <v>13.4</v>
      </c>
      <c r="H179" s="6">
        <f>AVERAGE(G179:G180)</f>
        <v>9.4</v>
      </c>
      <c r="I179" s="6">
        <f>STDEV(G179:G180)</f>
        <v>5.656854249492378</v>
      </c>
      <c r="J179" s="6">
        <f>I179/H179*100</f>
        <v>60.17930052651466</v>
      </c>
      <c r="K179" s="6">
        <v>6.9</v>
      </c>
      <c r="L179" s="6">
        <f>AVERAGE(K179:K180)</f>
        <v>6.9</v>
      </c>
      <c r="M179" s="6" t="e">
        <f>STDEV(K179:K180)</f>
        <v>#DIV/0!</v>
      </c>
      <c r="N179" s="6"/>
      <c r="O179" s="25" t="s">
        <v>316</v>
      </c>
      <c r="P179" s="6" t="s">
        <v>198</v>
      </c>
    </row>
    <row r="180" spans="2:16" ht="37.5" customHeight="1">
      <c r="B180" s="9" t="s">
        <v>404</v>
      </c>
      <c r="C180" s="5" t="s">
        <v>107</v>
      </c>
      <c r="D180" s="6" t="s">
        <v>108</v>
      </c>
      <c r="E180" s="6">
        <v>8002899</v>
      </c>
      <c r="F180" s="6" t="s">
        <v>301</v>
      </c>
      <c r="G180" s="6">
        <v>5.4</v>
      </c>
      <c r="H180" s="6">
        <f>STDEV(G179:G180)</f>
        <v>5.656854249492378</v>
      </c>
      <c r="I180" s="6"/>
      <c r="J180" s="6"/>
      <c r="K180" s="6" t="s">
        <v>257</v>
      </c>
      <c r="L180" s="6" t="e">
        <f>STDEV(K179:K180)</f>
        <v>#DIV/0!</v>
      </c>
      <c r="M180" s="6"/>
      <c r="N180" s="6"/>
      <c r="O180" s="26" t="s">
        <v>316</v>
      </c>
      <c r="P180" s="6" t="s">
        <v>198</v>
      </c>
    </row>
    <row r="181" spans="2:16" ht="37.5" customHeight="1">
      <c r="B181" s="10" t="s">
        <v>183</v>
      </c>
      <c r="C181" s="11" t="s">
        <v>184</v>
      </c>
      <c r="D181" s="8"/>
      <c r="E181" s="8"/>
      <c r="F181" s="7" t="s">
        <v>347</v>
      </c>
      <c r="G181" s="6">
        <v>12.9</v>
      </c>
      <c r="H181" s="6">
        <f>AVERAGE(G181:G182)</f>
        <v>16.3</v>
      </c>
      <c r="I181" s="6">
        <f>STDEV(G181:G182)</f>
        <v>4.8083261120685235</v>
      </c>
      <c r="J181" s="6">
        <f>I181/H181*100</f>
        <v>29.498933202874376</v>
      </c>
      <c r="K181" s="6">
        <v>13.5</v>
      </c>
      <c r="L181" s="6">
        <f>AVERAGE(K181:K182)</f>
        <v>16.95</v>
      </c>
      <c r="M181" s="6">
        <f>STDEV(K181:K182)</f>
        <v>4.879036790187184</v>
      </c>
      <c r="N181" s="6">
        <f>M181/L181*100</f>
        <v>28.784877818213477</v>
      </c>
      <c r="O181" s="25">
        <v>1</v>
      </c>
      <c r="P181" s="6" t="s">
        <v>198</v>
      </c>
    </row>
    <row r="182" spans="2:16" ht="37.5" customHeight="1">
      <c r="B182" s="9" t="s">
        <v>183</v>
      </c>
      <c r="C182" s="5" t="s">
        <v>184</v>
      </c>
      <c r="D182" s="6"/>
      <c r="E182" s="6"/>
      <c r="F182" s="6" t="s">
        <v>346</v>
      </c>
      <c r="G182" s="6">
        <v>19.7</v>
      </c>
      <c r="H182" s="6">
        <f>STDEV(G181:G182)</f>
        <v>4.8083261120685235</v>
      </c>
      <c r="I182" s="6"/>
      <c r="J182" s="6"/>
      <c r="K182" s="6">
        <v>20.4</v>
      </c>
      <c r="L182" s="6">
        <f>STDEV(K181:K182)</f>
        <v>4.879036790187184</v>
      </c>
      <c r="M182" s="6"/>
      <c r="N182" s="6"/>
      <c r="O182" s="26">
        <v>1</v>
      </c>
      <c r="P182" s="6" t="s">
        <v>198</v>
      </c>
    </row>
    <row r="183" spans="2:16" ht="37.5" customHeight="1">
      <c r="B183" s="4" t="s">
        <v>270</v>
      </c>
      <c r="C183" s="22" t="s">
        <v>271</v>
      </c>
      <c r="D183" s="19" t="s">
        <v>272</v>
      </c>
      <c r="E183" s="19">
        <v>25549160</v>
      </c>
      <c r="F183" s="7" t="s">
        <v>300</v>
      </c>
      <c r="G183" s="6">
        <v>0.8</v>
      </c>
      <c r="H183" s="6">
        <f>AVERAGE(G183:G184)</f>
        <v>0.4</v>
      </c>
      <c r="I183" s="6">
        <f>STDEV(G183:G184)</f>
        <v>0.5656854249492381</v>
      </c>
      <c r="J183" s="6">
        <f>I183/H183*100</f>
        <v>141.4213562373095</v>
      </c>
      <c r="K183" s="6">
        <v>14.1</v>
      </c>
      <c r="L183" s="6">
        <f>AVERAGE(K183:K184)</f>
        <v>9.05</v>
      </c>
      <c r="M183" s="6">
        <f>STDEV(K183:K184)</f>
        <v>7.1417784899841275</v>
      </c>
      <c r="N183" s="6">
        <f>M183/L183*100</f>
        <v>78.91467944733841</v>
      </c>
      <c r="O183" s="25" t="s">
        <v>316</v>
      </c>
      <c r="P183" s="6" t="s">
        <v>198</v>
      </c>
    </row>
    <row r="184" spans="2:16" ht="37.5" customHeight="1">
      <c r="B184" s="9" t="s">
        <v>270</v>
      </c>
      <c r="C184" s="5" t="s">
        <v>271</v>
      </c>
      <c r="D184" s="6" t="s">
        <v>272</v>
      </c>
      <c r="E184" s="6">
        <v>25549160</v>
      </c>
      <c r="F184" s="6" t="s">
        <v>298</v>
      </c>
      <c r="G184" s="6">
        <v>0</v>
      </c>
      <c r="H184" s="6">
        <f>STDEV(G183:G184)</f>
        <v>0.5656854249492381</v>
      </c>
      <c r="I184" s="6"/>
      <c r="J184" s="6"/>
      <c r="K184" s="6">
        <v>4</v>
      </c>
      <c r="L184" s="6">
        <f>STDEV(K183:K184)</f>
        <v>7.1417784899841275</v>
      </c>
      <c r="M184" s="6"/>
      <c r="N184" s="6"/>
      <c r="O184" s="26" t="s">
        <v>316</v>
      </c>
      <c r="P184" s="6" t="s">
        <v>198</v>
      </c>
    </row>
    <row r="185" spans="2:16" ht="37.5" customHeight="1">
      <c r="B185" s="9" t="s">
        <v>439</v>
      </c>
      <c r="C185" s="5" t="s">
        <v>17</v>
      </c>
      <c r="D185" s="6" t="s">
        <v>171</v>
      </c>
      <c r="E185" s="6">
        <v>4501580</v>
      </c>
      <c r="F185" s="6" t="s">
        <v>300</v>
      </c>
      <c r="G185" s="6">
        <v>2.9</v>
      </c>
      <c r="H185" s="6">
        <f>AVERAGE(G185:G186)</f>
        <v>2.5999999999999996</v>
      </c>
      <c r="I185" s="6">
        <f>STDEV(G185:G186)</f>
        <v>0.42426406871193234</v>
      </c>
      <c r="J185" s="6">
        <f>I185/H185*100</f>
        <v>16.317848796612786</v>
      </c>
      <c r="K185" s="6">
        <v>9.7</v>
      </c>
      <c r="L185" s="6">
        <f>AVERAGE(K185:K186)</f>
        <v>12.2</v>
      </c>
      <c r="M185" s="6">
        <f>STDEV(K185:K186)</f>
        <v>3.5355339059327378</v>
      </c>
      <c r="N185" s="6">
        <f>M185/L185*100</f>
        <v>28.97978611420277</v>
      </c>
      <c r="O185" s="25" t="s">
        <v>317</v>
      </c>
      <c r="P185" s="6" t="s">
        <v>198</v>
      </c>
    </row>
    <row r="186" spans="2:16" ht="37.5" customHeight="1">
      <c r="B186" s="10" t="s">
        <v>439</v>
      </c>
      <c r="C186" s="11" t="s">
        <v>17</v>
      </c>
      <c r="D186" s="8" t="s">
        <v>171</v>
      </c>
      <c r="E186" s="8">
        <v>4501580</v>
      </c>
      <c r="F186" s="7" t="s">
        <v>345</v>
      </c>
      <c r="G186" s="6">
        <v>2.3</v>
      </c>
      <c r="H186" s="6">
        <f>STDEV(G185:G186)</f>
        <v>0.42426406871193234</v>
      </c>
      <c r="I186" s="6"/>
      <c r="J186" s="6"/>
      <c r="K186" s="6">
        <v>14.7</v>
      </c>
      <c r="L186" s="6">
        <f>STDEV(K185:K186)</f>
        <v>3.5355339059327378</v>
      </c>
      <c r="M186" s="6"/>
      <c r="N186" s="6"/>
      <c r="O186" s="26" t="s">
        <v>317</v>
      </c>
      <c r="P186" s="6" t="s">
        <v>198</v>
      </c>
    </row>
    <row r="187" spans="2:16" ht="37.5" customHeight="1">
      <c r="B187" s="4" t="s">
        <v>172</v>
      </c>
      <c r="C187" s="5" t="s">
        <v>173</v>
      </c>
      <c r="D187" s="6" t="s">
        <v>145</v>
      </c>
      <c r="E187" s="6">
        <v>110883</v>
      </c>
      <c r="F187" s="7" t="s">
        <v>346</v>
      </c>
      <c r="G187" s="6">
        <v>9.25</v>
      </c>
      <c r="H187" s="6">
        <f>AVERAGE(G187:G188)</f>
        <v>11.325</v>
      </c>
      <c r="I187" s="6">
        <f>STDEV(G187:G188)</f>
        <v>2.9344931419241793</v>
      </c>
      <c r="J187" s="6">
        <f>I187/H187*100</f>
        <v>25.911639222288564</v>
      </c>
      <c r="K187" s="6">
        <v>18</v>
      </c>
      <c r="L187" s="6">
        <f>AVERAGE(K187:K188)</f>
        <v>17.9</v>
      </c>
      <c r="M187" s="6">
        <f>STDEV(K187:K188)</f>
        <v>0.14142135623764715</v>
      </c>
      <c r="N187" s="6">
        <f>M187/L187*100</f>
        <v>0.7900634426684199</v>
      </c>
      <c r="O187" s="25" t="s">
        <v>316</v>
      </c>
      <c r="P187" s="6" t="s">
        <v>198</v>
      </c>
    </row>
    <row r="188" spans="2:16" ht="37.5" customHeight="1">
      <c r="B188" s="9" t="s">
        <v>172</v>
      </c>
      <c r="C188" s="5" t="s">
        <v>173</v>
      </c>
      <c r="D188" s="6" t="s">
        <v>145</v>
      </c>
      <c r="E188" s="6">
        <v>110883</v>
      </c>
      <c r="F188" s="6" t="s">
        <v>299</v>
      </c>
      <c r="G188" s="6">
        <v>13.4</v>
      </c>
      <c r="H188" s="6">
        <f>STDEV(G187:G188)</f>
        <v>2.9344931419241793</v>
      </c>
      <c r="I188" s="6"/>
      <c r="J188" s="6"/>
      <c r="K188" s="6">
        <v>17.8</v>
      </c>
      <c r="L188" s="6">
        <f>STDEV(K187:K188)</f>
        <v>0.14142135623764715</v>
      </c>
      <c r="M188" s="6"/>
      <c r="N188" s="6"/>
      <c r="O188" s="26" t="s">
        <v>316</v>
      </c>
      <c r="P188" s="6" t="s">
        <v>198</v>
      </c>
    </row>
    <row r="189" spans="2:16" ht="37.5" customHeight="1">
      <c r="B189" s="4" t="s">
        <v>286</v>
      </c>
      <c r="C189" s="5" t="s">
        <v>287</v>
      </c>
      <c r="D189" s="6"/>
      <c r="E189" s="6"/>
      <c r="F189" s="7" t="s">
        <v>300</v>
      </c>
      <c r="G189" s="6">
        <v>3.13</v>
      </c>
      <c r="H189" s="6">
        <f>AVERAGE(G189:G190)</f>
        <v>6.5649999999999995</v>
      </c>
      <c r="I189" s="6">
        <f>STDEV(G189:G190)</f>
        <v>4.857823586751581</v>
      </c>
      <c r="J189" s="6">
        <f>I189/H189*100</f>
        <v>73.99578959256027</v>
      </c>
      <c r="K189" s="6">
        <v>4.1</v>
      </c>
      <c r="L189" s="6">
        <f>AVERAGE(K189:K190)</f>
        <v>9.899999999999999</v>
      </c>
      <c r="M189" s="6">
        <f>STDEV(K189:K190)</f>
        <v>8.202438661763951</v>
      </c>
      <c r="N189" s="6">
        <f>M189/L189*100</f>
        <v>82.85291577539346</v>
      </c>
      <c r="O189" s="25" t="s">
        <v>319</v>
      </c>
      <c r="P189" s="6" t="s">
        <v>198</v>
      </c>
    </row>
    <row r="190" spans="2:16" ht="37.5" customHeight="1">
      <c r="B190" s="9" t="s">
        <v>286</v>
      </c>
      <c r="C190" s="5" t="s">
        <v>287</v>
      </c>
      <c r="D190" s="6"/>
      <c r="E190" s="6"/>
      <c r="F190" s="6" t="s">
        <v>299</v>
      </c>
      <c r="G190" s="6">
        <v>10</v>
      </c>
      <c r="H190" s="6">
        <f>STDEV(G189:G190)</f>
        <v>4.857823586751581</v>
      </c>
      <c r="I190" s="6"/>
      <c r="J190" s="6"/>
      <c r="K190" s="6">
        <v>15.7</v>
      </c>
      <c r="L190" s="6">
        <f>STDEV(K189:K190)</f>
        <v>8.202438661763951</v>
      </c>
      <c r="M190" s="6"/>
      <c r="N190" s="6"/>
      <c r="O190" s="26" t="s">
        <v>319</v>
      </c>
      <c r="P190" s="6" t="s">
        <v>198</v>
      </c>
    </row>
    <row r="191" spans="2:16" ht="37.5" customHeight="1">
      <c r="B191" s="9" t="s">
        <v>8</v>
      </c>
      <c r="C191" s="5" t="s">
        <v>9</v>
      </c>
      <c r="D191" s="6" t="s">
        <v>10</v>
      </c>
      <c r="E191" s="6">
        <v>437741</v>
      </c>
      <c r="F191" s="6" t="s">
        <v>299</v>
      </c>
      <c r="G191" s="6">
        <v>4</v>
      </c>
      <c r="H191" s="6">
        <f>AVERAGE(G191:G192)</f>
        <v>7.65</v>
      </c>
      <c r="I191" s="6">
        <f>STDEV(G191:G192)</f>
        <v>5.161879502661795</v>
      </c>
      <c r="J191" s="6">
        <f>I191/H191*100</f>
        <v>67.47554905440253</v>
      </c>
      <c r="K191" s="6">
        <v>9</v>
      </c>
      <c r="L191" s="6">
        <f>AVERAGE(K191:K192)</f>
        <v>13.2</v>
      </c>
      <c r="M191" s="6">
        <f>STDEV(K191:K192)</f>
        <v>5.939696961966997</v>
      </c>
      <c r="N191" s="6">
        <f>M191/L191*100</f>
        <v>44.997704257325736</v>
      </c>
      <c r="O191" s="25" t="s">
        <v>316</v>
      </c>
      <c r="P191" s="6" t="s">
        <v>198</v>
      </c>
    </row>
    <row r="192" spans="2:16" ht="37.5" customHeight="1">
      <c r="B192" s="10" t="s">
        <v>8</v>
      </c>
      <c r="C192" s="11" t="s">
        <v>9</v>
      </c>
      <c r="D192" s="8" t="s">
        <v>10</v>
      </c>
      <c r="E192" s="8">
        <v>437741</v>
      </c>
      <c r="F192" s="7" t="s">
        <v>346</v>
      </c>
      <c r="G192" s="6">
        <v>11.3</v>
      </c>
      <c r="H192" s="6">
        <f>STDEV(G191:G192)</f>
        <v>5.161879502661795</v>
      </c>
      <c r="I192" s="6"/>
      <c r="J192" s="6"/>
      <c r="K192" s="6">
        <v>17.4</v>
      </c>
      <c r="L192" s="6">
        <f>STDEV(K191:K192)</f>
        <v>5.939696961966997</v>
      </c>
      <c r="M192" s="6"/>
      <c r="N192" s="6"/>
      <c r="O192" s="26" t="s">
        <v>316</v>
      </c>
      <c r="P192" s="6" t="s">
        <v>198</v>
      </c>
    </row>
  </sheetData>
  <autoFilter ref="B1:R192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228"/>
  <sheetViews>
    <sheetView workbookViewId="0" topLeftCell="A1">
      <selection activeCell="J32" sqref="J32"/>
    </sheetView>
  </sheetViews>
  <sheetFormatPr defaultColWidth="11.00390625" defaultRowHeight="37.5" customHeight="1"/>
  <cols>
    <col min="1" max="1" width="18.375" style="3" customWidth="1"/>
    <col min="2" max="2" width="18.625" style="23" customWidth="1"/>
    <col min="3" max="3" width="1.00390625" style="3" hidden="1" customWidth="1"/>
    <col min="4" max="4" width="9.125" style="3" customWidth="1"/>
    <col min="5" max="5" width="0.12890625" style="3" customWidth="1"/>
    <col min="6" max="6" width="6.00390625" style="24" customWidth="1"/>
    <col min="7" max="10" width="10.25390625" style="3" customWidth="1"/>
    <col min="11" max="14" width="9.625" style="3" customWidth="1"/>
    <col min="15" max="15" width="12.375" style="29" customWidth="1"/>
    <col min="16" max="16" width="13.75390625" style="3" customWidth="1"/>
    <col min="17" max="16384" width="20.00390625" style="3" customWidth="1"/>
  </cols>
  <sheetData>
    <row r="1" spans="2:16" ht="46.5" customHeight="1">
      <c r="B1" s="1" t="s">
        <v>344</v>
      </c>
      <c r="C1" s="1" t="s">
        <v>148</v>
      </c>
      <c r="D1" s="1" t="s">
        <v>434</v>
      </c>
      <c r="E1" s="1" t="s">
        <v>32</v>
      </c>
      <c r="F1" s="2" t="s">
        <v>275</v>
      </c>
      <c r="G1" s="1" t="s">
        <v>424</v>
      </c>
      <c r="H1" s="1" t="s">
        <v>187</v>
      </c>
      <c r="I1" s="1" t="s">
        <v>188</v>
      </c>
      <c r="J1" s="1" t="s">
        <v>189</v>
      </c>
      <c r="K1" s="1" t="s">
        <v>425</v>
      </c>
      <c r="L1" s="1"/>
      <c r="M1" s="1"/>
      <c r="N1" s="1"/>
      <c r="O1" s="1" t="s">
        <v>315</v>
      </c>
      <c r="P1" s="1" t="s">
        <v>23</v>
      </c>
    </row>
    <row r="2" spans="2:18" ht="46.5" customHeight="1">
      <c r="B2" s="4" t="s">
        <v>167</v>
      </c>
      <c r="C2" s="5" t="s">
        <v>168</v>
      </c>
      <c r="D2" s="6"/>
      <c r="E2" s="6"/>
      <c r="F2" s="7" t="s">
        <v>298</v>
      </c>
      <c r="G2" s="6">
        <v>3.1</v>
      </c>
      <c r="H2" s="6">
        <f>AVERAGE(G2:G3)</f>
        <v>1.55</v>
      </c>
      <c r="I2" s="6">
        <f>STDEV(G2:G3)</f>
        <v>2.1920310216782974</v>
      </c>
      <c r="J2" s="6">
        <f>I2/H2*100</f>
        <v>141.4213562373095</v>
      </c>
      <c r="K2" s="6">
        <v>4.9</v>
      </c>
      <c r="L2" s="6">
        <f>AVERAGE(K2:K3)</f>
        <v>10.95</v>
      </c>
      <c r="M2" s="6">
        <f>STDEV(K2:K3)</f>
        <v>8.555992052357226</v>
      </c>
      <c r="N2" s="6">
        <f>M2/L2*100</f>
        <v>78.13691372015732</v>
      </c>
      <c r="O2" s="25">
        <v>1</v>
      </c>
      <c r="P2" s="6" t="s">
        <v>198</v>
      </c>
      <c r="Q2" s="3" t="s">
        <v>190</v>
      </c>
      <c r="R2" s="3">
        <f>AVERAGE(J2:J227)</f>
        <v>60.17272270548477</v>
      </c>
    </row>
    <row r="3" spans="2:16" ht="46.5" customHeight="1">
      <c r="B3" s="9" t="s">
        <v>167</v>
      </c>
      <c r="C3" s="5" t="s">
        <v>168</v>
      </c>
      <c r="D3" s="6"/>
      <c r="E3" s="6"/>
      <c r="F3" s="6" t="s">
        <v>299</v>
      </c>
      <c r="G3" s="6">
        <v>0</v>
      </c>
      <c r="H3" s="6"/>
      <c r="I3" s="6"/>
      <c r="J3" s="6"/>
      <c r="K3" s="6">
        <v>17</v>
      </c>
      <c r="L3" s="6"/>
      <c r="M3" s="6"/>
      <c r="N3" s="6"/>
      <c r="O3" s="26">
        <v>1</v>
      </c>
      <c r="P3" s="6" t="s">
        <v>198</v>
      </c>
    </row>
    <row r="4" spans="2:18" ht="46.5" customHeight="1">
      <c r="B4" s="4" t="s">
        <v>169</v>
      </c>
      <c r="C4" s="5" t="s">
        <v>431</v>
      </c>
      <c r="D4" s="6" t="s">
        <v>432</v>
      </c>
      <c r="E4" s="6">
        <v>1115475</v>
      </c>
      <c r="F4" s="7" t="s">
        <v>298</v>
      </c>
      <c r="G4" s="6">
        <v>13.6</v>
      </c>
      <c r="H4" s="6">
        <f>AVERAGE(G4:G5)</f>
        <v>9.85</v>
      </c>
      <c r="I4" s="6">
        <f>STDEV(G4:G5)</f>
        <v>5.303300858899104</v>
      </c>
      <c r="J4" s="6">
        <f>I4/H4*100</f>
        <v>53.8406178568437</v>
      </c>
      <c r="K4" s="6" t="s">
        <v>257</v>
      </c>
      <c r="L4" s="6">
        <f>AVERAGE(K4:K5)</f>
        <v>10.6</v>
      </c>
      <c r="M4" s="6" t="e">
        <f>STDEV(K4:K5)</f>
        <v>#DIV/0!</v>
      </c>
      <c r="N4" s="6"/>
      <c r="O4" s="25">
        <v>1</v>
      </c>
      <c r="P4" s="6" t="s">
        <v>198</v>
      </c>
      <c r="Q4" s="3" t="s">
        <v>191</v>
      </c>
      <c r="R4" s="3">
        <f>MEDIAN(J2:J227)</f>
        <v>42.65088521442667</v>
      </c>
    </row>
    <row r="5" spans="2:16" ht="46.5" customHeight="1">
      <c r="B5" s="9" t="s">
        <v>169</v>
      </c>
      <c r="C5" s="5" t="s">
        <v>431</v>
      </c>
      <c r="D5" s="6" t="s">
        <v>432</v>
      </c>
      <c r="E5" s="6">
        <v>1115475</v>
      </c>
      <c r="F5" s="6" t="s">
        <v>299</v>
      </c>
      <c r="G5" s="6">
        <v>6.1</v>
      </c>
      <c r="H5" s="6"/>
      <c r="I5" s="6"/>
      <c r="J5" s="6"/>
      <c r="K5" s="6">
        <v>10.6</v>
      </c>
      <c r="L5" s="6"/>
      <c r="M5" s="6"/>
      <c r="N5" s="6"/>
      <c r="O5" s="26">
        <v>1</v>
      </c>
      <c r="P5" s="6" t="s">
        <v>198</v>
      </c>
    </row>
    <row r="6" spans="2:18" ht="46.5" customHeight="1">
      <c r="B6" s="4" t="s">
        <v>390</v>
      </c>
      <c r="C6" s="5" t="s">
        <v>204</v>
      </c>
      <c r="D6" s="6" t="s">
        <v>205</v>
      </c>
      <c r="E6" s="6">
        <v>5634344</v>
      </c>
      <c r="F6" s="7" t="s">
        <v>300</v>
      </c>
      <c r="G6" s="6">
        <v>10.7</v>
      </c>
      <c r="H6" s="6">
        <f>AVERAGE(G6:G7)</f>
        <v>13.25</v>
      </c>
      <c r="I6" s="6">
        <f>STDEV(G6:G7)</f>
        <v>3.606244584051392</v>
      </c>
      <c r="J6" s="6">
        <f>I6/H6*100</f>
        <v>27.21694025699164</v>
      </c>
      <c r="K6" s="6">
        <v>12.8</v>
      </c>
      <c r="L6" s="6">
        <f>AVERAGE(K6:K7)</f>
        <v>14.85</v>
      </c>
      <c r="M6" s="6">
        <f>STDEV(K6:K7)</f>
        <v>2.89913780286485</v>
      </c>
      <c r="N6" s="6">
        <f>M6/L6*100</f>
        <v>19.522813487305385</v>
      </c>
      <c r="O6" s="25" t="s">
        <v>316</v>
      </c>
      <c r="P6" s="6" t="s">
        <v>198</v>
      </c>
      <c r="Q6" s="3" t="s">
        <v>192</v>
      </c>
      <c r="R6" s="3">
        <f>AVERAGE(N2:N228)</f>
        <v>35.20908045764506</v>
      </c>
    </row>
    <row r="7" spans="2:16" ht="46.5" customHeight="1">
      <c r="B7" s="9" t="s">
        <v>390</v>
      </c>
      <c r="C7" s="5" t="s">
        <v>204</v>
      </c>
      <c r="D7" s="6" t="s">
        <v>205</v>
      </c>
      <c r="E7" s="6">
        <v>5634344</v>
      </c>
      <c r="F7" s="6" t="s">
        <v>298</v>
      </c>
      <c r="G7" s="6">
        <v>15.8</v>
      </c>
      <c r="H7" s="6"/>
      <c r="I7" s="6"/>
      <c r="J7" s="6"/>
      <c r="K7" s="6">
        <v>16.9</v>
      </c>
      <c r="L7" s="6"/>
      <c r="M7" s="6"/>
      <c r="N7" s="6"/>
      <c r="O7" s="26" t="s">
        <v>316</v>
      </c>
      <c r="P7" s="6" t="s">
        <v>198</v>
      </c>
    </row>
    <row r="8" spans="2:18" ht="46.5" customHeight="1">
      <c r="B8" s="4" t="s">
        <v>81</v>
      </c>
      <c r="C8" s="5" t="s">
        <v>82</v>
      </c>
      <c r="D8" s="6" t="s">
        <v>55</v>
      </c>
      <c r="E8" s="6">
        <v>6471789</v>
      </c>
      <c r="F8" s="7" t="s">
        <v>345</v>
      </c>
      <c r="G8" s="6">
        <v>14.8</v>
      </c>
      <c r="H8" s="6">
        <f>AVERAGE(G8:G10)</f>
        <v>9.799999999999999</v>
      </c>
      <c r="I8" s="6">
        <f>STDEV(G8:G10)</f>
        <v>4.340506882842145</v>
      </c>
      <c r="J8" s="6">
        <f>I8/H8*100</f>
        <v>44.290886559613725</v>
      </c>
      <c r="K8" s="6">
        <v>14.4</v>
      </c>
      <c r="L8" s="6">
        <f>AVERAGE(K8:K10)</f>
        <v>12.166666666666666</v>
      </c>
      <c r="M8" s="6">
        <f>STDEV(K8:K10)</f>
        <v>3.200520790954706</v>
      </c>
      <c r="N8" s="6">
        <f>M8/L8*100</f>
        <v>26.305650336614022</v>
      </c>
      <c r="O8" s="25">
        <v>1</v>
      </c>
      <c r="P8" s="6" t="s">
        <v>198</v>
      </c>
      <c r="Q8" s="3" t="s">
        <v>193</v>
      </c>
      <c r="R8" s="3">
        <f>MEDIAN(N2:N227)</f>
        <v>26.223827646653426</v>
      </c>
    </row>
    <row r="9" spans="2:16" ht="46.5" customHeight="1">
      <c r="B9" s="9" t="s">
        <v>81</v>
      </c>
      <c r="C9" s="5" t="s">
        <v>82</v>
      </c>
      <c r="D9" s="6" t="s">
        <v>55</v>
      </c>
      <c r="E9" s="6">
        <v>6471789</v>
      </c>
      <c r="F9" s="6" t="s">
        <v>299</v>
      </c>
      <c r="G9" s="6">
        <v>7</v>
      </c>
      <c r="H9" s="6"/>
      <c r="I9" s="6"/>
      <c r="J9" s="6"/>
      <c r="K9" s="6">
        <v>13.6</v>
      </c>
      <c r="L9" s="6"/>
      <c r="M9" s="6"/>
      <c r="N9" s="6"/>
      <c r="O9" s="27">
        <v>1</v>
      </c>
      <c r="P9" s="6" t="s">
        <v>198</v>
      </c>
    </row>
    <row r="10" spans="2:16" ht="46.5" customHeight="1">
      <c r="B10" s="9" t="s">
        <v>81</v>
      </c>
      <c r="C10" s="5" t="s">
        <v>82</v>
      </c>
      <c r="D10" s="6" t="s">
        <v>55</v>
      </c>
      <c r="E10" s="6">
        <v>6471789</v>
      </c>
      <c r="F10" s="6" t="s">
        <v>300</v>
      </c>
      <c r="G10" s="6">
        <v>7.6</v>
      </c>
      <c r="H10" s="6"/>
      <c r="I10" s="6"/>
      <c r="J10" s="6"/>
      <c r="K10" s="6">
        <v>8.5</v>
      </c>
      <c r="L10" s="6"/>
      <c r="M10" s="6"/>
      <c r="N10" s="6"/>
      <c r="O10" s="26">
        <v>1</v>
      </c>
      <c r="P10" s="6" t="s">
        <v>198</v>
      </c>
    </row>
    <row r="11" spans="2:16" ht="46.5" customHeight="1">
      <c r="B11" s="4" t="s">
        <v>245</v>
      </c>
      <c r="C11" s="5" t="s">
        <v>343</v>
      </c>
      <c r="D11" s="6" t="s">
        <v>326</v>
      </c>
      <c r="E11" s="6">
        <v>100663</v>
      </c>
      <c r="F11" s="7" t="s">
        <v>345</v>
      </c>
      <c r="G11" s="6">
        <v>7.3</v>
      </c>
      <c r="H11" s="6">
        <f>AVERAGE(G11:G12)</f>
        <v>3.65</v>
      </c>
      <c r="I11" s="6">
        <f>STDEV(G11:G12)</f>
        <v>5.1618795026617965</v>
      </c>
      <c r="J11" s="6">
        <f>I11/H11*100</f>
        <v>141.42135623730948</v>
      </c>
      <c r="K11" s="6">
        <v>19.1</v>
      </c>
      <c r="L11" s="6">
        <f>AVERAGE(K11:K12)</f>
        <v>18.8</v>
      </c>
      <c r="M11" s="6">
        <f>STDEV(K11:K12)</f>
        <v>0.42426406871186956</v>
      </c>
      <c r="N11" s="6">
        <f>M11/L11*100</f>
        <v>2.256723769743987</v>
      </c>
      <c r="O11" s="25" t="s">
        <v>317</v>
      </c>
      <c r="P11" s="6" t="s">
        <v>198</v>
      </c>
    </row>
    <row r="12" spans="2:16" ht="46.5" customHeight="1">
      <c r="B12" s="9" t="s">
        <v>245</v>
      </c>
      <c r="C12" s="5" t="s">
        <v>343</v>
      </c>
      <c r="D12" s="6" t="s">
        <v>326</v>
      </c>
      <c r="E12" s="6">
        <v>100663</v>
      </c>
      <c r="F12" s="6" t="s">
        <v>346</v>
      </c>
      <c r="G12" s="6">
        <v>0</v>
      </c>
      <c r="H12" s="6"/>
      <c r="I12" s="6"/>
      <c r="J12" s="6"/>
      <c r="K12" s="6">
        <v>18.5</v>
      </c>
      <c r="L12" s="6"/>
      <c r="M12" s="6"/>
      <c r="N12" s="6"/>
      <c r="O12" s="25" t="s">
        <v>317</v>
      </c>
      <c r="P12" s="6" t="s">
        <v>198</v>
      </c>
    </row>
    <row r="13" spans="2:16" ht="46.5" customHeight="1">
      <c r="B13" s="4" t="s">
        <v>73</v>
      </c>
      <c r="C13" s="5" t="s">
        <v>74</v>
      </c>
      <c r="D13" s="6"/>
      <c r="E13" s="6"/>
      <c r="F13" s="7" t="s">
        <v>300</v>
      </c>
      <c r="G13" s="6">
        <v>0</v>
      </c>
      <c r="H13" s="6">
        <f>AVERAGE(G13:G14)</f>
        <v>0</v>
      </c>
      <c r="I13" s="6">
        <f>STDEV(G13:G14)</f>
        <v>0</v>
      </c>
      <c r="J13" s="6"/>
      <c r="K13" s="6">
        <v>0</v>
      </c>
      <c r="L13" s="6">
        <f>AVERAGE(K13:K14)</f>
        <v>0</v>
      </c>
      <c r="M13" s="6">
        <f>STDEV(K13:K14)</f>
        <v>0</v>
      </c>
      <c r="N13" s="6"/>
      <c r="O13" s="25" t="s">
        <v>316</v>
      </c>
      <c r="P13" s="6" t="s">
        <v>198</v>
      </c>
    </row>
    <row r="14" spans="2:16" ht="46.5" customHeight="1">
      <c r="B14" s="9" t="s">
        <v>73</v>
      </c>
      <c r="C14" s="5" t="s">
        <v>74</v>
      </c>
      <c r="D14" s="6"/>
      <c r="E14" s="6"/>
      <c r="F14" s="6" t="s">
        <v>299</v>
      </c>
      <c r="G14" s="6">
        <v>0</v>
      </c>
      <c r="H14" s="6"/>
      <c r="I14" s="6"/>
      <c r="J14" s="6"/>
      <c r="K14" s="6">
        <v>0</v>
      </c>
      <c r="L14" s="6"/>
      <c r="M14" s="6"/>
      <c r="N14" s="6"/>
      <c r="O14" s="25" t="s">
        <v>316</v>
      </c>
      <c r="P14" s="6" t="s">
        <v>198</v>
      </c>
    </row>
    <row r="15" spans="2:16" ht="46.5" customHeight="1">
      <c r="B15" s="4" t="s">
        <v>211</v>
      </c>
      <c r="C15" s="5" t="s">
        <v>212</v>
      </c>
      <c r="D15" s="6" t="s">
        <v>213</v>
      </c>
      <c r="E15" s="6">
        <v>123728</v>
      </c>
      <c r="F15" s="7" t="s">
        <v>346</v>
      </c>
      <c r="G15" s="6">
        <v>1.2</v>
      </c>
      <c r="H15" s="6">
        <f>AVERAGE(G15:G16)</f>
        <v>3.95</v>
      </c>
      <c r="I15" s="6">
        <f>STDEV(G15:G16)</f>
        <v>3.889087296526011</v>
      </c>
      <c r="J15" s="6">
        <f>I15/H15*100</f>
        <v>98.45790624116482</v>
      </c>
      <c r="K15" s="6">
        <v>20.3</v>
      </c>
      <c r="L15" s="6">
        <f>AVERAGE(K15:K16)</f>
        <v>19.200000000000003</v>
      </c>
      <c r="M15" s="6">
        <f>STDEV(K15:K16)</f>
        <v>1.5556349186103549</v>
      </c>
      <c r="N15" s="6">
        <f>M15/L15*100</f>
        <v>8.102265201095598</v>
      </c>
      <c r="O15" s="25" t="s">
        <v>318</v>
      </c>
      <c r="P15" s="6" t="s">
        <v>198</v>
      </c>
    </row>
    <row r="16" spans="2:16" ht="46.5" customHeight="1">
      <c r="B16" s="9" t="s">
        <v>211</v>
      </c>
      <c r="C16" s="5" t="s">
        <v>212</v>
      </c>
      <c r="D16" s="6" t="s">
        <v>213</v>
      </c>
      <c r="E16" s="6">
        <v>123728</v>
      </c>
      <c r="F16" s="6" t="s">
        <v>301</v>
      </c>
      <c r="G16" s="6">
        <v>6.7</v>
      </c>
      <c r="H16" s="6"/>
      <c r="I16" s="6"/>
      <c r="J16" s="6"/>
      <c r="K16" s="6">
        <v>18.1</v>
      </c>
      <c r="L16" s="6"/>
      <c r="M16" s="6"/>
      <c r="N16" s="6"/>
      <c r="O16" s="25" t="s">
        <v>318</v>
      </c>
      <c r="P16" s="6" t="s">
        <v>198</v>
      </c>
    </row>
    <row r="17" spans="2:16" ht="46.5" customHeight="1">
      <c r="B17" s="4" t="s">
        <v>214</v>
      </c>
      <c r="C17" s="5" t="s">
        <v>69</v>
      </c>
      <c r="D17" s="6" t="s">
        <v>149</v>
      </c>
      <c r="E17" s="6">
        <v>71363</v>
      </c>
      <c r="F17" s="7" t="s">
        <v>347</v>
      </c>
      <c r="G17" s="6">
        <v>9.6</v>
      </c>
      <c r="H17" s="6">
        <f>AVERAGE(G17:G18)</f>
        <v>13.95</v>
      </c>
      <c r="I17" s="6">
        <f>STDEV(G17:G18)</f>
        <v>6.15182899632297</v>
      </c>
      <c r="J17" s="6">
        <f>I17/H17*100</f>
        <v>44.09913259012882</v>
      </c>
      <c r="K17" s="6">
        <v>13</v>
      </c>
      <c r="L17" s="6">
        <f>AVERAGE(K17:K18)</f>
        <v>16.6</v>
      </c>
      <c r="M17" s="6">
        <f>STDEV(K17:K18)</f>
        <v>5.091168824543127</v>
      </c>
      <c r="N17" s="6">
        <f>M17/L17*100</f>
        <v>30.66969171411522</v>
      </c>
      <c r="O17" s="25">
        <v>1</v>
      </c>
      <c r="P17" s="6" t="s">
        <v>198</v>
      </c>
    </row>
    <row r="18" spans="2:16" ht="46.5" customHeight="1">
      <c r="B18" s="9" t="s">
        <v>214</v>
      </c>
      <c r="C18" s="5" t="s">
        <v>69</v>
      </c>
      <c r="D18" s="6" t="s">
        <v>149</v>
      </c>
      <c r="E18" s="6">
        <v>71363</v>
      </c>
      <c r="F18" s="6" t="s">
        <v>346</v>
      </c>
      <c r="G18" s="6">
        <v>18.3</v>
      </c>
      <c r="H18" s="6"/>
      <c r="I18" s="6"/>
      <c r="J18" s="6"/>
      <c r="K18" s="6">
        <v>20.2</v>
      </c>
      <c r="L18" s="6"/>
      <c r="M18" s="6"/>
      <c r="N18" s="6"/>
      <c r="O18" s="26">
        <v>1</v>
      </c>
      <c r="P18" s="6" t="s">
        <v>198</v>
      </c>
    </row>
    <row r="19" spans="2:16" ht="46.5" customHeight="1">
      <c r="B19" s="4" t="s">
        <v>230</v>
      </c>
      <c r="C19" s="5" t="s">
        <v>231</v>
      </c>
      <c r="D19" s="6" t="s">
        <v>232</v>
      </c>
      <c r="E19" s="6">
        <v>592358</v>
      </c>
      <c r="F19" s="7" t="s">
        <v>347</v>
      </c>
      <c r="G19" s="6">
        <v>0</v>
      </c>
      <c r="H19" s="6">
        <f>AVERAGE(G19:G21)</f>
        <v>6.8</v>
      </c>
      <c r="I19" s="6">
        <f>STDEV(G19:G21)</f>
        <v>5.930430001273095</v>
      </c>
      <c r="J19" s="6">
        <f>I19/H19*100</f>
        <v>87.21220590107492</v>
      </c>
      <c r="K19" s="6">
        <v>11.5</v>
      </c>
      <c r="L19" s="6">
        <f>AVERAGE(K19:K21)</f>
        <v>12.666666666666666</v>
      </c>
      <c r="M19" s="6">
        <f>STDEV(K19:K21)</f>
        <v>1.9347695814575356</v>
      </c>
      <c r="N19" s="6">
        <f>M19/L19*100</f>
        <v>15.274496695717389</v>
      </c>
      <c r="O19" s="25" t="s">
        <v>317</v>
      </c>
      <c r="P19" s="6" t="s">
        <v>198</v>
      </c>
    </row>
    <row r="20" spans="2:16" ht="46.5" customHeight="1">
      <c r="B20" s="9" t="s">
        <v>230</v>
      </c>
      <c r="C20" s="5" t="s">
        <v>231</v>
      </c>
      <c r="D20" s="6" t="s">
        <v>232</v>
      </c>
      <c r="E20" s="6">
        <v>592358</v>
      </c>
      <c r="F20" s="6" t="s">
        <v>298</v>
      </c>
      <c r="G20" s="6">
        <v>10.9</v>
      </c>
      <c r="H20" s="6"/>
      <c r="I20" s="6"/>
      <c r="J20" s="6"/>
      <c r="K20" s="6">
        <v>11.6</v>
      </c>
      <c r="L20" s="6"/>
      <c r="M20" s="6"/>
      <c r="N20" s="6"/>
      <c r="O20" s="27" t="s">
        <v>317</v>
      </c>
      <c r="P20" s="6" t="s">
        <v>198</v>
      </c>
    </row>
    <row r="21" spans="2:16" ht="46.5" customHeight="1">
      <c r="B21" s="9" t="s">
        <v>230</v>
      </c>
      <c r="C21" s="5" t="s">
        <v>231</v>
      </c>
      <c r="D21" s="6" t="s">
        <v>232</v>
      </c>
      <c r="E21" s="6">
        <v>592358</v>
      </c>
      <c r="F21" s="6" t="s">
        <v>300</v>
      </c>
      <c r="G21" s="6">
        <v>9.5</v>
      </c>
      <c r="H21" s="6"/>
      <c r="I21" s="6"/>
      <c r="J21" s="6"/>
      <c r="K21" s="6">
        <v>14.9</v>
      </c>
      <c r="L21" s="6"/>
      <c r="M21" s="6"/>
      <c r="N21" s="6"/>
      <c r="O21" s="26" t="s">
        <v>317</v>
      </c>
      <c r="P21" s="6" t="s">
        <v>198</v>
      </c>
    </row>
    <row r="22" spans="2:16" ht="46.5" customHeight="1">
      <c r="B22" s="10" t="s">
        <v>233</v>
      </c>
      <c r="C22" s="11" t="s">
        <v>234</v>
      </c>
      <c r="D22" s="8" t="s">
        <v>235</v>
      </c>
      <c r="E22" s="8">
        <v>8000951</v>
      </c>
      <c r="F22" s="7" t="s">
        <v>347</v>
      </c>
      <c r="G22" s="6">
        <v>4.6</v>
      </c>
      <c r="H22" s="6">
        <f>AVERAGE(G22:G24)</f>
        <v>6.366666666666667</v>
      </c>
      <c r="I22" s="6">
        <f>STDEV(G22:G24)</f>
        <v>1.662327685305554</v>
      </c>
      <c r="J22" s="6">
        <f>I22/H22*100</f>
        <v>26.109858931500845</v>
      </c>
      <c r="K22" s="6">
        <v>7.4</v>
      </c>
      <c r="L22" s="6">
        <f>AVERAGE(K22:K24)</f>
        <v>13.1</v>
      </c>
      <c r="M22" s="6">
        <f>STDEV(K22:K24)</f>
        <v>5.307541803886242</v>
      </c>
      <c r="N22" s="6">
        <f>M22/L22*100</f>
        <v>40.51558628920795</v>
      </c>
      <c r="O22" s="25" t="s">
        <v>316</v>
      </c>
      <c r="P22" s="6" t="s">
        <v>198</v>
      </c>
    </row>
    <row r="23" spans="2:16" ht="46.5" customHeight="1">
      <c r="B23" s="9" t="s">
        <v>233</v>
      </c>
      <c r="C23" s="5" t="s">
        <v>234</v>
      </c>
      <c r="D23" s="6" t="s">
        <v>235</v>
      </c>
      <c r="E23" s="6">
        <v>8000951</v>
      </c>
      <c r="F23" s="6" t="s">
        <v>299</v>
      </c>
      <c r="G23" s="6">
        <v>7.9</v>
      </c>
      <c r="H23" s="6"/>
      <c r="I23" s="6"/>
      <c r="J23" s="6"/>
      <c r="K23" s="6">
        <v>17.9</v>
      </c>
      <c r="L23" s="6"/>
      <c r="M23" s="6"/>
      <c r="N23" s="6"/>
      <c r="O23" s="27" t="s">
        <v>316</v>
      </c>
      <c r="P23" s="6" t="s">
        <v>198</v>
      </c>
    </row>
    <row r="24" spans="2:16" ht="46.5" customHeight="1">
      <c r="B24" s="9" t="s">
        <v>233</v>
      </c>
      <c r="C24" s="5" t="s">
        <v>234</v>
      </c>
      <c r="D24" s="6" t="s">
        <v>235</v>
      </c>
      <c r="E24" s="6">
        <v>8000951</v>
      </c>
      <c r="F24" s="6" t="s">
        <v>300</v>
      </c>
      <c r="G24" s="6">
        <v>6.6</v>
      </c>
      <c r="H24" s="6"/>
      <c r="I24" s="6"/>
      <c r="J24" s="6"/>
      <c r="K24" s="6">
        <v>14</v>
      </c>
      <c r="L24" s="6"/>
      <c r="M24" s="6"/>
      <c r="N24" s="6"/>
      <c r="O24" s="26" t="s">
        <v>316</v>
      </c>
      <c r="P24" s="6" t="s">
        <v>198</v>
      </c>
    </row>
    <row r="25" spans="2:16" ht="46.5" customHeight="1">
      <c r="B25" s="10" t="s">
        <v>366</v>
      </c>
      <c r="C25" s="11" t="s">
        <v>152</v>
      </c>
      <c r="D25" s="8" t="s">
        <v>153</v>
      </c>
      <c r="E25" s="8">
        <v>8002855</v>
      </c>
      <c r="F25" s="7" t="s">
        <v>300</v>
      </c>
      <c r="G25" s="6">
        <v>7.4</v>
      </c>
      <c r="H25" s="6">
        <f>AVERAGE(G25:G26)</f>
        <v>8.600000000000001</v>
      </c>
      <c r="I25" s="6">
        <f>STDEV(G25:G26)</f>
        <v>1.6970562748477043</v>
      </c>
      <c r="J25" s="6">
        <f>I25/H25*100</f>
        <v>19.733212498229115</v>
      </c>
      <c r="K25" s="6">
        <v>16</v>
      </c>
      <c r="L25" s="6">
        <f>AVERAGE(K25:K26)</f>
        <v>17.4</v>
      </c>
      <c r="M25" s="6">
        <f>STDEV(K25:K26)</f>
        <v>1.9798989873223802</v>
      </c>
      <c r="N25" s="6">
        <f>M25/L25*100</f>
        <v>11.378729812197589</v>
      </c>
      <c r="O25" s="25" t="s">
        <v>316</v>
      </c>
      <c r="P25" s="6" t="s">
        <v>198</v>
      </c>
    </row>
    <row r="26" spans="2:16" ht="46.5" customHeight="1">
      <c r="B26" s="9" t="s">
        <v>366</v>
      </c>
      <c r="C26" s="5" t="s">
        <v>152</v>
      </c>
      <c r="D26" s="6" t="s">
        <v>153</v>
      </c>
      <c r="E26" s="6">
        <v>8002855</v>
      </c>
      <c r="F26" s="6" t="s">
        <v>299</v>
      </c>
      <c r="G26" s="6">
        <v>9.8</v>
      </c>
      <c r="H26" s="6"/>
      <c r="I26" s="6"/>
      <c r="J26" s="6"/>
      <c r="K26" s="6">
        <v>18.8</v>
      </c>
      <c r="L26" s="6"/>
      <c r="M26" s="6"/>
      <c r="N26" s="6"/>
      <c r="O26" s="26" t="s">
        <v>316</v>
      </c>
      <c r="P26" s="6" t="s">
        <v>198</v>
      </c>
    </row>
    <row r="27" spans="2:16" ht="46.5" customHeight="1">
      <c r="B27" s="4" t="s">
        <v>0</v>
      </c>
      <c r="C27" s="5" t="s">
        <v>1</v>
      </c>
      <c r="D27" s="6" t="s">
        <v>2</v>
      </c>
      <c r="E27" s="6">
        <v>79925</v>
      </c>
      <c r="F27" s="7" t="s">
        <v>300</v>
      </c>
      <c r="G27" s="13">
        <v>2</v>
      </c>
      <c r="H27" s="6">
        <f>AVERAGE(G27:G28)</f>
        <v>6</v>
      </c>
      <c r="I27" s="6">
        <f>STDEV(G27:G28)</f>
        <v>5.656854249492381</v>
      </c>
      <c r="J27" s="6">
        <f>I27/H27*100</f>
        <v>94.28090415820634</v>
      </c>
      <c r="K27" s="6">
        <v>4</v>
      </c>
      <c r="L27" s="6">
        <f>AVERAGE(K27:K28)</f>
        <v>4</v>
      </c>
      <c r="M27" s="6" t="e">
        <f>STDEV(K27:K28)</f>
        <v>#DIV/0!</v>
      </c>
      <c r="N27" s="6"/>
      <c r="O27" s="25" t="s">
        <v>318</v>
      </c>
      <c r="P27" s="6" t="s">
        <v>198</v>
      </c>
    </row>
    <row r="28" spans="2:16" ht="46.5" customHeight="1">
      <c r="B28" s="9" t="s">
        <v>0</v>
      </c>
      <c r="C28" s="5" t="s">
        <v>1</v>
      </c>
      <c r="D28" s="6" t="s">
        <v>2</v>
      </c>
      <c r="E28" s="6">
        <v>79925</v>
      </c>
      <c r="F28" s="6" t="s">
        <v>346</v>
      </c>
      <c r="G28" s="13">
        <v>10</v>
      </c>
      <c r="H28" s="6"/>
      <c r="I28" s="6"/>
      <c r="J28" s="6"/>
      <c r="K28" s="6" t="s">
        <v>427</v>
      </c>
      <c r="L28" s="6"/>
      <c r="M28" s="6"/>
      <c r="N28" s="6"/>
      <c r="O28" s="25" t="s">
        <v>318</v>
      </c>
      <c r="P28" s="6" t="s">
        <v>198</v>
      </c>
    </row>
    <row r="29" spans="2:16" ht="46.5" customHeight="1">
      <c r="B29" s="4" t="s">
        <v>282</v>
      </c>
      <c r="C29" s="5" t="s">
        <v>76</v>
      </c>
      <c r="D29" s="6" t="s">
        <v>77</v>
      </c>
      <c r="E29" s="6">
        <v>24593348</v>
      </c>
      <c r="F29" s="7" t="s">
        <v>300</v>
      </c>
      <c r="G29" s="6">
        <v>6.9</v>
      </c>
      <c r="H29" s="6">
        <f>AVERAGE(G29:G30)</f>
        <v>7.4</v>
      </c>
      <c r="I29" s="6">
        <f>STDEV(G29:G30)</f>
        <v>0.7071067811865476</v>
      </c>
      <c r="J29" s="6">
        <f>I29/H29*100</f>
        <v>9.555497043061454</v>
      </c>
      <c r="K29" s="6">
        <v>15.1</v>
      </c>
      <c r="L29" s="6">
        <f>AVERAGE(K29:K30)</f>
        <v>17.175</v>
      </c>
      <c r="M29" s="6">
        <f>STDEV(K29:K30)</f>
        <v>2.9344931419241598</v>
      </c>
      <c r="N29" s="6">
        <f>M29/L29*100</f>
        <v>17.085840709893215</v>
      </c>
      <c r="O29" s="25" t="s">
        <v>316</v>
      </c>
      <c r="P29" s="6" t="s">
        <v>198</v>
      </c>
    </row>
    <row r="30" spans="2:16" ht="46.5" customHeight="1">
      <c r="B30" s="9" t="s">
        <v>282</v>
      </c>
      <c r="C30" s="5" t="s">
        <v>76</v>
      </c>
      <c r="D30" s="6" t="s">
        <v>77</v>
      </c>
      <c r="E30" s="6">
        <v>24593348</v>
      </c>
      <c r="F30" s="6" t="s">
        <v>299</v>
      </c>
      <c r="G30" s="6">
        <v>7.9</v>
      </c>
      <c r="H30" s="6"/>
      <c r="I30" s="6"/>
      <c r="J30" s="6"/>
      <c r="K30" s="6">
        <v>19.25</v>
      </c>
      <c r="L30" s="6"/>
      <c r="M30" s="6"/>
      <c r="N30" s="6"/>
      <c r="O30" s="26" t="s">
        <v>316</v>
      </c>
      <c r="P30" s="6" t="s">
        <v>198</v>
      </c>
    </row>
    <row r="31" spans="2:16" ht="46.5" customHeight="1">
      <c r="B31" s="9" t="s">
        <v>320</v>
      </c>
      <c r="C31" s="5" t="s">
        <v>423</v>
      </c>
      <c r="D31" s="6"/>
      <c r="E31" s="6"/>
      <c r="F31" s="6" t="s">
        <v>345</v>
      </c>
      <c r="G31" s="6">
        <v>6.8</v>
      </c>
      <c r="H31" s="6">
        <f>AVERAGE(G31:G32)</f>
        <v>5.55</v>
      </c>
      <c r="I31" s="6">
        <f>STDEV(G31:G32)</f>
        <v>1.7677669529663669</v>
      </c>
      <c r="J31" s="6">
        <f>I31/H31*100</f>
        <v>31.85165681020481</v>
      </c>
      <c r="K31" s="6">
        <v>18.7</v>
      </c>
      <c r="L31" s="6">
        <f>AVERAGE(K31:K32)</f>
        <v>16.5</v>
      </c>
      <c r="M31" s="6">
        <f>STDEV(K31:K32)</f>
        <v>3.1112698372208194</v>
      </c>
      <c r="N31" s="6">
        <f>M31/L31*100</f>
        <v>18.856180831641332</v>
      </c>
      <c r="O31" s="25">
        <v>1</v>
      </c>
      <c r="P31" s="6" t="s">
        <v>198</v>
      </c>
    </row>
    <row r="32" spans="2:16" ht="46.5" customHeight="1">
      <c r="B32" s="4" t="s">
        <v>320</v>
      </c>
      <c r="C32" s="5" t="s">
        <v>321</v>
      </c>
      <c r="D32" s="6" t="s">
        <v>113</v>
      </c>
      <c r="E32" s="6" t="s">
        <v>113</v>
      </c>
      <c r="F32" s="7" t="s">
        <v>298</v>
      </c>
      <c r="G32" s="6">
        <v>4.3</v>
      </c>
      <c r="H32" s="6"/>
      <c r="I32" s="6"/>
      <c r="J32" s="6"/>
      <c r="K32" s="6">
        <v>14.3</v>
      </c>
      <c r="L32" s="6"/>
      <c r="M32" s="6"/>
      <c r="N32" s="6"/>
      <c r="O32" s="26">
        <v>1</v>
      </c>
      <c r="P32" s="6" t="s">
        <v>198</v>
      </c>
    </row>
    <row r="33" spans="2:16" ht="46.5" customHeight="1">
      <c r="B33" s="4" t="s">
        <v>126</v>
      </c>
      <c r="C33" s="5" t="s">
        <v>370</v>
      </c>
      <c r="D33" s="6" t="s">
        <v>371</v>
      </c>
      <c r="E33" s="6">
        <v>1679512</v>
      </c>
      <c r="F33" s="7" t="s">
        <v>300</v>
      </c>
      <c r="G33" s="6">
        <v>10.1</v>
      </c>
      <c r="H33" s="6">
        <f>AVERAGE(G33:G34)</f>
        <v>10.95</v>
      </c>
      <c r="I33" s="6">
        <f>STDEV(G33:G34)</f>
        <v>1.2020815280171397</v>
      </c>
      <c r="J33" s="6">
        <f>I33/H33*100</f>
        <v>10.977913497873423</v>
      </c>
      <c r="K33" s="6">
        <v>18.9</v>
      </c>
      <c r="L33" s="6">
        <f>AVERAGE(K33:K34)</f>
        <v>18.95</v>
      </c>
      <c r="M33" s="6">
        <f>STDEV(K33:K34)</f>
        <v>0.0707106781186226</v>
      </c>
      <c r="N33" s="6">
        <f>M33/L33*100</f>
        <v>0.37314342015104274</v>
      </c>
      <c r="O33" s="25" t="s">
        <v>317</v>
      </c>
      <c r="P33" s="6" t="s">
        <v>198</v>
      </c>
    </row>
    <row r="34" spans="2:16" ht="46.5" customHeight="1">
      <c r="B34" s="9" t="s">
        <v>126</v>
      </c>
      <c r="C34" s="5" t="s">
        <v>370</v>
      </c>
      <c r="D34" s="6" t="s">
        <v>371</v>
      </c>
      <c r="E34" s="6">
        <v>1679512</v>
      </c>
      <c r="F34" s="6" t="s">
        <v>301</v>
      </c>
      <c r="G34" s="6">
        <v>11.8</v>
      </c>
      <c r="H34" s="6"/>
      <c r="I34" s="6"/>
      <c r="J34" s="6"/>
      <c r="K34" s="6">
        <v>19</v>
      </c>
      <c r="L34" s="6"/>
      <c r="M34" s="6"/>
      <c r="N34" s="6"/>
      <c r="O34" s="26" t="s">
        <v>317</v>
      </c>
      <c r="P34" s="6" t="s">
        <v>198</v>
      </c>
    </row>
    <row r="35" spans="2:16" ht="46.5" customHeight="1">
      <c r="B35" s="4" t="s">
        <v>93</v>
      </c>
      <c r="C35" s="5" t="s">
        <v>94</v>
      </c>
      <c r="D35" s="6"/>
      <c r="E35" s="6"/>
      <c r="F35" s="7" t="s">
        <v>300</v>
      </c>
      <c r="G35" s="6">
        <v>0</v>
      </c>
      <c r="H35" s="6">
        <f>AVERAGE(G35:G36)</f>
        <v>0</v>
      </c>
      <c r="I35" s="6">
        <f>STDEV(G35:G36)</f>
        <v>0</v>
      </c>
      <c r="J35" s="6"/>
      <c r="K35" s="6">
        <v>0</v>
      </c>
      <c r="L35" s="6">
        <f>AVERAGE(K35:K36)</f>
        <v>2.5</v>
      </c>
      <c r="M35" s="6">
        <f>STDEV(K35:K36)</f>
        <v>3.5355339059327378</v>
      </c>
      <c r="N35" s="6">
        <f>M35/L35*100</f>
        <v>141.4213562373095</v>
      </c>
      <c r="O35" s="25" t="s">
        <v>316</v>
      </c>
      <c r="P35" s="6" t="s">
        <v>198</v>
      </c>
    </row>
    <row r="36" spans="2:16" ht="46.5" customHeight="1">
      <c r="B36" s="9" t="s">
        <v>93</v>
      </c>
      <c r="C36" s="5" t="s">
        <v>94</v>
      </c>
      <c r="D36" s="6"/>
      <c r="E36" s="6"/>
      <c r="F36" s="6" t="s">
        <v>299</v>
      </c>
      <c r="G36" s="6">
        <v>0</v>
      </c>
      <c r="H36" s="6">
        <f>STDEV(G35:G36)</f>
        <v>0</v>
      </c>
      <c r="I36" s="6"/>
      <c r="J36" s="6"/>
      <c r="K36" s="6">
        <v>5</v>
      </c>
      <c r="L36" s="6">
        <f>STDEV(K35:K36)</f>
        <v>3.5355339059327378</v>
      </c>
      <c r="M36" s="6"/>
      <c r="N36" s="6"/>
      <c r="O36" s="26" t="s">
        <v>316</v>
      </c>
      <c r="P36" s="6" t="s">
        <v>198</v>
      </c>
    </row>
    <row r="37" spans="2:16" ht="46.5" customHeight="1">
      <c r="B37" s="4" t="s">
        <v>392</v>
      </c>
      <c r="C37" s="5" t="s">
        <v>393</v>
      </c>
      <c r="D37" s="6" t="s">
        <v>394</v>
      </c>
      <c r="E37" s="6">
        <v>104369</v>
      </c>
      <c r="F37" s="7" t="s">
        <v>301</v>
      </c>
      <c r="G37" s="6">
        <v>4.2</v>
      </c>
      <c r="H37" s="6">
        <f>AVERAGE(G37:G38)</f>
        <v>2.1</v>
      </c>
      <c r="I37" s="6">
        <f>STDEV(G37:G38)</f>
        <v>2.9698484809834995</v>
      </c>
      <c r="J37" s="6">
        <f>I37/H37*100</f>
        <v>141.42135623730948</v>
      </c>
      <c r="K37" s="6">
        <v>0</v>
      </c>
      <c r="L37" s="6">
        <f>AVERAGE(K37:K38)</f>
        <v>0</v>
      </c>
      <c r="M37" s="6" t="e">
        <f>STDEV(K37:K38)</f>
        <v>#DIV/0!</v>
      </c>
      <c r="N37" s="6"/>
      <c r="O37" s="25" t="s">
        <v>318</v>
      </c>
      <c r="P37" s="6" t="s">
        <v>198</v>
      </c>
    </row>
    <row r="38" spans="2:16" ht="46.5" customHeight="1">
      <c r="B38" s="9" t="s">
        <v>392</v>
      </c>
      <c r="C38" s="5" t="s">
        <v>393</v>
      </c>
      <c r="D38" s="6" t="s">
        <v>394</v>
      </c>
      <c r="E38" s="6">
        <v>104369</v>
      </c>
      <c r="F38" s="6" t="s">
        <v>299</v>
      </c>
      <c r="G38" s="6">
        <v>0</v>
      </c>
      <c r="H38" s="6">
        <f>STDEV(G37:G38)</f>
        <v>2.9698484809834995</v>
      </c>
      <c r="I38" s="6"/>
      <c r="J38" s="6"/>
      <c r="K38" s="6" t="s">
        <v>427</v>
      </c>
      <c r="L38" s="6" t="e">
        <f>STDEV(K37:K38)</f>
        <v>#DIV/0!</v>
      </c>
      <c r="M38" s="6"/>
      <c r="N38" s="6"/>
      <c r="O38" s="26" t="s">
        <v>318</v>
      </c>
      <c r="P38" s="6" t="s">
        <v>198</v>
      </c>
    </row>
    <row r="39" spans="2:16" ht="46.5" customHeight="1">
      <c r="B39" s="4" t="s">
        <v>395</v>
      </c>
      <c r="C39" s="5" t="s">
        <v>396</v>
      </c>
      <c r="D39" s="6" t="s">
        <v>397</v>
      </c>
      <c r="E39" s="6">
        <v>2386870</v>
      </c>
      <c r="F39" s="7" t="s">
        <v>345</v>
      </c>
      <c r="G39" s="6">
        <v>6</v>
      </c>
      <c r="H39" s="6">
        <f>AVERAGE(G39:G41)</f>
        <v>5.5</v>
      </c>
      <c r="I39" s="6">
        <f>STDEV(G39:G41)</f>
        <v>3.377869150810907</v>
      </c>
      <c r="J39" s="6">
        <f>I39/H39*100</f>
        <v>61.41580274201649</v>
      </c>
      <c r="K39" s="6">
        <v>10</v>
      </c>
      <c r="L39" s="6">
        <f>AVERAGE(K39:K41)</f>
        <v>10.533333333333333</v>
      </c>
      <c r="M39" s="6">
        <f>STDEV(K39:K41)</f>
        <v>4.822171018673366</v>
      </c>
      <c r="N39" s="6">
        <f>M39/L39*100</f>
        <v>45.78010460765854</v>
      </c>
      <c r="O39" s="25" t="s">
        <v>317</v>
      </c>
      <c r="P39" s="6" t="s">
        <v>198</v>
      </c>
    </row>
    <row r="40" spans="2:16" ht="46.5" customHeight="1">
      <c r="B40" s="9" t="s">
        <v>395</v>
      </c>
      <c r="C40" s="5" t="s">
        <v>396</v>
      </c>
      <c r="D40" s="6" t="s">
        <v>397</v>
      </c>
      <c r="E40" s="6">
        <v>2386870</v>
      </c>
      <c r="F40" s="6" t="s">
        <v>298</v>
      </c>
      <c r="G40" s="6">
        <v>8.6</v>
      </c>
      <c r="H40" s="6">
        <f>STDEV(G39:G41)</f>
        <v>3.377869150810907</v>
      </c>
      <c r="I40" s="6"/>
      <c r="J40" s="6"/>
      <c r="K40" s="6">
        <v>15.6</v>
      </c>
      <c r="L40" s="6">
        <f>STDEV(K39:K41)</f>
        <v>4.822171018673366</v>
      </c>
      <c r="M40" s="6"/>
      <c r="N40" s="6"/>
      <c r="O40" s="27" t="s">
        <v>317</v>
      </c>
      <c r="P40" s="6" t="s">
        <v>198</v>
      </c>
    </row>
    <row r="41" spans="2:16" ht="46.5" customHeight="1">
      <c r="B41" s="9" t="s">
        <v>395</v>
      </c>
      <c r="C41" s="5" t="s">
        <v>396</v>
      </c>
      <c r="D41" s="6" t="s">
        <v>397</v>
      </c>
      <c r="E41" s="6">
        <v>2386870</v>
      </c>
      <c r="F41" s="6" t="s">
        <v>300</v>
      </c>
      <c r="G41" s="6">
        <v>1.9</v>
      </c>
      <c r="H41" s="6"/>
      <c r="I41" s="6"/>
      <c r="J41" s="6"/>
      <c r="K41" s="6">
        <v>6</v>
      </c>
      <c r="L41" s="6"/>
      <c r="M41" s="6"/>
      <c r="N41" s="6"/>
      <c r="O41" s="26" t="s">
        <v>317</v>
      </c>
      <c r="P41" s="6" t="s">
        <v>198</v>
      </c>
    </row>
    <row r="42" spans="2:16" ht="46.5" customHeight="1">
      <c r="B42" s="4" t="s">
        <v>200</v>
      </c>
      <c r="C42" s="5" t="s">
        <v>33</v>
      </c>
      <c r="D42" s="6" t="s">
        <v>444</v>
      </c>
      <c r="E42" s="6">
        <v>110032</v>
      </c>
      <c r="F42" s="7" t="s">
        <v>346</v>
      </c>
      <c r="G42" s="6">
        <v>9.2</v>
      </c>
      <c r="H42" s="6">
        <f>AVERAGE(G42:G44)</f>
        <v>6.6499999999999995</v>
      </c>
      <c r="I42" s="6">
        <f>STDEV(G42:G43)</f>
        <v>3.6062445840513937</v>
      </c>
      <c r="J42" s="6">
        <f>I42/H42*100</f>
        <v>54.229241865434496</v>
      </c>
      <c r="K42" s="6">
        <v>16.6</v>
      </c>
      <c r="L42" s="6">
        <f>AVERAGE(K42:K44)</f>
        <v>13.850000000000001</v>
      </c>
      <c r="M42" s="6">
        <f>STDEV(K42:K43)</f>
        <v>3.889087296526004</v>
      </c>
      <c r="N42" s="6">
        <f>M42/L42*100</f>
        <v>28.080052682498224</v>
      </c>
      <c r="O42" s="25">
        <v>1</v>
      </c>
      <c r="P42" s="6" t="s">
        <v>198</v>
      </c>
    </row>
    <row r="43" spans="2:16" ht="46.5" customHeight="1">
      <c r="B43" s="9" t="s">
        <v>200</v>
      </c>
      <c r="C43" s="5" t="s">
        <v>33</v>
      </c>
      <c r="D43" s="6" t="s">
        <v>444</v>
      </c>
      <c r="E43" s="6">
        <v>110032</v>
      </c>
      <c r="F43" s="6" t="s">
        <v>301</v>
      </c>
      <c r="G43" s="6">
        <v>4.1</v>
      </c>
      <c r="H43" s="6">
        <f>STDEV(G42:G44)</f>
        <v>3.6062445840513937</v>
      </c>
      <c r="I43" s="6"/>
      <c r="J43" s="6"/>
      <c r="K43" s="6">
        <v>11.1</v>
      </c>
      <c r="L43" s="6">
        <f>STDEV(K42:K44)</f>
        <v>3.889087296526004</v>
      </c>
      <c r="M43" s="6"/>
      <c r="N43" s="6"/>
      <c r="O43" s="27">
        <v>1</v>
      </c>
      <c r="P43" s="6" t="s">
        <v>198</v>
      </c>
    </row>
    <row r="44" spans="2:16" ht="46.5" customHeight="1">
      <c r="B44" s="9" t="s">
        <v>200</v>
      </c>
      <c r="C44" s="5" t="s">
        <v>33</v>
      </c>
      <c r="D44" s="6" t="s">
        <v>444</v>
      </c>
      <c r="E44" s="6">
        <v>110032</v>
      </c>
      <c r="F44" s="6" t="s">
        <v>300</v>
      </c>
      <c r="G44" s="6"/>
      <c r="H44" s="6"/>
      <c r="I44" s="6"/>
      <c r="J44" s="6"/>
      <c r="K44" s="6"/>
      <c r="L44" s="6"/>
      <c r="M44" s="6"/>
      <c r="N44" s="6"/>
      <c r="O44" s="26">
        <v>1</v>
      </c>
      <c r="P44" s="6" t="s">
        <v>198</v>
      </c>
    </row>
    <row r="45" spans="2:16" ht="46.5" customHeight="1">
      <c r="B45" s="9" t="s">
        <v>291</v>
      </c>
      <c r="C45" s="5" t="s">
        <v>292</v>
      </c>
      <c r="D45" s="6"/>
      <c r="E45" s="6"/>
      <c r="F45" s="6" t="s">
        <v>300</v>
      </c>
      <c r="G45" s="6">
        <v>0.3</v>
      </c>
      <c r="H45" s="6">
        <f>AVERAGE(G45:G46)</f>
        <v>0.15</v>
      </c>
      <c r="I45" s="6">
        <f>STDEV(G45:G46)</f>
        <v>0.21213203435596426</v>
      </c>
      <c r="J45" s="6">
        <f>I45/H45*100</f>
        <v>141.4213562373095</v>
      </c>
      <c r="K45" s="6">
        <v>4.3</v>
      </c>
      <c r="L45" s="6">
        <f>AVERAGE(K45:K46)</f>
        <v>4.3</v>
      </c>
      <c r="M45" s="6">
        <f>STDEV(K45:K46)</f>
        <v>0</v>
      </c>
      <c r="N45" s="6">
        <f>M45/L45*100</f>
        <v>0</v>
      </c>
      <c r="O45" s="25">
        <v>1</v>
      </c>
      <c r="P45" s="6" t="s">
        <v>198</v>
      </c>
    </row>
    <row r="46" spans="2:16" ht="46.5" customHeight="1">
      <c r="B46" s="4" t="s">
        <v>291</v>
      </c>
      <c r="C46" s="5" t="s">
        <v>292</v>
      </c>
      <c r="D46" s="6"/>
      <c r="E46" s="6"/>
      <c r="F46" s="7" t="s">
        <v>347</v>
      </c>
      <c r="G46" s="6">
        <v>0</v>
      </c>
      <c r="H46" s="6">
        <f>STDEV(G45:G46)</f>
        <v>0.21213203435596426</v>
      </c>
      <c r="I46" s="6"/>
      <c r="J46" s="6"/>
      <c r="K46" s="6">
        <v>4.3</v>
      </c>
      <c r="L46" s="6">
        <f>STDEV(K45:K46)</f>
        <v>0</v>
      </c>
      <c r="M46" s="6"/>
      <c r="N46" s="6"/>
      <c r="O46" s="26">
        <v>1</v>
      </c>
      <c r="P46" s="6" t="s">
        <v>198</v>
      </c>
    </row>
    <row r="47" spans="2:16" ht="46.5" customHeight="1">
      <c r="B47" s="4" t="s">
        <v>293</v>
      </c>
      <c r="C47" s="5" t="s">
        <v>391</v>
      </c>
      <c r="D47" s="6" t="s">
        <v>3</v>
      </c>
      <c r="E47" s="6">
        <v>59997512</v>
      </c>
      <c r="F47" s="7" t="s">
        <v>345</v>
      </c>
      <c r="G47" s="6">
        <v>4.3</v>
      </c>
      <c r="H47" s="6">
        <f>AVERAGE(G47:G48)</f>
        <v>4.949999999999999</v>
      </c>
      <c r="I47" s="6">
        <f>STDEV(G47:G48)</f>
        <v>0.9192388155425151</v>
      </c>
      <c r="J47" s="6">
        <f>I47/H47*100</f>
        <v>18.570481122071016</v>
      </c>
      <c r="K47" s="6">
        <v>6.7</v>
      </c>
      <c r="L47" s="6">
        <f>AVERAGE(K47:K48)</f>
        <v>6.2</v>
      </c>
      <c r="M47" s="6">
        <f>STDEV(K47:K48)</f>
        <v>0.7071067811865375</v>
      </c>
      <c r="N47" s="6">
        <f>M47/L47*100</f>
        <v>11.40494808365383</v>
      </c>
      <c r="O47" s="25" t="s">
        <v>316</v>
      </c>
      <c r="P47" s="6" t="s">
        <v>198</v>
      </c>
    </row>
    <row r="48" spans="2:16" ht="46.5" customHeight="1">
      <c r="B48" s="9" t="s">
        <v>293</v>
      </c>
      <c r="C48" s="5" t="s">
        <v>391</v>
      </c>
      <c r="D48" s="6" t="s">
        <v>3</v>
      </c>
      <c r="E48" s="6">
        <v>59997512</v>
      </c>
      <c r="F48" s="6" t="s">
        <v>299</v>
      </c>
      <c r="G48" s="6">
        <v>5.6</v>
      </c>
      <c r="H48" s="6">
        <f>STDEV(G47:G48)</f>
        <v>0.9192388155425151</v>
      </c>
      <c r="I48" s="6"/>
      <c r="J48" s="6"/>
      <c r="K48" s="6">
        <v>5.7</v>
      </c>
      <c r="L48" s="6">
        <f>STDEV(K47:K48)</f>
        <v>0.7071067811865375</v>
      </c>
      <c r="M48" s="6"/>
      <c r="N48" s="6"/>
      <c r="O48" s="26" t="s">
        <v>316</v>
      </c>
      <c r="P48" s="6" t="s">
        <v>198</v>
      </c>
    </row>
    <row r="49" spans="2:16" ht="46.5" customHeight="1">
      <c r="B49" s="10" t="s">
        <v>4</v>
      </c>
      <c r="C49" s="11" t="s">
        <v>5</v>
      </c>
      <c r="D49" s="8" t="s">
        <v>6</v>
      </c>
      <c r="E49" s="8">
        <v>53012412</v>
      </c>
      <c r="F49" s="7" t="s">
        <v>346</v>
      </c>
      <c r="G49" s="6">
        <v>18.9</v>
      </c>
      <c r="H49" s="6">
        <f>AVERAGE(G49:G51)</f>
        <v>7.416666666666667</v>
      </c>
      <c r="I49" s="6">
        <f>STDEV(G49:G51)</f>
        <v>9.98778420538476</v>
      </c>
      <c r="J49" s="6">
        <f>I49/H49*100</f>
        <v>134.66675333103046</v>
      </c>
      <c r="K49" s="6">
        <v>19.3</v>
      </c>
      <c r="L49" s="6">
        <f>AVERAGE(K49:K51)</f>
        <v>11.799999999999999</v>
      </c>
      <c r="M49" s="6">
        <f>STDEV(K49:K51)</f>
        <v>7.601973427998811</v>
      </c>
      <c r="N49" s="6">
        <f>M49/L49*100</f>
        <v>64.42350362710857</v>
      </c>
      <c r="O49" s="25" t="s">
        <v>316</v>
      </c>
      <c r="P49" s="6" t="s">
        <v>198</v>
      </c>
    </row>
    <row r="50" spans="2:16" ht="46.5" customHeight="1">
      <c r="B50" s="9" t="s">
        <v>4</v>
      </c>
      <c r="C50" s="5" t="s">
        <v>5</v>
      </c>
      <c r="D50" s="6" t="s">
        <v>6</v>
      </c>
      <c r="E50" s="6">
        <v>53012412</v>
      </c>
      <c r="F50" s="6" t="s">
        <v>299</v>
      </c>
      <c r="G50" s="6">
        <v>2.6</v>
      </c>
      <c r="H50" s="6">
        <f>STDEV(G49:G51)</f>
        <v>9.98778420538476</v>
      </c>
      <c r="I50" s="6"/>
      <c r="J50" s="6"/>
      <c r="K50" s="6">
        <v>12</v>
      </c>
      <c r="L50" s="6">
        <f>STDEV(K49:K51)</f>
        <v>7.601973427998811</v>
      </c>
      <c r="M50" s="6"/>
      <c r="N50" s="6"/>
      <c r="O50" s="27" t="s">
        <v>316</v>
      </c>
      <c r="P50" s="6" t="s">
        <v>198</v>
      </c>
    </row>
    <row r="51" spans="2:16" ht="46.5" customHeight="1">
      <c r="B51" s="9" t="s">
        <v>4</v>
      </c>
      <c r="C51" s="5" t="s">
        <v>5</v>
      </c>
      <c r="D51" s="6" t="s">
        <v>6</v>
      </c>
      <c r="E51" s="6">
        <v>53012412</v>
      </c>
      <c r="F51" s="6" t="s">
        <v>300</v>
      </c>
      <c r="G51" s="6">
        <v>0.75</v>
      </c>
      <c r="H51" s="6"/>
      <c r="I51" s="6"/>
      <c r="J51" s="6"/>
      <c r="K51" s="6">
        <v>4.1</v>
      </c>
      <c r="L51" s="6"/>
      <c r="M51" s="6"/>
      <c r="N51" s="6"/>
      <c r="O51" s="26" t="s">
        <v>316</v>
      </c>
      <c r="P51" s="6" t="s">
        <v>198</v>
      </c>
    </row>
    <row r="52" spans="2:16" ht="46.5" customHeight="1">
      <c r="B52" s="4" t="s">
        <v>117</v>
      </c>
      <c r="C52" s="5" t="s">
        <v>118</v>
      </c>
      <c r="D52" s="6"/>
      <c r="E52" s="6"/>
      <c r="F52" s="7" t="s">
        <v>346</v>
      </c>
      <c r="G52" s="6">
        <v>18.3</v>
      </c>
      <c r="H52" s="6">
        <f>AVERAGE(G52:G53)</f>
        <v>14.7</v>
      </c>
      <c r="I52" s="6">
        <f>STDEV(G52:G53)</f>
        <v>5.091168824543149</v>
      </c>
      <c r="J52" s="6">
        <f>I52/H52*100</f>
        <v>34.63380152750442</v>
      </c>
      <c r="K52" s="6">
        <v>17.9</v>
      </c>
      <c r="L52" s="6">
        <f>AVERAGE(K52:K53)</f>
        <v>15.1</v>
      </c>
      <c r="M52" s="6">
        <f>STDEV(K52:K53)</f>
        <v>3.959797974644667</v>
      </c>
      <c r="N52" s="6">
        <f>M52/L52*100</f>
        <v>26.223827646653426</v>
      </c>
      <c r="O52" s="25">
        <v>1</v>
      </c>
      <c r="P52" s="6" t="s">
        <v>198</v>
      </c>
    </row>
    <row r="53" spans="2:16" ht="46.5" customHeight="1">
      <c r="B53" s="9" t="s">
        <v>117</v>
      </c>
      <c r="C53" s="5" t="s">
        <v>118</v>
      </c>
      <c r="D53" s="6"/>
      <c r="E53" s="6"/>
      <c r="F53" s="6" t="s">
        <v>301</v>
      </c>
      <c r="G53" s="6">
        <v>11.1</v>
      </c>
      <c r="H53" s="6">
        <f>STDEV(G52:G53)</f>
        <v>5.091168824543149</v>
      </c>
      <c r="I53" s="6"/>
      <c r="J53" s="6"/>
      <c r="K53" s="6">
        <v>12.3</v>
      </c>
      <c r="L53" s="6">
        <f>STDEV(K52:K53)</f>
        <v>3.959797974644667</v>
      </c>
      <c r="M53" s="6"/>
      <c r="N53" s="6"/>
      <c r="O53" s="26">
        <v>1</v>
      </c>
      <c r="P53" s="6" t="s">
        <v>198</v>
      </c>
    </row>
    <row r="54" spans="2:16" ht="46.5" customHeight="1">
      <c r="B54" s="4" t="s">
        <v>398</v>
      </c>
      <c r="C54" s="5" t="s">
        <v>399</v>
      </c>
      <c r="D54" s="6" t="s">
        <v>400</v>
      </c>
      <c r="E54" s="6">
        <v>1119875</v>
      </c>
      <c r="F54" s="13" t="s">
        <v>345</v>
      </c>
      <c r="G54" s="6">
        <v>12.1</v>
      </c>
      <c r="H54" s="6">
        <f>AVERAGE(G54:G56)</f>
        <v>5.48</v>
      </c>
      <c r="I54" s="6">
        <f>STDEV(G54:G56)</f>
        <v>5.745015230615146</v>
      </c>
      <c r="J54" s="6">
        <f>I54/H54*100</f>
        <v>104.83604435429098</v>
      </c>
      <c r="K54" s="6">
        <v>2.3</v>
      </c>
      <c r="L54" s="6">
        <f>AVERAGE(K54:K56)</f>
        <v>3.1999999999999997</v>
      </c>
      <c r="M54" s="6">
        <f>STDEV(K54:K56)</f>
        <v>1.272792206135786</v>
      </c>
      <c r="N54" s="6">
        <f>M54/L54*100</f>
        <v>39.774756441743314</v>
      </c>
      <c r="O54" s="25" t="s">
        <v>317</v>
      </c>
      <c r="P54" s="6" t="s">
        <v>198</v>
      </c>
    </row>
    <row r="55" spans="2:16" ht="46.5" customHeight="1">
      <c r="B55" s="9" t="s">
        <v>398</v>
      </c>
      <c r="C55" s="5" t="s">
        <v>399</v>
      </c>
      <c r="D55" s="6" t="s">
        <v>400</v>
      </c>
      <c r="E55" s="6">
        <v>1119875</v>
      </c>
      <c r="F55" s="13" t="s">
        <v>300</v>
      </c>
      <c r="G55" s="6">
        <v>1.8</v>
      </c>
      <c r="H55" s="6">
        <f>STDEV(G54:G56)</f>
        <v>5.745015230615146</v>
      </c>
      <c r="I55" s="6"/>
      <c r="J55" s="6"/>
      <c r="K55" s="6">
        <v>4.1</v>
      </c>
      <c r="L55" s="6">
        <f>STDEV(K54:K56)</f>
        <v>1.272792206135786</v>
      </c>
      <c r="M55" s="6"/>
      <c r="N55" s="6"/>
      <c r="O55" s="27" t="s">
        <v>317</v>
      </c>
      <c r="P55" s="6" t="s">
        <v>198</v>
      </c>
    </row>
    <row r="56" spans="2:16" ht="46.5" customHeight="1">
      <c r="B56" s="9" t="s">
        <v>398</v>
      </c>
      <c r="C56" s="5" t="s">
        <v>399</v>
      </c>
      <c r="D56" s="6" t="s">
        <v>400</v>
      </c>
      <c r="E56" s="6">
        <v>1119875</v>
      </c>
      <c r="F56" s="13" t="s">
        <v>300</v>
      </c>
      <c r="G56" s="6">
        <v>2.54</v>
      </c>
      <c r="H56" s="6"/>
      <c r="I56" s="6"/>
      <c r="J56" s="6"/>
      <c r="K56" s="6"/>
      <c r="L56" s="6"/>
      <c r="M56" s="6"/>
      <c r="N56" s="6"/>
      <c r="O56" s="26" t="s">
        <v>317</v>
      </c>
      <c r="P56" s="6" t="s">
        <v>198</v>
      </c>
    </row>
    <row r="57" spans="2:16" ht="46.5" customHeight="1">
      <c r="B57" s="4" t="s">
        <v>119</v>
      </c>
      <c r="C57" s="5" t="s">
        <v>194</v>
      </c>
      <c r="D57" s="6" t="s">
        <v>195</v>
      </c>
      <c r="E57" s="6">
        <v>140012</v>
      </c>
      <c r="F57" s="7" t="s">
        <v>300</v>
      </c>
      <c r="G57" s="6">
        <v>15.66</v>
      </c>
      <c r="H57" s="6">
        <f>AVERAGE(G57:G58)</f>
        <v>15.58</v>
      </c>
      <c r="I57" s="6">
        <f>STDEV(G57:G58)</f>
        <v>0.11313708498971577</v>
      </c>
      <c r="J57" s="6">
        <f>I57/H57*100</f>
        <v>0.726168709818458</v>
      </c>
      <c r="K57" s="6">
        <v>19.4</v>
      </c>
      <c r="L57" s="6">
        <f>AVERAGE(K57:K58)</f>
        <v>19.65</v>
      </c>
      <c r="M57" s="6">
        <f>STDEV(K57:K58)</f>
        <v>0.3535533905932738</v>
      </c>
      <c r="N57" s="6">
        <f>M57/L57*100</f>
        <v>1.7992538961489761</v>
      </c>
      <c r="O57" s="25" t="s">
        <v>317</v>
      </c>
      <c r="P57" s="6" t="s">
        <v>198</v>
      </c>
    </row>
    <row r="58" spans="2:16" ht="46.5" customHeight="1">
      <c r="B58" s="9" t="s">
        <v>119</v>
      </c>
      <c r="C58" s="5" t="s">
        <v>194</v>
      </c>
      <c r="D58" s="6" t="s">
        <v>195</v>
      </c>
      <c r="E58" s="6">
        <v>140012</v>
      </c>
      <c r="F58" s="6" t="s">
        <v>299</v>
      </c>
      <c r="G58" s="6">
        <v>15.5</v>
      </c>
      <c r="H58" s="6">
        <f>STDEV(G57:G58)</f>
        <v>0.11313708498971577</v>
      </c>
      <c r="I58" s="6"/>
      <c r="J58" s="6"/>
      <c r="K58" s="6">
        <v>19.9</v>
      </c>
      <c r="L58" s="6">
        <f>STDEV(K57:K58)</f>
        <v>0.3535533905932738</v>
      </c>
      <c r="M58" s="6"/>
      <c r="N58" s="6"/>
      <c r="O58" s="26" t="s">
        <v>317</v>
      </c>
      <c r="P58" s="6" t="s">
        <v>198</v>
      </c>
    </row>
    <row r="59" spans="2:16" ht="46.5" customHeight="1">
      <c r="B59" s="9" t="s">
        <v>365</v>
      </c>
      <c r="C59" s="5" t="s">
        <v>170</v>
      </c>
      <c r="D59" s="6"/>
      <c r="E59" s="6"/>
      <c r="F59" s="6" t="s">
        <v>299</v>
      </c>
      <c r="G59" s="6">
        <v>0</v>
      </c>
      <c r="H59" s="6">
        <f>AVERAGE(G59:G60)</f>
        <v>1.7</v>
      </c>
      <c r="I59" s="6">
        <f>STDEV(G59:G60)</f>
        <v>2.4041630560342613</v>
      </c>
      <c r="J59" s="6">
        <f>I59/H59*100</f>
        <v>141.42135623730948</v>
      </c>
      <c r="K59" s="6">
        <v>0</v>
      </c>
      <c r="L59" s="6">
        <f>AVERAGE(K59:K60)</f>
        <v>2.3</v>
      </c>
      <c r="M59" s="6">
        <f>STDEV(K59:K60)</f>
        <v>3.2526911934581184</v>
      </c>
      <c r="N59" s="6">
        <f>M59/L59*100</f>
        <v>141.4213562373095</v>
      </c>
      <c r="O59" s="25" t="s">
        <v>316</v>
      </c>
      <c r="P59" s="6" t="s">
        <v>198</v>
      </c>
    </row>
    <row r="60" spans="2:16" ht="46.5" customHeight="1">
      <c r="B60" s="10" t="s">
        <v>365</v>
      </c>
      <c r="C60" s="11" t="s">
        <v>170</v>
      </c>
      <c r="D60" s="8"/>
      <c r="E60" s="8"/>
      <c r="F60" s="7" t="s">
        <v>347</v>
      </c>
      <c r="G60" s="6">
        <v>3.4</v>
      </c>
      <c r="H60" s="6">
        <f>STDEV(G59:G60)</f>
        <v>2.4041630560342613</v>
      </c>
      <c r="I60" s="6"/>
      <c r="J60" s="6"/>
      <c r="K60" s="6">
        <v>4.6</v>
      </c>
      <c r="L60" s="6">
        <f>STDEV(K59:K60)</f>
        <v>3.2526911934581184</v>
      </c>
      <c r="M60" s="6"/>
      <c r="N60" s="6"/>
      <c r="O60" s="26" t="s">
        <v>316</v>
      </c>
      <c r="P60" s="6" t="s">
        <v>198</v>
      </c>
    </row>
    <row r="61" spans="2:16" s="14" customFormat="1" ht="46.5" customHeight="1">
      <c r="B61" s="9" t="s">
        <v>443</v>
      </c>
      <c r="C61" s="5" t="s">
        <v>27</v>
      </c>
      <c r="D61" s="6" t="s">
        <v>28</v>
      </c>
      <c r="E61" s="6">
        <v>2855198</v>
      </c>
      <c r="F61" s="6" t="s">
        <v>298</v>
      </c>
      <c r="G61" s="6">
        <v>0</v>
      </c>
      <c r="H61" s="6">
        <f>AVERAGE(G61:G62)</f>
        <v>2.05</v>
      </c>
      <c r="I61" s="6">
        <f>STDEV(G61:G62)</f>
        <v>2.899137802864845</v>
      </c>
      <c r="J61" s="6">
        <f>I61/H61*100</f>
        <v>141.4213562373095</v>
      </c>
      <c r="K61" s="6">
        <v>1.4</v>
      </c>
      <c r="L61" s="6">
        <f>AVERAGE(K61:K62)</f>
        <v>4.95</v>
      </c>
      <c r="M61" s="6">
        <f>STDEV(K61:K62)</f>
        <v>5.020458146424486</v>
      </c>
      <c r="N61" s="6">
        <f>M61/L61*100</f>
        <v>101.42339689746436</v>
      </c>
      <c r="O61" s="25" t="s">
        <v>317</v>
      </c>
      <c r="P61" s="6" t="s">
        <v>198</v>
      </c>
    </row>
    <row r="62" spans="2:16" ht="46.5" customHeight="1">
      <c r="B62" s="4" t="s">
        <v>443</v>
      </c>
      <c r="C62" s="5" t="s">
        <v>27</v>
      </c>
      <c r="D62" s="6" t="s">
        <v>28</v>
      </c>
      <c r="E62" s="6">
        <v>2855198</v>
      </c>
      <c r="F62" s="7" t="s">
        <v>301</v>
      </c>
      <c r="G62" s="6">
        <v>4.1</v>
      </c>
      <c r="H62" s="6">
        <f>STDEV(G61:G62)</f>
        <v>2.899137802864845</v>
      </c>
      <c r="I62" s="6"/>
      <c r="J62" s="6"/>
      <c r="K62" s="6">
        <v>8.5</v>
      </c>
      <c r="L62" s="6">
        <f>STDEV(K61:K62)</f>
        <v>5.020458146424486</v>
      </c>
      <c r="M62" s="6"/>
      <c r="N62" s="6"/>
      <c r="O62" s="25" t="s">
        <v>317</v>
      </c>
      <c r="P62" s="6" t="s">
        <v>198</v>
      </c>
    </row>
    <row r="63" spans="2:16" ht="46.5" customHeight="1">
      <c r="B63" s="10" t="s">
        <v>29</v>
      </c>
      <c r="C63" s="11" t="s">
        <v>30</v>
      </c>
      <c r="D63" s="8"/>
      <c r="E63" s="8"/>
      <c r="F63" s="7" t="s">
        <v>345</v>
      </c>
      <c r="G63" s="6">
        <v>3.8</v>
      </c>
      <c r="H63" s="6">
        <f>AVERAGE(G63:G64)</f>
        <v>1.9</v>
      </c>
      <c r="I63" s="6">
        <f>STDEV(G63:G64)</f>
        <v>2.6870057685088806</v>
      </c>
      <c r="J63" s="6">
        <f>I63/H63*100</f>
        <v>141.4213562373095</v>
      </c>
      <c r="K63" s="6" t="s">
        <v>427</v>
      </c>
      <c r="L63" s="6" t="e">
        <f>AVERAGE(K63:K64)</f>
        <v>#DIV/0!</v>
      </c>
      <c r="M63" s="6" t="e">
        <f>STDEV(K63:K64)</f>
        <v>#DIV/0!</v>
      </c>
      <c r="N63" s="6"/>
      <c r="O63" s="25" t="s">
        <v>317</v>
      </c>
      <c r="P63" s="6" t="s">
        <v>198</v>
      </c>
    </row>
    <row r="64" spans="2:16" ht="46.5" customHeight="1">
      <c r="B64" s="9" t="s">
        <v>29</v>
      </c>
      <c r="C64" s="5" t="s">
        <v>30</v>
      </c>
      <c r="D64" s="6"/>
      <c r="E64" s="6"/>
      <c r="F64" s="6" t="s">
        <v>299</v>
      </c>
      <c r="G64" s="6">
        <v>0</v>
      </c>
      <c r="H64" s="6">
        <f>STDEV(G63:G64)</f>
        <v>2.6870057685088806</v>
      </c>
      <c r="I64" s="6"/>
      <c r="J64" s="6"/>
      <c r="K64" s="6" t="s">
        <v>427</v>
      </c>
      <c r="L64" s="6" t="e">
        <f>STDEV(K63:K64)</f>
        <v>#DIV/0!</v>
      </c>
      <c r="M64" s="6"/>
      <c r="N64" s="6"/>
      <c r="O64" s="25" t="s">
        <v>317</v>
      </c>
      <c r="P64" s="6" t="s">
        <v>198</v>
      </c>
    </row>
    <row r="65" spans="2:16" ht="46.5" customHeight="1">
      <c r="B65" s="4" t="s">
        <v>31</v>
      </c>
      <c r="C65" s="5" t="s">
        <v>442</v>
      </c>
      <c r="D65" s="6" t="s">
        <v>11</v>
      </c>
      <c r="E65" s="6">
        <v>97961</v>
      </c>
      <c r="F65" s="7" t="s">
        <v>301</v>
      </c>
      <c r="G65" s="6">
        <v>3.6</v>
      </c>
      <c r="H65" s="6">
        <f>AVERAGE(G65:G66)</f>
        <v>1.8</v>
      </c>
      <c r="I65" s="6">
        <f>STDEV(G65:G66)</f>
        <v>2.545584412271571</v>
      </c>
      <c r="J65" s="6">
        <f>I65/H65*100</f>
        <v>141.42135623730948</v>
      </c>
      <c r="K65" s="6">
        <v>17.4</v>
      </c>
      <c r="L65" s="6">
        <f>AVERAGE(K65:K66)</f>
        <v>18.049999999999997</v>
      </c>
      <c r="M65" s="6">
        <f>STDEV(K65:K66)</f>
        <v>0.9192388155425885</v>
      </c>
      <c r="N65" s="6">
        <f>M65/L65*100</f>
        <v>5.092735820180546</v>
      </c>
      <c r="O65" s="25" t="s">
        <v>317</v>
      </c>
      <c r="P65" s="6" t="s">
        <v>198</v>
      </c>
    </row>
    <row r="66" spans="2:16" ht="46.5" customHeight="1">
      <c r="B66" s="9" t="s">
        <v>31</v>
      </c>
      <c r="C66" s="5" t="s">
        <v>442</v>
      </c>
      <c r="D66" s="6" t="s">
        <v>11</v>
      </c>
      <c r="E66" s="6">
        <v>97961</v>
      </c>
      <c r="F66" s="6" t="s">
        <v>299</v>
      </c>
      <c r="G66" s="6">
        <v>0</v>
      </c>
      <c r="H66" s="6">
        <f>STDEV(G65:G66)</f>
        <v>2.545584412271571</v>
      </c>
      <c r="I66" s="6"/>
      <c r="J66" s="6"/>
      <c r="K66" s="6">
        <v>18.7</v>
      </c>
      <c r="L66" s="6">
        <f>STDEV(K65:K66)</f>
        <v>0.9192388155425885</v>
      </c>
      <c r="M66" s="6"/>
      <c r="N66" s="6"/>
      <c r="O66" s="25" t="s">
        <v>317</v>
      </c>
      <c r="P66" s="6" t="s">
        <v>198</v>
      </c>
    </row>
    <row r="67" spans="2:16" ht="46.5" customHeight="1">
      <c r="B67" s="9" t="s">
        <v>314</v>
      </c>
      <c r="C67" s="5" t="s">
        <v>288</v>
      </c>
      <c r="D67" s="6" t="s">
        <v>388</v>
      </c>
      <c r="E67" s="6">
        <v>86050773</v>
      </c>
      <c r="F67" s="6" t="s">
        <v>299</v>
      </c>
      <c r="G67" s="13">
        <v>6.4</v>
      </c>
      <c r="H67" s="6">
        <f>AVERAGE(G67:G68)</f>
        <v>4.7</v>
      </c>
      <c r="I67" s="6">
        <f>STDEV(G67:G68)</f>
        <v>2.4041630560342617</v>
      </c>
      <c r="J67" s="6">
        <f>I67/H67*100</f>
        <v>51.15240544753748</v>
      </c>
      <c r="K67" s="6">
        <v>8.2</v>
      </c>
      <c r="L67" s="6">
        <f>AVERAGE(K67:K68)</f>
        <v>5.699999999999999</v>
      </c>
      <c r="M67" s="6">
        <f>STDEV(K67:K68)</f>
        <v>3.5355339059327378</v>
      </c>
      <c r="N67" s="6">
        <f>M67/L67*100</f>
        <v>62.026910630398916</v>
      </c>
      <c r="O67" s="25" t="s">
        <v>317</v>
      </c>
      <c r="P67" s="6" t="s">
        <v>198</v>
      </c>
    </row>
    <row r="68" spans="2:16" ht="46.5" customHeight="1">
      <c r="B68" s="4" t="s">
        <v>314</v>
      </c>
      <c r="C68" s="5" t="s">
        <v>288</v>
      </c>
      <c r="D68" s="6" t="s">
        <v>388</v>
      </c>
      <c r="E68" s="6">
        <v>86050773</v>
      </c>
      <c r="F68" s="7" t="s">
        <v>300</v>
      </c>
      <c r="G68" s="13">
        <v>3</v>
      </c>
      <c r="H68" s="6">
        <f>STDEV(G67:G68)</f>
        <v>2.4041630560342617</v>
      </c>
      <c r="I68" s="6"/>
      <c r="J68" s="6"/>
      <c r="K68" s="6">
        <v>3.2</v>
      </c>
      <c r="L68" s="6">
        <f>STDEV(K67:K68)</f>
        <v>3.5355339059327378</v>
      </c>
      <c r="M68" s="6"/>
      <c r="N68" s="6"/>
      <c r="O68" s="25" t="s">
        <v>317</v>
      </c>
      <c r="P68" s="6" t="s">
        <v>198</v>
      </c>
    </row>
    <row r="69" spans="2:16" ht="46.5" customHeight="1">
      <c r="B69" s="4" t="s">
        <v>322</v>
      </c>
      <c r="C69" s="5" t="s">
        <v>89</v>
      </c>
      <c r="D69" s="6" t="s">
        <v>90</v>
      </c>
      <c r="E69" s="6">
        <v>115968</v>
      </c>
      <c r="F69" s="7" t="s">
        <v>301</v>
      </c>
      <c r="G69" s="6">
        <v>9.2</v>
      </c>
      <c r="H69" s="6">
        <f>AVERAGE(G69:G70)</f>
        <v>9.3</v>
      </c>
      <c r="I69" s="6">
        <f>STDEV(G69:G70)</f>
        <v>0.1414213562372452</v>
      </c>
      <c r="J69" s="6">
        <f>I69/H69*100</f>
        <v>1.5206597444865073</v>
      </c>
      <c r="K69" s="6">
        <v>11.6</v>
      </c>
      <c r="L69" s="6">
        <f>AVERAGE(K69:K70)</f>
        <v>10.75</v>
      </c>
      <c r="M69" s="6">
        <f>STDEV(K69:K70)</f>
        <v>1.202081528017128</v>
      </c>
      <c r="N69" s="6">
        <f>M69/L69*100</f>
        <v>11.182153748996539</v>
      </c>
      <c r="O69" s="25" t="s">
        <v>316</v>
      </c>
      <c r="P69" s="6" t="s">
        <v>198</v>
      </c>
    </row>
    <row r="70" spans="2:16" ht="46.5" customHeight="1">
      <c r="B70" s="9" t="s">
        <v>322</v>
      </c>
      <c r="C70" s="5" t="s">
        <v>89</v>
      </c>
      <c r="D70" s="6" t="s">
        <v>90</v>
      </c>
      <c r="E70" s="6">
        <v>115968</v>
      </c>
      <c r="F70" s="6" t="s">
        <v>299</v>
      </c>
      <c r="G70" s="6">
        <v>9.4</v>
      </c>
      <c r="H70" s="6">
        <f>STDEV(G69:G70)</f>
        <v>0.1414213562372452</v>
      </c>
      <c r="I70" s="6"/>
      <c r="J70" s="6"/>
      <c r="K70" s="6">
        <v>9.9</v>
      </c>
      <c r="L70" s="6">
        <f>STDEV(K69:K70)</f>
        <v>1.202081528017128</v>
      </c>
      <c r="M70" s="6"/>
      <c r="N70" s="6"/>
      <c r="O70" s="26" t="s">
        <v>316</v>
      </c>
      <c r="P70" s="6" t="s">
        <v>198</v>
      </c>
    </row>
    <row r="71" spans="2:16" s="14" customFormat="1" ht="46.5" customHeight="1">
      <c r="B71" s="4" t="s">
        <v>91</v>
      </c>
      <c r="C71" s="5" t="s">
        <v>92</v>
      </c>
      <c r="D71" s="6"/>
      <c r="E71" s="6"/>
      <c r="F71" s="7" t="s">
        <v>347</v>
      </c>
      <c r="G71" s="6">
        <v>8.4</v>
      </c>
      <c r="H71" s="6">
        <f>AVERAGE(G71:G73)</f>
        <v>9.566666666666666</v>
      </c>
      <c r="I71" s="6">
        <f>STDEV(G71:G73)</f>
        <v>1.0115993936995715</v>
      </c>
      <c r="J71" s="6">
        <f>I71/H71*100</f>
        <v>10.574209690239424</v>
      </c>
      <c r="K71" s="6">
        <v>16.7</v>
      </c>
      <c r="L71" s="6">
        <f>AVERAGE(K71:K73)</f>
        <v>16.5</v>
      </c>
      <c r="M71" s="6">
        <f>STDEV(K71:K73)</f>
        <v>0.19999999999990906</v>
      </c>
      <c r="N71" s="6">
        <f>M71/L71*100</f>
        <v>1.212121212120661</v>
      </c>
      <c r="O71" s="25">
        <v>1</v>
      </c>
      <c r="P71" s="6" t="s">
        <v>198</v>
      </c>
    </row>
    <row r="72" spans="2:16" s="14" customFormat="1" ht="46.5" customHeight="1">
      <c r="B72" s="9" t="s">
        <v>91</v>
      </c>
      <c r="C72" s="5" t="s">
        <v>92</v>
      </c>
      <c r="D72" s="6"/>
      <c r="E72" s="6"/>
      <c r="F72" s="6" t="s">
        <v>346</v>
      </c>
      <c r="G72" s="6">
        <v>10.1</v>
      </c>
      <c r="H72" s="6"/>
      <c r="I72" s="6"/>
      <c r="J72" s="6"/>
      <c r="K72" s="6">
        <v>16.3</v>
      </c>
      <c r="L72" s="6"/>
      <c r="M72" s="6"/>
      <c r="N72" s="6"/>
      <c r="O72" s="27">
        <v>1</v>
      </c>
      <c r="P72" s="6" t="s">
        <v>198</v>
      </c>
    </row>
    <row r="73" spans="2:16" s="14" customFormat="1" ht="46.5" customHeight="1">
      <c r="B73" s="9" t="s">
        <v>91</v>
      </c>
      <c r="C73" s="5" t="s">
        <v>92</v>
      </c>
      <c r="D73" s="6"/>
      <c r="E73" s="6"/>
      <c r="F73" s="6" t="s">
        <v>300</v>
      </c>
      <c r="G73" s="6">
        <v>10.2</v>
      </c>
      <c r="H73" s="6"/>
      <c r="I73" s="6"/>
      <c r="J73" s="6"/>
      <c r="K73" s="6">
        <v>16.5</v>
      </c>
      <c r="L73" s="6"/>
      <c r="M73" s="6"/>
      <c r="N73" s="6"/>
      <c r="O73" s="26">
        <v>1</v>
      </c>
      <c r="P73" s="6" t="s">
        <v>198</v>
      </c>
    </row>
    <row r="74" spans="2:16" ht="46.5" customHeight="1">
      <c r="B74" s="4" t="s">
        <v>154</v>
      </c>
      <c r="C74" s="5" t="s">
        <v>62</v>
      </c>
      <c r="D74" s="6" t="s">
        <v>63</v>
      </c>
      <c r="E74" s="6">
        <v>138158</v>
      </c>
      <c r="F74" s="7" t="s">
        <v>301</v>
      </c>
      <c r="G74" s="6">
        <v>14.2</v>
      </c>
      <c r="H74" s="6">
        <f>AVERAGE(G74:G75)</f>
        <v>12.95</v>
      </c>
      <c r="I74" s="6">
        <f>STDEV(G74:G75)</f>
        <v>1.7677669529663689</v>
      </c>
      <c r="J74" s="6">
        <f>I74/H74*100</f>
        <v>13.650710061516364</v>
      </c>
      <c r="K74" s="6">
        <v>11.7</v>
      </c>
      <c r="L74" s="6">
        <f>AVERAGE(K74:K75)</f>
        <v>13.45</v>
      </c>
      <c r="M74" s="6">
        <f>STDEV(K74:K75)</f>
        <v>2.4748737341529163</v>
      </c>
      <c r="N74" s="6">
        <f>M74/L74*100</f>
        <v>18.400548209315364</v>
      </c>
      <c r="O74" s="25" t="s">
        <v>317</v>
      </c>
      <c r="P74" s="6" t="s">
        <v>198</v>
      </c>
    </row>
    <row r="75" spans="2:16" ht="46.5" customHeight="1">
      <c r="B75" s="9" t="s">
        <v>154</v>
      </c>
      <c r="C75" s="5" t="s">
        <v>62</v>
      </c>
      <c r="D75" s="6" t="s">
        <v>63</v>
      </c>
      <c r="E75" s="6">
        <v>138158</v>
      </c>
      <c r="F75" s="6" t="s">
        <v>298</v>
      </c>
      <c r="G75" s="6">
        <v>11.7</v>
      </c>
      <c r="H75" s="6">
        <f>STDEV(G74:G75)</f>
        <v>1.7677669529663689</v>
      </c>
      <c r="I75" s="6"/>
      <c r="J75" s="6"/>
      <c r="K75" s="6">
        <v>15.2</v>
      </c>
      <c r="L75" s="6">
        <f>STDEV(K74:K75)</f>
        <v>2.4748737341529163</v>
      </c>
      <c r="M75" s="6"/>
      <c r="N75" s="6"/>
      <c r="O75" s="26" t="s">
        <v>317</v>
      </c>
      <c r="P75" s="6" t="s">
        <v>198</v>
      </c>
    </row>
    <row r="76" spans="2:16" ht="46.5" customHeight="1">
      <c r="B76" s="9" t="s">
        <v>64</v>
      </c>
      <c r="C76" s="5" t="s">
        <v>65</v>
      </c>
      <c r="D76" s="6"/>
      <c r="E76" s="6"/>
      <c r="F76" s="6" t="s">
        <v>298</v>
      </c>
      <c r="G76" s="6">
        <v>0</v>
      </c>
      <c r="H76" s="6">
        <f>AVERAGE(G76:G77)</f>
        <v>0.9</v>
      </c>
      <c r="I76" s="6">
        <f>STDEV(G76:G77)</f>
        <v>1.2727922061357855</v>
      </c>
      <c r="J76" s="6">
        <f>I76/H76*100</f>
        <v>141.42135623730948</v>
      </c>
      <c r="K76" s="6">
        <v>0.58</v>
      </c>
      <c r="L76" s="6">
        <f>AVERAGE(K76:K77)</f>
        <v>2.04</v>
      </c>
      <c r="M76" s="6">
        <f>STDEV(K76:K77)</f>
        <v>2.064751801064719</v>
      </c>
      <c r="N76" s="6">
        <f>M76/L76*100</f>
        <v>101.21332358160386</v>
      </c>
      <c r="O76" s="25" t="s">
        <v>316</v>
      </c>
      <c r="P76" s="6" t="s">
        <v>198</v>
      </c>
    </row>
    <row r="77" spans="2:16" ht="46.5" customHeight="1">
      <c r="B77" s="10" t="s">
        <v>64</v>
      </c>
      <c r="C77" s="11" t="s">
        <v>65</v>
      </c>
      <c r="D77" s="8" t="s">
        <v>113</v>
      </c>
      <c r="E77" s="8" t="s">
        <v>113</v>
      </c>
      <c r="F77" s="7" t="s">
        <v>301</v>
      </c>
      <c r="G77" s="6">
        <v>1.8</v>
      </c>
      <c r="H77" s="6">
        <f>STDEV(G76:G77)</f>
        <v>1.2727922061357855</v>
      </c>
      <c r="I77" s="6"/>
      <c r="J77" s="6"/>
      <c r="K77" s="6">
        <v>3.5</v>
      </c>
      <c r="L77" s="6">
        <f>STDEV(K76:K77)</f>
        <v>2.064751801064719</v>
      </c>
      <c r="M77" s="6"/>
      <c r="N77" s="6"/>
      <c r="O77" s="26" t="s">
        <v>316</v>
      </c>
      <c r="P77" s="6" t="s">
        <v>198</v>
      </c>
    </row>
    <row r="78" spans="2:16" ht="46.5" customHeight="1">
      <c r="B78" s="4" t="s">
        <v>66</v>
      </c>
      <c r="C78" s="5" t="s">
        <v>67</v>
      </c>
      <c r="D78" s="15" t="s">
        <v>68</v>
      </c>
      <c r="E78" s="15">
        <v>30525894</v>
      </c>
      <c r="F78" s="7" t="s">
        <v>347</v>
      </c>
      <c r="G78" s="6">
        <v>2.9</v>
      </c>
      <c r="H78" s="6">
        <f>AVERAGE(G78:G79)</f>
        <v>1.45</v>
      </c>
      <c r="I78" s="6">
        <f>STDEV(G78:G79)</f>
        <v>2.0506096654409878</v>
      </c>
      <c r="J78" s="6">
        <f>I78/H78*100</f>
        <v>141.4213562373095</v>
      </c>
      <c r="K78" s="6">
        <v>0</v>
      </c>
      <c r="L78" s="6">
        <f>AVERAGE(K78:K79)</f>
        <v>0</v>
      </c>
      <c r="M78" s="6">
        <f>STDEV(K78:K79)</f>
        <v>0</v>
      </c>
      <c r="N78" s="6"/>
      <c r="O78" s="25">
        <v>1</v>
      </c>
      <c r="P78" s="6" t="s">
        <v>198</v>
      </c>
    </row>
    <row r="79" spans="2:16" ht="46.5" customHeight="1">
      <c r="B79" s="9" t="s">
        <v>66</v>
      </c>
      <c r="C79" s="5" t="s">
        <v>67</v>
      </c>
      <c r="D79" s="6" t="s">
        <v>68</v>
      </c>
      <c r="E79" s="6">
        <v>30525894</v>
      </c>
      <c r="F79" s="6" t="s">
        <v>301</v>
      </c>
      <c r="G79" s="6">
        <v>0</v>
      </c>
      <c r="H79" s="6">
        <f>STDEV(G78:G79)</f>
        <v>2.0506096654409878</v>
      </c>
      <c r="I79" s="6"/>
      <c r="J79" s="6"/>
      <c r="K79" s="6">
        <v>0</v>
      </c>
      <c r="L79" s="6">
        <f>STDEV(K78:K79)</f>
        <v>0</v>
      </c>
      <c r="M79" s="6"/>
      <c r="N79" s="6"/>
      <c r="O79" s="26">
        <v>1</v>
      </c>
      <c r="P79" s="6" t="s">
        <v>198</v>
      </c>
    </row>
    <row r="80" spans="2:16" ht="46.5" customHeight="1">
      <c r="B80" s="9" t="s">
        <v>386</v>
      </c>
      <c r="C80" s="5" t="s">
        <v>387</v>
      </c>
      <c r="D80" s="6" t="s">
        <v>84</v>
      </c>
      <c r="E80" s="6">
        <v>502692</v>
      </c>
      <c r="F80" s="6" t="s">
        <v>300</v>
      </c>
      <c r="G80" s="6">
        <v>2.3</v>
      </c>
      <c r="H80" s="6">
        <f>AVERAGE(G80:G81)</f>
        <v>1.75</v>
      </c>
      <c r="I80" s="6">
        <f>STDEV(G80:G81)</f>
        <v>0.7778174593052014</v>
      </c>
      <c r="J80" s="6">
        <f>I80/H80*100</f>
        <v>44.44671196029722</v>
      </c>
      <c r="K80" s="6">
        <v>8</v>
      </c>
      <c r="L80" s="6">
        <f>AVERAGE(K80:K81)</f>
        <v>6.1</v>
      </c>
      <c r="M80" s="6">
        <f>STDEV(K80:K81)</f>
        <v>2.687005768508883</v>
      </c>
      <c r="N80" s="6">
        <f>M80/L80*100</f>
        <v>44.04927489358825</v>
      </c>
      <c r="O80" s="25" t="s">
        <v>316</v>
      </c>
      <c r="P80" s="6" t="s">
        <v>198</v>
      </c>
    </row>
    <row r="81" spans="2:16" ht="46.5" customHeight="1">
      <c r="B81" s="4" t="s">
        <v>386</v>
      </c>
      <c r="C81" s="5" t="s">
        <v>387</v>
      </c>
      <c r="D81" s="6" t="s">
        <v>84</v>
      </c>
      <c r="E81" s="6">
        <v>502692</v>
      </c>
      <c r="F81" s="7" t="s">
        <v>347</v>
      </c>
      <c r="G81" s="6">
        <v>1.2</v>
      </c>
      <c r="H81" s="6">
        <f>STDEV(G80:G81)</f>
        <v>0.7778174593052014</v>
      </c>
      <c r="I81" s="6"/>
      <c r="J81" s="6"/>
      <c r="K81" s="6">
        <v>4.2</v>
      </c>
      <c r="L81" s="6">
        <f>STDEV(K80:K81)</f>
        <v>2.687005768508883</v>
      </c>
      <c r="M81" s="6"/>
      <c r="N81" s="6"/>
      <c r="O81" s="25" t="s">
        <v>316</v>
      </c>
      <c r="P81" s="6" t="s">
        <v>198</v>
      </c>
    </row>
    <row r="82" spans="2:16" ht="46.5" customHeight="1">
      <c r="B82" s="9" t="s">
        <v>389</v>
      </c>
      <c r="C82" s="5" t="s">
        <v>258</v>
      </c>
      <c r="D82" s="6" t="s">
        <v>259</v>
      </c>
      <c r="E82" s="6">
        <v>100970</v>
      </c>
      <c r="F82" s="6" t="s">
        <v>299</v>
      </c>
      <c r="G82" s="6">
        <v>5.8</v>
      </c>
      <c r="H82" s="6">
        <f>AVERAGE(G82:G83)</f>
        <v>5.05</v>
      </c>
      <c r="I82" s="6">
        <f>STDEV(G82:G83)</f>
        <v>1.0606601717798212</v>
      </c>
      <c r="J82" s="6">
        <f>I82/H82*100</f>
        <v>21.003171718412304</v>
      </c>
      <c r="K82" s="6">
        <v>11.1</v>
      </c>
      <c r="L82" s="6">
        <f>AVERAGE(K82:K83)</f>
        <v>11.149999999999999</v>
      </c>
      <c r="M82" s="6">
        <f>STDEV(K82:K83)</f>
        <v>0.07071067811902454</v>
      </c>
      <c r="N82" s="6">
        <f>M82/L82*100</f>
        <v>0.6341764853724174</v>
      </c>
      <c r="O82" s="25" t="s">
        <v>316</v>
      </c>
      <c r="P82" s="6" t="s">
        <v>198</v>
      </c>
    </row>
    <row r="83" spans="2:16" ht="46.5" customHeight="1">
      <c r="B83" s="4" t="s">
        <v>389</v>
      </c>
      <c r="C83" s="5" t="s">
        <v>258</v>
      </c>
      <c r="D83" s="6" t="s">
        <v>259</v>
      </c>
      <c r="E83" s="6">
        <v>100970</v>
      </c>
      <c r="F83" s="7" t="s">
        <v>298</v>
      </c>
      <c r="G83" s="6">
        <v>4.3</v>
      </c>
      <c r="H83" s="6">
        <f>STDEV(G82:G83)</f>
        <v>1.0606601717798212</v>
      </c>
      <c r="I83" s="6"/>
      <c r="J83" s="6"/>
      <c r="K83" s="6">
        <v>11.2</v>
      </c>
      <c r="L83" s="6">
        <f>STDEV(K82:K83)</f>
        <v>0.07071067811902454</v>
      </c>
      <c r="M83" s="6"/>
      <c r="N83" s="6"/>
      <c r="O83" s="25" t="s">
        <v>316</v>
      </c>
      <c r="P83" s="6" t="s">
        <v>198</v>
      </c>
    </row>
    <row r="84" spans="2:16" ht="46.5" customHeight="1">
      <c r="B84" s="4" t="s">
        <v>49</v>
      </c>
      <c r="C84" s="5" t="s">
        <v>50</v>
      </c>
      <c r="D84" s="6" t="s">
        <v>51</v>
      </c>
      <c r="E84" s="6">
        <v>106694</v>
      </c>
      <c r="F84" s="7" t="s">
        <v>346</v>
      </c>
      <c r="G84" s="6">
        <v>11.5</v>
      </c>
      <c r="H84" s="6">
        <f>AVERAGE(G84:G85)</f>
        <v>7.9</v>
      </c>
      <c r="I84" s="6">
        <f>STDEV(G84:G85)</f>
        <v>5.091168824543142</v>
      </c>
      <c r="J84" s="6">
        <f>I84/H84*100</f>
        <v>64.44517499421698</v>
      </c>
      <c r="K84" s="6">
        <v>18.8</v>
      </c>
      <c r="L84" s="6">
        <f>AVERAGE(K84:K85)</f>
        <v>17.05</v>
      </c>
      <c r="M84" s="6">
        <f>STDEV(K84:K85)</f>
        <v>2.4748737341529163</v>
      </c>
      <c r="N84" s="6">
        <f>M84/L84*100</f>
        <v>14.515388470105082</v>
      </c>
      <c r="O84" s="25" t="s">
        <v>316</v>
      </c>
      <c r="P84" s="6" t="s">
        <v>198</v>
      </c>
    </row>
    <row r="85" spans="2:16" ht="46.5" customHeight="1">
      <c r="B85" s="9" t="s">
        <v>49</v>
      </c>
      <c r="C85" s="5" t="s">
        <v>50</v>
      </c>
      <c r="D85" s="6" t="s">
        <v>51</v>
      </c>
      <c r="E85" s="6">
        <v>106694</v>
      </c>
      <c r="F85" s="6" t="s">
        <v>301</v>
      </c>
      <c r="G85" s="6">
        <v>4.3</v>
      </c>
      <c r="H85" s="6">
        <f>STDEV(G84:G85)</f>
        <v>5.091168824543142</v>
      </c>
      <c r="I85" s="6"/>
      <c r="J85" s="6"/>
      <c r="K85" s="6">
        <v>15.3</v>
      </c>
      <c r="L85" s="6">
        <f>STDEV(K84:K85)</f>
        <v>2.4748737341529163</v>
      </c>
      <c r="M85" s="6"/>
      <c r="N85" s="6"/>
      <c r="O85" s="25" t="s">
        <v>316</v>
      </c>
      <c r="P85" s="6" t="s">
        <v>198</v>
      </c>
    </row>
    <row r="86" spans="2:16" ht="46.5" customHeight="1">
      <c r="B86" s="4" t="s">
        <v>52</v>
      </c>
      <c r="C86" s="5" t="s">
        <v>53</v>
      </c>
      <c r="D86" s="6"/>
      <c r="E86" s="6"/>
      <c r="F86" s="7" t="s">
        <v>345</v>
      </c>
      <c r="G86" s="6">
        <v>0.8</v>
      </c>
      <c r="H86" s="6">
        <f>AVERAGE(G86:G87)</f>
        <v>0.4</v>
      </c>
      <c r="I86" s="6">
        <f>STDEV(G86:G87)</f>
        <v>0.5656854249492381</v>
      </c>
      <c r="J86" s="6">
        <f>I86/H86*100</f>
        <v>141.4213562373095</v>
      </c>
      <c r="K86" s="6">
        <v>2.1</v>
      </c>
      <c r="L86" s="6">
        <f>AVERAGE(K86:K87)</f>
        <v>4.05</v>
      </c>
      <c r="M86" s="6">
        <f>STDEV(K86:K87)</f>
        <v>2.757716446627535</v>
      </c>
      <c r="N86" s="6">
        <f>M86/L86*100</f>
        <v>68.09176411426012</v>
      </c>
      <c r="O86" s="25" t="s">
        <v>316</v>
      </c>
      <c r="P86" s="6" t="s">
        <v>198</v>
      </c>
    </row>
    <row r="87" spans="2:16" ht="46.5" customHeight="1">
      <c r="B87" s="9" t="s">
        <v>52</v>
      </c>
      <c r="C87" s="5" t="s">
        <v>53</v>
      </c>
      <c r="D87" s="6"/>
      <c r="E87" s="6"/>
      <c r="F87" s="6" t="s">
        <v>299</v>
      </c>
      <c r="G87" s="6">
        <v>0</v>
      </c>
      <c r="H87" s="6">
        <f>STDEV(G86:G87)</f>
        <v>0.5656854249492381</v>
      </c>
      <c r="I87" s="6"/>
      <c r="J87" s="6"/>
      <c r="K87" s="6">
        <v>6</v>
      </c>
      <c r="L87" s="6">
        <f>STDEV(K86:K87)</f>
        <v>2.757716446627535</v>
      </c>
      <c r="M87" s="6"/>
      <c r="N87" s="6"/>
      <c r="O87" s="25" t="s">
        <v>316</v>
      </c>
      <c r="P87" s="6" t="s">
        <v>198</v>
      </c>
    </row>
    <row r="88" spans="2:16" ht="46.5" customHeight="1">
      <c r="B88" s="4" t="s">
        <v>54</v>
      </c>
      <c r="C88" s="5" t="s">
        <v>433</v>
      </c>
      <c r="D88" s="6"/>
      <c r="E88" s="6"/>
      <c r="F88" s="7" t="s">
        <v>347</v>
      </c>
      <c r="G88" s="6">
        <v>0</v>
      </c>
      <c r="H88" s="6">
        <f>AVERAGE(G88:G89)</f>
        <v>0</v>
      </c>
      <c r="I88" s="6">
        <f>STDEV(G88:G89)</f>
        <v>0</v>
      </c>
      <c r="J88" s="6"/>
      <c r="K88" s="6">
        <v>0</v>
      </c>
      <c r="L88" s="6">
        <f>AVERAGE(K88:K89)</f>
        <v>0.175</v>
      </c>
      <c r="M88" s="6">
        <f>STDEV(K88:K89)</f>
        <v>0.24748737341529162</v>
      </c>
      <c r="N88" s="6">
        <f>M88/L88*100</f>
        <v>141.4213562373095</v>
      </c>
      <c r="O88" s="25" t="s">
        <v>316</v>
      </c>
      <c r="P88" s="6" t="s">
        <v>198</v>
      </c>
    </row>
    <row r="89" spans="2:16" ht="46.5" customHeight="1">
      <c r="B89" s="9" t="s">
        <v>54</v>
      </c>
      <c r="C89" s="5" t="s">
        <v>433</v>
      </c>
      <c r="D89" s="6"/>
      <c r="E89" s="6"/>
      <c r="F89" s="6" t="s">
        <v>298</v>
      </c>
      <c r="G89" s="6">
        <v>0</v>
      </c>
      <c r="H89" s="6">
        <f>STDEV(G88:G89)</f>
        <v>0</v>
      </c>
      <c r="I89" s="6"/>
      <c r="J89" s="6"/>
      <c r="K89" s="6">
        <v>0.35</v>
      </c>
      <c r="L89" s="6">
        <f>STDEV(K88:K89)</f>
        <v>0.24748737341529162</v>
      </c>
      <c r="M89" s="6"/>
      <c r="N89" s="6"/>
      <c r="O89" s="25" t="s">
        <v>316</v>
      </c>
      <c r="P89" s="6" t="s">
        <v>198</v>
      </c>
    </row>
    <row r="90" spans="2:16" ht="46.5" customHeight="1">
      <c r="B90" s="10" t="s">
        <v>121</v>
      </c>
      <c r="C90" s="11" t="s">
        <v>122</v>
      </c>
      <c r="D90" s="8"/>
      <c r="E90" s="8"/>
      <c r="F90" s="7" t="s">
        <v>347</v>
      </c>
      <c r="G90" s="6">
        <v>10.4</v>
      </c>
      <c r="H90" s="6">
        <f>AVERAGE(G90:G91)</f>
        <v>11.65</v>
      </c>
      <c r="I90" s="6">
        <f>STDEV(G90:G91)</f>
        <v>1.7677669529663689</v>
      </c>
      <c r="J90" s="6">
        <f>I90/H90*100</f>
        <v>15.173965261513894</v>
      </c>
      <c r="K90" s="6">
        <v>11.2</v>
      </c>
      <c r="L90" s="6">
        <f>AVERAGE(K90:K91)</f>
        <v>11.2</v>
      </c>
      <c r="M90" s="6" t="e">
        <f>STDEV(K90:K91)</f>
        <v>#DIV/0!</v>
      </c>
      <c r="N90" s="6"/>
      <c r="O90" s="25">
        <v>1</v>
      </c>
      <c r="P90" s="6" t="s">
        <v>198</v>
      </c>
    </row>
    <row r="91" spans="2:16" ht="46.5" customHeight="1">
      <c r="B91" s="9" t="s">
        <v>121</v>
      </c>
      <c r="C91" s="5" t="s">
        <v>122</v>
      </c>
      <c r="D91" s="6"/>
      <c r="E91" s="6"/>
      <c r="F91" s="6" t="s">
        <v>298</v>
      </c>
      <c r="G91" s="6">
        <v>12.9</v>
      </c>
      <c r="H91" s="6">
        <f>STDEV(G90:G91)</f>
        <v>1.7677669529663689</v>
      </c>
      <c r="I91" s="6"/>
      <c r="J91" s="6"/>
      <c r="K91" s="6" t="s">
        <v>427</v>
      </c>
      <c r="L91" s="6" t="e">
        <f>STDEV(K90:K91)</f>
        <v>#DIV/0!</v>
      </c>
      <c r="M91" s="6"/>
      <c r="N91" s="6"/>
      <c r="O91" s="26">
        <v>1</v>
      </c>
      <c r="P91" s="6" t="s">
        <v>198</v>
      </c>
    </row>
    <row r="92" spans="2:16" ht="46.5" customHeight="1">
      <c r="B92" s="10" t="s">
        <v>276</v>
      </c>
      <c r="C92" s="11" t="s">
        <v>376</v>
      </c>
      <c r="D92" s="8" t="s">
        <v>377</v>
      </c>
      <c r="E92" s="8">
        <v>135375</v>
      </c>
      <c r="F92" s="7" t="s">
        <v>345</v>
      </c>
      <c r="G92" s="6">
        <v>13.4</v>
      </c>
      <c r="H92" s="6">
        <f>AVERAGE(G92:G93)</f>
        <v>11.15</v>
      </c>
      <c r="I92" s="6">
        <f>STDEV(G92:G93)</f>
        <v>3.1819805153394594</v>
      </c>
      <c r="J92" s="6">
        <f>I92/H92*100</f>
        <v>28.5379418416095</v>
      </c>
      <c r="K92" s="6">
        <v>15.5</v>
      </c>
      <c r="L92" s="6">
        <f>AVERAGE(K92:K93)</f>
        <v>13.25</v>
      </c>
      <c r="M92" s="6">
        <f>STDEV(K92:K93)</f>
        <v>3.181980515339464</v>
      </c>
      <c r="N92" s="6">
        <f>M92/L92*100</f>
        <v>24.01494728558086</v>
      </c>
      <c r="O92" s="25" t="s">
        <v>316</v>
      </c>
      <c r="P92" s="6" t="s">
        <v>198</v>
      </c>
    </row>
    <row r="93" spans="2:16" ht="46.5" customHeight="1">
      <c r="B93" s="9" t="s">
        <v>276</v>
      </c>
      <c r="C93" s="5" t="s">
        <v>376</v>
      </c>
      <c r="D93" s="6" t="s">
        <v>377</v>
      </c>
      <c r="E93" s="6">
        <v>135375</v>
      </c>
      <c r="F93" s="6" t="s">
        <v>301</v>
      </c>
      <c r="G93" s="6">
        <v>8.9</v>
      </c>
      <c r="H93" s="6">
        <f>STDEV(G92:G93)</f>
        <v>3.1819805153394594</v>
      </c>
      <c r="I93" s="6"/>
      <c r="J93" s="6"/>
      <c r="K93" s="6">
        <v>11</v>
      </c>
      <c r="L93" s="6">
        <f>STDEV(K92:K93)</f>
        <v>3.181980515339464</v>
      </c>
      <c r="M93" s="6"/>
      <c r="N93" s="6"/>
      <c r="O93" s="26" t="s">
        <v>316</v>
      </c>
      <c r="P93" s="6" t="s">
        <v>198</v>
      </c>
    </row>
    <row r="94" spans="2:16" ht="46.5" customHeight="1">
      <c r="B94" s="4" t="s">
        <v>378</v>
      </c>
      <c r="C94" s="5" t="s">
        <v>379</v>
      </c>
      <c r="D94" s="6" t="s">
        <v>380</v>
      </c>
      <c r="E94" s="6">
        <v>594616</v>
      </c>
      <c r="F94" s="7" t="s">
        <v>347</v>
      </c>
      <c r="G94" s="6">
        <v>10.8</v>
      </c>
      <c r="H94" s="6">
        <f>AVERAGE(G94:G95)</f>
        <v>12.850000000000001</v>
      </c>
      <c r="I94" s="6">
        <f>STDEV(G94:G95)</f>
        <v>2.89913780286484</v>
      </c>
      <c r="J94" s="6">
        <f>I94/H94*100</f>
        <v>22.56138367988202</v>
      </c>
      <c r="K94" s="6">
        <v>11.3</v>
      </c>
      <c r="L94" s="6">
        <f>AVERAGE(K94:K95)</f>
        <v>13.45</v>
      </c>
      <c r="M94" s="6">
        <f>STDEV(K94:K95)</f>
        <v>3.0405591591021643</v>
      </c>
      <c r="N94" s="6">
        <f>M94/L94*100</f>
        <v>22.606387800016094</v>
      </c>
      <c r="O94" s="25">
        <v>1</v>
      </c>
      <c r="P94" s="6" t="s">
        <v>198</v>
      </c>
    </row>
    <row r="95" spans="2:16" ht="46.5" customHeight="1">
      <c r="B95" s="9" t="s">
        <v>378</v>
      </c>
      <c r="C95" s="5" t="s">
        <v>379</v>
      </c>
      <c r="D95" s="6" t="s">
        <v>380</v>
      </c>
      <c r="E95" s="6">
        <v>594616</v>
      </c>
      <c r="F95" s="6" t="s">
        <v>299</v>
      </c>
      <c r="G95" s="6">
        <v>14.9</v>
      </c>
      <c r="H95" s="6">
        <f>STDEV(G94:G95)</f>
        <v>2.89913780286484</v>
      </c>
      <c r="I95" s="6"/>
      <c r="J95" s="6"/>
      <c r="K95" s="6">
        <v>15.6</v>
      </c>
      <c r="L95" s="6">
        <f>STDEV(K94:K95)</f>
        <v>3.0405591591021643</v>
      </c>
      <c r="M95" s="6"/>
      <c r="N95" s="6"/>
      <c r="O95" s="26">
        <v>1</v>
      </c>
      <c r="P95" s="6" t="s">
        <v>198</v>
      </c>
    </row>
    <row r="96" spans="2:16" ht="46.5" customHeight="1">
      <c r="B96" s="10" t="s">
        <v>246</v>
      </c>
      <c r="C96" s="11" t="s">
        <v>78</v>
      </c>
      <c r="D96" s="8"/>
      <c r="E96" s="8"/>
      <c r="F96" s="7" t="s">
        <v>300</v>
      </c>
      <c r="G96" s="6">
        <v>7.2</v>
      </c>
      <c r="H96" s="6">
        <f>AVERAGE(G96:G97)</f>
        <v>3.6</v>
      </c>
      <c r="I96" s="6">
        <f>STDEV(G96:G97)</f>
        <v>5.091168824543142</v>
      </c>
      <c r="J96" s="6">
        <f>I96/H96*100</f>
        <v>141.42135623730948</v>
      </c>
      <c r="K96" s="6">
        <v>8.9</v>
      </c>
      <c r="L96" s="6">
        <f>AVERAGE(K96:K97)</f>
        <v>6.51</v>
      </c>
      <c r="M96" s="6">
        <f>STDEV(K96:K97)</f>
        <v>3.3799704140716993</v>
      </c>
      <c r="N96" s="6">
        <f>M96/L96*100</f>
        <v>51.91966841892012</v>
      </c>
      <c r="O96" s="25" t="s">
        <v>316</v>
      </c>
      <c r="P96" s="6" t="s">
        <v>198</v>
      </c>
    </row>
    <row r="97" spans="2:16" ht="46.5" customHeight="1">
      <c r="B97" s="9" t="s">
        <v>246</v>
      </c>
      <c r="C97" s="5" t="s">
        <v>78</v>
      </c>
      <c r="D97" s="6"/>
      <c r="E97" s="6"/>
      <c r="F97" s="6" t="s">
        <v>301</v>
      </c>
      <c r="G97" s="6">
        <v>0</v>
      </c>
      <c r="H97" s="6">
        <f>STDEV(G96:G97)</f>
        <v>5.091168824543142</v>
      </c>
      <c r="I97" s="6"/>
      <c r="J97" s="6"/>
      <c r="K97" s="6">
        <v>4.12</v>
      </c>
      <c r="L97" s="6">
        <f>STDEV(K96:K97)</f>
        <v>3.3799704140716993</v>
      </c>
      <c r="M97" s="6"/>
      <c r="N97" s="6"/>
      <c r="O97" s="26" t="s">
        <v>316</v>
      </c>
      <c r="P97" s="6" t="s">
        <v>198</v>
      </c>
    </row>
    <row r="98" spans="2:16" ht="46.5" customHeight="1">
      <c r="B98" s="10" t="s">
        <v>79</v>
      </c>
      <c r="C98" s="11" t="s">
        <v>80</v>
      </c>
      <c r="D98" s="8"/>
      <c r="E98" s="8"/>
      <c r="F98" s="7" t="s">
        <v>345</v>
      </c>
      <c r="G98" s="13">
        <v>4</v>
      </c>
      <c r="H98" s="6">
        <f>AVERAGE(G98:G99)</f>
        <v>4.1</v>
      </c>
      <c r="I98" s="6">
        <f>STDEV(G98:G99)</f>
        <v>0.14142135623732055</v>
      </c>
      <c r="J98" s="6">
        <f>I98/H98*100</f>
        <v>3.449301371641965</v>
      </c>
      <c r="K98" s="6">
        <v>15.9</v>
      </c>
      <c r="L98" s="6">
        <f>AVERAGE(K98:K99)</f>
        <v>12.95</v>
      </c>
      <c r="M98" s="6">
        <f>STDEV(K98:K99)</f>
        <v>4.171930009000634</v>
      </c>
      <c r="N98" s="6">
        <f>M98/L98*100</f>
        <v>32.21567574517864</v>
      </c>
      <c r="O98" s="25" t="s">
        <v>316</v>
      </c>
      <c r="P98" s="6" t="s">
        <v>198</v>
      </c>
    </row>
    <row r="99" spans="2:16" ht="46.5" customHeight="1">
      <c r="B99" s="9" t="s">
        <v>79</v>
      </c>
      <c r="C99" s="5" t="s">
        <v>80</v>
      </c>
      <c r="D99" s="6"/>
      <c r="E99" s="6"/>
      <c r="F99" s="6" t="s">
        <v>299</v>
      </c>
      <c r="G99" s="13">
        <v>4.2</v>
      </c>
      <c r="H99" s="6">
        <f>STDEV(G98:G99)</f>
        <v>0.14142135623732055</v>
      </c>
      <c r="I99" s="6"/>
      <c r="J99" s="6"/>
      <c r="K99" s="6">
        <v>10</v>
      </c>
      <c r="L99" s="6">
        <f>STDEV(K98:K99)</f>
        <v>4.171930009000634</v>
      </c>
      <c r="M99" s="6"/>
      <c r="N99" s="6"/>
      <c r="O99" s="26" t="s">
        <v>316</v>
      </c>
      <c r="P99" s="6" t="s">
        <v>198</v>
      </c>
    </row>
    <row r="100" spans="2:16" ht="46.5" customHeight="1">
      <c r="B100" s="10" t="s">
        <v>241</v>
      </c>
      <c r="C100" s="11" t="s">
        <v>242</v>
      </c>
      <c r="D100" s="8"/>
      <c r="E100" s="8"/>
      <c r="F100" s="7" t="s">
        <v>347</v>
      </c>
      <c r="G100" s="6">
        <v>11.1</v>
      </c>
      <c r="H100" s="6">
        <f>AVERAGE(G100:G102)</f>
        <v>5.166666666666667</v>
      </c>
      <c r="I100" s="6">
        <f>STDEV(G100:G102)</f>
        <v>5.147167505855364</v>
      </c>
      <c r="J100" s="6">
        <f>I100/H100*100</f>
        <v>99.62259688752317</v>
      </c>
      <c r="K100" s="6">
        <v>4.4</v>
      </c>
      <c r="L100" s="6">
        <f>AVERAGE(K100:K102)</f>
        <v>8.333333333333334</v>
      </c>
      <c r="M100" s="6">
        <f>STDEV(K100:K102)</f>
        <v>3.7634204300520726</v>
      </c>
      <c r="N100" s="6">
        <f>M100/L100*100</f>
        <v>45.161045160624866</v>
      </c>
      <c r="O100" s="25" t="s">
        <v>316</v>
      </c>
      <c r="P100" s="6" t="s">
        <v>198</v>
      </c>
    </row>
    <row r="101" spans="2:16" ht="46.5" customHeight="1">
      <c r="B101" s="9" t="s">
        <v>241</v>
      </c>
      <c r="C101" s="5" t="s">
        <v>242</v>
      </c>
      <c r="D101" s="6"/>
      <c r="E101" s="6"/>
      <c r="F101" s="6" t="s">
        <v>299</v>
      </c>
      <c r="G101" s="6">
        <v>2.5</v>
      </c>
      <c r="H101" s="6"/>
      <c r="I101" s="6"/>
      <c r="J101" s="6"/>
      <c r="K101" s="6">
        <v>8.7</v>
      </c>
      <c r="L101" s="6"/>
      <c r="M101" s="6"/>
      <c r="N101" s="6"/>
      <c r="O101" s="27" t="s">
        <v>316</v>
      </c>
      <c r="P101" s="6" t="s">
        <v>198</v>
      </c>
    </row>
    <row r="102" spans="2:16" ht="46.5" customHeight="1">
      <c r="B102" s="9" t="s">
        <v>241</v>
      </c>
      <c r="C102" s="5" t="s">
        <v>242</v>
      </c>
      <c r="D102" s="6"/>
      <c r="E102" s="6"/>
      <c r="F102" s="6" t="s">
        <v>300</v>
      </c>
      <c r="G102" s="6">
        <v>1.9</v>
      </c>
      <c r="H102" s="6"/>
      <c r="I102" s="6"/>
      <c r="J102" s="6"/>
      <c r="K102" s="6">
        <v>11.9</v>
      </c>
      <c r="L102" s="6"/>
      <c r="M102" s="6"/>
      <c r="N102" s="6"/>
      <c r="O102" s="26" t="s">
        <v>316</v>
      </c>
      <c r="P102" s="6" t="s">
        <v>198</v>
      </c>
    </row>
    <row r="103" spans="2:16" ht="46.5" customHeight="1">
      <c r="B103" s="10" t="s">
        <v>243</v>
      </c>
      <c r="C103" s="11" t="s">
        <v>405</v>
      </c>
      <c r="D103" s="8"/>
      <c r="E103" s="8"/>
      <c r="F103" s="7" t="s">
        <v>300</v>
      </c>
      <c r="G103" s="6">
        <v>4.3</v>
      </c>
      <c r="H103" s="6">
        <f>AVERAGE(G103:G104)</f>
        <v>4.15</v>
      </c>
      <c r="I103" s="6">
        <f>STDEV(G103:G104)</f>
        <v>0.21213203435593478</v>
      </c>
      <c r="J103" s="6">
        <f>I103/H103*100</f>
        <v>5.111615285685175</v>
      </c>
      <c r="K103" s="6">
        <v>4.1</v>
      </c>
      <c r="L103" s="6">
        <f>AVERAGE(K103:K104)</f>
        <v>4.15</v>
      </c>
      <c r="M103" s="6">
        <f>STDEV(K103:K104)</f>
        <v>0.0707106781186226</v>
      </c>
      <c r="N103" s="6">
        <f>M103/L103*100</f>
        <v>1.7038717618945203</v>
      </c>
      <c r="O103" s="25" t="s">
        <v>317</v>
      </c>
      <c r="P103" s="6" t="s">
        <v>198</v>
      </c>
    </row>
    <row r="104" spans="2:16" ht="46.5" customHeight="1">
      <c r="B104" s="9" t="s">
        <v>243</v>
      </c>
      <c r="C104" s="5" t="s">
        <v>405</v>
      </c>
      <c r="D104" s="6"/>
      <c r="E104" s="6"/>
      <c r="F104" s="6" t="s">
        <v>301</v>
      </c>
      <c r="G104" s="6">
        <v>4</v>
      </c>
      <c r="H104" s="6">
        <f>STDEV(G103:G104)</f>
        <v>0.21213203435593478</v>
      </c>
      <c r="I104" s="6"/>
      <c r="J104" s="6"/>
      <c r="K104" s="6">
        <v>4.2</v>
      </c>
      <c r="L104" s="6">
        <f>STDEV(K103:K104)</f>
        <v>0.0707106781186226</v>
      </c>
      <c r="M104" s="6"/>
      <c r="N104" s="6"/>
      <c r="O104" s="25" t="s">
        <v>317</v>
      </c>
      <c r="P104" s="6" t="s">
        <v>198</v>
      </c>
    </row>
    <row r="105" spans="2:16" ht="46.5" customHeight="1">
      <c r="B105" s="10" t="s">
        <v>123</v>
      </c>
      <c r="C105" s="11" t="s">
        <v>124</v>
      </c>
      <c r="D105" s="8"/>
      <c r="E105" s="8"/>
      <c r="F105" s="7" t="s">
        <v>345</v>
      </c>
      <c r="G105" s="6">
        <v>17</v>
      </c>
      <c r="H105" s="6">
        <f>AVERAGE(G105:G106)</f>
        <v>15.25</v>
      </c>
      <c r="I105" s="6">
        <f>STDEV(G105:G106)</f>
        <v>2.4748737341529163</v>
      </c>
      <c r="J105" s="6">
        <f>I105/H105*100</f>
        <v>16.22868022395355</v>
      </c>
      <c r="K105" s="6">
        <v>18.6</v>
      </c>
      <c r="L105" s="6">
        <f>AVERAGE(K105:K106)</f>
        <v>18.4</v>
      </c>
      <c r="M105" s="6">
        <f>STDEV(K105:K106)</f>
        <v>0.28284271247489234</v>
      </c>
      <c r="N105" s="6">
        <f>M105/L105*100</f>
        <v>1.5371886547548497</v>
      </c>
      <c r="O105" s="25" t="s">
        <v>317</v>
      </c>
      <c r="P105" s="6" t="s">
        <v>198</v>
      </c>
    </row>
    <row r="106" spans="2:16" ht="46.5" customHeight="1">
      <c r="B106" s="9" t="s">
        <v>123</v>
      </c>
      <c r="C106" s="5" t="s">
        <v>124</v>
      </c>
      <c r="D106" s="6"/>
      <c r="E106" s="6"/>
      <c r="F106" s="6" t="s">
        <v>300</v>
      </c>
      <c r="G106" s="6">
        <v>13.5</v>
      </c>
      <c r="H106" s="6">
        <f>STDEV(G105:G106)</f>
        <v>2.4748737341529163</v>
      </c>
      <c r="I106" s="6"/>
      <c r="J106" s="6"/>
      <c r="K106" s="6">
        <v>18.2</v>
      </c>
      <c r="L106" s="6">
        <f>STDEV(K105:K106)</f>
        <v>0.28284271247489234</v>
      </c>
      <c r="M106" s="6"/>
      <c r="N106" s="6"/>
      <c r="O106" s="25" t="s">
        <v>317</v>
      </c>
      <c r="P106" s="6" t="s">
        <v>198</v>
      </c>
    </row>
    <row r="107" spans="2:16" ht="46.5" customHeight="1">
      <c r="B107" s="4" t="s">
        <v>125</v>
      </c>
      <c r="C107" s="5" t="s">
        <v>260</v>
      </c>
      <c r="D107" s="6" t="s">
        <v>261</v>
      </c>
      <c r="E107" s="6">
        <v>142734</v>
      </c>
      <c r="F107" s="7" t="s">
        <v>345</v>
      </c>
      <c r="G107" s="6">
        <v>15.6</v>
      </c>
      <c r="H107" s="6">
        <f>AVERAGE(G107:G109)</f>
        <v>8.25</v>
      </c>
      <c r="I107" s="6">
        <f>STDEV(G107:G109)</f>
        <v>7.4261362766919365</v>
      </c>
      <c r="J107" s="6">
        <f>I107/H107*100</f>
        <v>90.01377305081135</v>
      </c>
      <c r="K107" s="6">
        <v>12.8</v>
      </c>
      <c r="L107" s="6">
        <f>AVERAGE(K107:K109)</f>
        <v>6.8500000000000005</v>
      </c>
      <c r="M107" s="6">
        <f>STDEV(K107:K109)</f>
        <v>5.975156901705596</v>
      </c>
      <c r="N107" s="6">
        <f>M107/L107*100</f>
        <v>87.22856790811088</v>
      </c>
      <c r="O107" s="25" t="s">
        <v>317</v>
      </c>
      <c r="P107" s="6" t="s">
        <v>198</v>
      </c>
    </row>
    <row r="108" spans="2:16" ht="46.5" customHeight="1">
      <c r="B108" s="9" t="s">
        <v>125</v>
      </c>
      <c r="C108" s="5" t="s">
        <v>260</v>
      </c>
      <c r="D108" s="6" t="s">
        <v>261</v>
      </c>
      <c r="E108" s="6">
        <v>142734</v>
      </c>
      <c r="F108" s="6" t="s">
        <v>347</v>
      </c>
      <c r="G108" s="6">
        <v>0.75</v>
      </c>
      <c r="H108" s="6"/>
      <c r="I108" s="6"/>
      <c r="J108" s="6"/>
      <c r="K108" s="6">
        <v>0.85</v>
      </c>
      <c r="L108" s="6"/>
      <c r="M108" s="6"/>
      <c r="N108" s="6"/>
      <c r="O108" s="25" t="s">
        <v>317</v>
      </c>
      <c r="P108" s="6" t="s">
        <v>198</v>
      </c>
    </row>
    <row r="109" spans="2:16" ht="46.5" customHeight="1">
      <c r="B109" s="9" t="s">
        <v>125</v>
      </c>
      <c r="C109" s="5" t="s">
        <v>260</v>
      </c>
      <c r="D109" s="6" t="s">
        <v>261</v>
      </c>
      <c r="E109" s="6">
        <v>142734</v>
      </c>
      <c r="F109" s="6" t="s">
        <v>300</v>
      </c>
      <c r="G109" s="6">
        <v>8.4</v>
      </c>
      <c r="H109" s="6"/>
      <c r="I109" s="6"/>
      <c r="J109" s="6"/>
      <c r="K109" s="6">
        <v>6.9</v>
      </c>
      <c r="L109" s="6"/>
      <c r="M109" s="6"/>
      <c r="N109" s="6"/>
      <c r="O109" s="25" t="s">
        <v>317</v>
      </c>
      <c r="P109" s="6" t="s">
        <v>198</v>
      </c>
    </row>
    <row r="110" spans="2:16" ht="46.5" customHeight="1">
      <c r="B110" s="9" t="s">
        <v>262</v>
      </c>
      <c r="C110" s="5" t="s">
        <v>263</v>
      </c>
      <c r="D110" s="6" t="s">
        <v>264</v>
      </c>
      <c r="E110" s="6">
        <v>125122</v>
      </c>
      <c r="F110" s="6" t="s">
        <v>301</v>
      </c>
      <c r="G110" s="6">
        <v>4.1</v>
      </c>
      <c r="H110" s="6">
        <f>AVERAGE(G110:G111)</f>
        <v>2.9</v>
      </c>
      <c r="I110" s="6">
        <f>STDEV(G110:G111)</f>
        <v>1.6970562748477138</v>
      </c>
      <c r="J110" s="6">
        <f>I110/H110*100</f>
        <v>58.51918189130048</v>
      </c>
      <c r="K110" s="6">
        <v>4.6</v>
      </c>
      <c r="L110" s="6">
        <f>AVERAGE(K110:K111)</f>
        <v>6.35</v>
      </c>
      <c r="M110" s="6">
        <f>STDEV(K110:K111)</f>
        <v>2.4748737341529163</v>
      </c>
      <c r="N110" s="6">
        <f>M110/L110*100</f>
        <v>38.97438951421916</v>
      </c>
      <c r="O110" s="25" t="s">
        <v>316</v>
      </c>
      <c r="P110" s="6" t="s">
        <v>198</v>
      </c>
    </row>
    <row r="111" spans="2:16" ht="46.5" customHeight="1">
      <c r="B111" s="4" t="s">
        <v>262</v>
      </c>
      <c r="C111" s="5" t="s">
        <v>263</v>
      </c>
      <c r="D111" s="6" t="s">
        <v>264</v>
      </c>
      <c r="E111" s="6">
        <v>125122</v>
      </c>
      <c r="F111" s="7" t="s">
        <v>347</v>
      </c>
      <c r="G111" s="6">
        <v>1.7</v>
      </c>
      <c r="H111" s="6">
        <f>STDEV(G110:G111)</f>
        <v>1.6970562748477138</v>
      </c>
      <c r="I111" s="6"/>
      <c r="J111" s="6"/>
      <c r="K111" s="6">
        <v>8.1</v>
      </c>
      <c r="L111" s="6">
        <f>STDEV(K110:K111)</f>
        <v>2.4748737341529163</v>
      </c>
      <c r="M111" s="6"/>
      <c r="N111" s="6"/>
      <c r="O111" s="26" t="s">
        <v>316</v>
      </c>
      <c r="P111" s="6" t="s">
        <v>198</v>
      </c>
    </row>
    <row r="112" spans="2:16" ht="46.5" customHeight="1">
      <c r="B112" s="9" t="s">
        <v>265</v>
      </c>
      <c r="C112" s="5" t="s">
        <v>266</v>
      </c>
      <c r="D112" s="6" t="s">
        <v>267</v>
      </c>
      <c r="E112" s="6">
        <v>78842</v>
      </c>
      <c r="F112" s="6" t="s">
        <v>299</v>
      </c>
      <c r="G112" s="6">
        <v>2.1</v>
      </c>
      <c r="H112" s="6">
        <f>AVERAGE(G112:G113)</f>
        <v>1.05</v>
      </c>
      <c r="I112" s="6">
        <f>STDEV(G112:G113)</f>
        <v>1.4849242404917498</v>
      </c>
      <c r="J112" s="6">
        <f>I112/H112*100</f>
        <v>141.42135623730948</v>
      </c>
      <c r="K112" s="6">
        <v>19.4</v>
      </c>
      <c r="L112" s="6">
        <f>AVERAGE(K112:K113)</f>
        <v>19.7</v>
      </c>
      <c r="M112" s="6">
        <f>STDEV(K112:K113)</f>
        <v>0.42426406871186956</v>
      </c>
      <c r="N112" s="6">
        <f>M112/L112*100</f>
        <v>2.1536247142734495</v>
      </c>
      <c r="O112" s="25" t="s">
        <v>318</v>
      </c>
      <c r="P112" s="6" t="s">
        <v>198</v>
      </c>
    </row>
    <row r="113" spans="2:16" ht="46.5" customHeight="1">
      <c r="B113" s="4" t="s">
        <v>265</v>
      </c>
      <c r="C113" s="5" t="s">
        <v>266</v>
      </c>
      <c r="D113" s="6" t="s">
        <v>267</v>
      </c>
      <c r="E113" s="6">
        <v>78842</v>
      </c>
      <c r="F113" s="7" t="s">
        <v>346</v>
      </c>
      <c r="G113" s="6">
        <v>0</v>
      </c>
      <c r="H113" s="6">
        <f>STDEV(G112:G113)</f>
        <v>1.4849242404917498</v>
      </c>
      <c r="I113" s="6"/>
      <c r="J113" s="6"/>
      <c r="K113" s="6">
        <v>20</v>
      </c>
      <c r="L113" s="6">
        <f>STDEV(K112:K113)</f>
        <v>0.42426406871186956</v>
      </c>
      <c r="M113" s="6"/>
      <c r="N113" s="6"/>
      <c r="O113" s="26" t="s">
        <v>318</v>
      </c>
      <c r="P113" s="6" t="s">
        <v>198</v>
      </c>
    </row>
    <row r="114" spans="2:16" ht="46.5" customHeight="1">
      <c r="B114" s="4" t="s">
        <v>56</v>
      </c>
      <c r="C114" s="5" t="s">
        <v>57</v>
      </c>
      <c r="D114" s="6"/>
      <c r="E114" s="6"/>
      <c r="F114" s="7" t="s">
        <v>345</v>
      </c>
      <c r="G114" s="6">
        <v>17.2</v>
      </c>
      <c r="H114" s="6">
        <f>AVERAGE(G114:G115)</f>
        <v>13.55</v>
      </c>
      <c r="I114" s="6">
        <f>STDEV(G114:G115)</f>
        <v>5.161879502661789</v>
      </c>
      <c r="J114" s="6">
        <f>I114/H114*100</f>
        <v>38.09505168016081</v>
      </c>
      <c r="K114" s="6">
        <v>18</v>
      </c>
      <c r="L114" s="6">
        <f>AVERAGE(K114:K115)</f>
        <v>14.35</v>
      </c>
      <c r="M114" s="6">
        <f>STDEV(K114:K115)</f>
        <v>5.161879502661801</v>
      </c>
      <c r="N114" s="6">
        <f>M114/L114*100</f>
        <v>35.97128573283485</v>
      </c>
      <c r="O114" s="25" t="s">
        <v>317</v>
      </c>
      <c r="P114" s="6" t="s">
        <v>198</v>
      </c>
    </row>
    <row r="115" spans="2:16" ht="46.5" customHeight="1">
      <c r="B115" s="9" t="s">
        <v>56</v>
      </c>
      <c r="C115" s="5" t="s">
        <v>57</v>
      </c>
      <c r="D115" s="6"/>
      <c r="E115" s="6"/>
      <c r="F115" s="6" t="s">
        <v>301</v>
      </c>
      <c r="G115" s="6">
        <v>9.9</v>
      </c>
      <c r="H115" s="6">
        <f>STDEV(G114:G115)</f>
        <v>5.161879502661789</v>
      </c>
      <c r="I115" s="6"/>
      <c r="J115" s="6"/>
      <c r="K115" s="6">
        <v>10.7</v>
      </c>
      <c r="L115" s="6">
        <f>STDEV(K114:K115)</f>
        <v>5.161879502661801</v>
      </c>
      <c r="M115" s="6"/>
      <c r="N115" s="6"/>
      <c r="O115" s="26" t="s">
        <v>317</v>
      </c>
      <c r="P115" s="6" t="s">
        <v>198</v>
      </c>
    </row>
    <row r="116" spans="2:16" ht="46.5" customHeight="1">
      <c r="B116" s="4" t="s">
        <v>58</v>
      </c>
      <c r="C116" s="5" t="s">
        <v>59</v>
      </c>
      <c r="D116" s="6" t="s">
        <v>75</v>
      </c>
      <c r="E116" s="6">
        <v>35127505</v>
      </c>
      <c r="F116" s="7" t="s">
        <v>300</v>
      </c>
      <c r="G116" s="6">
        <v>0</v>
      </c>
      <c r="H116" s="6">
        <f>AVERAGE(G116:G117)</f>
        <v>0</v>
      </c>
      <c r="I116" s="6">
        <f>STDEV(G116:G117)</f>
        <v>0</v>
      </c>
      <c r="J116" s="6"/>
      <c r="K116" s="6">
        <v>4.5</v>
      </c>
      <c r="L116" s="6">
        <f>AVERAGE(K116:K117)</f>
        <v>7.25</v>
      </c>
      <c r="M116" s="6">
        <f>STDEV(K116:K117)</f>
        <v>3.8890872965260113</v>
      </c>
      <c r="N116" s="6">
        <f>M116/L116*100</f>
        <v>53.64258340035878</v>
      </c>
      <c r="O116" s="25" t="s">
        <v>316</v>
      </c>
      <c r="P116" s="6" t="s">
        <v>198</v>
      </c>
    </row>
    <row r="117" spans="2:16" ht="46.5" customHeight="1">
      <c r="B117" s="9" t="s">
        <v>58</v>
      </c>
      <c r="C117" s="5" t="s">
        <v>59</v>
      </c>
      <c r="D117" s="6" t="s">
        <v>75</v>
      </c>
      <c r="E117" s="6">
        <v>35127505</v>
      </c>
      <c r="F117" s="6" t="s">
        <v>299</v>
      </c>
      <c r="G117" s="6">
        <v>0</v>
      </c>
      <c r="H117" s="6">
        <f>STDEV(G116:G117)</f>
        <v>0</v>
      </c>
      <c r="I117" s="6"/>
      <c r="J117" s="6"/>
      <c r="K117" s="6">
        <v>10</v>
      </c>
      <c r="L117" s="6">
        <f>STDEV(K116:K117)</f>
        <v>3.8890872965260113</v>
      </c>
      <c r="M117" s="6"/>
      <c r="N117" s="6"/>
      <c r="O117" s="26" t="s">
        <v>316</v>
      </c>
      <c r="P117" s="6" t="s">
        <v>198</v>
      </c>
    </row>
    <row r="118" spans="2:16" ht="46.5" customHeight="1">
      <c r="B118" s="4" t="s">
        <v>244</v>
      </c>
      <c r="C118" s="5" t="s">
        <v>109</v>
      </c>
      <c r="D118" s="6" t="s">
        <v>110</v>
      </c>
      <c r="E118" s="6">
        <v>328507</v>
      </c>
      <c r="F118" s="7" t="s">
        <v>345</v>
      </c>
      <c r="G118" s="6">
        <v>19.1</v>
      </c>
      <c r="H118" s="6">
        <f>AVERAGE(G118:G119)</f>
        <v>18.950000000000003</v>
      </c>
      <c r="I118" s="6">
        <f>STDEV(G118:G119)</f>
        <v>0.21213203435559982</v>
      </c>
      <c r="J118" s="6">
        <f>I118/H118*100</f>
        <v>1.119430260451714</v>
      </c>
      <c r="K118" s="6">
        <v>19.8</v>
      </c>
      <c r="L118" s="6">
        <f>AVERAGE(K118:K119)</f>
        <v>19.75</v>
      </c>
      <c r="M118" s="6">
        <f>STDEV(K118:K119)</f>
        <v>0.0707106781186226</v>
      </c>
      <c r="N118" s="6">
        <f>M118/L118*100</f>
        <v>0.3580287499677094</v>
      </c>
      <c r="O118" s="25">
        <v>1</v>
      </c>
      <c r="P118" s="6" t="s">
        <v>198</v>
      </c>
    </row>
    <row r="119" spans="2:16" ht="46.5" customHeight="1">
      <c r="B119" s="9" t="s">
        <v>244</v>
      </c>
      <c r="C119" s="5" t="s">
        <v>109</v>
      </c>
      <c r="D119" s="6" t="s">
        <v>110</v>
      </c>
      <c r="E119" s="6">
        <v>328507</v>
      </c>
      <c r="F119" s="6" t="s">
        <v>300</v>
      </c>
      <c r="G119" s="6">
        <v>18.8</v>
      </c>
      <c r="H119" s="6">
        <f>STDEV(G118:G119)</f>
        <v>0.21213203435559982</v>
      </c>
      <c r="I119" s="6"/>
      <c r="J119" s="6"/>
      <c r="K119" s="6">
        <v>19.7</v>
      </c>
      <c r="L119" s="6">
        <f>STDEV(K118:K119)</f>
        <v>0.0707106781186226</v>
      </c>
      <c r="M119" s="6"/>
      <c r="N119" s="6"/>
      <c r="O119" s="26">
        <v>1</v>
      </c>
      <c r="P119" s="6" t="s">
        <v>198</v>
      </c>
    </row>
    <row r="120" spans="2:16" ht="22.5" customHeight="1">
      <c r="B120" s="4" t="s">
        <v>328</v>
      </c>
      <c r="C120" s="5" t="s">
        <v>85</v>
      </c>
      <c r="D120" s="6" t="s">
        <v>86</v>
      </c>
      <c r="E120" s="6">
        <v>4511426</v>
      </c>
      <c r="F120" s="7" t="s">
        <v>345</v>
      </c>
      <c r="G120" s="6">
        <v>13.5</v>
      </c>
      <c r="H120" s="6">
        <f>AVERAGE(G120:G122)</f>
        <v>8.6</v>
      </c>
      <c r="I120" s="6">
        <f>STDEV(G120:G122)</f>
        <v>6.077005841695399</v>
      </c>
      <c r="J120" s="6">
        <f>I120/H120*100</f>
        <v>70.66285862436511</v>
      </c>
      <c r="K120" s="6">
        <v>4</v>
      </c>
      <c r="L120" s="6">
        <f>AVERAGE(K120:K122)</f>
        <v>3.9</v>
      </c>
      <c r="M120" s="6">
        <f>STDEV(K120:K122)</f>
        <v>2.751363298439521</v>
      </c>
      <c r="N120" s="6">
        <f>M120/L120*100</f>
        <v>70.54777688306466</v>
      </c>
      <c r="O120" s="28" t="s">
        <v>317</v>
      </c>
      <c r="P120" s="6" t="s">
        <v>198</v>
      </c>
    </row>
    <row r="121" spans="2:16" ht="21" customHeight="1">
      <c r="B121" s="9" t="s">
        <v>328</v>
      </c>
      <c r="C121" s="5" t="s">
        <v>85</v>
      </c>
      <c r="D121" s="6" t="s">
        <v>86</v>
      </c>
      <c r="E121" s="6">
        <v>4511426</v>
      </c>
      <c r="F121" s="6" t="s">
        <v>300</v>
      </c>
      <c r="G121" s="6">
        <v>1.8</v>
      </c>
      <c r="H121" s="6"/>
      <c r="I121" s="6"/>
      <c r="J121" s="6"/>
      <c r="K121" s="6">
        <v>1.1</v>
      </c>
      <c r="L121" s="6"/>
      <c r="M121" s="6"/>
      <c r="N121" s="6"/>
      <c r="O121" s="28" t="s">
        <v>317</v>
      </c>
      <c r="P121" s="6" t="s">
        <v>198</v>
      </c>
    </row>
    <row r="122" spans="2:16" ht="21" customHeight="1">
      <c r="B122" s="9" t="s">
        <v>328</v>
      </c>
      <c r="C122" s="5" t="s">
        <v>85</v>
      </c>
      <c r="D122" s="6" t="s">
        <v>86</v>
      </c>
      <c r="E122" s="6">
        <v>4511426</v>
      </c>
      <c r="F122" s="6" t="s">
        <v>300</v>
      </c>
      <c r="G122" s="6">
        <v>10.5</v>
      </c>
      <c r="H122" s="6"/>
      <c r="I122" s="6"/>
      <c r="J122" s="6"/>
      <c r="K122" s="6">
        <v>6.6</v>
      </c>
      <c r="L122" s="6"/>
      <c r="M122" s="6"/>
      <c r="N122" s="6"/>
      <c r="O122" s="28" t="s">
        <v>317</v>
      </c>
      <c r="P122" s="6" t="s">
        <v>198</v>
      </c>
    </row>
    <row r="123" spans="2:16" ht="37.5" customHeight="1">
      <c r="B123" s="4" t="s">
        <v>87</v>
      </c>
      <c r="C123" s="5" t="s">
        <v>406</v>
      </c>
      <c r="D123" s="6" t="s">
        <v>70</v>
      </c>
      <c r="E123" s="6">
        <v>39665128</v>
      </c>
      <c r="F123" s="7" t="s">
        <v>347</v>
      </c>
      <c r="G123" s="6">
        <v>10</v>
      </c>
      <c r="H123" s="6">
        <f>AVERAGE(G123:G124)</f>
        <v>9.125</v>
      </c>
      <c r="I123" s="6">
        <f>STDEV(G123:G124)</f>
        <v>1.2374368670764582</v>
      </c>
      <c r="J123" s="6">
        <f>I123/H123*100</f>
        <v>13.560951967961184</v>
      </c>
      <c r="K123" s="6">
        <v>10.4</v>
      </c>
      <c r="L123" s="6">
        <f>AVERAGE(K123:K124)</f>
        <v>13.649999999999999</v>
      </c>
      <c r="M123" s="6">
        <f>STDEV(K123:K124)</f>
        <v>4.596194077712565</v>
      </c>
      <c r="N123" s="6">
        <f>M123/L123*100</f>
        <v>33.67175148507374</v>
      </c>
      <c r="O123" s="28" t="s">
        <v>317</v>
      </c>
      <c r="P123" s="6" t="s">
        <v>198</v>
      </c>
    </row>
    <row r="124" spans="2:16" ht="37.5" customHeight="1">
      <c r="B124" s="9" t="s">
        <v>87</v>
      </c>
      <c r="C124" s="5" t="s">
        <v>406</v>
      </c>
      <c r="D124" s="6" t="s">
        <v>70</v>
      </c>
      <c r="E124" s="6">
        <v>39665128</v>
      </c>
      <c r="F124" s="6" t="s">
        <v>301</v>
      </c>
      <c r="G124" s="6">
        <v>8.25</v>
      </c>
      <c r="H124" s="6">
        <f>STDEV(G123:G124)</f>
        <v>1.2374368670764582</v>
      </c>
      <c r="I124" s="6"/>
      <c r="J124" s="6"/>
      <c r="K124" s="6">
        <v>16.9</v>
      </c>
      <c r="L124" s="6">
        <f>STDEV(K123:K124)</f>
        <v>4.596194077712565</v>
      </c>
      <c r="M124" s="6"/>
      <c r="N124" s="6"/>
      <c r="O124" s="28" t="s">
        <v>317</v>
      </c>
      <c r="P124" s="6" t="s">
        <v>198</v>
      </c>
    </row>
    <row r="125" spans="2:16" ht="37.5" customHeight="1">
      <c r="B125" s="4" t="s">
        <v>174</v>
      </c>
      <c r="C125" s="5" t="s">
        <v>161</v>
      </c>
      <c r="D125" s="6" t="s">
        <v>162</v>
      </c>
      <c r="E125" s="6">
        <v>3179315</v>
      </c>
      <c r="F125" s="7" t="s">
        <v>346</v>
      </c>
      <c r="G125" s="6">
        <v>18.3</v>
      </c>
      <c r="H125" s="6">
        <f>AVERAGE(G125:G126)</f>
        <v>11.3</v>
      </c>
      <c r="I125" s="6">
        <f>STDEV(G125:G126)</f>
        <v>9.899494936611667</v>
      </c>
      <c r="J125" s="6">
        <f>I125/H125*100</f>
        <v>87.60614988151917</v>
      </c>
      <c r="K125" s="6" t="s">
        <v>257</v>
      </c>
      <c r="L125" s="6" t="e">
        <f>AVERAGE(K125:K126)</f>
        <v>#DIV/0!</v>
      </c>
      <c r="M125" s="6" t="e">
        <f>STDEV(K125:K126)</f>
        <v>#DIV/0!</v>
      </c>
      <c r="N125" s="6"/>
      <c r="O125" s="25" t="s">
        <v>317</v>
      </c>
      <c r="P125" s="6" t="s">
        <v>198</v>
      </c>
    </row>
    <row r="126" spans="2:16" ht="37.5" customHeight="1">
      <c r="B126" s="9" t="s">
        <v>174</v>
      </c>
      <c r="C126" s="5" t="s">
        <v>161</v>
      </c>
      <c r="D126" s="6" t="s">
        <v>162</v>
      </c>
      <c r="E126" s="6">
        <v>3179315</v>
      </c>
      <c r="F126" s="6" t="s">
        <v>298</v>
      </c>
      <c r="G126" s="6">
        <v>4.3</v>
      </c>
      <c r="H126" s="6">
        <f>STDEV(G125:G126)</f>
        <v>9.899494936611667</v>
      </c>
      <c r="I126" s="6"/>
      <c r="J126" s="6"/>
      <c r="K126" s="6" t="s">
        <v>257</v>
      </c>
      <c r="L126" s="6" t="e">
        <f>STDEV(K125:K126)</f>
        <v>#DIV/0!</v>
      </c>
      <c r="M126" s="6"/>
      <c r="N126" s="6"/>
      <c r="O126" s="26" t="s">
        <v>317</v>
      </c>
      <c r="P126" s="6" t="s">
        <v>198</v>
      </c>
    </row>
    <row r="127" spans="2:16" ht="37.5" customHeight="1">
      <c r="B127" s="9" t="s">
        <v>208</v>
      </c>
      <c r="C127" s="5" t="s">
        <v>209</v>
      </c>
      <c r="D127" s="6" t="s">
        <v>210</v>
      </c>
      <c r="E127" s="6">
        <v>591311</v>
      </c>
      <c r="F127" s="6" t="s">
        <v>298</v>
      </c>
      <c r="G127" s="6">
        <v>4.1</v>
      </c>
      <c r="H127" s="6">
        <f>AVERAGE(G127:G128)</f>
        <v>3.15</v>
      </c>
      <c r="I127" s="6">
        <f>STDEV(G127:G128)</f>
        <v>1.34350288425444</v>
      </c>
      <c r="J127" s="6">
        <f>I127/H127*100</f>
        <v>42.65088521442667</v>
      </c>
      <c r="K127" s="6">
        <v>13.7</v>
      </c>
      <c r="L127" s="6">
        <f>AVERAGE(K127:K128)</f>
        <v>12.649999999999999</v>
      </c>
      <c r="M127" s="6">
        <f>STDEV(K127:K128)</f>
        <v>1.4849242404917826</v>
      </c>
      <c r="N127" s="6">
        <f>M127/L127*100</f>
        <v>11.738531545389588</v>
      </c>
      <c r="O127" s="25" t="s">
        <v>316</v>
      </c>
      <c r="P127" s="6" t="s">
        <v>198</v>
      </c>
    </row>
    <row r="128" spans="2:16" ht="37.5" customHeight="1">
      <c r="B128" s="4" t="s">
        <v>208</v>
      </c>
      <c r="C128" s="5" t="s">
        <v>209</v>
      </c>
      <c r="D128" s="6" t="s">
        <v>210</v>
      </c>
      <c r="E128" s="6">
        <v>591311</v>
      </c>
      <c r="F128" s="7" t="s">
        <v>347</v>
      </c>
      <c r="G128" s="6">
        <v>2.2</v>
      </c>
      <c r="H128" s="6">
        <f>STDEV(G127:G128)</f>
        <v>1.34350288425444</v>
      </c>
      <c r="I128" s="6"/>
      <c r="J128" s="6"/>
      <c r="K128" s="6">
        <v>11.6</v>
      </c>
      <c r="L128" s="6">
        <f>STDEV(K127:K128)</f>
        <v>1.4849242404917826</v>
      </c>
      <c r="M128" s="6"/>
      <c r="N128" s="6"/>
      <c r="O128" s="26" t="s">
        <v>316</v>
      </c>
      <c r="P128" s="6" t="s">
        <v>198</v>
      </c>
    </row>
    <row r="129" spans="2:16" ht="37.5" customHeight="1">
      <c r="B129" s="4" t="s">
        <v>369</v>
      </c>
      <c r="C129" s="5" t="s">
        <v>115</v>
      </c>
      <c r="D129" s="6" t="s">
        <v>340</v>
      </c>
      <c r="E129" s="6">
        <v>79209</v>
      </c>
      <c r="F129" s="7" t="s">
        <v>347</v>
      </c>
      <c r="G129" s="6">
        <v>4.4</v>
      </c>
      <c r="H129" s="6">
        <f>AVERAGE(G129:G130)</f>
        <v>4.35</v>
      </c>
      <c r="I129" s="6">
        <f>STDEV(G129:G130)</f>
        <v>0.07071067811872309</v>
      </c>
      <c r="J129" s="6">
        <f>I129/H129*100</f>
        <v>1.6255328303154732</v>
      </c>
      <c r="K129" s="6">
        <v>19.8</v>
      </c>
      <c r="L129" s="6">
        <f>AVERAGE(K129:K130)</f>
        <v>17.950000000000003</v>
      </c>
      <c r="M129" s="6">
        <f>STDEV(K129:K130)</f>
        <v>2.616295090390188</v>
      </c>
      <c r="N129" s="6">
        <f>M129/L129*100</f>
        <v>14.57546011359436</v>
      </c>
      <c r="O129" s="25" t="s">
        <v>318</v>
      </c>
      <c r="P129" s="6" t="s">
        <v>198</v>
      </c>
    </row>
    <row r="130" spans="2:16" ht="37.5" customHeight="1">
      <c r="B130" s="9" t="s">
        <v>369</v>
      </c>
      <c r="C130" s="5" t="s">
        <v>115</v>
      </c>
      <c r="D130" s="6" t="s">
        <v>340</v>
      </c>
      <c r="E130" s="6">
        <v>79209</v>
      </c>
      <c r="F130" s="6" t="s">
        <v>301</v>
      </c>
      <c r="G130" s="6">
        <v>4.3</v>
      </c>
      <c r="H130" s="6">
        <f>STDEV(G129:G130)</f>
        <v>0.07071067811872309</v>
      </c>
      <c r="I130" s="6"/>
      <c r="J130" s="6"/>
      <c r="K130" s="6">
        <v>16.1</v>
      </c>
      <c r="L130" s="6">
        <f>STDEV(K129:K130)</f>
        <v>2.616295090390188</v>
      </c>
      <c r="M130" s="6"/>
      <c r="N130" s="6"/>
      <c r="O130" s="26" t="s">
        <v>318</v>
      </c>
      <c r="P130" s="6" t="s">
        <v>198</v>
      </c>
    </row>
    <row r="131" spans="2:16" ht="37.5" customHeight="1">
      <c r="B131" s="4" t="s">
        <v>323</v>
      </c>
      <c r="C131" s="5" t="s">
        <v>324</v>
      </c>
      <c r="D131" s="6" t="s">
        <v>325</v>
      </c>
      <c r="E131" s="6">
        <v>77758</v>
      </c>
      <c r="F131" s="7" t="s">
        <v>345</v>
      </c>
      <c r="G131" s="6">
        <v>15.4</v>
      </c>
      <c r="H131" s="6">
        <f>AVERAGE(G131:G132)</f>
        <v>13.850000000000001</v>
      </c>
      <c r="I131" s="6">
        <f>STDEV(G131:G132)</f>
        <v>2.192031021678286</v>
      </c>
      <c r="J131" s="6">
        <f>I131/H131*100</f>
        <v>15.826938784680763</v>
      </c>
      <c r="K131" s="6">
        <v>20.1</v>
      </c>
      <c r="L131" s="6">
        <f>AVERAGE(K131:K132)</f>
        <v>16.5</v>
      </c>
      <c r="M131" s="6">
        <f>STDEV(K131:K132)</f>
        <v>5.091168824543149</v>
      </c>
      <c r="N131" s="6">
        <f>M131/L131*100</f>
        <v>30.855568633594842</v>
      </c>
      <c r="O131" s="25">
        <v>1</v>
      </c>
      <c r="P131" s="6" t="s">
        <v>198</v>
      </c>
    </row>
    <row r="132" spans="2:16" ht="37.5" customHeight="1">
      <c r="B132" s="9" t="s">
        <v>323</v>
      </c>
      <c r="C132" s="5" t="s">
        <v>324</v>
      </c>
      <c r="D132" s="6" t="s">
        <v>325</v>
      </c>
      <c r="E132" s="6">
        <v>77758</v>
      </c>
      <c r="F132" s="6" t="s">
        <v>347</v>
      </c>
      <c r="G132" s="6">
        <v>12.3</v>
      </c>
      <c r="H132" s="6">
        <f>STDEV(G131:G132)</f>
        <v>2.192031021678286</v>
      </c>
      <c r="I132" s="6"/>
      <c r="J132" s="6"/>
      <c r="K132" s="6">
        <v>12.9</v>
      </c>
      <c r="L132" s="6">
        <f>STDEV(K131:K132)</f>
        <v>5.091168824543149</v>
      </c>
      <c r="M132" s="6"/>
      <c r="N132" s="6"/>
      <c r="O132" s="26">
        <v>1</v>
      </c>
      <c r="P132" s="6" t="s">
        <v>198</v>
      </c>
    </row>
    <row r="133" spans="2:16" ht="37.5" customHeight="1">
      <c r="B133" s="10" t="s">
        <v>294</v>
      </c>
      <c r="C133" s="11" t="s">
        <v>295</v>
      </c>
      <c r="D133" s="8" t="s">
        <v>201</v>
      </c>
      <c r="E133" s="8">
        <v>93696</v>
      </c>
      <c r="F133" s="7" t="s">
        <v>345</v>
      </c>
      <c r="G133" s="6">
        <v>17.1</v>
      </c>
      <c r="H133" s="6">
        <f>AVERAGE(G133:G134)</f>
        <v>17.4</v>
      </c>
      <c r="I133" s="6">
        <f>STDEV(G133:G134)</f>
        <v>0.4242640687121375</v>
      </c>
      <c r="J133" s="6">
        <f>I133/H133*100</f>
        <v>2.438299245472055</v>
      </c>
      <c r="K133" s="6">
        <v>4.7</v>
      </c>
      <c r="L133" s="6">
        <f>AVERAGE(K133:K134)</f>
        <v>4.7</v>
      </c>
      <c r="M133" s="6" t="e">
        <f>STDEV(K133:K134)</f>
        <v>#DIV/0!</v>
      </c>
      <c r="N133" s="6"/>
      <c r="O133" s="25">
        <v>1</v>
      </c>
      <c r="P133" s="6" t="s">
        <v>198</v>
      </c>
    </row>
    <row r="134" spans="2:16" ht="37.5" customHeight="1">
      <c r="B134" s="9" t="s">
        <v>294</v>
      </c>
      <c r="C134" s="5" t="s">
        <v>295</v>
      </c>
      <c r="D134" s="6" t="s">
        <v>201</v>
      </c>
      <c r="E134" s="6">
        <v>93696</v>
      </c>
      <c r="F134" s="6" t="s">
        <v>298</v>
      </c>
      <c r="G134" s="6">
        <v>17.7</v>
      </c>
      <c r="H134" s="6">
        <f>STDEV(G133:G134)</f>
        <v>0.4242640687121375</v>
      </c>
      <c r="I134" s="6"/>
      <c r="J134" s="6"/>
      <c r="K134" s="6" t="s">
        <v>257</v>
      </c>
      <c r="L134" s="6" t="e">
        <f>STDEV(K133:K134)</f>
        <v>#DIV/0!</v>
      </c>
      <c r="M134" s="6"/>
      <c r="N134" s="6"/>
      <c r="O134" s="26">
        <v>1</v>
      </c>
      <c r="P134" s="6" t="s">
        <v>198</v>
      </c>
    </row>
    <row r="135" spans="2:16" ht="37.5" customHeight="1">
      <c r="B135" s="4" t="s">
        <v>352</v>
      </c>
      <c r="C135" s="5" t="s">
        <v>353</v>
      </c>
      <c r="D135" s="6" t="s">
        <v>339</v>
      </c>
      <c r="E135" s="6">
        <v>78831</v>
      </c>
      <c r="F135" s="7" t="s">
        <v>346</v>
      </c>
      <c r="G135" s="6">
        <v>17.7</v>
      </c>
      <c r="H135" s="6">
        <f>AVERAGE(G135:G136)</f>
        <v>17.799999999999997</v>
      </c>
      <c r="I135" s="6">
        <f>STDEV(G135:G136)</f>
        <v>0.14142135623764715</v>
      </c>
      <c r="J135" s="6">
        <f>I135/H135*100</f>
        <v>0.7945020013350965</v>
      </c>
      <c r="K135" s="6">
        <v>20.4</v>
      </c>
      <c r="L135" s="6">
        <f>AVERAGE(K135:K136)</f>
        <v>19.799999999999997</v>
      </c>
      <c r="M135" s="6">
        <f>STDEV(K135:K136)</f>
        <v>0.8485281374239401</v>
      </c>
      <c r="N135" s="6">
        <f>M135/L135*100</f>
        <v>4.285495643555254</v>
      </c>
      <c r="O135" s="25">
        <v>1</v>
      </c>
      <c r="P135" s="6" t="s">
        <v>198</v>
      </c>
    </row>
    <row r="136" spans="2:16" ht="37.5" customHeight="1">
      <c r="B136" s="9" t="s">
        <v>352</v>
      </c>
      <c r="C136" s="5" t="s">
        <v>353</v>
      </c>
      <c r="D136" s="6" t="s">
        <v>339</v>
      </c>
      <c r="E136" s="6">
        <v>78831</v>
      </c>
      <c r="F136" s="6" t="s">
        <v>298</v>
      </c>
      <c r="G136" s="6">
        <v>17.9</v>
      </c>
      <c r="H136" s="6">
        <f>STDEV(G135:G136)</f>
        <v>0.14142135623764715</v>
      </c>
      <c r="I136" s="6"/>
      <c r="J136" s="6"/>
      <c r="K136" s="6">
        <v>19.2</v>
      </c>
      <c r="L136" s="6">
        <f>STDEV(K135:K136)</f>
        <v>0.8485281374239401</v>
      </c>
      <c r="M136" s="6"/>
      <c r="N136" s="6"/>
      <c r="O136" s="26">
        <v>1</v>
      </c>
      <c r="P136" s="6" t="s">
        <v>198</v>
      </c>
    </row>
    <row r="137" spans="2:16" ht="37.5" customHeight="1">
      <c r="B137" s="10" t="s">
        <v>273</v>
      </c>
      <c r="C137" s="11" t="s">
        <v>274</v>
      </c>
      <c r="D137" s="17" t="s">
        <v>21</v>
      </c>
      <c r="E137" s="8">
        <v>112356</v>
      </c>
      <c r="F137" s="18" t="s">
        <v>347</v>
      </c>
      <c r="G137" s="19">
        <v>4.9</v>
      </c>
      <c r="H137" s="6">
        <f>AVERAGE(G137:G138)</f>
        <v>4.5</v>
      </c>
      <c r="I137" s="6">
        <f>STDEV(G137:G138)</f>
        <v>0.5656854249492446</v>
      </c>
      <c r="J137" s="6">
        <f>I137/H137*100</f>
        <v>12.570787221094323</v>
      </c>
      <c r="K137" s="19">
        <v>12.5</v>
      </c>
      <c r="L137" s="6">
        <f>AVERAGE(K137:K138)</f>
        <v>14.75</v>
      </c>
      <c r="M137" s="6">
        <f>STDEV(K137:K138)</f>
        <v>3.181980515339464</v>
      </c>
      <c r="N137" s="6">
        <f>M137/L137*100</f>
        <v>21.572749256538735</v>
      </c>
      <c r="O137" s="25" t="s">
        <v>316</v>
      </c>
      <c r="P137" s="6" t="s">
        <v>198</v>
      </c>
    </row>
    <row r="138" spans="2:16" ht="37.5" customHeight="1">
      <c r="B138" s="4" t="s">
        <v>273</v>
      </c>
      <c r="C138" s="5" t="s">
        <v>274</v>
      </c>
      <c r="D138" s="19" t="s">
        <v>21</v>
      </c>
      <c r="E138" s="6">
        <v>112356</v>
      </c>
      <c r="F138" s="18" t="s">
        <v>301</v>
      </c>
      <c r="G138" s="30">
        <v>4.1</v>
      </c>
      <c r="H138" s="6">
        <f>STDEV(G137:G138)</f>
        <v>0.5656854249492446</v>
      </c>
      <c r="I138" s="6"/>
      <c r="J138" s="6"/>
      <c r="K138" s="6">
        <v>17</v>
      </c>
      <c r="L138" s="6">
        <f>STDEV(K137:K138)</f>
        <v>3.181980515339464</v>
      </c>
      <c r="M138" s="6"/>
      <c r="N138" s="6"/>
      <c r="O138" s="25" t="s">
        <v>316</v>
      </c>
      <c r="P138" s="6" t="s">
        <v>198</v>
      </c>
    </row>
    <row r="139" spans="2:16" ht="37.5" customHeight="1">
      <c r="B139" s="9" t="s">
        <v>273</v>
      </c>
      <c r="C139" s="5" t="s">
        <v>274</v>
      </c>
      <c r="D139" s="6" t="s">
        <v>21</v>
      </c>
      <c r="E139" s="6">
        <v>112356</v>
      </c>
      <c r="F139" s="6" t="s">
        <v>345</v>
      </c>
      <c r="G139" s="6">
        <v>11</v>
      </c>
      <c r="H139" s="6">
        <f>AVERAGE(G139:G140)</f>
        <v>7</v>
      </c>
      <c r="I139" s="6">
        <f>STDEV(G139:G140)</f>
        <v>5.656854249492381</v>
      </c>
      <c r="J139" s="6">
        <f>I139/H139*100</f>
        <v>80.81220356417687</v>
      </c>
      <c r="K139" s="6">
        <v>20.4</v>
      </c>
      <c r="L139" s="6">
        <f>AVERAGE(K139:K140)</f>
        <v>16.6</v>
      </c>
      <c r="M139" s="6">
        <f>STDEV(K139:K140)</f>
        <v>5.374011537017751</v>
      </c>
      <c r="N139" s="6">
        <f>M139/L139*100</f>
        <v>32.37356347601054</v>
      </c>
      <c r="O139" s="25" t="s">
        <v>316</v>
      </c>
      <c r="P139" s="6" t="s">
        <v>198</v>
      </c>
    </row>
    <row r="140" spans="2:16" ht="37.5" customHeight="1">
      <c r="B140" s="9" t="s">
        <v>273</v>
      </c>
      <c r="C140" s="5" t="s">
        <v>274</v>
      </c>
      <c r="D140" s="6" t="s">
        <v>21</v>
      </c>
      <c r="E140" s="6">
        <v>112356</v>
      </c>
      <c r="F140" s="6" t="s">
        <v>301</v>
      </c>
      <c r="G140" s="13">
        <v>3</v>
      </c>
      <c r="H140" s="6">
        <f>STDEV(G139:G140)</f>
        <v>5.656854249492381</v>
      </c>
      <c r="I140" s="6"/>
      <c r="J140" s="6"/>
      <c r="K140" s="6">
        <v>12.8</v>
      </c>
      <c r="L140" s="6">
        <f>STDEV(K139:K140)</f>
        <v>5.374011537017751</v>
      </c>
      <c r="M140" s="6"/>
      <c r="N140" s="6"/>
      <c r="O140" s="25" t="s">
        <v>316</v>
      </c>
      <c r="P140" s="6" t="s">
        <v>198</v>
      </c>
    </row>
    <row r="141" spans="2:16" ht="37.5" customHeight="1">
      <c r="B141" s="4" t="s">
        <v>22</v>
      </c>
      <c r="C141" s="5" t="s">
        <v>375</v>
      </c>
      <c r="D141" s="6"/>
      <c r="E141" s="6"/>
      <c r="F141" s="7" t="s">
        <v>301</v>
      </c>
      <c r="G141" s="6">
        <v>4.3</v>
      </c>
      <c r="H141" s="6">
        <f>AVERAGE(G141:G142)</f>
        <v>3.0999999999999996</v>
      </c>
      <c r="I141" s="6">
        <f>STDEV(G141:G142)</f>
        <v>1.6970562748477147</v>
      </c>
      <c r="J141" s="6">
        <f>I141/H141*100</f>
        <v>54.74375080153919</v>
      </c>
      <c r="K141" s="6">
        <v>10.3</v>
      </c>
      <c r="L141" s="6">
        <f>AVERAGE(K141:K142)</f>
        <v>8</v>
      </c>
      <c r="M141" s="6">
        <f>STDEV(K141:K142)</f>
        <v>3.2526911934581206</v>
      </c>
      <c r="N141" s="6">
        <f>M141/L141*100</f>
        <v>40.658639918226505</v>
      </c>
      <c r="O141" s="25" t="s">
        <v>316</v>
      </c>
      <c r="P141" s="6" t="s">
        <v>198</v>
      </c>
    </row>
    <row r="142" spans="2:16" ht="37.5" customHeight="1">
      <c r="B142" s="9" t="s">
        <v>22</v>
      </c>
      <c r="C142" s="5" t="s">
        <v>375</v>
      </c>
      <c r="D142" s="6"/>
      <c r="E142" s="6"/>
      <c r="F142" s="6" t="s">
        <v>299</v>
      </c>
      <c r="G142" s="6">
        <v>1.9</v>
      </c>
      <c r="H142" s="6">
        <f>STDEV(G141:G142)</f>
        <v>1.6970562748477147</v>
      </c>
      <c r="I142" s="6"/>
      <c r="J142" s="6"/>
      <c r="K142" s="6">
        <v>5.7</v>
      </c>
      <c r="L142" s="6">
        <f>STDEV(K141:K142)</f>
        <v>3.2526911934581206</v>
      </c>
      <c r="M142" s="6"/>
      <c r="N142" s="6"/>
      <c r="O142" s="25" t="s">
        <v>316</v>
      </c>
      <c r="P142" s="6" t="s">
        <v>198</v>
      </c>
    </row>
    <row r="143" spans="2:16" ht="37.5" customHeight="1">
      <c r="B143" s="4" t="s">
        <v>146</v>
      </c>
      <c r="C143" s="5" t="s">
        <v>402</v>
      </c>
      <c r="D143" s="6" t="s">
        <v>113</v>
      </c>
      <c r="E143" s="6" t="s">
        <v>113</v>
      </c>
      <c r="F143" s="7" t="s">
        <v>300</v>
      </c>
      <c r="G143" s="6">
        <v>1.7</v>
      </c>
      <c r="H143" s="6">
        <f>AVERAGE(G143:G144)</f>
        <v>0.85</v>
      </c>
      <c r="I143" s="6">
        <f>STDEV(G143:G144)</f>
        <v>1.2020815280171306</v>
      </c>
      <c r="J143" s="6">
        <f>I143/H143*100</f>
        <v>141.42135623730948</v>
      </c>
      <c r="K143" s="6">
        <v>6.5</v>
      </c>
      <c r="L143" s="6">
        <f>AVERAGE(K143:K144)</f>
        <v>4.05</v>
      </c>
      <c r="M143" s="6">
        <f>STDEV(K143:K144)</f>
        <v>3.464823227814083</v>
      </c>
      <c r="N143" s="6">
        <f>M143/L143*100</f>
        <v>85.55119081022427</v>
      </c>
      <c r="O143" s="25" t="s">
        <v>316</v>
      </c>
      <c r="P143" s="6" t="s">
        <v>198</v>
      </c>
    </row>
    <row r="144" spans="2:16" ht="37.5" customHeight="1">
      <c r="B144" s="9" t="s">
        <v>146</v>
      </c>
      <c r="C144" s="5" t="s">
        <v>402</v>
      </c>
      <c r="D144" s="6"/>
      <c r="E144" s="6"/>
      <c r="F144" s="6" t="s">
        <v>346</v>
      </c>
      <c r="G144" s="6">
        <v>0</v>
      </c>
      <c r="H144" s="6">
        <f>STDEV(G143:G144)</f>
        <v>1.2020815280171306</v>
      </c>
      <c r="I144" s="6"/>
      <c r="J144" s="6"/>
      <c r="K144" s="6">
        <v>1.6</v>
      </c>
      <c r="L144" s="6">
        <f>STDEV(K143:K144)</f>
        <v>3.464823227814083</v>
      </c>
      <c r="M144" s="6"/>
      <c r="N144" s="6"/>
      <c r="O144" s="25" t="s">
        <v>316</v>
      </c>
      <c r="P144" s="6" t="s">
        <v>198</v>
      </c>
    </row>
    <row r="145" spans="2:16" ht="37.5" customHeight="1">
      <c r="B145" s="10" t="s">
        <v>403</v>
      </c>
      <c r="C145" s="11" t="s">
        <v>127</v>
      </c>
      <c r="D145" s="8"/>
      <c r="E145" s="8"/>
      <c r="F145" s="7" t="s">
        <v>346</v>
      </c>
      <c r="G145" s="6">
        <v>18.9</v>
      </c>
      <c r="H145" s="6">
        <f>AVERAGE(G145:G146)</f>
        <v>17.5</v>
      </c>
      <c r="I145" s="6">
        <f>STDEV(G145:G146)</f>
        <v>1.9798989873223227</v>
      </c>
      <c r="J145" s="6">
        <f>I145/H145*100</f>
        <v>11.3137084989847</v>
      </c>
      <c r="K145" s="6">
        <v>19.5</v>
      </c>
      <c r="L145" s="6">
        <f>AVERAGE(K145:K146)</f>
        <v>18.25</v>
      </c>
      <c r="M145" s="6">
        <f>STDEV(K145:K146)</f>
        <v>1.7677669529663689</v>
      </c>
      <c r="N145" s="6">
        <f>M145/L145*100</f>
        <v>9.686394262829419</v>
      </c>
      <c r="O145" s="25">
        <v>1</v>
      </c>
      <c r="P145" s="6" t="s">
        <v>198</v>
      </c>
    </row>
    <row r="146" spans="2:16" ht="37.5" customHeight="1">
      <c r="B146" s="9" t="s">
        <v>403</v>
      </c>
      <c r="C146" s="5" t="s">
        <v>127</v>
      </c>
      <c r="D146" s="6"/>
      <c r="E146" s="6"/>
      <c r="F146" s="6" t="s">
        <v>298</v>
      </c>
      <c r="G146" s="6">
        <v>16.1</v>
      </c>
      <c r="H146" s="6">
        <f>STDEV(G145:G146)</f>
        <v>1.9798989873223227</v>
      </c>
      <c r="I146" s="6"/>
      <c r="J146" s="6"/>
      <c r="K146" s="6">
        <v>17</v>
      </c>
      <c r="L146" s="6">
        <f>STDEV(K145:K146)</f>
        <v>1.7677669529663689</v>
      </c>
      <c r="M146" s="6"/>
      <c r="N146" s="6"/>
      <c r="O146" s="26">
        <v>1</v>
      </c>
      <c r="P146" s="6" t="s">
        <v>198</v>
      </c>
    </row>
    <row r="147" spans="2:16" ht="37.5" customHeight="1">
      <c r="B147" s="10" t="s">
        <v>128</v>
      </c>
      <c r="C147" s="11" t="s">
        <v>129</v>
      </c>
      <c r="D147" s="8"/>
      <c r="E147" s="8"/>
      <c r="F147" s="7" t="s">
        <v>347</v>
      </c>
      <c r="G147" s="6">
        <v>16.9</v>
      </c>
      <c r="H147" s="6">
        <f>AVERAGE(G147:G148)</f>
        <v>16.85</v>
      </c>
      <c r="I147" s="6">
        <f>STDEV(G147:G148)</f>
        <v>0.07071067811701483</v>
      </c>
      <c r="J147" s="6">
        <f>I147/H147*100</f>
        <v>0.41964794134726896</v>
      </c>
      <c r="K147" s="6">
        <v>18.9</v>
      </c>
      <c r="L147" s="6">
        <f>AVERAGE(K147:K148)</f>
        <v>19.25</v>
      </c>
      <c r="M147" s="6">
        <f>STDEV(K147:K148)</f>
        <v>0.49497474683058784</v>
      </c>
      <c r="N147" s="6">
        <f>M147/L147*100</f>
        <v>2.571297386132924</v>
      </c>
      <c r="O147" s="25">
        <v>1</v>
      </c>
      <c r="P147" s="6" t="s">
        <v>198</v>
      </c>
    </row>
    <row r="148" spans="2:16" ht="37.5" customHeight="1">
      <c r="B148" s="9" t="s">
        <v>128</v>
      </c>
      <c r="C148" s="5" t="s">
        <v>129</v>
      </c>
      <c r="D148" s="6"/>
      <c r="E148" s="6"/>
      <c r="F148" s="6" t="s">
        <v>346</v>
      </c>
      <c r="G148" s="6">
        <v>16.8</v>
      </c>
      <c r="H148" s="6">
        <f>STDEV(G147:G148)</f>
        <v>0.07071067811701483</v>
      </c>
      <c r="I148" s="6"/>
      <c r="J148" s="6"/>
      <c r="K148" s="6">
        <v>19.6</v>
      </c>
      <c r="L148" s="6">
        <f>STDEV(K147:K148)</f>
        <v>0.49497474683058784</v>
      </c>
      <c r="M148" s="6"/>
      <c r="N148" s="6"/>
      <c r="O148" s="26">
        <v>1</v>
      </c>
      <c r="P148" s="6" t="s">
        <v>198</v>
      </c>
    </row>
    <row r="149" spans="2:16" ht="37.5" customHeight="1">
      <c r="B149" s="4" t="s">
        <v>383</v>
      </c>
      <c r="C149" s="5" t="s">
        <v>384</v>
      </c>
      <c r="D149" s="6" t="s">
        <v>130</v>
      </c>
      <c r="E149" s="6">
        <v>61767</v>
      </c>
      <c r="F149" s="7" t="s">
        <v>345</v>
      </c>
      <c r="G149" s="6">
        <v>8.6</v>
      </c>
      <c r="H149" s="6">
        <f>AVERAGE(G149:G150)</f>
        <v>9.85</v>
      </c>
      <c r="I149" s="6">
        <f>STDEV(G149:G150)</f>
        <v>1.7677669529663689</v>
      </c>
      <c r="J149" s="6">
        <f>I149/H149*100</f>
        <v>17.946872618947907</v>
      </c>
      <c r="K149" s="6">
        <v>18.3</v>
      </c>
      <c r="L149" s="6">
        <f>AVERAGE(K149:K150)</f>
        <v>19.1</v>
      </c>
      <c r="M149" s="6">
        <f>STDEV(K149:K150)</f>
        <v>1.1313708498984136</v>
      </c>
      <c r="N149" s="6">
        <f>M149/L149*100</f>
        <v>5.923407591091171</v>
      </c>
      <c r="O149" s="25" t="s">
        <v>316</v>
      </c>
      <c r="P149" s="6" t="s">
        <v>198</v>
      </c>
    </row>
    <row r="150" spans="2:16" ht="37.5" customHeight="1">
      <c r="B150" s="9" t="s">
        <v>383</v>
      </c>
      <c r="C150" s="5" t="s">
        <v>384</v>
      </c>
      <c r="D150" s="6" t="s">
        <v>130</v>
      </c>
      <c r="E150" s="6">
        <v>61767</v>
      </c>
      <c r="F150" s="6" t="s">
        <v>346</v>
      </c>
      <c r="G150" s="6">
        <v>11.1</v>
      </c>
      <c r="H150" s="6">
        <f>STDEV(G149:G150)</f>
        <v>1.7677669529663689</v>
      </c>
      <c r="I150" s="6"/>
      <c r="J150" s="6"/>
      <c r="K150" s="6">
        <v>19.9</v>
      </c>
      <c r="L150" s="6">
        <f>STDEV(K149:K150)</f>
        <v>1.1313708498984136</v>
      </c>
      <c r="M150" s="6"/>
      <c r="N150" s="6"/>
      <c r="O150" s="25" t="s">
        <v>316</v>
      </c>
      <c r="P150" s="6" t="s">
        <v>198</v>
      </c>
    </row>
    <row r="151" spans="2:16" ht="37.5" customHeight="1">
      <c r="B151" s="4" t="s">
        <v>131</v>
      </c>
      <c r="C151" s="5" t="s">
        <v>132</v>
      </c>
      <c r="D151" s="6" t="s">
        <v>133</v>
      </c>
      <c r="E151" s="6">
        <v>103855</v>
      </c>
      <c r="F151" s="7" t="s">
        <v>345</v>
      </c>
      <c r="G151" s="6">
        <v>4</v>
      </c>
      <c r="H151" s="6">
        <f>AVERAGE(G151:G152)</f>
        <v>2</v>
      </c>
      <c r="I151" s="6">
        <f>STDEV(G151:G152)</f>
        <v>2.8284271247461903</v>
      </c>
      <c r="J151" s="6">
        <f>I151/H151*100</f>
        <v>141.4213562373095</v>
      </c>
      <c r="K151" s="6">
        <v>3.1</v>
      </c>
      <c r="L151" s="6">
        <f>AVERAGE(K151:K152)</f>
        <v>1.55</v>
      </c>
      <c r="M151" s="6">
        <f>STDEV(K151:K152)</f>
        <v>2.1920310216782974</v>
      </c>
      <c r="N151" s="6">
        <f>M151/L151*100</f>
        <v>141.4213562373095</v>
      </c>
      <c r="O151" s="25" t="s">
        <v>316</v>
      </c>
      <c r="P151" s="6" t="s">
        <v>198</v>
      </c>
    </row>
    <row r="152" spans="2:16" ht="37.5" customHeight="1">
      <c r="B152" s="9" t="s">
        <v>131</v>
      </c>
      <c r="C152" s="5" t="s">
        <v>132</v>
      </c>
      <c r="D152" s="6" t="s">
        <v>133</v>
      </c>
      <c r="E152" s="6">
        <v>103855</v>
      </c>
      <c r="F152" s="6" t="s">
        <v>347</v>
      </c>
      <c r="G152" s="6">
        <v>0</v>
      </c>
      <c r="H152" s="6">
        <f>STDEV(G151:G152)</f>
        <v>2.8284271247461903</v>
      </c>
      <c r="I152" s="6"/>
      <c r="J152" s="6"/>
      <c r="K152" s="6">
        <v>0</v>
      </c>
      <c r="L152" s="6">
        <f>STDEV(K151:K152)</f>
        <v>2.1920310216782974</v>
      </c>
      <c r="M152" s="6"/>
      <c r="N152" s="6"/>
      <c r="O152" s="25" t="s">
        <v>316</v>
      </c>
      <c r="P152" s="6" t="s">
        <v>198</v>
      </c>
    </row>
    <row r="153" spans="2:16" ht="37.5" customHeight="1">
      <c r="B153" s="10" t="s">
        <v>134</v>
      </c>
      <c r="C153" s="11" t="s">
        <v>135</v>
      </c>
      <c r="D153" s="8"/>
      <c r="E153" s="8"/>
      <c r="F153" s="7" t="s">
        <v>345</v>
      </c>
      <c r="G153" s="6">
        <v>6.8</v>
      </c>
      <c r="H153" s="6">
        <f>AVERAGE(G153:G154)</f>
        <v>6.699999999999999</v>
      </c>
      <c r="I153" s="6">
        <f>STDEV(G153:G154)</f>
        <v>0.14142135623729543</v>
      </c>
      <c r="J153" s="6">
        <f>I153/H153*100</f>
        <v>2.11076651100441</v>
      </c>
      <c r="K153" s="6">
        <v>3.5</v>
      </c>
      <c r="L153" s="6">
        <f>AVERAGE(K153:K154)</f>
        <v>6.8</v>
      </c>
      <c r="M153" s="6">
        <f>STDEV(K153:K154)</f>
        <v>4.666904755831214</v>
      </c>
      <c r="N153" s="6">
        <f>M153/L153*100</f>
        <v>68.63095229163551</v>
      </c>
      <c r="O153" s="25" t="s">
        <v>316</v>
      </c>
      <c r="P153" s="6" t="s">
        <v>198</v>
      </c>
    </row>
    <row r="154" spans="2:16" ht="37.5" customHeight="1">
      <c r="B154" s="9" t="s">
        <v>134</v>
      </c>
      <c r="C154" s="5" t="s">
        <v>135</v>
      </c>
      <c r="D154" s="6"/>
      <c r="E154" s="6"/>
      <c r="F154" s="6" t="s">
        <v>300</v>
      </c>
      <c r="G154" s="6">
        <v>6.6</v>
      </c>
      <c r="H154" s="6">
        <f>STDEV(G153:G154)</f>
        <v>0.14142135623729543</v>
      </c>
      <c r="I154" s="6"/>
      <c r="J154" s="6"/>
      <c r="K154" s="6">
        <v>10.1</v>
      </c>
      <c r="L154" s="6">
        <f>STDEV(K153:K154)</f>
        <v>4.666904755831214</v>
      </c>
      <c r="M154" s="6"/>
      <c r="N154" s="6"/>
      <c r="O154" s="25" t="s">
        <v>316</v>
      </c>
      <c r="P154" s="6" t="s">
        <v>198</v>
      </c>
    </row>
    <row r="155" spans="2:16" ht="37.5" customHeight="1">
      <c r="B155" s="10" t="s">
        <v>237</v>
      </c>
      <c r="C155" s="11" t="s">
        <v>136</v>
      </c>
      <c r="D155" s="8" t="s">
        <v>137</v>
      </c>
      <c r="E155" s="8">
        <v>18833131</v>
      </c>
      <c r="F155" s="7" t="s">
        <v>346</v>
      </c>
      <c r="G155" s="6">
        <v>18.5</v>
      </c>
      <c r="H155" s="6">
        <f>AVERAGE(G155:G157)</f>
        <v>7.133333333333333</v>
      </c>
      <c r="I155" s="6">
        <f>STDEV(G155:G157)</f>
        <v>9.950041875958782</v>
      </c>
      <c r="J155" s="6">
        <f>I155/H155*100</f>
        <v>139.48656835456237</v>
      </c>
      <c r="K155" s="6">
        <v>15.3</v>
      </c>
      <c r="L155" s="6">
        <f>AVERAGE(K155:K157)</f>
        <v>12.966666666666667</v>
      </c>
      <c r="M155" s="6">
        <f>STDEV(K155:K157)</f>
        <v>3.4530180036213793</v>
      </c>
      <c r="N155" s="6">
        <f>M155/L155*100</f>
        <v>26.629958896822973</v>
      </c>
      <c r="O155" s="25" t="s">
        <v>316</v>
      </c>
      <c r="P155" s="6" t="s">
        <v>198</v>
      </c>
    </row>
    <row r="156" spans="2:16" ht="37.5" customHeight="1">
      <c r="B156" s="9" t="s">
        <v>237</v>
      </c>
      <c r="C156" s="5" t="s">
        <v>136</v>
      </c>
      <c r="D156" s="6" t="s">
        <v>137</v>
      </c>
      <c r="E156" s="6">
        <v>18833131</v>
      </c>
      <c r="F156" s="6" t="s">
        <v>299</v>
      </c>
      <c r="G156" s="6">
        <v>0</v>
      </c>
      <c r="H156" s="6"/>
      <c r="I156" s="6"/>
      <c r="J156" s="6"/>
      <c r="K156" s="6">
        <v>14.6</v>
      </c>
      <c r="L156" s="6"/>
      <c r="M156" s="6"/>
      <c r="N156" s="6"/>
      <c r="O156" s="25" t="s">
        <v>316</v>
      </c>
      <c r="P156" s="6" t="s">
        <v>198</v>
      </c>
    </row>
    <row r="157" spans="2:16" ht="37.5" customHeight="1">
      <c r="B157" s="9" t="s">
        <v>237</v>
      </c>
      <c r="C157" s="5" t="s">
        <v>136</v>
      </c>
      <c r="D157" s="6" t="s">
        <v>137</v>
      </c>
      <c r="E157" s="6">
        <v>18833131</v>
      </c>
      <c r="F157" s="6" t="s">
        <v>300</v>
      </c>
      <c r="G157" s="6">
        <v>2.9</v>
      </c>
      <c r="H157" s="6"/>
      <c r="I157" s="6"/>
      <c r="J157" s="6"/>
      <c r="K157" s="6">
        <v>9</v>
      </c>
      <c r="L157" s="6"/>
      <c r="M157" s="6"/>
      <c r="N157" s="6"/>
      <c r="O157" s="25" t="s">
        <v>316</v>
      </c>
      <c r="P157" s="6" t="s">
        <v>198</v>
      </c>
    </row>
    <row r="158" spans="2:16" ht="37.5" customHeight="1">
      <c r="B158" s="4" t="s">
        <v>138</v>
      </c>
      <c r="C158" s="5" t="s">
        <v>139</v>
      </c>
      <c r="D158" s="6"/>
      <c r="E158" s="6"/>
      <c r="F158" s="7" t="s">
        <v>345</v>
      </c>
      <c r="G158" s="6">
        <v>4.3</v>
      </c>
      <c r="H158" s="6">
        <f>AVERAGE(G158:G159)</f>
        <v>2.15</v>
      </c>
      <c r="I158" s="6">
        <f>STDEV(G158:G159)</f>
        <v>3.040559159102154</v>
      </c>
      <c r="J158" s="6">
        <f>I158/H158*100</f>
        <v>141.42135623730948</v>
      </c>
      <c r="K158" s="6">
        <v>0.3</v>
      </c>
      <c r="L158" s="6">
        <f>AVERAGE(K158:K159)</f>
        <v>0.15</v>
      </c>
      <c r="M158" s="6">
        <f>STDEV(K158:K159)</f>
        <v>0.21213203435596426</v>
      </c>
      <c r="N158" s="6">
        <f>M158/L158*100</f>
        <v>141.4213562373095</v>
      </c>
      <c r="O158" s="25" t="s">
        <v>316</v>
      </c>
      <c r="P158" s="6" t="s">
        <v>198</v>
      </c>
    </row>
    <row r="159" spans="2:16" ht="37.5" customHeight="1">
      <c r="B159" s="9" t="s">
        <v>138</v>
      </c>
      <c r="C159" s="5" t="s">
        <v>139</v>
      </c>
      <c r="D159" s="6"/>
      <c r="E159" s="6"/>
      <c r="F159" s="6" t="s">
        <v>299</v>
      </c>
      <c r="G159" s="6">
        <v>0</v>
      </c>
      <c r="H159" s="6">
        <f>STDEV(G158:G159)</f>
        <v>3.040559159102154</v>
      </c>
      <c r="I159" s="6"/>
      <c r="J159" s="6"/>
      <c r="K159" s="6">
        <v>0</v>
      </c>
      <c r="L159" s="6">
        <f>STDEV(K158:K159)</f>
        <v>0.21213203435596426</v>
      </c>
      <c r="M159" s="6"/>
      <c r="N159" s="6"/>
      <c r="O159" s="25" t="s">
        <v>316</v>
      </c>
      <c r="P159" s="6" t="s">
        <v>198</v>
      </c>
    </row>
    <row r="160" spans="2:16" ht="37.5" customHeight="1">
      <c r="B160" s="4" t="s">
        <v>144</v>
      </c>
      <c r="C160" s="5" t="s">
        <v>289</v>
      </c>
      <c r="D160" s="6" t="s">
        <v>290</v>
      </c>
      <c r="E160" s="6">
        <v>9004777</v>
      </c>
      <c r="F160" s="7" t="s">
        <v>345</v>
      </c>
      <c r="G160" s="6">
        <v>10.9</v>
      </c>
      <c r="H160" s="6">
        <f>AVERAGE(G160:G161)</f>
        <v>13.3</v>
      </c>
      <c r="I160" s="6">
        <f>STDEV(G160:G161)</f>
        <v>3.394112549695417</v>
      </c>
      <c r="J160" s="6">
        <f>I160/H160*100</f>
        <v>25.51964323079261</v>
      </c>
      <c r="K160" s="6">
        <v>19.3</v>
      </c>
      <c r="L160" s="6">
        <f>AVERAGE(K160:K161)</f>
        <v>19.25</v>
      </c>
      <c r="M160" s="6">
        <f>STDEV(K160:K161)</f>
        <v>0.0707106781186226</v>
      </c>
      <c r="N160" s="6">
        <f>M160/L160*100</f>
        <v>0.36732819801881866</v>
      </c>
      <c r="O160" s="25" t="s">
        <v>317</v>
      </c>
      <c r="P160" s="6" t="s">
        <v>198</v>
      </c>
    </row>
    <row r="161" spans="2:16" ht="37.5" customHeight="1">
      <c r="B161" s="9" t="s">
        <v>144</v>
      </c>
      <c r="C161" s="5" t="s">
        <v>289</v>
      </c>
      <c r="D161" s="6" t="s">
        <v>290</v>
      </c>
      <c r="E161" s="6">
        <v>9004777</v>
      </c>
      <c r="F161" s="6" t="s">
        <v>299</v>
      </c>
      <c r="G161" s="6">
        <v>15.7</v>
      </c>
      <c r="H161" s="6">
        <f>STDEV(G160:G161)</f>
        <v>3.394112549695417</v>
      </c>
      <c r="I161" s="6"/>
      <c r="J161" s="6"/>
      <c r="K161" s="6">
        <v>19.2</v>
      </c>
      <c r="L161" s="6">
        <f>STDEV(K160:K161)</f>
        <v>0.0707106781186226</v>
      </c>
      <c r="M161" s="6"/>
      <c r="N161" s="6"/>
      <c r="O161" s="26" t="s">
        <v>317</v>
      </c>
      <c r="P161" s="6" t="s">
        <v>198</v>
      </c>
    </row>
    <row r="162" spans="2:16" ht="37.5" customHeight="1">
      <c r="B162" s="4" t="s">
        <v>238</v>
      </c>
      <c r="C162" s="5" t="s">
        <v>440</v>
      </c>
      <c r="D162" s="6" t="s">
        <v>441</v>
      </c>
      <c r="E162" s="6">
        <v>24991557</v>
      </c>
      <c r="F162" s="7" t="s">
        <v>301</v>
      </c>
      <c r="G162" s="6">
        <v>4.1</v>
      </c>
      <c r="H162" s="6">
        <f>AVERAGE(G162:G163)</f>
        <v>2.05</v>
      </c>
      <c r="I162" s="6">
        <f>STDEV(G162:G163)</f>
        <v>2.899137802864845</v>
      </c>
      <c r="J162" s="6">
        <f>I162/H162*100</f>
        <v>141.4213562373095</v>
      </c>
      <c r="K162" s="6">
        <v>7.6</v>
      </c>
      <c r="L162" s="6">
        <f>AVERAGE(K162:K163)</f>
        <v>13.7</v>
      </c>
      <c r="M162" s="6">
        <f>STDEV(K162:K163)</f>
        <v>8.626702730475884</v>
      </c>
      <c r="N162" s="6">
        <f>M162/L162*100</f>
        <v>62.96863306916705</v>
      </c>
      <c r="O162" s="25" t="s">
        <v>316</v>
      </c>
      <c r="P162" s="6" t="s">
        <v>198</v>
      </c>
    </row>
    <row r="163" spans="2:16" ht="37.5" customHeight="1">
      <c r="B163" s="9" t="s">
        <v>238</v>
      </c>
      <c r="C163" s="5" t="s">
        <v>440</v>
      </c>
      <c r="D163" s="6" t="s">
        <v>441</v>
      </c>
      <c r="E163" s="6">
        <v>24991557</v>
      </c>
      <c r="F163" s="6" t="s">
        <v>299</v>
      </c>
      <c r="G163" s="6">
        <v>0</v>
      </c>
      <c r="H163" s="6">
        <f>STDEV(G162:G163)</f>
        <v>2.899137802864845</v>
      </c>
      <c r="I163" s="6"/>
      <c r="J163" s="6"/>
      <c r="K163" s="6">
        <v>19.8</v>
      </c>
      <c r="L163" s="6">
        <f>STDEV(K162:K163)</f>
        <v>8.626702730475884</v>
      </c>
      <c r="M163" s="6"/>
      <c r="N163" s="6"/>
      <c r="O163" s="26" t="s">
        <v>316</v>
      </c>
      <c r="P163" s="6" t="s">
        <v>198</v>
      </c>
    </row>
    <row r="164" spans="2:16" ht="37.5" customHeight="1">
      <c r="B164" s="10" t="s">
        <v>277</v>
      </c>
      <c r="C164" s="11" t="s">
        <v>401</v>
      </c>
      <c r="D164" s="8" t="s">
        <v>341</v>
      </c>
      <c r="E164" s="8">
        <v>25322683</v>
      </c>
      <c r="F164" s="7" t="s">
        <v>298</v>
      </c>
      <c r="G164" s="6">
        <v>1</v>
      </c>
      <c r="H164" s="6">
        <f>AVERAGE(G164:G165)</f>
        <v>0.5</v>
      </c>
      <c r="I164" s="6">
        <f>STDEV(G164:G165)</f>
        <v>0.7071067811865476</v>
      </c>
      <c r="J164" s="6">
        <f>I164/H164*100</f>
        <v>141.4213562373095</v>
      </c>
      <c r="K164" s="6">
        <v>6.6</v>
      </c>
      <c r="L164" s="6">
        <f>AVERAGE(K164:K165)</f>
        <v>7.15</v>
      </c>
      <c r="M164" s="6">
        <f>STDEV(K164:K165)</f>
        <v>0.7778174593051957</v>
      </c>
      <c r="N164" s="6">
        <f>M164/L164*100</f>
        <v>10.878565864408332</v>
      </c>
      <c r="O164" s="25" t="s">
        <v>317</v>
      </c>
      <c r="P164" s="6" t="s">
        <v>198</v>
      </c>
    </row>
    <row r="165" spans="2:16" ht="37.5" customHeight="1">
      <c r="B165" s="9" t="s">
        <v>277</v>
      </c>
      <c r="C165" s="5" t="s">
        <v>401</v>
      </c>
      <c r="D165" s="6" t="s">
        <v>341</v>
      </c>
      <c r="E165" s="6">
        <v>25322683</v>
      </c>
      <c r="F165" s="6" t="s">
        <v>299</v>
      </c>
      <c r="G165" s="6">
        <v>0</v>
      </c>
      <c r="H165" s="6">
        <f>STDEV(G164:G165)</f>
        <v>0.7071067811865476</v>
      </c>
      <c r="I165" s="6"/>
      <c r="J165" s="6"/>
      <c r="K165" s="6">
        <v>7.7</v>
      </c>
      <c r="L165" s="6">
        <f>STDEV(K164:K165)</f>
        <v>0.7778174593051957</v>
      </c>
      <c r="M165" s="6"/>
      <c r="N165" s="6"/>
      <c r="O165" s="26" t="s">
        <v>317</v>
      </c>
      <c r="P165" s="6" t="s">
        <v>198</v>
      </c>
    </row>
    <row r="166" spans="2:16" ht="37.5" customHeight="1">
      <c r="B166" s="4" t="s">
        <v>364</v>
      </c>
      <c r="C166" s="5" t="s">
        <v>185</v>
      </c>
      <c r="D166" s="6"/>
      <c r="E166" s="6"/>
      <c r="F166" s="7" t="s">
        <v>347</v>
      </c>
      <c r="G166" s="6">
        <v>9.2</v>
      </c>
      <c r="H166" s="6">
        <f>AVERAGE(G166:G167)</f>
        <v>10.1</v>
      </c>
      <c r="I166" s="6">
        <f>STDEV(G166:G167)</f>
        <v>1.2727922061357873</v>
      </c>
      <c r="J166" s="6">
        <f>I166/H166*100</f>
        <v>12.601903031047398</v>
      </c>
      <c r="K166" s="6">
        <v>15.5</v>
      </c>
      <c r="L166" s="6">
        <f>AVERAGE(K166:K167)</f>
        <v>15.05</v>
      </c>
      <c r="M166" s="6">
        <f>STDEV(K166:K167)</f>
        <v>0.6363961030678267</v>
      </c>
      <c r="N166" s="6">
        <f>M166/L166*100</f>
        <v>4.228545535334397</v>
      </c>
      <c r="O166" s="25">
        <v>1</v>
      </c>
      <c r="P166" s="6" t="s">
        <v>198</v>
      </c>
    </row>
    <row r="167" spans="2:16" ht="37.5" customHeight="1">
      <c r="B167" s="9" t="s">
        <v>364</v>
      </c>
      <c r="C167" s="5" t="s">
        <v>185</v>
      </c>
      <c r="D167" s="6"/>
      <c r="E167" s="6"/>
      <c r="F167" s="6" t="s">
        <v>300</v>
      </c>
      <c r="G167" s="6">
        <v>11</v>
      </c>
      <c r="H167" s="6">
        <f>STDEV(G166:G167)</f>
        <v>1.2727922061357873</v>
      </c>
      <c r="I167" s="6"/>
      <c r="J167" s="6"/>
      <c r="K167" s="6">
        <v>14.6</v>
      </c>
      <c r="L167" s="6">
        <f>STDEV(K166:K167)</f>
        <v>0.6363961030678267</v>
      </c>
      <c r="M167" s="6"/>
      <c r="N167" s="6"/>
      <c r="O167" s="26">
        <v>1</v>
      </c>
      <c r="P167" s="6" t="s">
        <v>198</v>
      </c>
    </row>
    <row r="168" spans="2:16" ht="37.5" customHeight="1">
      <c r="B168" s="4" t="s">
        <v>186</v>
      </c>
      <c r="C168" s="5" t="s">
        <v>142</v>
      </c>
      <c r="D168" s="6" t="s">
        <v>143</v>
      </c>
      <c r="E168" s="6">
        <v>7397628</v>
      </c>
      <c r="F168" s="7" t="s">
        <v>345</v>
      </c>
      <c r="G168" s="6">
        <v>16.5</v>
      </c>
      <c r="H168" s="6">
        <f>AVERAGE(G168:G169)</f>
        <v>16.15</v>
      </c>
      <c r="I168" s="6">
        <f>STDEV(G168:G169)</f>
        <v>0.4949747468307027</v>
      </c>
      <c r="J168" s="6">
        <f>I168/H168*100</f>
        <v>3.0648591135028034</v>
      </c>
      <c r="K168" s="6">
        <v>19.4</v>
      </c>
      <c r="L168" s="6">
        <f>AVERAGE(K168:K169)</f>
        <v>17.65</v>
      </c>
      <c r="M168" s="6">
        <f>STDEV(K168:K169)</f>
        <v>2.4748737341529394</v>
      </c>
      <c r="N168" s="6">
        <f>M168/L168*100</f>
        <v>14.021947502282945</v>
      </c>
      <c r="O168" s="25" t="s">
        <v>317</v>
      </c>
      <c r="P168" s="6" t="s">
        <v>198</v>
      </c>
    </row>
    <row r="169" spans="2:16" ht="37.5" customHeight="1">
      <c r="B169" s="9" t="s">
        <v>186</v>
      </c>
      <c r="C169" s="5" t="s">
        <v>142</v>
      </c>
      <c r="D169" s="6" t="s">
        <v>143</v>
      </c>
      <c r="E169" s="6">
        <v>7397628</v>
      </c>
      <c r="F169" s="6" t="s">
        <v>301</v>
      </c>
      <c r="G169" s="6">
        <v>15.8</v>
      </c>
      <c r="H169" s="6">
        <f>STDEV(G168:G169)</f>
        <v>0.4949747468307027</v>
      </c>
      <c r="I169" s="6"/>
      <c r="J169" s="6"/>
      <c r="K169" s="6">
        <v>15.9</v>
      </c>
      <c r="L169" s="6">
        <f>STDEV(K168:K169)</f>
        <v>2.4748737341529394</v>
      </c>
      <c r="M169" s="6"/>
      <c r="N169" s="6"/>
      <c r="O169" s="25" t="s">
        <v>317</v>
      </c>
      <c r="P169" s="6" t="s">
        <v>198</v>
      </c>
    </row>
    <row r="170" spans="2:16" ht="37.5" customHeight="1">
      <c r="B170" s="4" t="s">
        <v>88</v>
      </c>
      <c r="C170" s="5" t="s">
        <v>116</v>
      </c>
      <c r="D170" s="6" t="s">
        <v>342</v>
      </c>
      <c r="E170" s="6">
        <v>590283</v>
      </c>
      <c r="F170" s="7" t="s">
        <v>345</v>
      </c>
      <c r="G170" s="6">
        <v>18.8</v>
      </c>
      <c r="H170" s="6">
        <f>AVERAGE(G170:G171)</f>
        <v>17.3</v>
      </c>
      <c r="I170" s="6">
        <f>STDEV(G170:G171)</f>
        <v>2.1213203435596424</v>
      </c>
      <c r="J170" s="6">
        <f>I170/H170*100</f>
        <v>12.26196730381296</v>
      </c>
      <c r="K170" s="6">
        <v>19.4</v>
      </c>
      <c r="L170" s="6">
        <f>AVERAGE(K170:K171)</f>
        <v>17.65</v>
      </c>
      <c r="M170" s="6">
        <f>STDEV(K170:K171)</f>
        <v>2.4748737341529394</v>
      </c>
      <c r="N170" s="6">
        <f>M170/L170*100</f>
        <v>14.021947502282945</v>
      </c>
      <c r="O170" s="25" t="s">
        <v>317</v>
      </c>
      <c r="P170" s="6" t="s">
        <v>198</v>
      </c>
    </row>
    <row r="171" spans="2:16" ht="37.5" customHeight="1">
      <c r="B171" s="9" t="s">
        <v>88</v>
      </c>
      <c r="C171" s="5" t="s">
        <v>116</v>
      </c>
      <c r="D171" s="6" t="s">
        <v>342</v>
      </c>
      <c r="E171" s="6">
        <v>590283</v>
      </c>
      <c r="F171" s="6" t="s">
        <v>298</v>
      </c>
      <c r="G171" s="6">
        <v>15.8</v>
      </c>
      <c r="H171" s="6">
        <f>STDEV(G170:G171)</f>
        <v>2.1213203435596424</v>
      </c>
      <c r="I171" s="6"/>
      <c r="J171" s="6"/>
      <c r="K171" s="6">
        <v>15.9</v>
      </c>
      <c r="L171" s="6">
        <f>STDEV(K170:K171)</f>
        <v>2.4748737341529394</v>
      </c>
      <c r="M171" s="6"/>
      <c r="N171" s="6"/>
      <c r="O171" s="25" t="s">
        <v>317</v>
      </c>
      <c r="P171" s="6" t="s">
        <v>198</v>
      </c>
    </row>
    <row r="172" spans="2:16" ht="37.5" customHeight="1">
      <c r="B172" s="4" t="s">
        <v>278</v>
      </c>
      <c r="C172" s="5" t="s">
        <v>120</v>
      </c>
      <c r="D172" s="6" t="s">
        <v>438</v>
      </c>
      <c r="E172" s="6">
        <v>14459951</v>
      </c>
      <c r="F172" s="7" t="s">
        <v>346</v>
      </c>
      <c r="G172" s="6">
        <v>17.8</v>
      </c>
      <c r="H172" s="6">
        <f>AVERAGE(G172:G173)</f>
        <v>16.5</v>
      </c>
      <c r="I172" s="6">
        <f>STDEV(G172:G173)</f>
        <v>1.8384776310850224</v>
      </c>
      <c r="J172" s="6">
        <f>I172/H172*100</f>
        <v>11.142288673242561</v>
      </c>
      <c r="K172" s="6">
        <v>17.2</v>
      </c>
      <c r="L172" s="6">
        <f>AVERAGE(K172:K173)</f>
        <v>11.75</v>
      </c>
      <c r="M172" s="6">
        <f>STDEV(K172:K173)</f>
        <v>7.707463914933366</v>
      </c>
      <c r="N172" s="6">
        <f>M172/L172*100</f>
        <v>65.59543757390098</v>
      </c>
      <c r="O172" s="25" t="s">
        <v>317</v>
      </c>
      <c r="P172" s="6" t="s">
        <v>198</v>
      </c>
    </row>
    <row r="173" spans="2:16" ht="37.5" customHeight="1">
      <c r="B173" s="9" t="s">
        <v>278</v>
      </c>
      <c r="C173" s="5" t="s">
        <v>120</v>
      </c>
      <c r="D173" s="6" t="s">
        <v>438</v>
      </c>
      <c r="E173" s="6">
        <v>14459951</v>
      </c>
      <c r="F173" s="6" t="s">
        <v>301</v>
      </c>
      <c r="G173" s="6">
        <v>15.2</v>
      </c>
      <c r="H173" s="6">
        <f>STDEV(G172:G173)</f>
        <v>1.8384776310850224</v>
      </c>
      <c r="I173" s="6"/>
      <c r="J173" s="6"/>
      <c r="K173" s="6">
        <v>6.3</v>
      </c>
      <c r="L173" s="6">
        <f>STDEV(K172:K173)</f>
        <v>7.707463914933366</v>
      </c>
      <c r="M173" s="6"/>
      <c r="N173" s="6"/>
      <c r="O173" s="25" t="s">
        <v>317</v>
      </c>
      <c r="P173" s="6" t="s">
        <v>198</v>
      </c>
    </row>
    <row r="174" spans="2:16" ht="37.5" customHeight="1">
      <c r="B174" s="4" t="s">
        <v>24</v>
      </c>
      <c r="C174" s="5" t="s">
        <v>25</v>
      </c>
      <c r="D174" s="6" t="s">
        <v>26</v>
      </c>
      <c r="E174" s="6">
        <v>13756662</v>
      </c>
      <c r="F174" s="7" t="s">
        <v>347</v>
      </c>
      <c r="G174" s="6">
        <v>4.2</v>
      </c>
      <c r="H174" s="6">
        <f>AVERAGE(G174:G175)</f>
        <v>5.225</v>
      </c>
      <c r="I174" s="6">
        <f>STDEV(G174:G175)</f>
        <v>1.449568901432425</v>
      </c>
      <c r="J174" s="6">
        <f>I174/H174*100</f>
        <v>27.742945481960284</v>
      </c>
      <c r="K174" s="6">
        <v>5.7</v>
      </c>
      <c r="L174" s="6">
        <f>AVERAGE(K174:K175)</f>
        <v>6.075</v>
      </c>
      <c r="M174" s="6">
        <f>STDEV(K174:K175)</f>
        <v>0.5303300858899106</v>
      </c>
      <c r="N174" s="6">
        <f>M174/L174*100</f>
        <v>8.729713347982067</v>
      </c>
      <c r="O174" s="25" t="s">
        <v>317</v>
      </c>
      <c r="P174" s="6" t="s">
        <v>198</v>
      </c>
    </row>
    <row r="175" spans="2:16" ht="37.5" customHeight="1">
      <c r="B175" s="9" t="s">
        <v>24</v>
      </c>
      <c r="C175" s="5" t="s">
        <v>25</v>
      </c>
      <c r="D175" s="6" t="s">
        <v>26</v>
      </c>
      <c r="E175" s="6">
        <v>13756662</v>
      </c>
      <c r="F175" s="6" t="s">
        <v>298</v>
      </c>
      <c r="G175" s="6">
        <v>6.25</v>
      </c>
      <c r="H175" s="6">
        <f>STDEV(G174:G175)</f>
        <v>1.449568901432425</v>
      </c>
      <c r="I175" s="6"/>
      <c r="J175" s="6"/>
      <c r="K175" s="6">
        <v>6.45</v>
      </c>
      <c r="L175" s="6">
        <f>STDEV(K174:K175)</f>
        <v>0.5303300858899106</v>
      </c>
      <c r="M175" s="6"/>
      <c r="N175" s="6"/>
      <c r="O175" s="25" t="s">
        <v>317</v>
      </c>
      <c r="P175" s="6" t="s">
        <v>198</v>
      </c>
    </row>
    <row r="176" spans="2:16" ht="37.5" customHeight="1">
      <c r="B176" s="4" t="s">
        <v>280</v>
      </c>
      <c r="C176" s="5" t="s">
        <v>281</v>
      </c>
      <c r="D176" s="6"/>
      <c r="E176" s="6"/>
      <c r="F176" s="7" t="s">
        <v>346</v>
      </c>
      <c r="G176" s="6">
        <v>8.7</v>
      </c>
      <c r="H176" s="6">
        <f>AVERAGE(G176:G177)</f>
        <v>5.75</v>
      </c>
      <c r="I176" s="6">
        <f>STDEV(G176:G177)</f>
        <v>4.171930009000629</v>
      </c>
      <c r="J176" s="6">
        <f>I176/H176*100</f>
        <v>72.55530450435877</v>
      </c>
      <c r="K176" s="6">
        <v>7.3</v>
      </c>
      <c r="L176" s="6">
        <f>AVERAGE(K176:K177)</f>
        <v>5.699999999999999</v>
      </c>
      <c r="M176" s="6">
        <f>STDEV(K176:K177)</f>
        <v>2.262741699796953</v>
      </c>
      <c r="N176" s="6">
        <f>M176/L176*100</f>
        <v>39.69722280345532</v>
      </c>
      <c r="O176" s="25" t="s">
        <v>318</v>
      </c>
      <c r="P176" s="6" t="s">
        <v>198</v>
      </c>
    </row>
    <row r="177" spans="2:16" ht="37.5" customHeight="1">
      <c r="B177" s="9" t="s">
        <v>280</v>
      </c>
      <c r="C177" s="5" t="s">
        <v>281</v>
      </c>
      <c r="D177" s="6"/>
      <c r="E177" s="6"/>
      <c r="F177" s="6" t="s">
        <v>300</v>
      </c>
      <c r="G177" s="6">
        <v>2.8</v>
      </c>
      <c r="H177" s="6">
        <f>STDEV(G176:G177)</f>
        <v>4.171930009000629</v>
      </c>
      <c r="I177" s="6"/>
      <c r="J177" s="6"/>
      <c r="K177" s="6">
        <v>4.1</v>
      </c>
      <c r="L177" s="6">
        <f>STDEV(K176:K177)</f>
        <v>2.262741699796953</v>
      </c>
      <c r="M177" s="6"/>
      <c r="N177" s="6"/>
      <c r="O177" s="26" t="s">
        <v>318</v>
      </c>
      <c r="P177" s="6" t="s">
        <v>198</v>
      </c>
    </row>
    <row r="178" spans="2:16" ht="37.5" customHeight="1">
      <c r="B178" s="10" t="s">
        <v>155</v>
      </c>
      <c r="C178" s="11" t="s">
        <v>155</v>
      </c>
      <c r="D178" s="8"/>
      <c r="E178" s="8"/>
      <c r="F178" s="7" t="s">
        <v>346</v>
      </c>
      <c r="G178" s="6">
        <v>4</v>
      </c>
      <c r="H178" s="6">
        <f>AVERAGE(G178:G179)</f>
        <v>2</v>
      </c>
      <c r="I178" s="6">
        <f>STDEV(G178:G179)</f>
        <v>2.8284271247461903</v>
      </c>
      <c r="J178" s="6">
        <f>I178/H178*100</f>
        <v>141.4213562373095</v>
      </c>
      <c r="K178" s="6" t="s">
        <v>257</v>
      </c>
      <c r="L178" s="6" t="e">
        <f>AVERAGE(K178:K179)</f>
        <v>#DIV/0!</v>
      </c>
      <c r="M178" s="6" t="e">
        <f>STDEV(K178:K179)</f>
        <v>#DIV/0!</v>
      </c>
      <c r="N178" s="6"/>
      <c r="O178" s="25" t="s">
        <v>316</v>
      </c>
      <c r="P178" s="6" t="s">
        <v>198</v>
      </c>
    </row>
    <row r="179" spans="2:16" ht="37.5" customHeight="1">
      <c r="B179" s="9" t="s">
        <v>155</v>
      </c>
      <c r="C179" s="5" t="s">
        <v>155</v>
      </c>
      <c r="D179" s="6"/>
      <c r="E179" s="6"/>
      <c r="F179" s="6" t="s">
        <v>298</v>
      </c>
      <c r="G179" s="6">
        <v>0</v>
      </c>
      <c r="H179" s="6">
        <f>STDEV(G178:G179)</f>
        <v>2.8284271247461903</v>
      </c>
      <c r="I179" s="6"/>
      <c r="J179" s="6"/>
      <c r="K179" s="6" t="s">
        <v>257</v>
      </c>
      <c r="L179" s="6" t="e">
        <f>STDEV(K178:K179)</f>
        <v>#DIV/0!</v>
      </c>
      <c r="M179" s="6"/>
      <c r="N179" s="6"/>
      <c r="O179" s="26" t="s">
        <v>316</v>
      </c>
      <c r="P179" s="6" t="s">
        <v>198</v>
      </c>
    </row>
    <row r="180" spans="2:16" ht="37.5" customHeight="1">
      <c r="B180" s="4" t="s">
        <v>158</v>
      </c>
      <c r="C180" s="5" t="s">
        <v>159</v>
      </c>
      <c r="D180" s="6"/>
      <c r="E180" s="6"/>
      <c r="F180" s="7" t="s">
        <v>301</v>
      </c>
      <c r="G180" s="6">
        <v>3.4</v>
      </c>
      <c r="H180" s="6">
        <f>AVERAGE(G180:G181)</f>
        <v>1.7</v>
      </c>
      <c r="I180" s="6">
        <f>STDEV(G180:G181)</f>
        <v>2.4041630560342613</v>
      </c>
      <c r="J180" s="6">
        <f>I180/H180*100</f>
        <v>141.42135623730948</v>
      </c>
      <c r="K180" s="6">
        <v>4.4</v>
      </c>
      <c r="L180" s="6">
        <f>AVERAGE(K180:K181)</f>
        <v>3.85</v>
      </c>
      <c r="M180" s="6">
        <f>STDEV(K180:K181)</f>
        <v>0.7778174593052003</v>
      </c>
      <c r="N180" s="6">
        <f>M180/L180*100</f>
        <v>20.203050891044164</v>
      </c>
      <c r="O180" s="25" t="s">
        <v>316</v>
      </c>
      <c r="P180" s="6" t="s">
        <v>198</v>
      </c>
    </row>
    <row r="181" spans="2:16" ht="37.5" customHeight="1">
      <c r="B181" s="9" t="s">
        <v>158</v>
      </c>
      <c r="C181" s="5" t="s">
        <v>159</v>
      </c>
      <c r="D181" s="6"/>
      <c r="E181" s="6"/>
      <c r="F181" s="6" t="s">
        <v>298</v>
      </c>
      <c r="G181" s="6">
        <v>0</v>
      </c>
      <c r="H181" s="6">
        <f>STDEV(G180:G181)</f>
        <v>2.4041630560342613</v>
      </c>
      <c r="I181" s="6"/>
      <c r="J181" s="6"/>
      <c r="K181" s="6">
        <v>3.3</v>
      </c>
      <c r="L181" s="6">
        <f>STDEV(K180:K181)</f>
        <v>0.7778174593052003</v>
      </c>
      <c r="M181" s="6"/>
      <c r="N181" s="6"/>
      <c r="O181" s="26" t="s">
        <v>316</v>
      </c>
      <c r="P181" s="6" t="s">
        <v>198</v>
      </c>
    </row>
    <row r="182" spans="2:16" ht="37.5" customHeight="1">
      <c r="B182" s="10" t="s">
        <v>160</v>
      </c>
      <c r="C182" s="11" t="s">
        <v>141</v>
      </c>
      <c r="D182" s="8"/>
      <c r="E182" s="8"/>
      <c r="F182" s="7" t="s">
        <v>347</v>
      </c>
      <c r="G182" s="13">
        <v>4</v>
      </c>
      <c r="H182" s="6">
        <f>AVERAGE(G182:G183)</f>
        <v>7</v>
      </c>
      <c r="I182" s="6">
        <f>STDEV(G182:G183)</f>
        <v>4.242640687119285</v>
      </c>
      <c r="J182" s="6">
        <f>I182/H182*100</f>
        <v>60.60915267313264</v>
      </c>
      <c r="K182" s="6">
        <v>15.9</v>
      </c>
      <c r="L182" s="6">
        <f>AVERAGE(K182:K183)</f>
        <v>17.85</v>
      </c>
      <c r="M182" s="6">
        <f>STDEV(K182:K183)</f>
        <v>2.757716446627518</v>
      </c>
      <c r="N182" s="6">
        <f>M182/L182*100</f>
        <v>15.449391857857242</v>
      </c>
      <c r="O182" s="25">
        <v>1</v>
      </c>
      <c r="P182" s="6" t="s">
        <v>198</v>
      </c>
    </row>
    <row r="183" spans="2:16" ht="37.5" customHeight="1">
      <c r="B183" s="9" t="s">
        <v>160</v>
      </c>
      <c r="C183" s="5" t="s">
        <v>141</v>
      </c>
      <c r="D183" s="6"/>
      <c r="E183" s="6"/>
      <c r="F183" s="6" t="s">
        <v>346</v>
      </c>
      <c r="G183" s="13">
        <v>10</v>
      </c>
      <c r="H183" s="6">
        <f>STDEV(G182:G183)</f>
        <v>4.242640687119285</v>
      </c>
      <c r="I183" s="6"/>
      <c r="J183" s="6"/>
      <c r="K183" s="6">
        <v>19.8</v>
      </c>
      <c r="L183" s="6">
        <f>STDEV(K182:K183)</f>
        <v>2.757716446627518</v>
      </c>
      <c r="M183" s="6"/>
      <c r="N183" s="6"/>
      <c r="O183" s="26">
        <v>1</v>
      </c>
      <c r="P183" s="6" t="s">
        <v>198</v>
      </c>
    </row>
    <row r="184" spans="2:16" ht="37.5" customHeight="1">
      <c r="B184" s="9" t="s">
        <v>239</v>
      </c>
      <c r="C184" s="5" t="s">
        <v>268</v>
      </c>
      <c r="D184" s="6" t="s">
        <v>269</v>
      </c>
      <c r="E184" s="6">
        <v>1067250</v>
      </c>
      <c r="F184" s="6" t="s">
        <v>347</v>
      </c>
      <c r="G184" s="6">
        <v>3.7</v>
      </c>
      <c r="H184" s="6">
        <f>AVERAGE(G184:G185)</f>
        <v>3.8</v>
      </c>
      <c r="I184" s="6">
        <f>STDEV(G184:G185)</f>
        <v>0.141421356237308</v>
      </c>
      <c r="J184" s="6">
        <f>I184/H184*100</f>
        <v>3.7216146378238952</v>
      </c>
      <c r="K184" s="6">
        <v>4.5</v>
      </c>
      <c r="L184" s="6">
        <f>AVERAGE(K184:K185)</f>
        <v>9.1</v>
      </c>
      <c r="M184" s="6">
        <f>STDEV(K184:K185)</f>
        <v>6.505382386916237</v>
      </c>
      <c r="N184" s="6">
        <f>M184/L184*100</f>
        <v>71.48771853754107</v>
      </c>
      <c r="O184" s="25" t="s">
        <v>317</v>
      </c>
      <c r="P184" s="6" t="s">
        <v>198</v>
      </c>
    </row>
    <row r="185" spans="2:16" ht="37.5" customHeight="1">
      <c r="B185" s="10" t="s">
        <v>239</v>
      </c>
      <c r="C185" s="11" t="s">
        <v>268</v>
      </c>
      <c r="D185" s="8" t="s">
        <v>269</v>
      </c>
      <c r="E185" s="8">
        <v>1067250</v>
      </c>
      <c r="F185" s="7" t="s">
        <v>345</v>
      </c>
      <c r="G185" s="6">
        <v>3.9</v>
      </c>
      <c r="H185" s="6">
        <f>STDEV(G184:G185)</f>
        <v>0.141421356237308</v>
      </c>
      <c r="I185" s="6"/>
      <c r="J185" s="6"/>
      <c r="K185" s="6">
        <v>13.7</v>
      </c>
      <c r="L185" s="6">
        <f>STDEV(K184:K185)</f>
        <v>6.505382386916237</v>
      </c>
      <c r="M185" s="6"/>
      <c r="N185" s="6"/>
      <c r="O185" s="26" t="s">
        <v>317</v>
      </c>
      <c r="P185" s="6" t="s">
        <v>198</v>
      </c>
    </row>
    <row r="186" spans="2:16" ht="37.5" customHeight="1">
      <c r="B186" s="9" t="s">
        <v>240</v>
      </c>
      <c r="C186" s="5" t="s">
        <v>114</v>
      </c>
      <c r="D186" s="6" t="s">
        <v>247</v>
      </c>
      <c r="E186" s="6">
        <v>3069407</v>
      </c>
      <c r="F186" s="6" t="s">
        <v>301</v>
      </c>
      <c r="G186" s="6">
        <v>7.9</v>
      </c>
      <c r="H186" s="6">
        <f>AVERAGE(G186:G187)</f>
        <v>5</v>
      </c>
      <c r="I186" s="6">
        <f>STDEV(G186:G187)</f>
        <v>4.101219330881976</v>
      </c>
      <c r="J186" s="6">
        <f>I186/H186*100</f>
        <v>82.02438661763954</v>
      </c>
      <c r="K186" s="6">
        <v>8.4</v>
      </c>
      <c r="L186" s="6">
        <f>AVERAGE(K186:K187)</f>
        <v>9.2</v>
      </c>
      <c r="M186" s="6">
        <f>STDEV(K186:K187)</f>
        <v>1.1313708498984891</v>
      </c>
      <c r="N186" s="6">
        <f>M186/L186*100</f>
        <v>12.297509238027057</v>
      </c>
      <c r="O186" s="25" t="s">
        <v>316</v>
      </c>
      <c r="P186" s="6" t="s">
        <v>198</v>
      </c>
    </row>
    <row r="187" spans="2:16" ht="37.5" customHeight="1">
      <c r="B187" s="10" t="s">
        <v>240</v>
      </c>
      <c r="C187" s="11" t="s">
        <v>114</v>
      </c>
      <c r="D187" s="8" t="s">
        <v>247</v>
      </c>
      <c r="E187" s="8">
        <v>3069407</v>
      </c>
      <c r="F187" s="7" t="s">
        <v>300</v>
      </c>
      <c r="G187" s="6">
        <v>2.1</v>
      </c>
      <c r="H187" s="6">
        <f>STDEV(G186:G187)</f>
        <v>4.101219330881976</v>
      </c>
      <c r="I187" s="6"/>
      <c r="J187" s="6"/>
      <c r="K187" s="6">
        <v>10</v>
      </c>
      <c r="L187" s="6">
        <f>STDEV(K186:K187)</f>
        <v>1.1313708498984891</v>
      </c>
      <c r="M187" s="6"/>
      <c r="N187" s="6"/>
      <c r="O187" s="26" t="s">
        <v>316</v>
      </c>
      <c r="P187" s="6" t="s">
        <v>198</v>
      </c>
    </row>
    <row r="188" spans="2:16" ht="37.5" customHeight="1">
      <c r="B188" s="10" t="s">
        <v>248</v>
      </c>
      <c r="C188" s="11" t="s">
        <v>249</v>
      </c>
      <c r="D188" s="21" t="s">
        <v>250</v>
      </c>
      <c r="E188" s="21">
        <v>29055116</v>
      </c>
      <c r="F188" s="7" t="s">
        <v>301</v>
      </c>
      <c r="G188" s="6">
        <v>0.7</v>
      </c>
      <c r="H188" s="6">
        <f>AVERAGE(G188:G189)</f>
        <v>0.35</v>
      </c>
      <c r="I188" s="6">
        <f>STDEV(G188:G189)</f>
        <v>0.49497474683058323</v>
      </c>
      <c r="J188" s="6">
        <f>I188/H188*100</f>
        <v>141.4213562373095</v>
      </c>
      <c r="K188" s="6">
        <v>4.1</v>
      </c>
      <c r="L188" s="6">
        <f>AVERAGE(K188:K189)</f>
        <v>5.65</v>
      </c>
      <c r="M188" s="6">
        <f>STDEV(K188:K189)</f>
        <v>2.1920310216782974</v>
      </c>
      <c r="N188" s="6">
        <f>M188/L188*100</f>
        <v>38.797009233244204</v>
      </c>
      <c r="O188" s="25" t="s">
        <v>316</v>
      </c>
      <c r="P188" s="6" t="s">
        <v>198</v>
      </c>
    </row>
    <row r="189" spans="2:16" ht="37.5" customHeight="1">
      <c r="B189" s="9" t="s">
        <v>248</v>
      </c>
      <c r="C189" s="5" t="s">
        <v>249</v>
      </c>
      <c r="D189" s="6" t="s">
        <v>250</v>
      </c>
      <c r="E189" s="6">
        <v>29055116</v>
      </c>
      <c r="F189" s="6" t="s">
        <v>299</v>
      </c>
      <c r="G189" s="6">
        <v>0</v>
      </c>
      <c r="H189" s="6">
        <f>STDEV(G188:G189)</f>
        <v>0.49497474683058323</v>
      </c>
      <c r="I189" s="6"/>
      <c r="J189" s="6"/>
      <c r="K189" s="6">
        <v>7.2</v>
      </c>
      <c r="L189" s="6">
        <f>STDEV(K188:K189)</f>
        <v>2.1920310216782974</v>
      </c>
      <c r="M189" s="6"/>
      <c r="N189" s="6"/>
      <c r="O189" s="26" t="s">
        <v>316</v>
      </c>
      <c r="P189" s="6" t="s">
        <v>198</v>
      </c>
    </row>
    <row r="190" spans="2:16" ht="37.5" customHeight="1">
      <c r="B190" s="9" t="s">
        <v>251</v>
      </c>
      <c r="C190" s="5" t="s">
        <v>252</v>
      </c>
      <c r="D190" s="6" t="s">
        <v>253</v>
      </c>
      <c r="E190" s="6">
        <v>41453785</v>
      </c>
      <c r="F190" s="6" t="s">
        <v>299</v>
      </c>
      <c r="G190" s="6">
        <v>2.7</v>
      </c>
      <c r="H190" s="6">
        <f>AVERAGE(G190:G191)</f>
        <v>1.4000000000000001</v>
      </c>
      <c r="I190" s="6">
        <f>STDEV(G190:G191)</f>
        <v>1.8384776310850235</v>
      </c>
      <c r="J190" s="6">
        <f>I190/H190*100</f>
        <v>131.31983079178738</v>
      </c>
      <c r="K190" s="6">
        <v>4.7</v>
      </c>
      <c r="L190" s="6">
        <f>AVERAGE(K190:K191)</f>
        <v>3.5</v>
      </c>
      <c r="M190" s="6">
        <f>STDEV(K190:K191)</f>
        <v>1.6970562748477147</v>
      </c>
      <c r="N190" s="6">
        <f>M190/L190*100</f>
        <v>48.48732213850614</v>
      </c>
      <c r="O190" s="25" t="s">
        <v>317</v>
      </c>
      <c r="P190" s="6" t="s">
        <v>198</v>
      </c>
    </row>
    <row r="191" spans="2:16" ht="37.5" customHeight="1">
      <c r="B191" s="10" t="s">
        <v>251</v>
      </c>
      <c r="C191" s="11" t="s">
        <v>252</v>
      </c>
      <c r="D191" s="8" t="s">
        <v>253</v>
      </c>
      <c r="E191" s="8">
        <v>41453785</v>
      </c>
      <c r="F191" s="7" t="s">
        <v>301</v>
      </c>
      <c r="G191" s="6">
        <v>0.1</v>
      </c>
      <c r="H191" s="6">
        <f>STDEV(G190:G191)</f>
        <v>1.8384776310850235</v>
      </c>
      <c r="I191" s="6"/>
      <c r="J191" s="6"/>
      <c r="K191" s="6">
        <v>2.3</v>
      </c>
      <c r="L191" s="6">
        <f>STDEV(K190:K191)</f>
        <v>1.6970562748477147</v>
      </c>
      <c r="M191" s="6"/>
      <c r="N191" s="6"/>
      <c r="O191" s="26" t="s">
        <v>317</v>
      </c>
      <c r="P191" s="6" t="s">
        <v>198</v>
      </c>
    </row>
    <row r="192" spans="2:16" ht="37.5" customHeight="1">
      <c r="B192" s="4" t="s">
        <v>254</v>
      </c>
      <c r="C192" s="5" t="s">
        <v>255</v>
      </c>
      <c r="D192" s="6" t="s">
        <v>256</v>
      </c>
      <c r="E192" s="6">
        <v>18784742</v>
      </c>
      <c r="F192" s="7" t="s">
        <v>347</v>
      </c>
      <c r="G192" s="13">
        <v>3</v>
      </c>
      <c r="H192" s="6">
        <f>AVERAGE(G192:G193)</f>
        <v>3</v>
      </c>
      <c r="I192" s="6">
        <f>STDEV(G192:G193)</f>
        <v>0</v>
      </c>
      <c r="J192" s="6">
        <f>I192/H192*100</f>
        <v>0</v>
      </c>
      <c r="K192" s="6">
        <v>9.9</v>
      </c>
      <c r="L192" s="6">
        <f>AVERAGE(K192:K193)</f>
        <v>12.3</v>
      </c>
      <c r="M192" s="6">
        <f>STDEV(K192:K193)</f>
        <v>3.394112549695417</v>
      </c>
      <c r="N192" s="6">
        <f>M192/L192*100</f>
        <v>27.59441097313347</v>
      </c>
      <c r="O192" s="25" t="s">
        <v>317</v>
      </c>
      <c r="P192" s="6" t="s">
        <v>198</v>
      </c>
    </row>
    <row r="193" spans="2:16" ht="37.5" customHeight="1">
      <c r="B193" s="9" t="s">
        <v>254</v>
      </c>
      <c r="C193" s="5" t="s">
        <v>255</v>
      </c>
      <c r="D193" s="6" t="s">
        <v>256</v>
      </c>
      <c r="E193" s="6">
        <v>18784742</v>
      </c>
      <c r="F193" s="6" t="s">
        <v>298</v>
      </c>
      <c r="G193" s="13">
        <v>3</v>
      </c>
      <c r="H193" s="6">
        <f>STDEV(G192:G193)</f>
        <v>0</v>
      </c>
      <c r="I193" s="6"/>
      <c r="J193" s="6"/>
      <c r="K193" s="6">
        <v>14.7</v>
      </c>
      <c r="L193" s="6">
        <f>STDEV(K192:K193)</f>
        <v>3.394112549695417</v>
      </c>
      <c r="M193" s="6"/>
      <c r="N193" s="6"/>
      <c r="O193" s="26" t="s">
        <v>317</v>
      </c>
      <c r="P193" s="6" t="s">
        <v>198</v>
      </c>
    </row>
    <row r="194" spans="2:16" ht="37.5" customHeight="1">
      <c r="B194" s="4" t="s">
        <v>163</v>
      </c>
      <c r="C194" s="5" t="s">
        <v>164</v>
      </c>
      <c r="D194" s="6" t="s">
        <v>165</v>
      </c>
      <c r="E194" s="6">
        <v>7631905</v>
      </c>
      <c r="F194" s="7" t="s">
        <v>345</v>
      </c>
      <c r="G194" s="6">
        <v>12.7</v>
      </c>
      <c r="H194" s="6">
        <f>AVERAGE(G194:G195)</f>
        <v>13.3</v>
      </c>
      <c r="I194" s="6">
        <f>STDEV(G194:G195)</f>
        <v>0.8485281374238396</v>
      </c>
      <c r="J194" s="6">
        <f>I194/H194*100</f>
        <v>6.3799108076980415</v>
      </c>
      <c r="K194" s="6">
        <v>20</v>
      </c>
      <c r="L194" s="6">
        <f>AVERAGE(K194:K195)</f>
        <v>18.4</v>
      </c>
      <c r="M194" s="6">
        <f>STDEV(K194:K195)</f>
        <v>2.2627416997969783</v>
      </c>
      <c r="N194" s="6">
        <f>M194/L194*100</f>
        <v>12.297509238027057</v>
      </c>
      <c r="O194" s="25" t="s">
        <v>316</v>
      </c>
      <c r="P194" s="6" t="s">
        <v>198</v>
      </c>
    </row>
    <row r="195" spans="2:16" ht="37.5" customHeight="1">
      <c r="B195" s="9" t="s">
        <v>163</v>
      </c>
      <c r="C195" s="5" t="s">
        <v>164</v>
      </c>
      <c r="D195" s="6" t="s">
        <v>165</v>
      </c>
      <c r="E195" s="6">
        <v>7631905</v>
      </c>
      <c r="F195" s="6" t="s">
        <v>298</v>
      </c>
      <c r="G195" s="6">
        <v>13.9</v>
      </c>
      <c r="H195" s="6">
        <f>STDEV(G194:G195)</f>
        <v>0.8485281374238396</v>
      </c>
      <c r="I195" s="6"/>
      <c r="J195" s="6"/>
      <c r="K195" s="6">
        <v>16.8</v>
      </c>
      <c r="L195" s="6">
        <f>STDEV(K194:K195)</f>
        <v>2.2627416997969783</v>
      </c>
      <c r="M195" s="6"/>
      <c r="N195" s="6"/>
      <c r="O195" s="26" t="s">
        <v>316</v>
      </c>
      <c r="P195" s="6" t="s">
        <v>198</v>
      </c>
    </row>
    <row r="196" spans="2:16" ht="37.5" customHeight="1">
      <c r="B196" s="4" t="s">
        <v>166</v>
      </c>
      <c r="C196" s="5" t="s">
        <v>220</v>
      </c>
      <c r="D196" s="6" t="s">
        <v>221</v>
      </c>
      <c r="E196" s="6">
        <v>7757837</v>
      </c>
      <c r="F196" s="7" t="s">
        <v>345</v>
      </c>
      <c r="G196" s="6">
        <v>13.2</v>
      </c>
      <c r="H196" s="6">
        <f>AVERAGE(G196:G197)</f>
        <v>12.25</v>
      </c>
      <c r="I196" s="6">
        <f>STDEV(G196:G197)</f>
        <v>1.3435028842544428</v>
      </c>
      <c r="J196" s="6">
        <f>I196/H196*100</f>
        <v>10.967370483709738</v>
      </c>
      <c r="K196" s="6">
        <v>16.1</v>
      </c>
      <c r="L196" s="6">
        <f>AVERAGE(K196:K197)</f>
        <v>14.200000000000001</v>
      </c>
      <c r="M196" s="6">
        <f>STDEV(K196:K197)</f>
        <v>2.6870057685088753</v>
      </c>
      <c r="N196" s="6">
        <f>M196/L196*100</f>
        <v>18.922575834569543</v>
      </c>
      <c r="O196" s="25" t="s">
        <v>317</v>
      </c>
      <c r="P196" s="6" t="s">
        <v>198</v>
      </c>
    </row>
    <row r="197" spans="2:16" ht="37.5" customHeight="1">
      <c r="B197" s="9" t="s">
        <v>166</v>
      </c>
      <c r="C197" s="5" t="s">
        <v>220</v>
      </c>
      <c r="D197" s="6" t="s">
        <v>221</v>
      </c>
      <c r="E197" s="6">
        <v>7757837</v>
      </c>
      <c r="F197" s="6" t="s">
        <v>300</v>
      </c>
      <c r="G197" s="6">
        <v>11.3</v>
      </c>
      <c r="H197" s="6">
        <f>STDEV(G196:G197)</f>
        <v>1.3435028842544428</v>
      </c>
      <c r="I197" s="6"/>
      <c r="J197" s="6"/>
      <c r="K197" s="6">
        <v>12.3</v>
      </c>
      <c r="L197" s="6">
        <f>STDEV(K196:K197)</f>
        <v>2.6870057685088753</v>
      </c>
      <c r="M197" s="6"/>
      <c r="N197" s="6"/>
      <c r="O197" s="26" t="s">
        <v>317</v>
      </c>
      <c r="P197" s="6" t="s">
        <v>198</v>
      </c>
    </row>
    <row r="198" spans="2:16" ht="37.5" customHeight="1">
      <c r="B198" s="4" t="s">
        <v>222</v>
      </c>
      <c r="C198" s="5" t="s">
        <v>407</v>
      </c>
      <c r="D198" s="6" t="s">
        <v>408</v>
      </c>
      <c r="E198" s="6">
        <v>917613</v>
      </c>
      <c r="F198" s="7" t="s">
        <v>298</v>
      </c>
      <c r="G198" s="6">
        <v>14.8</v>
      </c>
      <c r="H198" s="6">
        <f>AVERAGE(G198:G199)</f>
        <v>12.65</v>
      </c>
      <c r="I198" s="6">
        <f>STDEV(G198:G199)</f>
        <v>3.040559159102155</v>
      </c>
      <c r="J198" s="6">
        <f>I198/H198*100</f>
        <v>24.036040783416244</v>
      </c>
      <c r="K198" s="6">
        <v>8.2</v>
      </c>
      <c r="L198" s="6">
        <f>AVERAGE(K198:K199)</f>
        <v>9.45</v>
      </c>
      <c r="M198" s="6">
        <f>STDEV(K198:K199)</f>
        <v>1.7677669529663689</v>
      </c>
      <c r="N198" s="6">
        <f>M198/L198*100</f>
        <v>18.70652860281872</v>
      </c>
      <c r="O198" s="25" t="s">
        <v>317</v>
      </c>
      <c r="P198" s="6" t="s">
        <v>198</v>
      </c>
    </row>
    <row r="199" spans="2:16" ht="37.5" customHeight="1">
      <c r="B199" s="9" t="s">
        <v>222</v>
      </c>
      <c r="C199" s="5" t="s">
        <v>407</v>
      </c>
      <c r="D199" s="6" t="s">
        <v>408</v>
      </c>
      <c r="E199" s="6">
        <v>917613</v>
      </c>
      <c r="F199" s="6" t="s">
        <v>299</v>
      </c>
      <c r="G199" s="6">
        <v>10.5</v>
      </c>
      <c r="H199" s="6">
        <f>STDEV(G198:G199)</f>
        <v>3.040559159102155</v>
      </c>
      <c r="I199" s="6"/>
      <c r="J199" s="6"/>
      <c r="K199" s="6">
        <v>10.7</v>
      </c>
      <c r="L199" s="6">
        <f>STDEV(K198:K199)</f>
        <v>1.7677669529663689</v>
      </c>
      <c r="M199" s="6"/>
      <c r="N199" s="6"/>
      <c r="O199" s="26" t="s">
        <v>317</v>
      </c>
      <c r="P199" s="6" t="s">
        <v>198</v>
      </c>
    </row>
    <row r="200" spans="2:16" ht="37.5" customHeight="1">
      <c r="B200" s="4" t="s">
        <v>409</v>
      </c>
      <c r="C200" s="5" t="s">
        <v>435</v>
      </c>
      <c r="D200" s="6" t="s">
        <v>436</v>
      </c>
      <c r="E200" s="6">
        <v>13870285</v>
      </c>
      <c r="F200" s="7" t="s">
        <v>300</v>
      </c>
      <c r="G200" s="6">
        <v>19.7</v>
      </c>
      <c r="H200" s="6">
        <f>AVERAGE(G200:G201)</f>
        <v>20.2</v>
      </c>
      <c r="I200" s="6">
        <f>STDEV(G200:G201)</f>
        <v>0.7071067811865476</v>
      </c>
      <c r="J200" s="6">
        <f>I200/H200*100</f>
        <v>3.500528619735384</v>
      </c>
      <c r="K200" s="6">
        <v>18.2</v>
      </c>
      <c r="L200" s="6">
        <f>AVERAGE(K200:K201)</f>
        <v>17.4</v>
      </c>
      <c r="M200" s="6">
        <f>STDEV(K200:K201)</f>
        <v>1.1313708498985142</v>
      </c>
      <c r="N200" s="6">
        <f>M200/L200*100</f>
        <v>6.5021313212558285</v>
      </c>
      <c r="O200" s="25">
        <v>1</v>
      </c>
      <c r="P200" s="6" t="s">
        <v>198</v>
      </c>
    </row>
    <row r="201" spans="2:16" ht="37.5" customHeight="1">
      <c r="B201" s="9" t="s">
        <v>409</v>
      </c>
      <c r="C201" s="5" t="s">
        <v>435</v>
      </c>
      <c r="D201" s="6" t="s">
        <v>436</v>
      </c>
      <c r="E201" s="6">
        <v>13870285</v>
      </c>
      <c r="F201" s="6" t="s">
        <v>346</v>
      </c>
      <c r="G201" s="6">
        <v>20.7</v>
      </c>
      <c r="H201" s="6">
        <f>STDEV(G200:G201)</f>
        <v>0.7071067811865476</v>
      </c>
      <c r="I201" s="6"/>
      <c r="J201" s="6"/>
      <c r="K201" s="6">
        <v>16.6</v>
      </c>
      <c r="L201" s="6">
        <f>STDEV(K200:K201)</f>
        <v>1.1313708498985142</v>
      </c>
      <c r="M201" s="6"/>
      <c r="N201" s="6"/>
      <c r="O201" s="26">
        <v>1</v>
      </c>
      <c r="P201" s="6" t="s">
        <v>198</v>
      </c>
    </row>
    <row r="202" spans="2:16" ht="37.5" customHeight="1">
      <c r="B202" s="4" t="s">
        <v>437</v>
      </c>
      <c r="C202" s="9" t="s">
        <v>199</v>
      </c>
      <c r="D202" s="6" t="s">
        <v>385</v>
      </c>
      <c r="E202" s="6">
        <v>7681381</v>
      </c>
      <c r="F202" s="7" t="s">
        <v>346</v>
      </c>
      <c r="G202" s="6">
        <v>18.8</v>
      </c>
      <c r="H202" s="6">
        <f>AVERAGE(G202:G203)</f>
        <v>17.75</v>
      </c>
      <c r="I202" s="6">
        <f>STDEV(G202:G203)</f>
        <v>1.4849242404917635</v>
      </c>
      <c r="J202" s="6">
        <f>I202/H202*100</f>
        <v>8.36577036896768</v>
      </c>
      <c r="K202" s="6">
        <v>19.2</v>
      </c>
      <c r="L202" s="6">
        <f>AVERAGE(K202:K203)</f>
        <v>18.65</v>
      </c>
      <c r="M202" s="6">
        <f>STDEV(K202:K203)</f>
        <v>0.777817459305287</v>
      </c>
      <c r="N202" s="6">
        <f>M202/L202*100</f>
        <v>4.170602998955963</v>
      </c>
      <c r="O202" s="25">
        <v>1</v>
      </c>
      <c r="P202" s="6" t="s">
        <v>198</v>
      </c>
    </row>
    <row r="203" spans="2:16" ht="37.5" customHeight="1">
      <c r="B203" s="9" t="s">
        <v>437</v>
      </c>
      <c r="C203" s="9" t="s">
        <v>199</v>
      </c>
      <c r="D203" s="6" t="s">
        <v>385</v>
      </c>
      <c r="E203" s="6">
        <v>7681381</v>
      </c>
      <c r="F203" s="6" t="s">
        <v>299</v>
      </c>
      <c r="G203" s="6">
        <v>16.7</v>
      </c>
      <c r="H203" s="6">
        <f>STDEV(G202:G203)</f>
        <v>1.4849242404917635</v>
      </c>
      <c r="I203" s="6"/>
      <c r="J203" s="6"/>
      <c r="K203" s="6">
        <v>18.1</v>
      </c>
      <c r="L203" s="6">
        <f>STDEV(K202:K203)</f>
        <v>0.777817459305287</v>
      </c>
      <c r="M203" s="6"/>
      <c r="N203" s="6"/>
      <c r="O203" s="26">
        <v>1</v>
      </c>
      <c r="P203" s="6" t="s">
        <v>198</v>
      </c>
    </row>
    <row r="204" spans="2:16" ht="37.5" customHeight="1">
      <c r="B204" s="10" t="s">
        <v>140</v>
      </c>
      <c r="C204" s="11" t="s">
        <v>177</v>
      </c>
      <c r="D204" s="8" t="s">
        <v>178</v>
      </c>
      <c r="E204" s="8">
        <v>3088311</v>
      </c>
      <c r="F204" s="7" t="s">
        <v>300</v>
      </c>
      <c r="G204" s="6">
        <v>10.5</v>
      </c>
      <c r="H204" s="6">
        <f>AVERAGE(G204:G205)</f>
        <v>14.1</v>
      </c>
      <c r="I204" s="6">
        <f>STDEV(G204:G205)</f>
        <v>5.091168824543138</v>
      </c>
      <c r="J204" s="6">
        <f>I204/H204*100</f>
        <v>36.107580315908784</v>
      </c>
      <c r="K204" s="6">
        <v>17.9</v>
      </c>
      <c r="L204" s="6">
        <f>AVERAGE(K204:K205)</f>
        <v>18.45</v>
      </c>
      <c r="M204" s="6">
        <f>STDEV(K204:K205)</f>
        <v>0.777817459305214</v>
      </c>
      <c r="N204" s="6">
        <f>M204/L204*100</f>
        <v>4.215812787562136</v>
      </c>
      <c r="O204" s="25" t="s">
        <v>317</v>
      </c>
      <c r="P204" s="6" t="s">
        <v>198</v>
      </c>
    </row>
    <row r="205" spans="2:16" ht="37.5" customHeight="1">
      <c r="B205" s="9" t="s">
        <v>140</v>
      </c>
      <c r="C205" s="5" t="s">
        <v>177</v>
      </c>
      <c r="D205" s="6" t="s">
        <v>178</v>
      </c>
      <c r="E205" s="6">
        <v>3088311</v>
      </c>
      <c r="F205" s="6" t="s">
        <v>298</v>
      </c>
      <c r="G205" s="6">
        <v>17.7</v>
      </c>
      <c r="H205" s="6">
        <f>STDEV(G204:G205)</f>
        <v>5.091168824543138</v>
      </c>
      <c r="I205" s="6"/>
      <c r="J205" s="6"/>
      <c r="K205" s="6">
        <v>19</v>
      </c>
      <c r="L205" s="6">
        <f>STDEV(K204:K205)</f>
        <v>0.777817459305214</v>
      </c>
      <c r="M205" s="6"/>
      <c r="N205" s="6"/>
      <c r="O205" s="26" t="s">
        <v>317</v>
      </c>
      <c r="P205" s="6" t="s">
        <v>198</v>
      </c>
    </row>
    <row r="206" spans="2:16" ht="37.5" customHeight="1">
      <c r="B206" s="9" t="s">
        <v>179</v>
      </c>
      <c r="C206" s="5" t="s">
        <v>20</v>
      </c>
      <c r="D206" s="6" t="s">
        <v>373</v>
      </c>
      <c r="E206" s="6">
        <v>3926623</v>
      </c>
      <c r="F206" s="6" t="s">
        <v>301</v>
      </c>
      <c r="G206" s="6">
        <v>7.5</v>
      </c>
      <c r="H206" s="6">
        <f>AVERAGE(G206:G207)</f>
        <v>3.75</v>
      </c>
      <c r="I206" s="6">
        <f>STDEV(G206:G207)</f>
        <v>5.303300858899107</v>
      </c>
      <c r="J206" s="6">
        <f>I206/H206*100</f>
        <v>141.4213562373095</v>
      </c>
      <c r="K206" s="6">
        <v>16.1</v>
      </c>
      <c r="L206" s="6">
        <f>AVERAGE(K206:K207)</f>
        <v>13.450000000000001</v>
      </c>
      <c r="M206" s="6">
        <f>STDEV(K206:K207)</f>
        <v>3.7476659402886963</v>
      </c>
      <c r="N206" s="6">
        <f>M206/L206*100</f>
        <v>27.86368728839179</v>
      </c>
      <c r="O206" s="25" t="s">
        <v>318</v>
      </c>
      <c r="P206" s="6" t="s">
        <v>198</v>
      </c>
    </row>
    <row r="207" spans="2:16" ht="37.5" customHeight="1">
      <c r="B207" s="4" t="s">
        <v>179</v>
      </c>
      <c r="C207" s="5" t="s">
        <v>20</v>
      </c>
      <c r="D207" s="6" t="s">
        <v>373</v>
      </c>
      <c r="E207" s="6">
        <v>3926623</v>
      </c>
      <c r="F207" s="7" t="s">
        <v>347</v>
      </c>
      <c r="G207" s="6">
        <v>0</v>
      </c>
      <c r="H207" s="6">
        <f>STDEV(G206:G207)</f>
        <v>5.303300858899107</v>
      </c>
      <c r="I207" s="6"/>
      <c r="J207" s="6"/>
      <c r="K207" s="6">
        <v>10.8</v>
      </c>
      <c r="L207" s="6">
        <f>STDEV(K206:K207)</f>
        <v>3.7476659402886963</v>
      </c>
      <c r="M207" s="6"/>
      <c r="N207" s="6"/>
      <c r="O207" s="26" t="s">
        <v>318</v>
      </c>
      <c r="P207" s="6" t="s">
        <v>198</v>
      </c>
    </row>
    <row r="208" spans="2:16" ht="37.5" customHeight="1">
      <c r="B208" s="4" t="s">
        <v>374</v>
      </c>
      <c r="C208" s="5" t="s">
        <v>180</v>
      </c>
      <c r="D208" s="6" t="s">
        <v>181</v>
      </c>
      <c r="E208" s="6">
        <v>7681574</v>
      </c>
      <c r="F208" s="7" t="s">
        <v>345</v>
      </c>
      <c r="G208" s="6">
        <v>17.4</v>
      </c>
      <c r="H208" s="6">
        <f>AVERAGE(G208:G210)</f>
        <v>14.866666666666667</v>
      </c>
      <c r="I208" s="6">
        <f>STDEV(G208:G210)</f>
        <v>2.4110855093366714</v>
      </c>
      <c r="J208" s="6">
        <f>I208/H208*100</f>
        <v>16.218063964148012</v>
      </c>
      <c r="K208" s="6">
        <v>17.7</v>
      </c>
      <c r="L208" s="6">
        <f>AVERAGE(K208:K210)</f>
        <v>14.6</v>
      </c>
      <c r="M208" s="6">
        <f>STDEV(K208:K210)</f>
        <v>3.051229260478472</v>
      </c>
      <c r="N208" s="6">
        <f>M208/L208*100</f>
        <v>20.89883055122241</v>
      </c>
      <c r="O208" s="25" t="s">
        <v>317</v>
      </c>
      <c r="P208" s="6" t="s">
        <v>198</v>
      </c>
    </row>
    <row r="209" spans="2:16" ht="37.5" customHeight="1">
      <c r="B209" s="9" t="s">
        <v>374</v>
      </c>
      <c r="C209" s="5" t="s">
        <v>180</v>
      </c>
      <c r="D209" s="6" t="s">
        <v>181</v>
      </c>
      <c r="E209" s="6">
        <v>7681574</v>
      </c>
      <c r="F209" s="6" t="s">
        <v>347</v>
      </c>
      <c r="G209" s="6">
        <v>12.6</v>
      </c>
      <c r="H209" s="6"/>
      <c r="I209" s="6"/>
      <c r="J209" s="6"/>
      <c r="K209" s="6">
        <v>11.6</v>
      </c>
      <c r="L209" s="6"/>
      <c r="M209" s="6"/>
      <c r="N209" s="6"/>
      <c r="O209" s="27" t="s">
        <v>317</v>
      </c>
      <c r="P209" s="6" t="s">
        <v>198</v>
      </c>
    </row>
    <row r="210" spans="2:16" ht="37.5" customHeight="1">
      <c r="B210" s="9" t="s">
        <v>374</v>
      </c>
      <c r="C210" s="5" t="s">
        <v>180</v>
      </c>
      <c r="D210" s="6" t="s">
        <v>181</v>
      </c>
      <c r="E210" s="6">
        <v>7681574</v>
      </c>
      <c r="F210" s="6" t="s">
        <v>175</v>
      </c>
      <c r="G210" s="6">
        <v>14.6</v>
      </c>
      <c r="H210" s="6"/>
      <c r="I210" s="6"/>
      <c r="J210" s="6"/>
      <c r="K210" s="6">
        <v>14.5</v>
      </c>
      <c r="L210" s="6"/>
      <c r="M210" s="6"/>
      <c r="N210" s="6"/>
      <c r="O210" s="26" t="s">
        <v>317</v>
      </c>
      <c r="P210" s="6" t="s">
        <v>198</v>
      </c>
    </row>
    <row r="211" spans="2:16" ht="37.5" customHeight="1">
      <c r="B211" s="10" t="s">
        <v>182</v>
      </c>
      <c r="C211" s="11" t="s">
        <v>279</v>
      </c>
      <c r="D211" s="8" t="s">
        <v>381</v>
      </c>
      <c r="E211" s="8">
        <v>2494895</v>
      </c>
      <c r="F211" s="7" t="s">
        <v>345</v>
      </c>
      <c r="G211" s="6">
        <v>18</v>
      </c>
      <c r="H211" s="6">
        <f>AVERAGE(G211:G212)</f>
        <v>19.05</v>
      </c>
      <c r="I211" s="6">
        <f>STDEV(G211:G212)</f>
        <v>1.4849242404917253</v>
      </c>
      <c r="J211" s="6">
        <f>I211/H211*100</f>
        <v>7.7948779028437025</v>
      </c>
      <c r="K211" s="6">
        <v>10.4</v>
      </c>
      <c r="L211" s="6">
        <f>AVERAGE(K211:K212)</f>
        <v>10.4</v>
      </c>
      <c r="M211" s="6" t="e">
        <f>STDEV(K211:K212)</f>
        <v>#DIV/0!</v>
      </c>
      <c r="N211" s="6"/>
      <c r="O211" s="25">
        <v>1</v>
      </c>
      <c r="P211" s="6" t="s">
        <v>198</v>
      </c>
    </row>
    <row r="212" spans="2:16" ht="37.5" customHeight="1">
      <c r="B212" s="9" t="s">
        <v>182</v>
      </c>
      <c r="C212" s="5" t="s">
        <v>279</v>
      </c>
      <c r="D212" s="6" t="s">
        <v>381</v>
      </c>
      <c r="E212" s="6">
        <v>2494895</v>
      </c>
      <c r="F212" s="6" t="s">
        <v>346</v>
      </c>
      <c r="G212" s="6">
        <v>20.1</v>
      </c>
      <c r="H212" s="6">
        <f>STDEV(G211:G212)</f>
        <v>1.4849242404917253</v>
      </c>
      <c r="I212" s="6"/>
      <c r="J212" s="6"/>
      <c r="K212" s="6" t="s">
        <v>257</v>
      </c>
      <c r="L212" s="6" t="e">
        <f>STDEV(K211:K212)</f>
        <v>#DIV/0!</v>
      </c>
      <c r="M212" s="6"/>
      <c r="N212" s="6"/>
      <c r="O212" s="26">
        <v>1</v>
      </c>
      <c r="P212" s="6" t="s">
        <v>198</v>
      </c>
    </row>
    <row r="213" spans="2:16" ht="37.5" customHeight="1">
      <c r="B213" s="4" t="s">
        <v>382</v>
      </c>
      <c r="C213" s="5" t="s">
        <v>382</v>
      </c>
      <c r="D213" s="6"/>
      <c r="E213" s="6"/>
      <c r="F213" s="7" t="s">
        <v>345</v>
      </c>
      <c r="G213" s="6">
        <v>7.6</v>
      </c>
      <c r="H213" s="6">
        <f>AVERAGE(G213:G214)</f>
        <v>8.8</v>
      </c>
      <c r="I213" s="6">
        <f>STDEV(G213:G214)</f>
        <v>1.6970562748477043</v>
      </c>
      <c r="J213" s="6">
        <f>I213/H213*100</f>
        <v>19.28473039599664</v>
      </c>
      <c r="K213" s="6">
        <v>16.2</v>
      </c>
      <c r="L213" s="6">
        <f>AVERAGE(K213:K214)</f>
        <v>13.1</v>
      </c>
      <c r="M213" s="6">
        <f>STDEV(K213:K214)</f>
        <v>4.3840620433565975</v>
      </c>
      <c r="N213" s="6">
        <f>M213/L213*100</f>
        <v>33.466122468370976</v>
      </c>
      <c r="O213" s="25" t="s">
        <v>316</v>
      </c>
      <c r="P213" s="6" t="s">
        <v>198</v>
      </c>
    </row>
    <row r="214" spans="2:16" ht="37.5" customHeight="1">
      <c r="B214" s="9" t="s">
        <v>382</v>
      </c>
      <c r="C214" s="5" t="s">
        <v>382</v>
      </c>
      <c r="D214" s="6"/>
      <c r="E214" s="6"/>
      <c r="F214" s="6" t="s">
        <v>346</v>
      </c>
      <c r="G214" s="6">
        <v>10</v>
      </c>
      <c r="H214" s="6">
        <f>STDEV(G213:G214)</f>
        <v>1.6970562748477043</v>
      </c>
      <c r="I214" s="6"/>
      <c r="J214" s="6"/>
      <c r="K214" s="6">
        <v>10</v>
      </c>
      <c r="L214" s="6">
        <f>STDEV(K213:K214)</f>
        <v>4.3840620433565975</v>
      </c>
      <c r="M214" s="6"/>
      <c r="N214" s="6"/>
      <c r="O214" s="26" t="s">
        <v>316</v>
      </c>
      <c r="P214" s="6" t="s">
        <v>198</v>
      </c>
    </row>
    <row r="215" spans="2:16" ht="37.5" customHeight="1">
      <c r="B215" s="4" t="s">
        <v>404</v>
      </c>
      <c r="C215" s="5" t="s">
        <v>107</v>
      </c>
      <c r="D215" s="6" t="s">
        <v>108</v>
      </c>
      <c r="E215" s="6">
        <v>8002899</v>
      </c>
      <c r="F215" s="7" t="s">
        <v>345</v>
      </c>
      <c r="G215" s="6">
        <v>13.4</v>
      </c>
      <c r="H215" s="6">
        <f>AVERAGE(G215:G216)</f>
        <v>9.4</v>
      </c>
      <c r="I215" s="6">
        <f>STDEV(G215:G216)</f>
        <v>5.656854249492378</v>
      </c>
      <c r="J215" s="6">
        <f>I215/H215*100</f>
        <v>60.17930052651466</v>
      </c>
      <c r="K215" s="6">
        <v>6.9</v>
      </c>
      <c r="L215" s="6">
        <f>AVERAGE(K215:K216)</f>
        <v>6.9</v>
      </c>
      <c r="M215" s="6" t="e">
        <f>STDEV(K215:K216)</f>
        <v>#DIV/0!</v>
      </c>
      <c r="N215" s="6"/>
      <c r="O215" s="25" t="s">
        <v>316</v>
      </c>
      <c r="P215" s="6" t="s">
        <v>198</v>
      </c>
    </row>
    <row r="216" spans="2:16" ht="37.5" customHeight="1">
      <c r="B216" s="9" t="s">
        <v>404</v>
      </c>
      <c r="C216" s="5" t="s">
        <v>107</v>
      </c>
      <c r="D216" s="6" t="s">
        <v>108</v>
      </c>
      <c r="E216" s="6">
        <v>8002899</v>
      </c>
      <c r="F216" s="6" t="s">
        <v>301</v>
      </c>
      <c r="G216" s="6">
        <v>5.4</v>
      </c>
      <c r="H216" s="6">
        <f>STDEV(G215:G216)</f>
        <v>5.656854249492378</v>
      </c>
      <c r="I216" s="6"/>
      <c r="J216" s="6"/>
      <c r="K216" s="6" t="s">
        <v>257</v>
      </c>
      <c r="L216" s="6" t="e">
        <f>STDEV(K215:K216)</f>
        <v>#DIV/0!</v>
      </c>
      <c r="M216" s="6"/>
      <c r="N216" s="6"/>
      <c r="O216" s="26" t="s">
        <v>316</v>
      </c>
      <c r="P216" s="6" t="s">
        <v>198</v>
      </c>
    </row>
    <row r="217" spans="2:16" ht="37.5" customHeight="1">
      <c r="B217" s="10" t="s">
        <v>183</v>
      </c>
      <c r="C217" s="11" t="s">
        <v>184</v>
      </c>
      <c r="D217" s="8"/>
      <c r="E217" s="8"/>
      <c r="F217" s="7" t="s">
        <v>347</v>
      </c>
      <c r="G217" s="6">
        <v>12.9</v>
      </c>
      <c r="H217" s="6">
        <f>AVERAGE(G217:G218)</f>
        <v>16.3</v>
      </c>
      <c r="I217" s="6">
        <f>STDEV(G217:G218)</f>
        <v>4.8083261120685235</v>
      </c>
      <c r="J217" s="6">
        <f>I217/H217*100</f>
        <v>29.498933202874376</v>
      </c>
      <c r="K217" s="6">
        <v>13.5</v>
      </c>
      <c r="L217" s="6">
        <f>AVERAGE(K217:K218)</f>
        <v>16.95</v>
      </c>
      <c r="M217" s="6">
        <f>STDEV(K217:K218)</f>
        <v>4.879036790187184</v>
      </c>
      <c r="N217" s="6">
        <f>M217/L217*100</f>
        <v>28.784877818213477</v>
      </c>
      <c r="O217" s="25">
        <v>1</v>
      </c>
      <c r="P217" s="6" t="s">
        <v>198</v>
      </c>
    </row>
    <row r="218" spans="2:16" ht="37.5" customHeight="1">
      <c r="B218" s="9" t="s">
        <v>183</v>
      </c>
      <c r="C218" s="5" t="s">
        <v>184</v>
      </c>
      <c r="D218" s="6"/>
      <c r="E218" s="6"/>
      <c r="F218" s="6" t="s">
        <v>346</v>
      </c>
      <c r="G218" s="6">
        <v>19.7</v>
      </c>
      <c r="H218" s="6">
        <f>STDEV(G217:G218)</f>
        <v>4.8083261120685235</v>
      </c>
      <c r="I218" s="6"/>
      <c r="J218" s="6"/>
      <c r="K218" s="6">
        <v>20.4</v>
      </c>
      <c r="L218" s="6">
        <f>STDEV(K217:K218)</f>
        <v>4.879036790187184</v>
      </c>
      <c r="M218" s="6"/>
      <c r="N218" s="6"/>
      <c r="O218" s="26">
        <v>1</v>
      </c>
      <c r="P218" s="6" t="s">
        <v>198</v>
      </c>
    </row>
    <row r="219" spans="2:16" ht="37.5" customHeight="1">
      <c r="B219" s="4" t="s">
        <v>270</v>
      </c>
      <c r="C219" s="22" t="s">
        <v>271</v>
      </c>
      <c r="D219" s="19" t="s">
        <v>272</v>
      </c>
      <c r="E219" s="19">
        <v>25549160</v>
      </c>
      <c r="F219" s="7" t="s">
        <v>300</v>
      </c>
      <c r="G219" s="6">
        <v>0.8</v>
      </c>
      <c r="H219" s="6">
        <f>AVERAGE(G219:G220)</f>
        <v>0.4</v>
      </c>
      <c r="I219" s="6">
        <f>STDEV(G219:G220)</f>
        <v>0.5656854249492381</v>
      </c>
      <c r="J219" s="6">
        <f>I219/H219*100</f>
        <v>141.4213562373095</v>
      </c>
      <c r="K219" s="6">
        <v>14.1</v>
      </c>
      <c r="L219" s="6">
        <f>AVERAGE(K219:K220)</f>
        <v>9.05</v>
      </c>
      <c r="M219" s="6">
        <f>STDEV(K219:K220)</f>
        <v>7.1417784899841275</v>
      </c>
      <c r="N219" s="6">
        <f>M219/L219*100</f>
        <v>78.91467944733841</v>
      </c>
      <c r="O219" s="25" t="s">
        <v>316</v>
      </c>
      <c r="P219" s="6" t="s">
        <v>198</v>
      </c>
    </row>
    <row r="220" spans="2:16" ht="37.5" customHeight="1">
      <c r="B220" s="9" t="s">
        <v>270</v>
      </c>
      <c r="C220" s="5" t="s">
        <v>271</v>
      </c>
      <c r="D220" s="6" t="s">
        <v>272</v>
      </c>
      <c r="E220" s="6">
        <v>25549160</v>
      </c>
      <c r="F220" s="6" t="s">
        <v>298</v>
      </c>
      <c r="G220" s="6">
        <v>0</v>
      </c>
      <c r="H220" s="6">
        <f>STDEV(G219:G220)</f>
        <v>0.5656854249492381</v>
      </c>
      <c r="I220" s="6"/>
      <c r="J220" s="6"/>
      <c r="K220" s="6">
        <v>4</v>
      </c>
      <c r="L220" s="6">
        <f>STDEV(K219:K220)</f>
        <v>7.1417784899841275</v>
      </c>
      <c r="M220" s="6"/>
      <c r="N220" s="6"/>
      <c r="O220" s="26" t="s">
        <v>316</v>
      </c>
      <c r="P220" s="6" t="s">
        <v>198</v>
      </c>
    </row>
    <row r="221" spans="2:16" ht="37.5" customHeight="1">
      <c r="B221" s="9" t="s">
        <v>439</v>
      </c>
      <c r="C221" s="5" t="s">
        <v>17</v>
      </c>
      <c r="D221" s="6" t="s">
        <v>171</v>
      </c>
      <c r="E221" s="6">
        <v>4501580</v>
      </c>
      <c r="F221" s="6" t="s">
        <v>300</v>
      </c>
      <c r="G221" s="6">
        <v>2.9</v>
      </c>
      <c r="H221" s="6">
        <f>AVERAGE(G221:G222)</f>
        <v>2.5999999999999996</v>
      </c>
      <c r="I221" s="6">
        <f>STDEV(G221:G222)</f>
        <v>0.42426406871193234</v>
      </c>
      <c r="J221" s="6">
        <f>I221/H221*100</f>
        <v>16.317848796612786</v>
      </c>
      <c r="K221" s="6">
        <v>9.7</v>
      </c>
      <c r="L221" s="6">
        <f>AVERAGE(K221:K222)</f>
        <v>12.2</v>
      </c>
      <c r="M221" s="6">
        <f>STDEV(K221:K222)</f>
        <v>3.5355339059327378</v>
      </c>
      <c r="N221" s="6">
        <f>M221/L221*100</f>
        <v>28.97978611420277</v>
      </c>
      <c r="O221" s="25" t="s">
        <v>317</v>
      </c>
      <c r="P221" s="6" t="s">
        <v>198</v>
      </c>
    </row>
    <row r="222" spans="2:16" ht="37.5" customHeight="1">
      <c r="B222" s="10" t="s">
        <v>439</v>
      </c>
      <c r="C222" s="11" t="s">
        <v>17</v>
      </c>
      <c r="D222" s="8" t="s">
        <v>171</v>
      </c>
      <c r="E222" s="8">
        <v>4501580</v>
      </c>
      <c r="F222" s="7" t="s">
        <v>345</v>
      </c>
      <c r="G222" s="6">
        <v>2.3</v>
      </c>
      <c r="H222" s="6">
        <f>STDEV(G221:G222)</f>
        <v>0.42426406871193234</v>
      </c>
      <c r="I222" s="6"/>
      <c r="J222" s="6"/>
      <c r="K222" s="6">
        <v>14.7</v>
      </c>
      <c r="L222" s="6">
        <f>STDEV(K221:K222)</f>
        <v>3.5355339059327378</v>
      </c>
      <c r="M222" s="6"/>
      <c r="N222" s="6"/>
      <c r="O222" s="26" t="s">
        <v>317</v>
      </c>
      <c r="P222" s="6" t="s">
        <v>198</v>
      </c>
    </row>
    <row r="223" spans="2:16" ht="37.5" customHeight="1">
      <c r="B223" s="4" t="s">
        <v>172</v>
      </c>
      <c r="C223" s="5" t="s">
        <v>173</v>
      </c>
      <c r="D223" s="6" t="s">
        <v>145</v>
      </c>
      <c r="E223" s="6">
        <v>110883</v>
      </c>
      <c r="F223" s="7" t="s">
        <v>346</v>
      </c>
      <c r="G223" s="6">
        <v>9.25</v>
      </c>
      <c r="H223" s="6">
        <f>AVERAGE(G223:G224)</f>
        <v>11.325</v>
      </c>
      <c r="I223" s="6">
        <f>STDEV(G223:G224)</f>
        <v>2.9344931419241793</v>
      </c>
      <c r="J223" s="6">
        <f>I223/H223*100</f>
        <v>25.911639222288564</v>
      </c>
      <c r="K223" s="6">
        <v>18</v>
      </c>
      <c r="L223" s="6">
        <f>AVERAGE(K223:K224)</f>
        <v>17.9</v>
      </c>
      <c r="M223" s="6">
        <f>STDEV(K223:K224)</f>
        <v>0.14142135623764715</v>
      </c>
      <c r="N223" s="6">
        <f>M223/L223*100</f>
        <v>0.7900634426684199</v>
      </c>
      <c r="O223" s="25" t="s">
        <v>316</v>
      </c>
      <c r="P223" s="6" t="s">
        <v>198</v>
      </c>
    </row>
    <row r="224" spans="2:16" ht="37.5" customHeight="1">
      <c r="B224" s="9" t="s">
        <v>172</v>
      </c>
      <c r="C224" s="5" t="s">
        <v>173</v>
      </c>
      <c r="D224" s="6" t="s">
        <v>145</v>
      </c>
      <c r="E224" s="6">
        <v>110883</v>
      </c>
      <c r="F224" s="6" t="s">
        <v>299</v>
      </c>
      <c r="G224" s="6">
        <v>13.4</v>
      </c>
      <c r="H224" s="6">
        <f>STDEV(G223:G224)</f>
        <v>2.9344931419241793</v>
      </c>
      <c r="I224" s="6"/>
      <c r="J224" s="6"/>
      <c r="K224" s="6">
        <v>17.8</v>
      </c>
      <c r="L224" s="6">
        <f>STDEV(K223:K224)</f>
        <v>0.14142135623764715</v>
      </c>
      <c r="M224" s="6"/>
      <c r="N224" s="6"/>
      <c r="O224" s="26" t="s">
        <v>316</v>
      </c>
      <c r="P224" s="6" t="s">
        <v>198</v>
      </c>
    </row>
    <row r="225" spans="2:16" ht="37.5" customHeight="1">
      <c r="B225" s="4" t="s">
        <v>286</v>
      </c>
      <c r="C225" s="5" t="s">
        <v>287</v>
      </c>
      <c r="D225" s="6"/>
      <c r="E225" s="6"/>
      <c r="F225" s="7" t="s">
        <v>300</v>
      </c>
      <c r="G225" s="6">
        <v>3.13</v>
      </c>
      <c r="H225" s="6">
        <f>AVERAGE(G225:G226)</f>
        <v>6.5649999999999995</v>
      </c>
      <c r="I225" s="6">
        <f>STDEV(G225:G226)</f>
        <v>4.857823586751581</v>
      </c>
      <c r="J225" s="6">
        <f>I225/H225*100</f>
        <v>73.99578959256027</v>
      </c>
      <c r="K225" s="6">
        <v>4.1</v>
      </c>
      <c r="L225" s="6">
        <f>AVERAGE(K225:K226)</f>
        <v>9.899999999999999</v>
      </c>
      <c r="M225" s="6">
        <f>STDEV(K225:K226)</f>
        <v>8.202438661763951</v>
      </c>
      <c r="N225" s="6">
        <f>M225/L225*100</f>
        <v>82.85291577539346</v>
      </c>
      <c r="O225" s="25" t="s">
        <v>319</v>
      </c>
      <c r="P225" s="6" t="s">
        <v>198</v>
      </c>
    </row>
    <row r="226" spans="2:16" ht="37.5" customHeight="1">
      <c r="B226" s="9" t="s">
        <v>286</v>
      </c>
      <c r="C226" s="5" t="s">
        <v>287</v>
      </c>
      <c r="D226" s="6"/>
      <c r="E226" s="6"/>
      <c r="F226" s="6" t="s">
        <v>299</v>
      </c>
      <c r="G226" s="6">
        <v>10</v>
      </c>
      <c r="H226" s="6">
        <f>STDEV(G225:G226)</f>
        <v>4.857823586751581</v>
      </c>
      <c r="I226" s="6"/>
      <c r="J226" s="6"/>
      <c r="K226" s="6">
        <v>15.7</v>
      </c>
      <c r="L226" s="6">
        <f>STDEV(K225:K226)</f>
        <v>8.202438661763951</v>
      </c>
      <c r="M226" s="6"/>
      <c r="N226" s="6"/>
      <c r="O226" s="26" t="s">
        <v>319</v>
      </c>
      <c r="P226" s="6" t="s">
        <v>198</v>
      </c>
    </row>
    <row r="227" spans="2:16" ht="37.5" customHeight="1">
      <c r="B227" s="9" t="s">
        <v>8</v>
      </c>
      <c r="C227" s="5" t="s">
        <v>9</v>
      </c>
      <c r="D227" s="6" t="s">
        <v>10</v>
      </c>
      <c r="E227" s="6">
        <v>437741</v>
      </c>
      <c r="F227" s="6" t="s">
        <v>299</v>
      </c>
      <c r="G227" s="6">
        <v>4</v>
      </c>
      <c r="H227" s="6">
        <f>AVERAGE(G227:G228)</f>
        <v>7.65</v>
      </c>
      <c r="I227" s="6">
        <f>STDEV(G227:G228)</f>
        <v>5.161879502661795</v>
      </c>
      <c r="J227" s="6">
        <f>I227/H227*100</f>
        <v>67.47554905440253</v>
      </c>
      <c r="K227" s="6">
        <v>9</v>
      </c>
      <c r="L227" s="6">
        <f>AVERAGE(K227:K228)</f>
        <v>13.2</v>
      </c>
      <c r="M227" s="6">
        <f>STDEV(K227:K228)</f>
        <v>5.939696961966997</v>
      </c>
      <c r="N227" s="6">
        <f>M227/L227*100</f>
        <v>44.997704257325736</v>
      </c>
      <c r="O227" s="25" t="s">
        <v>316</v>
      </c>
      <c r="P227" s="6" t="s">
        <v>198</v>
      </c>
    </row>
    <row r="228" spans="2:16" ht="37.5" customHeight="1">
      <c r="B228" s="10" t="s">
        <v>8</v>
      </c>
      <c r="C228" s="11" t="s">
        <v>9</v>
      </c>
      <c r="D228" s="8" t="s">
        <v>10</v>
      </c>
      <c r="E228" s="8">
        <v>437741</v>
      </c>
      <c r="F228" s="7" t="s">
        <v>346</v>
      </c>
      <c r="G228" s="6">
        <v>11.3</v>
      </c>
      <c r="H228" s="6">
        <f>STDEV(G227:G228)</f>
        <v>5.161879502661795</v>
      </c>
      <c r="I228" s="6"/>
      <c r="J228" s="6"/>
      <c r="K228" s="6">
        <v>17.4</v>
      </c>
      <c r="L228" s="6">
        <f>STDEV(K227:K228)</f>
        <v>5.939696961966997</v>
      </c>
      <c r="M228" s="6"/>
      <c r="N228" s="6"/>
      <c r="O228" s="26" t="s">
        <v>316</v>
      </c>
      <c r="P228" s="6" t="s">
        <v>198</v>
      </c>
    </row>
  </sheetData>
  <autoFilter ref="B1:P228"/>
  <printOptions/>
  <pageMargins left="0.75" right="0.75" top="1" bottom="1" header="0.5" footer="0.5"/>
  <pageSetup orientation="portrait" paperSize="9"/>
  <ignoredErrors>
    <ignoredError sqref="H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M35" sqref="M35"/>
    </sheetView>
  </sheetViews>
  <sheetFormatPr defaultColWidth="11.00390625" defaultRowHeight="12.75"/>
  <cols>
    <col min="1" max="16384" width="8.75390625" style="0" customWidth="1"/>
  </cols>
  <sheetData>
    <row r="1" spans="1:9" ht="12.75">
      <c r="A1" t="s">
        <v>424</v>
      </c>
      <c r="I1" t="s">
        <v>425</v>
      </c>
    </row>
    <row r="2" spans="3:11" ht="12.75">
      <c r="C2" t="s">
        <v>356</v>
      </c>
      <c r="K2" t="s">
        <v>356</v>
      </c>
    </row>
    <row r="3" spans="3:12" ht="12.75">
      <c r="C3" t="s">
        <v>176</v>
      </c>
      <c r="D3" t="s">
        <v>355</v>
      </c>
      <c r="K3" t="s">
        <v>176</v>
      </c>
      <c r="L3" t="s">
        <v>355</v>
      </c>
    </row>
    <row r="4" spans="2:13" ht="12.75">
      <c r="B4" t="s">
        <v>351</v>
      </c>
      <c r="C4">
        <v>32</v>
      </c>
      <c r="D4">
        <v>8</v>
      </c>
      <c r="E4">
        <f>D4+C4</f>
        <v>40</v>
      </c>
      <c r="J4" t="s">
        <v>351</v>
      </c>
      <c r="K4">
        <v>35</v>
      </c>
      <c r="L4">
        <v>5</v>
      </c>
      <c r="M4">
        <f>L4+K4</f>
        <v>40</v>
      </c>
    </row>
    <row r="5" spans="1:13" ht="12.75">
      <c r="A5" t="s">
        <v>354</v>
      </c>
      <c r="B5" t="s">
        <v>355</v>
      </c>
      <c r="C5">
        <v>28</v>
      </c>
      <c r="D5">
        <v>44</v>
      </c>
      <c r="E5">
        <f>C5+D5</f>
        <v>72</v>
      </c>
      <c r="I5" t="s">
        <v>354</v>
      </c>
      <c r="J5" t="s">
        <v>355</v>
      </c>
      <c r="K5">
        <v>40</v>
      </c>
      <c r="L5">
        <v>27</v>
      </c>
      <c r="M5">
        <f>K5+L5</f>
        <v>67</v>
      </c>
    </row>
    <row r="6" spans="3:13" ht="12.75">
      <c r="C6">
        <f>C5+C4</f>
        <v>60</v>
      </c>
      <c r="D6">
        <f>D4+D5</f>
        <v>52</v>
      </c>
      <c r="E6">
        <f>D5+D4+C4+C5</f>
        <v>112</v>
      </c>
      <c r="K6">
        <f>K5+K4</f>
        <v>75</v>
      </c>
      <c r="L6">
        <f>L4+L5</f>
        <v>32</v>
      </c>
      <c r="M6">
        <f>L5+L4+K4+K5</f>
        <v>107</v>
      </c>
    </row>
    <row r="9" spans="3:13" ht="12.75">
      <c r="C9" t="s">
        <v>357</v>
      </c>
      <c r="D9">
        <f>(C4+D5)/E6</f>
        <v>0.6785714285714286</v>
      </c>
      <c r="E9">
        <f>D9*100</f>
        <v>67.85714285714286</v>
      </c>
      <c r="K9" t="s">
        <v>357</v>
      </c>
      <c r="L9">
        <f>(K4+L5)/M6</f>
        <v>0.5794392523364486</v>
      </c>
      <c r="M9">
        <f aca="true" t="shared" si="0" ref="M9:M15">L9*100</f>
        <v>57.943925233644855</v>
      </c>
    </row>
    <row r="10" spans="3:13" ht="12.75">
      <c r="C10" t="s">
        <v>358</v>
      </c>
      <c r="D10">
        <f>C4/E4</f>
        <v>0.8</v>
      </c>
      <c r="E10">
        <f aca="true" t="shared" si="1" ref="E10:E15">D10*100</f>
        <v>80</v>
      </c>
      <c r="K10" t="s">
        <v>358</v>
      </c>
      <c r="L10">
        <f>K4/M4</f>
        <v>0.875</v>
      </c>
      <c r="M10">
        <f t="shared" si="0"/>
        <v>87.5</v>
      </c>
    </row>
    <row r="11" spans="3:13" ht="12.75">
      <c r="C11" t="s">
        <v>359</v>
      </c>
      <c r="D11">
        <f>D5/E5</f>
        <v>0.6111111111111112</v>
      </c>
      <c r="E11">
        <f t="shared" si="1"/>
        <v>61.111111111111114</v>
      </c>
      <c r="K11" t="s">
        <v>359</v>
      </c>
      <c r="L11">
        <f>L5/M5</f>
        <v>0.40298507462686567</v>
      </c>
      <c r="M11">
        <f t="shared" si="0"/>
        <v>40.298507462686565</v>
      </c>
    </row>
    <row r="12" spans="3:13" ht="12.75">
      <c r="C12" t="s">
        <v>360</v>
      </c>
      <c r="D12">
        <f>C5/E5</f>
        <v>0.3888888888888889</v>
      </c>
      <c r="E12">
        <f t="shared" si="1"/>
        <v>38.88888888888889</v>
      </c>
      <c r="K12" t="s">
        <v>360</v>
      </c>
      <c r="L12">
        <f>K5/M5</f>
        <v>0.5970149253731343</v>
      </c>
      <c r="M12">
        <f t="shared" si="0"/>
        <v>59.70149253731343</v>
      </c>
    </row>
    <row r="13" spans="3:13" ht="12.75">
      <c r="C13" t="s">
        <v>361</v>
      </c>
      <c r="D13">
        <f>D4/E4</f>
        <v>0.2</v>
      </c>
      <c r="E13">
        <f t="shared" si="1"/>
        <v>20</v>
      </c>
      <c r="K13" t="s">
        <v>361</v>
      </c>
      <c r="L13">
        <f>L4/M4</f>
        <v>0.125</v>
      </c>
      <c r="M13">
        <f t="shared" si="0"/>
        <v>12.5</v>
      </c>
    </row>
    <row r="14" spans="3:13" ht="12.75">
      <c r="C14" t="s">
        <v>362</v>
      </c>
      <c r="D14">
        <f>C4/C6</f>
        <v>0.5333333333333333</v>
      </c>
      <c r="E14">
        <f t="shared" si="1"/>
        <v>53.333333333333336</v>
      </c>
      <c r="K14" t="s">
        <v>362</v>
      </c>
      <c r="L14">
        <f>K4/K6</f>
        <v>0.4666666666666667</v>
      </c>
      <c r="M14">
        <f t="shared" si="0"/>
        <v>46.666666666666664</v>
      </c>
    </row>
    <row r="15" spans="3:13" ht="12.75">
      <c r="C15" t="s">
        <v>363</v>
      </c>
      <c r="D15">
        <f>D5/D6</f>
        <v>0.8461538461538461</v>
      </c>
      <c r="E15">
        <f t="shared" si="1"/>
        <v>84.61538461538461</v>
      </c>
      <c r="K15" t="s">
        <v>363</v>
      </c>
      <c r="L15">
        <f>L5/L6</f>
        <v>0.84375</v>
      </c>
      <c r="M15">
        <f t="shared" si="0"/>
        <v>84.375</v>
      </c>
    </row>
    <row r="18" spans="3:11" ht="12.75">
      <c r="C18" t="s">
        <v>356</v>
      </c>
      <c r="K18" t="s">
        <v>356</v>
      </c>
    </row>
    <row r="19" spans="3:12" ht="12.75">
      <c r="C19" t="s">
        <v>176</v>
      </c>
      <c r="D19" t="s">
        <v>355</v>
      </c>
      <c r="K19" t="s">
        <v>176</v>
      </c>
      <c r="L19" t="s">
        <v>355</v>
      </c>
    </row>
    <row r="20" spans="2:13" ht="12.75">
      <c r="B20" t="s">
        <v>351</v>
      </c>
      <c r="C20">
        <v>62</v>
      </c>
      <c r="D20">
        <v>23</v>
      </c>
      <c r="E20">
        <f>D20+C20</f>
        <v>85</v>
      </c>
      <c r="J20" t="s">
        <v>351</v>
      </c>
      <c r="K20">
        <v>65</v>
      </c>
      <c r="L20">
        <v>15</v>
      </c>
      <c r="M20">
        <f>L20+K20</f>
        <v>80</v>
      </c>
    </row>
    <row r="21" spans="1:13" ht="12.75">
      <c r="A21" t="s">
        <v>354</v>
      </c>
      <c r="B21" t="s">
        <v>355</v>
      </c>
      <c r="C21">
        <v>44</v>
      </c>
      <c r="D21">
        <v>104</v>
      </c>
      <c r="E21">
        <f>C21+D21</f>
        <v>148</v>
      </c>
      <c r="I21" t="s">
        <v>354</v>
      </c>
      <c r="J21" t="s">
        <v>355</v>
      </c>
      <c r="K21">
        <v>72</v>
      </c>
      <c r="L21">
        <v>63</v>
      </c>
      <c r="M21">
        <f>K21+L21</f>
        <v>135</v>
      </c>
    </row>
    <row r="22" spans="3:13" ht="12.75">
      <c r="C22">
        <f>C21+C20</f>
        <v>106</v>
      </c>
      <c r="D22">
        <f>D20+D21</f>
        <v>127</v>
      </c>
      <c r="E22">
        <f>D21+D20+C20+C21</f>
        <v>233</v>
      </c>
      <c r="K22">
        <f>K21+K20</f>
        <v>137</v>
      </c>
      <c r="L22">
        <f>L20+L21</f>
        <v>78</v>
      </c>
      <c r="M22">
        <f>L21+L20+K20+K21</f>
        <v>215</v>
      </c>
    </row>
    <row r="25" spans="3:13" ht="12.75">
      <c r="C25" t="s">
        <v>357</v>
      </c>
      <c r="D25">
        <f>(C20+D21)/E22</f>
        <v>0.7124463519313304</v>
      </c>
      <c r="E25">
        <f aca="true" t="shared" si="2" ref="E25:E31">D25*100</f>
        <v>71.24463519313305</v>
      </c>
      <c r="K25" t="s">
        <v>357</v>
      </c>
      <c r="L25">
        <f>(K20+L21)/M22</f>
        <v>0.5953488372093023</v>
      </c>
      <c r="M25">
        <f aca="true" t="shared" si="3" ref="M25:M31">L25*100</f>
        <v>59.53488372093023</v>
      </c>
    </row>
    <row r="26" spans="3:13" ht="12.75">
      <c r="C26" t="s">
        <v>358</v>
      </c>
      <c r="D26">
        <f>C20/E20</f>
        <v>0.7294117647058823</v>
      </c>
      <c r="E26">
        <f t="shared" si="2"/>
        <v>72.94117647058823</v>
      </c>
      <c r="K26" t="s">
        <v>358</v>
      </c>
      <c r="L26">
        <f>K20/M20</f>
        <v>0.8125</v>
      </c>
      <c r="M26">
        <f t="shared" si="3"/>
        <v>81.25</v>
      </c>
    </row>
    <row r="27" spans="3:13" ht="12.75">
      <c r="C27" t="s">
        <v>359</v>
      </c>
      <c r="D27">
        <f>D21/E21</f>
        <v>0.7027027027027027</v>
      </c>
      <c r="E27">
        <f t="shared" si="2"/>
        <v>70.27027027027027</v>
      </c>
      <c r="K27" t="s">
        <v>359</v>
      </c>
      <c r="L27">
        <f>L21/M21</f>
        <v>0.4666666666666667</v>
      </c>
      <c r="M27">
        <f t="shared" si="3"/>
        <v>46.666666666666664</v>
      </c>
    </row>
    <row r="28" spans="3:13" ht="12.75">
      <c r="C28" t="s">
        <v>360</v>
      </c>
      <c r="D28">
        <f>C21/E21</f>
        <v>0.2972972972972973</v>
      </c>
      <c r="E28">
        <f t="shared" si="2"/>
        <v>29.72972972972973</v>
      </c>
      <c r="K28" t="s">
        <v>360</v>
      </c>
      <c r="L28">
        <f>K21/M21</f>
        <v>0.5333333333333333</v>
      </c>
      <c r="M28">
        <f t="shared" si="3"/>
        <v>53.333333333333336</v>
      </c>
    </row>
    <row r="29" spans="3:13" ht="12.75">
      <c r="C29" t="s">
        <v>361</v>
      </c>
      <c r="D29">
        <f>D20/E20</f>
        <v>0.27058823529411763</v>
      </c>
      <c r="E29">
        <f t="shared" si="2"/>
        <v>27.058823529411764</v>
      </c>
      <c r="K29" t="s">
        <v>361</v>
      </c>
      <c r="L29">
        <f>L20/M20</f>
        <v>0.1875</v>
      </c>
      <c r="M29">
        <f t="shared" si="3"/>
        <v>18.75</v>
      </c>
    </row>
    <row r="30" spans="3:13" ht="12.75">
      <c r="C30" t="s">
        <v>362</v>
      </c>
      <c r="D30">
        <f>C20/C22</f>
        <v>0.5849056603773585</v>
      </c>
      <c r="E30">
        <f t="shared" si="2"/>
        <v>58.490566037735846</v>
      </c>
      <c r="K30" t="s">
        <v>362</v>
      </c>
      <c r="L30">
        <f>K20/K22</f>
        <v>0.4744525547445255</v>
      </c>
      <c r="M30">
        <f t="shared" si="3"/>
        <v>47.44525547445255</v>
      </c>
    </row>
    <row r="31" spans="3:13" ht="12.75">
      <c r="C31" t="s">
        <v>363</v>
      </c>
      <c r="D31">
        <f>D21/D22</f>
        <v>0.8188976377952756</v>
      </c>
      <c r="E31">
        <f t="shared" si="2"/>
        <v>81.88976377952756</v>
      </c>
      <c r="K31" t="s">
        <v>363</v>
      </c>
      <c r="L31">
        <f>L21/L22</f>
        <v>0.8076923076923077</v>
      </c>
      <c r="M31">
        <f t="shared" si="3"/>
        <v>80.76923076923077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Neepa Choksi</dc:creator>
  <cp:keywords/>
  <dc:description/>
  <cp:lastModifiedBy>Nelson Johnson</cp:lastModifiedBy>
  <cp:lastPrinted>2006-03-01T16:36:44Z</cp:lastPrinted>
  <dcterms:created xsi:type="dcterms:W3CDTF">2004-05-26T17:54:44Z</dcterms:created>
  <dcterms:modified xsi:type="dcterms:W3CDTF">2005-01-05T03:28:41Z</dcterms:modified>
  <cp:category/>
  <cp:version/>
  <cp:contentType/>
  <cp:contentStatus/>
</cp:coreProperties>
</file>