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<sst xmlns="http://schemas.openxmlformats.org/spreadsheetml/2006/main" count="22" uniqueCount="21">
  <si>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Corn Price ($/bu)</t>
  </si>
  <si>
    <t>Soybean Price ($/bu)</t>
  </si>
  <si>
    <t>Weights</t>
  </si>
  <si>
    <t>Corn</t>
  </si>
  <si>
    <t>Soybeans</t>
  </si>
  <si>
    <t>Alfalfa</t>
  </si>
  <si>
    <t>Reported Price</t>
  </si>
  <si>
    <t>Price/lb</t>
  </si>
  <si>
    <t>Estimated 16% Dairy Ration Cost ($/cwt)</t>
  </si>
  <si>
    <t>#'s/Unit</t>
  </si>
  <si>
    <t>Unit</t>
  </si>
  <si>
    <t>bu</t>
  </si>
  <si>
    <t>Ton</t>
  </si>
  <si>
    <t>Feed Cost</t>
  </si>
  <si>
    <t>Base Ration Value</t>
  </si>
  <si>
    <t>Effective Percent</t>
  </si>
  <si>
    <t>MILC Target</t>
  </si>
  <si>
    <t>Class III/IV Mover</t>
  </si>
  <si>
    <t>Paramaters (Do not Change)</t>
  </si>
  <si>
    <t>Alfalfa Hay ($/Ton)</t>
  </si>
  <si>
    <t>Percent Above Base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</si>
</sst>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0_);[Red]\(&quot;$&quot;#,##0.0000\)"/>
    <numFmt numFmtId="166" formatCode="#,##0.0_);[Red]\(#,##0.0\)"/>
    <numFmt numFmtId="167" formatCode="0.0000"/>
    <numFmt numFmtId="168" formatCode="0.000"/>
    <numFmt numFmtId="169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165" fontId="0" fillId="0" borderId="1" xfId="0" applyNumberFormat="1" applyBorder="1" applyAlignment="1">
      <alignment/>
    </xf>
    <xf numFmtId="8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 vertical="center" wrapText="1"/>
    </xf>
    <xf numFmtId="4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8" fontId="1" fillId="3" borderId="1" xfId="0" applyNumberFormat="1" applyFont="1" applyFill="1" applyBorder="1" applyAlignment="1">
      <alignment/>
    </xf>
    <xf numFmtId="6" fontId="1" fillId="3" borderId="1" xfId="0" applyNumberFormat="1" applyFont="1" applyFill="1" applyBorder="1" applyAlignment="1">
      <alignment/>
    </xf>
    <xf numFmtId="0" fontId="0" fillId="0" borderId="3" xfId="0" applyBorder="1" applyAlignment="1">
      <alignment horizontal="right"/>
    </xf>
    <xf numFmtId="8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right"/>
    </xf>
    <xf numFmtId="0" fontId="0" fillId="0" borderId="1" xfId="0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right" vertical="center" wrapText="1"/>
    </xf>
    <xf numFmtId="0" fontId="0" fillId="6" borderId="4" xfId="0" applyFill="1" applyBorder="1" applyAlignment="1">
      <alignment horizontal="right" vertical="center"/>
    </xf>
    <xf numFmtId="0" fontId="0" fillId="6" borderId="3" xfId="0" applyFill="1" applyBorder="1" applyAlignment="1">
      <alignment horizontal="right" vertical="center"/>
    </xf>
    <xf numFmtId="0" fontId="0" fillId="7" borderId="1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9" borderId="1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238125</xdr:colOff>
      <xdr:row>10</xdr:row>
      <xdr:rowOff>76200</xdr:rowOff>
    </xdr:from>
    <xdr:ext cx="857250" cy="352425"/>
    <xdr:sp>
      <xdr:nvSpPr>
        <xdr:cNvPr id="1" name="TextBox 1"/>
        <xdr:cNvSpPr txBox="1">
          <a:spLocks noChangeArrowheads="1"/>
        </xdr:cNvSpPr>
      </xdr:nvSpPr>
      <xdr:spPr>
        <a:xfrm>
          <a:off x="847725" y="2009775"/>
          <a:ext cx="857250" cy="3524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Change These
Values Only</a:t>
          </a:r>
        </a:p>
      </xdr:txBody>
    </xdr:sp>
    <xdr:clientData/>
  </xdr:oneCellAnchor>
  <xdr:twoCellAnchor>
    <xdr:from>
      <xdr:col>2</xdr:col>
      <xdr:colOff>28575</xdr:colOff>
      <xdr:row>10</xdr:row>
      <xdr:rowOff>38100</xdr:rowOff>
    </xdr:from>
    <xdr:to>
      <xdr:col>2</xdr:col>
      <xdr:colOff>600075</xdr:colOff>
      <xdr:row>10</xdr:row>
      <xdr:rowOff>123825</xdr:rowOff>
    </xdr:to>
    <xdr:sp>
      <xdr:nvSpPr>
        <xdr:cNvPr id="2" name="AutoShape 3"/>
        <xdr:cNvSpPr>
          <a:spLocks/>
        </xdr:cNvSpPr>
      </xdr:nvSpPr>
      <xdr:spPr>
        <a:xfrm rot="16200000">
          <a:off x="1866900" y="1971675"/>
          <a:ext cx="571500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1104900</xdr:colOff>
      <xdr:row>10</xdr:row>
      <xdr:rowOff>123825</xdr:rowOff>
    </xdr:from>
    <xdr:to>
      <xdr:col>2</xdr:col>
      <xdr:colOff>314325</xdr:colOff>
      <xdr:row>12</xdr:row>
      <xdr:rowOff>19050</xdr:rowOff>
    </xdr:to>
    <xdr:sp>
      <xdr:nvSpPr>
        <xdr:cNvPr id="3" name="AutoShape 4"/>
        <xdr:cNvSpPr>
          <a:spLocks/>
        </xdr:cNvSpPr>
      </xdr:nvSpPr>
      <xdr:spPr>
        <a:xfrm>
          <a:off x="1714500" y="2057400"/>
          <a:ext cx="438150" cy="219075"/>
        </a:xfrm>
        <a:custGeom>
          <a:pathLst>
            <a:path h="23" w="46">
              <a:moveTo>
                <a:pt x="0" y="11"/>
              </a:moveTo>
              <a:cubicBezTo>
                <a:pt x="4" y="17"/>
                <a:pt x="9" y="23"/>
                <a:pt x="17" y="21"/>
              </a:cubicBezTo>
              <a:cubicBezTo>
                <a:pt x="25" y="19"/>
                <a:pt x="42" y="3"/>
                <a:pt x="4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 topLeftCell="A1">
      <selection activeCell="E16" sqref="E16"/>
    </sheetView>
  </sheetViews>
  <sheetFormatPr defaultColWidth="9.140625" defaultRowHeight="12.75"/>
  <cols>
    <col min="2" max="2" width="18.421875" style="0" customWidth="1"/>
    <col min="6" max="6" width="3.00390625" style="0" customWidth="1"/>
  </cols>
  <sheetData>
    <row r="1" ht="9.75" customHeight="1"/>
    <row r="2" spans="1:5" ht="12.75">
      <c r="A2" s="20" t="s">
        <v>18</v>
      </c>
      <c r="C2" s="6" t="s">
        <v>10</v>
      </c>
      <c r="D2" s="6" t="s">
        <v>9</v>
      </c>
      <c r="E2" s="6" t="s">
        <v>2</v>
      </c>
    </row>
    <row r="3" spans="1:5" ht="16.5" customHeight="1">
      <c r="A3" s="20"/>
      <c r="B3" s="17" t="s">
        <v>3</v>
      </c>
      <c r="C3" s="5" t="s">
        <v>11</v>
      </c>
      <c r="D3" s="5">
        <v>56</v>
      </c>
      <c r="E3" s="5">
        <v>51</v>
      </c>
    </row>
    <row r="4" spans="1:9" ht="16.5" customHeight="1">
      <c r="A4" s="20"/>
      <c r="B4" s="17" t="s">
        <v>4</v>
      </c>
      <c r="C4" s="5" t="s">
        <v>11</v>
      </c>
      <c r="D4" s="5">
        <v>60</v>
      </c>
      <c r="E4" s="5">
        <v>8</v>
      </c>
      <c r="G4" s="22" t="s">
        <v>14</v>
      </c>
      <c r="H4" s="23"/>
      <c r="I4" s="18">
        <v>7.35</v>
      </c>
    </row>
    <row r="5" spans="1:5" ht="20.25" customHeight="1">
      <c r="A5" s="20"/>
      <c r="B5" s="17" t="s">
        <v>5</v>
      </c>
      <c r="C5" s="5" t="s">
        <v>12</v>
      </c>
      <c r="D5" s="5">
        <v>2000</v>
      </c>
      <c r="E5" s="5">
        <v>41</v>
      </c>
    </row>
    <row r="6" spans="2:3" ht="12.75">
      <c r="B6" s="1"/>
      <c r="C6" s="2"/>
    </row>
    <row r="7" spans="3:5" ht="25.5">
      <c r="C7" s="7" t="s">
        <v>6</v>
      </c>
      <c r="D7" s="8" t="s">
        <v>7</v>
      </c>
      <c r="E7" s="7" t="s">
        <v>13</v>
      </c>
    </row>
    <row r="8" spans="2:5" ht="12.75">
      <c r="B8" s="4" t="s">
        <v>0</v>
      </c>
      <c r="C8" s="15">
        <v>5.28</v>
      </c>
      <c r="D8" s="9">
        <f>C8/$D$3</f>
        <v>0.09428571428571429</v>
      </c>
      <c r="E8" s="10">
        <f>D8*$E$3</f>
        <v>4.808571428571429</v>
      </c>
    </row>
    <row r="9" spans="2:5" ht="12.75">
      <c r="B9" s="4" t="s">
        <v>1</v>
      </c>
      <c r="C9" s="15">
        <v>12.1</v>
      </c>
      <c r="D9" s="9">
        <f>C9/$D$4</f>
        <v>0.20166666666666666</v>
      </c>
      <c r="E9" s="10">
        <f>D9*$E$4</f>
        <v>1.6133333333333333</v>
      </c>
    </row>
    <row r="10" spans="2:5" ht="12.75">
      <c r="B10" s="4" t="s">
        <v>19</v>
      </c>
      <c r="C10" s="16">
        <v>177</v>
      </c>
      <c r="D10" s="9">
        <f>C10/$D$5</f>
        <v>0.0885</v>
      </c>
      <c r="E10" s="10">
        <f>D10*$E$5</f>
        <v>3.6285</v>
      </c>
    </row>
    <row r="14" spans="2:5" ht="29.25" customHeight="1">
      <c r="B14" s="3"/>
      <c r="C14" s="21" t="s">
        <v>8</v>
      </c>
      <c r="D14" s="21"/>
      <c r="E14" s="11">
        <f>SUM(E8:E10)</f>
        <v>10.050404761904762</v>
      </c>
    </row>
    <row r="15" spans="3:4" ht="7.5" customHeight="1">
      <c r="C15" s="1"/>
      <c r="D15" s="1"/>
    </row>
    <row r="16" spans="3:5" ht="12.75">
      <c r="C16" s="24" t="s">
        <v>20</v>
      </c>
      <c r="D16" s="24"/>
      <c r="E16" s="12">
        <f>(E14-$I$4)/$I$4*100</f>
        <v>36.74020084224166</v>
      </c>
    </row>
    <row r="17" spans="3:5" ht="5.25" customHeight="1">
      <c r="C17" s="1"/>
      <c r="D17" s="1"/>
      <c r="E17" s="2"/>
    </row>
    <row r="18" spans="3:5" ht="12.75">
      <c r="C18" s="25" t="s">
        <v>15</v>
      </c>
      <c r="D18" s="25"/>
      <c r="E18" s="13">
        <f>IF(E16&gt;0,0.45*E16,0)</f>
        <v>16.533090379008748</v>
      </c>
    </row>
    <row r="19" spans="3:5" ht="6" customHeight="1">
      <c r="C19" s="1"/>
      <c r="D19" s="1"/>
      <c r="E19" s="2"/>
    </row>
    <row r="20" spans="3:5" ht="12.75">
      <c r="C20" s="26" t="s">
        <v>16</v>
      </c>
      <c r="D20" s="26"/>
      <c r="E20" s="14">
        <f>(1+E18/100)*16.94</f>
        <v>19.740705510204084</v>
      </c>
    </row>
    <row r="21" ht="5.25" customHeight="1"/>
    <row r="22" spans="3:5" ht="12.75">
      <c r="C22" s="19" t="s">
        <v>17</v>
      </c>
      <c r="D22" s="19"/>
      <c r="E22" s="14">
        <f>E20-3.25</f>
        <v>16.490705510204084</v>
      </c>
    </row>
  </sheetData>
  <mergeCells count="7">
    <mergeCell ref="C22:D22"/>
    <mergeCell ref="A2:A5"/>
    <mergeCell ref="C14:D14"/>
    <mergeCell ref="G4:H4"/>
    <mergeCell ref="C16:D16"/>
    <mergeCell ref="C18:D18"/>
    <mergeCell ref="C20:D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Gould and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gould</dc:creator>
  <cp:keywords/>
  <dc:description/>
  <cp:lastModifiedBy>asime.atuboyedia</cp:lastModifiedBy>
  <dcterms:created xsi:type="dcterms:W3CDTF">2008-05-16T20:56:44Z</dcterms:created>
  <dcterms:modified xsi:type="dcterms:W3CDTF">2008-12-30T21:50:15Z</dcterms:modified>
  <cp:category/>
  <cp:version/>
  <cp:contentType/>
  <cp:contentStatus/>
</cp:coreProperties>
</file>