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68" windowHeight="3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<sst xmlns="http://schemas.openxmlformats.org/spreadsheetml/2006/main" count="71" uniqueCount="30">
  <si>
    <t>2003-2004</t>
  </si>
  <si>
    <t>2001-2002</t>
  </si>
  <si>
    <t>1999-2000</t>
  </si>
  <si>
    <t>1997-98</t>
  </si>
  <si>
    <t>1995-96</t>
  </si>
  <si>
    <t>Democratic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</si>
  <si>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</si>
  <si>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</si>
  <si>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</si>
  <si>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</si>
  <si>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</si>
  <si>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</si>
  <si>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</si>
  <si>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</si>
  <si>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</si>
  <si>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>Cash on Hand</t>
  </si>
  <si>
    <t>Debts Owed By</t>
  </si>
  <si>
    <t>Democratic Senatorial Campaign Committee</t>
  </si>
  <si>
    <t>Democratic Congressional Campaign Committee</t>
  </si>
  <si>
    <t xml:space="preserve">   Transfers from National</t>
  </si>
  <si>
    <t>Total Democratic</t>
  </si>
  <si>
    <t>Receipts*</t>
  </si>
  <si>
    <t>Disbursements*</t>
  </si>
  <si>
    <t>Note: This table includes only federal activity</t>
  </si>
  <si>
    <t>2005-2006</t>
  </si>
  <si>
    <t>2007-2008</t>
  </si>
  <si>
    <t>Table 1</t>
  </si>
  <si>
    <t>Political Party Financial Activity - January 1 of the Nonelection Year Through June 30 of the Election Year</t>
  </si>
  <si>
    <t>State/Local</t>
  </si>
  <si>
    <t xml:space="preserve">   *Grand totals do not include transfers from other party committees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</si>
</sst>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39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J67" sqref="J67"/>
    </sheetView>
  </sheetViews>
  <sheetFormatPr defaultColWidth="9.140625" defaultRowHeight="12.75"/>
  <cols>
    <col min="1" max="1" width="4.57421875" style="0" customWidth="1"/>
    <col min="2" max="2" width="25.28125" style="0" customWidth="1"/>
    <col min="3" max="3" width="16.28125" style="0" customWidth="1"/>
    <col min="4" max="4" width="12.8515625" style="0" customWidth="1"/>
    <col min="5" max="6" width="11.8515625" style="0" bestFit="1" customWidth="1"/>
    <col min="7" max="7" width="12.140625" style="0" bestFit="1" customWidth="1"/>
    <col min="8" max="8" width="11.8515625" style="0" bestFit="1" customWidth="1"/>
    <col min="9" max="9" width="12.7109375" style="0" bestFit="1" customWidth="1"/>
    <col min="10" max="11" width="11.7109375" style="0" bestFit="1" customWidth="1"/>
    <col min="12" max="12" width="13.140625" style="13" customWidth="1"/>
  </cols>
  <sheetData>
    <row r="1" spans="1:15" ht="1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  <c r="N1" s="20"/>
      <c r="O1" s="20"/>
    </row>
    <row r="2" spans="1:15" ht="1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  <c r="M2" s="20"/>
      <c r="N2" s="20"/>
      <c r="O2" s="20"/>
    </row>
    <row r="3" spans="2:8" ht="12.75">
      <c r="B3" s="2"/>
      <c r="C3" s="2"/>
      <c r="D3" s="2"/>
      <c r="E3" s="2"/>
      <c r="F3" s="2"/>
      <c r="G3" s="4"/>
      <c r="H3" s="3"/>
    </row>
    <row r="4" spans="2:12" ht="12.75">
      <c r="B4" s="1"/>
      <c r="C4" s="5" t="s">
        <v>25</v>
      </c>
      <c r="D4" s="5" t="s">
        <v>24</v>
      </c>
      <c r="E4" s="5" t="s">
        <v>0</v>
      </c>
      <c r="F4" s="5" t="s">
        <v>1</v>
      </c>
      <c r="G4" s="6" t="s">
        <v>2</v>
      </c>
      <c r="H4" s="7" t="s">
        <v>3</v>
      </c>
      <c r="I4" s="8" t="s">
        <v>4</v>
      </c>
      <c r="J4" s="23"/>
      <c r="K4" s="23"/>
      <c r="L4" s="14"/>
    </row>
    <row r="5" spans="1:11" ht="15">
      <c r="A5" s="21" t="s">
        <v>5</v>
      </c>
      <c r="B5" s="2"/>
      <c r="C5" s="2"/>
      <c r="D5" s="2"/>
      <c r="E5" s="2"/>
      <c r="F5" s="2"/>
      <c r="G5" s="4"/>
      <c r="H5" s="3"/>
      <c r="J5" s="24"/>
      <c r="K5" s="24"/>
    </row>
    <row r="6" spans="2:11" ht="12.75">
      <c r="B6" s="9" t="s">
        <v>6</v>
      </c>
      <c r="C6" s="4">
        <v>89964358</v>
      </c>
      <c r="D6" s="4">
        <v>90463564</v>
      </c>
      <c r="E6" s="12">
        <v>125360052</v>
      </c>
      <c r="F6" s="4">
        <v>44508833</v>
      </c>
      <c r="G6" s="4">
        <v>51841920</v>
      </c>
      <c r="H6" s="10">
        <v>44768786</v>
      </c>
      <c r="I6" s="11">
        <v>68888301</v>
      </c>
      <c r="J6" s="11"/>
      <c r="K6" s="11"/>
    </row>
    <row r="7" spans="2:11" ht="12.75">
      <c r="B7" s="9" t="s">
        <v>7</v>
      </c>
      <c r="C7" s="4">
        <v>82151299</v>
      </c>
      <c r="D7" s="4">
        <v>82872738</v>
      </c>
      <c r="E7" s="12">
        <v>111067675</v>
      </c>
      <c r="F7" s="4">
        <v>39109437</v>
      </c>
      <c r="G7" s="4">
        <v>47591413</v>
      </c>
      <c r="H7" s="10">
        <v>36505057</v>
      </c>
      <c r="I7" s="11">
        <v>59382049</v>
      </c>
      <c r="J7" s="11"/>
      <c r="K7" s="11"/>
    </row>
    <row r="8" spans="2:11" ht="12.75">
      <c r="B8" s="9" t="s">
        <v>8</v>
      </c>
      <c r="C8" s="4">
        <v>2227941</v>
      </c>
      <c r="D8" s="4">
        <v>2434155</v>
      </c>
      <c r="E8" s="12">
        <v>6698910</v>
      </c>
      <c r="F8" s="4">
        <v>883664</v>
      </c>
      <c r="G8" s="4">
        <v>1745670</v>
      </c>
      <c r="H8" s="10">
        <v>1267400</v>
      </c>
      <c r="I8" s="11">
        <v>1369937</v>
      </c>
      <c r="J8" s="11"/>
      <c r="K8" s="11"/>
    </row>
    <row r="9" spans="2:11" ht="12.75">
      <c r="B9" s="9" t="s">
        <v>9</v>
      </c>
      <c r="C9" s="4">
        <v>2300</v>
      </c>
      <c r="D9" s="4">
        <v>400000</v>
      </c>
      <c r="E9" s="12">
        <v>0</v>
      </c>
      <c r="F9" s="4">
        <v>0</v>
      </c>
      <c r="G9" s="4">
        <v>10400</v>
      </c>
      <c r="H9" s="10">
        <v>6000</v>
      </c>
      <c r="I9" s="11">
        <v>32500</v>
      </c>
      <c r="J9" s="11"/>
      <c r="K9" s="11"/>
    </row>
    <row r="10" spans="2:11" ht="12.75">
      <c r="B10" s="9" t="s">
        <v>10</v>
      </c>
      <c r="C10" s="4">
        <v>835</v>
      </c>
      <c r="D10" s="4">
        <f>9231+125000+435000</f>
        <v>569231</v>
      </c>
      <c r="E10" s="12">
        <v>5350</v>
      </c>
      <c r="F10" s="4">
        <v>2455265</v>
      </c>
      <c r="G10" s="4">
        <v>1591900</v>
      </c>
      <c r="H10" s="10">
        <v>2608090</v>
      </c>
      <c r="I10" s="11">
        <v>1119307</v>
      </c>
      <c r="J10" s="11"/>
      <c r="K10" s="11"/>
    </row>
    <row r="11" spans="2:11" ht="12.75">
      <c r="B11" s="9" t="s">
        <v>11</v>
      </c>
      <c r="C11" s="4">
        <v>89147970</v>
      </c>
      <c r="D11" s="4">
        <v>85665632</v>
      </c>
      <c r="E11" s="12">
        <v>66880878</v>
      </c>
      <c r="F11" s="4">
        <v>46412162</v>
      </c>
      <c r="G11" s="4">
        <v>44271724</v>
      </c>
      <c r="H11" s="10">
        <v>47417318</v>
      </c>
      <c r="I11" s="11">
        <v>63817765</v>
      </c>
      <c r="J11" s="11"/>
      <c r="K11" s="11"/>
    </row>
    <row r="12" spans="2:11" ht="12.75">
      <c r="B12" s="9" t="s">
        <v>12</v>
      </c>
      <c r="C12" s="4">
        <v>37650</v>
      </c>
      <c r="D12" s="4">
        <v>7000</v>
      </c>
      <c r="E12" s="12">
        <v>6000</v>
      </c>
      <c r="F12" s="4">
        <v>0</v>
      </c>
      <c r="G12" s="4">
        <v>1017</v>
      </c>
      <c r="H12" s="10">
        <v>6894</v>
      </c>
      <c r="I12" s="11">
        <v>17675</v>
      </c>
      <c r="J12" s="11"/>
      <c r="K12" s="11"/>
    </row>
    <row r="13" spans="2:11" ht="12.75">
      <c r="B13" s="9" t="s">
        <v>13</v>
      </c>
      <c r="C13" s="4">
        <v>0</v>
      </c>
      <c r="D13" s="4">
        <v>361557</v>
      </c>
      <c r="E13" s="12">
        <v>4570</v>
      </c>
      <c r="F13" s="4">
        <v>346216</v>
      </c>
      <c r="G13" s="4">
        <v>16095</v>
      </c>
      <c r="H13" s="10">
        <v>3208900</v>
      </c>
      <c r="I13" s="11">
        <v>29978</v>
      </c>
      <c r="J13" s="11"/>
      <c r="K13" s="11"/>
    </row>
    <row r="14" spans="2:11" ht="12.75">
      <c r="B14" s="9" t="s">
        <v>14</v>
      </c>
      <c r="C14" s="4">
        <v>637519</v>
      </c>
      <c r="D14" s="4">
        <v>-23104</v>
      </c>
      <c r="E14" s="12">
        <v>0</v>
      </c>
      <c r="F14" s="4">
        <v>0</v>
      </c>
      <c r="G14" s="4">
        <v>0</v>
      </c>
      <c r="H14" s="10">
        <v>0</v>
      </c>
      <c r="I14" s="11">
        <v>0</v>
      </c>
      <c r="J14" s="11"/>
      <c r="K14" s="11"/>
    </row>
    <row r="15" spans="2:11" ht="12.75">
      <c r="B15" s="9" t="s">
        <v>15</v>
      </c>
      <c r="C15" s="4">
        <v>4526688</v>
      </c>
      <c r="D15" s="4">
        <v>10849337</v>
      </c>
      <c r="E15" s="12">
        <v>60039654</v>
      </c>
      <c r="F15" s="4">
        <v>3870684</v>
      </c>
      <c r="G15" s="4">
        <v>9317403</v>
      </c>
      <c r="H15" s="10">
        <v>1171853</v>
      </c>
      <c r="I15" s="11">
        <v>5259061</v>
      </c>
      <c r="J15" s="11"/>
      <c r="K15" s="11"/>
    </row>
    <row r="16" spans="2:11" ht="12.75">
      <c r="B16" s="9" t="s">
        <v>16</v>
      </c>
      <c r="C16" s="4">
        <v>0</v>
      </c>
      <c r="D16" s="4">
        <v>0</v>
      </c>
      <c r="E16" s="12">
        <v>0</v>
      </c>
      <c r="F16" s="4">
        <v>3959582</v>
      </c>
      <c r="G16" s="4">
        <v>0</v>
      </c>
      <c r="H16" s="10">
        <v>6893787</v>
      </c>
      <c r="I16" s="11">
        <v>4662595</v>
      </c>
      <c r="J16" s="11"/>
      <c r="K16" s="11"/>
    </row>
    <row r="17" spans="2:11" ht="12.75">
      <c r="B17" s="2"/>
      <c r="C17" s="4"/>
      <c r="D17" s="4"/>
      <c r="E17" s="12"/>
      <c r="F17" s="4"/>
      <c r="G17" s="4"/>
      <c r="H17" s="10"/>
      <c r="I17" s="11"/>
      <c r="J17" s="11"/>
      <c r="K17" s="11"/>
    </row>
    <row r="18" spans="1:11" ht="15">
      <c r="A18" s="21" t="s">
        <v>17</v>
      </c>
      <c r="B18" s="2"/>
      <c r="C18" s="4"/>
      <c r="D18" s="4"/>
      <c r="E18" s="12"/>
      <c r="F18" s="4"/>
      <c r="G18" s="4"/>
      <c r="H18" s="10"/>
      <c r="I18" s="11"/>
      <c r="J18" s="11"/>
      <c r="K18" s="11"/>
    </row>
    <row r="19" spans="2:11" ht="12.75">
      <c r="B19" s="9" t="s">
        <v>6</v>
      </c>
      <c r="C19" s="4">
        <v>93278239</v>
      </c>
      <c r="D19" s="4">
        <f>64161877+8833331</f>
        <v>72995208</v>
      </c>
      <c r="E19" s="12">
        <v>49258339</v>
      </c>
      <c r="F19" s="4">
        <v>29842254</v>
      </c>
      <c r="G19" s="4">
        <v>24976885</v>
      </c>
      <c r="H19" s="10">
        <v>19393301</v>
      </c>
      <c r="I19" s="11">
        <v>17162590</v>
      </c>
      <c r="J19" s="11"/>
      <c r="K19" s="11"/>
    </row>
    <row r="20" spans="2:11" ht="12.75">
      <c r="B20" s="9" t="s">
        <v>7</v>
      </c>
      <c r="C20" s="4">
        <v>73588959</v>
      </c>
      <c r="D20" s="4">
        <f>49849396+6628470</f>
        <v>56477866</v>
      </c>
      <c r="E20" s="12">
        <v>36581330</v>
      </c>
      <c r="F20" s="4">
        <v>13339914</v>
      </c>
      <c r="G20" s="4">
        <v>13166077</v>
      </c>
      <c r="H20" s="10">
        <v>11248720</v>
      </c>
      <c r="I20" s="11">
        <v>11803789</v>
      </c>
      <c r="J20" s="11"/>
      <c r="K20" s="11"/>
    </row>
    <row r="21" spans="2:11" ht="12.75">
      <c r="B21" s="9" t="s">
        <v>8</v>
      </c>
      <c r="C21" s="4">
        <v>14888524</v>
      </c>
      <c r="D21" s="4">
        <f>9603882+997753</f>
        <v>10601635</v>
      </c>
      <c r="E21" s="12">
        <v>8294086</v>
      </c>
      <c r="F21" s="4">
        <v>5257634</v>
      </c>
      <c r="G21" s="4">
        <v>4128246</v>
      </c>
      <c r="H21" s="10">
        <v>3807650</v>
      </c>
      <c r="I21" s="11">
        <v>4349325</v>
      </c>
      <c r="J21" s="11"/>
      <c r="K21" s="11"/>
    </row>
    <row r="22" spans="2:11" ht="12.75">
      <c r="B22" s="9" t="s">
        <v>9</v>
      </c>
      <c r="C22" s="4">
        <v>27161</v>
      </c>
      <c r="D22" s="4">
        <v>1000000</v>
      </c>
      <c r="E22" s="12">
        <v>0</v>
      </c>
      <c r="F22" s="4">
        <v>4002000</v>
      </c>
      <c r="G22" s="4">
        <v>176780</v>
      </c>
      <c r="H22" s="10">
        <v>12000</v>
      </c>
      <c r="I22" s="11">
        <v>70</v>
      </c>
      <c r="J22" s="11"/>
      <c r="K22" s="11"/>
    </row>
    <row r="23" spans="2:11" ht="12.75">
      <c r="B23" s="9" t="s">
        <v>10</v>
      </c>
      <c r="C23" s="4">
        <v>6161</v>
      </c>
      <c r="D23" s="4">
        <v>13400</v>
      </c>
      <c r="E23" s="12">
        <v>5000</v>
      </c>
      <c r="F23" s="4">
        <v>3351100</v>
      </c>
      <c r="G23" s="4">
        <v>2829603</v>
      </c>
      <c r="H23" s="10">
        <v>1870470</v>
      </c>
      <c r="I23" s="11">
        <v>0</v>
      </c>
      <c r="J23" s="11"/>
      <c r="K23" s="11"/>
    </row>
    <row r="24" spans="2:11" ht="12.75">
      <c r="B24" s="9" t="s">
        <v>11</v>
      </c>
      <c r="C24" s="4">
        <v>47128293</v>
      </c>
      <c r="D24" s="4">
        <f>30970240+4647538</f>
        <v>35617778</v>
      </c>
      <c r="E24" s="12">
        <v>35634281</v>
      </c>
      <c r="F24" s="4">
        <v>17318138</v>
      </c>
      <c r="G24" s="4">
        <v>12972705</v>
      </c>
      <c r="H24" s="10">
        <v>15688399</v>
      </c>
      <c r="I24" s="11">
        <v>12505523</v>
      </c>
      <c r="J24" s="11"/>
      <c r="K24" s="11"/>
    </row>
    <row r="25" spans="2:11" ht="12.75">
      <c r="B25" s="9" t="s">
        <v>12</v>
      </c>
      <c r="C25" s="4">
        <v>438900</v>
      </c>
      <c r="D25" s="4">
        <f>373000+149200</f>
        <v>522200</v>
      </c>
      <c r="E25" s="12">
        <v>587500</v>
      </c>
      <c r="F25" s="4">
        <v>387302</v>
      </c>
      <c r="G25" s="4">
        <v>269030</v>
      </c>
      <c r="H25" s="10">
        <v>220500</v>
      </c>
      <c r="I25" s="11">
        <v>372500</v>
      </c>
      <c r="J25" s="11"/>
      <c r="K25" s="11"/>
    </row>
    <row r="26" spans="2:11" ht="12.75">
      <c r="B26" s="9" t="s">
        <v>13</v>
      </c>
      <c r="C26" s="4">
        <v>1050169</v>
      </c>
      <c r="D26" s="4">
        <f>861644+92869</f>
        <v>954513</v>
      </c>
      <c r="E26" s="12">
        <v>198058</v>
      </c>
      <c r="F26" s="4">
        <v>54642</v>
      </c>
      <c r="G26" s="4">
        <v>29585</v>
      </c>
      <c r="H26" s="10">
        <v>8424</v>
      </c>
      <c r="I26" s="11">
        <v>642099</v>
      </c>
      <c r="J26" s="11"/>
      <c r="K26" s="11"/>
    </row>
    <row r="27" spans="2:11" ht="12.75">
      <c r="B27" s="9" t="s">
        <v>14</v>
      </c>
      <c r="C27" s="4">
        <v>409127</v>
      </c>
      <c r="D27" s="4">
        <v>0</v>
      </c>
      <c r="E27" s="12">
        <v>0</v>
      </c>
      <c r="F27" s="4">
        <v>0</v>
      </c>
      <c r="G27" s="4">
        <v>0</v>
      </c>
      <c r="H27" s="10">
        <v>0</v>
      </c>
      <c r="I27" s="11">
        <v>0</v>
      </c>
      <c r="J27" s="11"/>
      <c r="K27" s="11"/>
    </row>
    <row r="28" spans="2:11" ht="12.75">
      <c r="B28" s="9" t="s">
        <v>15</v>
      </c>
      <c r="C28" s="4">
        <v>46213313</v>
      </c>
      <c r="D28" s="4">
        <v>37733935</v>
      </c>
      <c r="E28" s="12">
        <v>13661762</v>
      </c>
      <c r="F28" s="4">
        <v>13794764</v>
      </c>
      <c r="G28" s="4">
        <v>13193614</v>
      </c>
      <c r="H28" s="10">
        <v>3925154</v>
      </c>
      <c r="I28" s="11">
        <v>4759438</v>
      </c>
      <c r="J28" s="11"/>
      <c r="K28" s="11"/>
    </row>
    <row r="29" spans="2:11" ht="12.75">
      <c r="B29" s="9" t="s">
        <v>16</v>
      </c>
      <c r="C29" s="4">
        <v>0</v>
      </c>
      <c r="D29" s="4">
        <v>0</v>
      </c>
      <c r="E29" s="12">
        <v>364026</v>
      </c>
      <c r="F29" s="4">
        <v>0</v>
      </c>
      <c r="G29" s="4">
        <v>0</v>
      </c>
      <c r="H29" s="10">
        <v>1020874</v>
      </c>
      <c r="I29" s="11">
        <v>221716</v>
      </c>
      <c r="J29" s="11"/>
      <c r="K29" s="11"/>
    </row>
    <row r="30" spans="2:11" ht="12.75">
      <c r="B30" s="2"/>
      <c r="C30" s="4"/>
      <c r="D30" s="4"/>
      <c r="E30" s="12"/>
      <c r="F30" s="4"/>
      <c r="G30" s="4"/>
      <c r="H30" s="10"/>
      <c r="I30" s="11"/>
      <c r="J30" s="11"/>
      <c r="K30" s="11"/>
    </row>
    <row r="31" spans="1:11" ht="15">
      <c r="A31" s="21" t="s">
        <v>18</v>
      </c>
      <c r="B31" s="2"/>
      <c r="C31" s="4"/>
      <c r="D31" s="4"/>
      <c r="E31" s="12"/>
      <c r="F31" s="4"/>
      <c r="G31" s="4"/>
      <c r="H31" s="10"/>
      <c r="I31" s="11"/>
      <c r="J31" s="11"/>
      <c r="K31" s="11"/>
    </row>
    <row r="32" spans="2:11" ht="12.75">
      <c r="B32" s="9" t="s">
        <v>6</v>
      </c>
      <c r="C32" s="4">
        <v>109069809</v>
      </c>
      <c r="D32" s="4">
        <v>76583506</v>
      </c>
      <c r="E32" s="12">
        <v>56018839</v>
      </c>
      <c r="F32" s="4">
        <f>49374885-22082150</f>
        <v>27292735</v>
      </c>
      <c r="G32" s="4">
        <f>32491790-6867338</f>
        <v>25624452</v>
      </c>
      <c r="H32" s="10">
        <v>15873795</v>
      </c>
      <c r="I32" s="11">
        <v>16275388</v>
      </c>
      <c r="J32" s="11"/>
      <c r="K32" s="11"/>
    </row>
    <row r="33" spans="2:11" ht="12.75">
      <c r="B33" s="9" t="s">
        <v>7</v>
      </c>
      <c r="C33" s="4">
        <v>67933613</v>
      </c>
      <c r="D33" s="4">
        <v>49967992</v>
      </c>
      <c r="E33" s="12">
        <v>35956222</v>
      </c>
      <c r="F33" s="4">
        <v>14675290</v>
      </c>
      <c r="G33" s="4">
        <v>15260199</v>
      </c>
      <c r="H33" s="10">
        <v>9452883</v>
      </c>
      <c r="I33" s="11">
        <v>10611386</v>
      </c>
      <c r="J33" s="11"/>
      <c r="K33" s="11"/>
    </row>
    <row r="34" spans="2:11" ht="12.75">
      <c r="B34" s="9" t="s">
        <v>8</v>
      </c>
      <c r="C34" s="4">
        <f>9655608+29772760</f>
        <v>39428368</v>
      </c>
      <c r="D34" s="4">
        <f>10059280+15138217</f>
        <v>25197497</v>
      </c>
      <c r="E34" s="12">
        <v>10334089</v>
      </c>
      <c r="F34" s="4">
        <v>6646100</v>
      </c>
      <c r="G34" s="4">
        <v>7079168</v>
      </c>
      <c r="H34" s="10">
        <v>5365402</v>
      </c>
      <c r="I34" s="11">
        <v>4130959</v>
      </c>
      <c r="J34" s="11"/>
      <c r="K34" s="11"/>
    </row>
    <row r="35" spans="2:11" ht="12.75">
      <c r="B35" s="9" t="s">
        <v>9</v>
      </c>
      <c r="C35" s="4">
        <v>10628</v>
      </c>
      <c r="D35" s="4">
        <v>750000</v>
      </c>
      <c r="E35" s="12">
        <v>50734</v>
      </c>
      <c r="F35" s="4">
        <v>0</v>
      </c>
      <c r="G35" s="4">
        <v>0</v>
      </c>
      <c r="H35" s="10">
        <v>0</v>
      </c>
      <c r="I35" s="11">
        <v>527026</v>
      </c>
      <c r="J35" s="11"/>
      <c r="K35" s="11"/>
    </row>
    <row r="36" spans="2:11" ht="12.75">
      <c r="B36" s="9" t="s">
        <v>10</v>
      </c>
      <c r="C36" s="4">
        <v>35000</v>
      </c>
      <c r="D36" s="4">
        <v>24500</v>
      </c>
      <c r="E36" s="12">
        <v>100651</v>
      </c>
      <c r="F36" s="4">
        <v>1859691</v>
      </c>
      <c r="G36" s="4">
        <v>378768</v>
      </c>
      <c r="H36" s="10">
        <v>268843</v>
      </c>
      <c r="I36" s="11">
        <v>61138</v>
      </c>
      <c r="J36" s="11"/>
      <c r="K36" s="11"/>
    </row>
    <row r="37" spans="2:11" ht="12.75">
      <c r="B37" s="9" t="s">
        <v>11</v>
      </c>
      <c r="C37" s="4">
        <v>55222713</v>
      </c>
      <c r="D37" s="4">
        <v>46384764</v>
      </c>
      <c r="E37" s="12">
        <v>38487044</v>
      </c>
      <c r="F37" s="4">
        <f>44738647-22082150</f>
        <v>22656497</v>
      </c>
      <c r="G37" s="4">
        <f>22400661-6867338</f>
        <v>15533323</v>
      </c>
      <c r="H37" s="10">
        <v>14771204</v>
      </c>
      <c r="I37" s="11">
        <v>13326828</v>
      </c>
      <c r="J37" s="11"/>
      <c r="K37" s="11"/>
    </row>
    <row r="38" spans="2:11" ht="12.75">
      <c r="B38" s="9" t="s">
        <v>12</v>
      </c>
      <c r="C38" s="4">
        <v>624062</v>
      </c>
      <c r="D38" s="4">
        <v>582935</v>
      </c>
      <c r="E38" s="12">
        <v>139165</v>
      </c>
      <c r="F38" s="4">
        <v>439101</v>
      </c>
      <c r="G38" s="4">
        <v>457850</v>
      </c>
      <c r="H38" s="10">
        <v>306981</v>
      </c>
      <c r="I38" s="11">
        <v>279507</v>
      </c>
      <c r="J38" s="11"/>
      <c r="K38" s="11"/>
    </row>
    <row r="39" spans="2:11" ht="12.75">
      <c r="B39" s="9" t="s">
        <v>13</v>
      </c>
      <c r="C39" s="4">
        <v>704914</v>
      </c>
      <c r="D39" s="4">
        <v>478176</v>
      </c>
      <c r="E39" s="12">
        <v>438193</v>
      </c>
      <c r="F39" s="4">
        <v>401312</v>
      </c>
      <c r="G39" s="4">
        <v>287700</v>
      </c>
      <c r="H39" s="10">
        <v>260685</v>
      </c>
      <c r="I39" s="11">
        <v>420522</v>
      </c>
      <c r="J39" s="11"/>
      <c r="K39" s="11"/>
    </row>
    <row r="40" spans="2:11" ht="12.75">
      <c r="B40" s="9" t="s">
        <v>14</v>
      </c>
      <c r="C40" s="4">
        <v>4833599</v>
      </c>
      <c r="D40" s="4">
        <v>3028304</v>
      </c>
      <c r="E40" s="12">
        <v>4156187</v>
      </c>
      <c r="F40" s="4">
        <v>1009092</v>
      </c>
      <c r="G40" s="4">
        <v>24689</v>
      </c>
      <c r="H40" s="10">
        <v>49634</v>
      </c>
      <c r="I40" s="11">
        <v>0</v>
      </c>
      <c r="J40" s="11"/>
      <c r="K40" s="11"/>
    </row>
    <row r="41" spans="2:11" ht="12.75">
      <c r="B41" s="9" t="s">
        <v>15</v>
      </c>
      <c r="C41" s="4">
        <v>54652584</v>
      </c>
      <c r="D41" s="4">
        <v>31858278</v>
      </c>
      <c r="E41" s="12">
        <v>18410696</v>
      </c>
      <c r="F41" s="4">
        <v>6373996</v>
      </c>
      <c r="G41" s="4">
        <v>11127883</v>
      </c>
      <c r="H41" s="10">
        <v>1593966</v>
      </c>
      <c r="I41" s="11">
        <v>3196978</v>
      </c>
      <c r="J41" s="11"/>
      <c r="K41" s="11"/>
    </row>
    <row r="42" spans="2:11" ht="12.75">
      <c r="B42" s="9" t="s">
        <v>16</v>
      </c>
      <c r="C42" s="4">
        <v>0</v>
      </c>
      <c r="D42" s="4">
        <v>416666</v>
      </c>
      <c r="E42" s="12">
        <v>106168</v>
      </c>
      <c r="F42" s="4">
        <v>1138764</v>
      </c>
      <c r="G42" s="4">
        <v>829929</v>
      </c>
      <c r="H42" s="10">
        <v>427462</v>
      </c>
      <c r="I42" s="11">
        <v>84258</v>
      </c>
      <c r="J42" s="11"/>
      <c r="K42" s="11"/>
    </row>
    <row r="43" spans="2:9" ht="12.75">
      <c r="B43" s="2"/>
      <c r="C43" s="4"/>
      <c r="D43" s="4"/>
      <c r="E43" s="12"/>
      <c r="F43" s="4"/>
      <c r="G43" s="4"/>
      <c r="H43" s="10"/>
      <c r="I43" s="11"/>
    </row>
    <row r="44" spans="1:9" ht="15">
      <c r="A44" s="21" t="s">
        <v>28</v>
      </c>
      <c r="B44" s="2"/>
      <c r="C44" s="4"/>
      <c r="D44" s="4"/>
      <c r="E44" s="12"/>
      <c r="F44" s="4"/>
      <c r="G44" s="4"/>
      <c r="H44" s="10"/>
      <c r="I44" s="11"/>
    </row>
    <row r="45" spans="2:11" ht="12.75">
      <c r="B45" s="9" t="s">
        <v>6</v>
      </c>
      <c r="C45" s="4">
        <v>71462228</v>
      </c>
      <c r="D45" s="4">
        <v>62430887</v>
      </c>
      <c r="E45" s="12">
        <v>55257290</v>
      </c>
      <c r="F45" s="4">
        <v>45503901</v>
      </c>
      <c r="G45" s="4">
        <v>41197729</v>
      </c>
      <c r="H45" s="10">
        <v>27686492</v>
      </c>
      <c r="I45" s="11">
        <v>43994304</v>
      </c>
      <c r="J45" s="11"/>
      <c r="K45" s="11"/>
    </row>
    <row r="46" spans="2:11" ht="12.75">
      <c r="B46" s="9" t="s">
        <v>7</v>
      </c>
      <c r="C46" s="4">
        <v>41943200</v>
      </c>
      <c r="D46" s="4">
        <v>32728318</v>
      </c>
      <c r="E46" s="12">
        <v>34164457</v>
      </c>
      <c r="F46" s="4">
        <v>27055590</v>
      </c>
      <c r="G46" s="4">
        <v>23245246</v>
      </c>
      <c r="H46" s="10">
        <v>20324342</v>
      </c>
      <c r="I46" s="11">
        <v>21310278</v>
      </c>
      <c r="J46" s="11"/>
      <c r="K46" s="11"/>
    </row>
    <row r="47" spans="2:11" ht="12.75">
      <c r="B47" s="9" t="s">
        <v>8</v>
      </c>
      <c r="C47" s="4">
        <v>7247852</v>
      </c>
      <c r="D47" s="4">
        <v>5547084</v>
      </c>
      <c r="E47" s="12">
        <v>4798825</v>
      </c>
      <c r="F47" s="4">
        <v>3025691</v>
      </c>
      <c r="G47" s="4">
        <v>3806929</v>
      </c>
      <c r="H47" s="10">
        <v>1621145</v>
      </c>
      <c r="I47" s="11">
        <v>2190754</v>
      </c>
      <c r="J47" s="11"/>
      <c r="K47" s="11"/>
    </row>
    <row r="48" spans="2:11" ht="12.75">
      <c r="B48" s="9" t="s">
        <v>19</v>
      </c>
      <c r="C48" s="4">
        <f>7028851+4201336+522018</f>
        <v>11752205</v>
      </c>
      <c r="D48" s="4">
        <v>9320021</v>
      </c>
      <c r="E48" s="12">
        <v>6724469</v>
      </c>
      <c r="F48" s="4">
        <v>5528492</v>
      </c>
      <c r="G48" s="4">
        <v>8172251</v>
      </c>
      <c r="H48" s="10">
        <f>16033+125424+1773102</f>
        <v>1914559</v>
      </c>
      <c r="I48" s="11">
        <v>14921384</v>
      </c>
      <c r="J48" s="11"/>
      <c r="K48" s="11"/>
    </row>
    <row r="49" spans="2:11" ht="12.75">
      <c r="B49" s="9" t="s">
        <v>10</v>
      </c>
      <c r="C49" s="4">
        <v>828750</v>
      </c>
      <c r="D49" s="4">
        <f>728743+175480+160600</f>
        <v>1064823</v>
      </c>
      <c r="E49" s="12">
        <f>471653+308652</f>
        <v>780305</v>
      </c>
      <c r="F49" s="4">
        <v>1520233</v>
      </c>
      <c r="G49" s="4">
        <v>74380</v>
      </c>
      <c r="H49" s="10">
        <v>81374</v>
      </c>
      <c r="I49" s="11">
        <v>393233</v>
      </c>
      <c r="J49" s="11"/>
      <c r="K49" s="11"/>
    </row>
    <row r="50" spans="2:11" ht="12.75">
      <c r="B50" s="9" t="s">
        <v>11</v>
      </c>
      <c r="C50" s="4">
        <v>56474684</v>
      </c>
      <c r="D50" s="4">
        <v>50053483</v>
      </c>
      <c r="E50" s="12">
        <v>39892596</v>
      </c>
      <c r="F50" s="4">
        <v>36381508</v>
      </c>
      <c r="G50" s="4">
        <v>32709947</v>
      </c>
      <c r="H50" s="10">
        <v>22542898</v>
      </c>
      <c r="I50" s="11">
        <v>38657892</v>
      </c>
      <c r="J50" s="11"/>
      <c r="K50" s="11"/>
    </row>
    <row r="51" spans="2:11" ht="12.75">
      <c r="B51" s="9" t="s">
        <v>12</v>
      </c>
      <c r="C51" s="4">
        <v>531683</v>
      </c>
      <c r="D51" s="4">
        <v>451819</v>
      </c>
      <c r="E51" s="12">
        <v>181793</v>
      </c>
      <c r="F51" s="4">
        <v>513064</v>
      </c>
      <c r="G51" s="4">
        <v>724289</v>
      </c>
      <c r="H51" s="10">
        <v>803262</v>
      </c>
      <c r="I51" s="11">
        <v>325654</v>
      </c>
      <c r="J51" s="11"/>
      <c r="K51" s="11"/>
    </row>
    <row r="52" spans="2:11" ht="12.75">
      <c r="B52" s="9" t="s">
        <v>13</v>
      </c>
      <c r="C52" s="4">
        <f>20417357-20080110</f>
        <v>337247</v>
      </c>
      <c r="D52" s="4">
        <v>107154</v>
      </c>
      <c r="E52" s="12">
        <v>316303</v>
      </c>
      <c r="F52" s="4">
        <v>132005</v>
      </c>
      <c r="G52" s="4">
        <v>196273</v>
      </c>
      <c r="H52" s="10">
        <v>97918</v>
      </c>
      <c r="I52" s="11">
        <v>45357</v>
      </c>
      <c r="J52" s="11"/>
      <c r="K52" s="11"/>
    </row>
    <row r="53" spans="2:11" ht="12.75">
      <c r="B53" s="9" t="s">
        <v>14</v>
      </c>
      <c r="C53" s="4">
        <v>42865</v>
      </c>
      <c r="D53" s="4">
        <v>12854</v>
      </c>
      <c r="E53" s="12">
        <v>19045</v>
      </c>
      <c r="F53" s="4">
        <v>1108</v>
      </c>
      <c r="G53" s="4">
        <v>2049</v>
      </c>
      <c r="H53" s="10">
        <v>1148</v>
      </c>
      <c r="I53" s="11">
        <v>0</v>
      </c>
      <c r="J53" s="11"/>
      <c r="K53" s="11"/>
    </row>
    <row r="54" spans="2:11" ht="12.75">
      <c r="B54" s="9" t="s">
        <v>15</v>
      </c>
      <c r="C54" s="4">
        <v>12094894</v>
      </c>
      <c r="D54" s="4">
        <v>9500135</v>
      </c>
      <c r="E54" s="12">
        <v>11973316</v>
      </c>
      <c r="F54" s="4">
        <v>8117734</v>
      </c>
      <c r="G54" s="4">
        <v>6799384</v>
      </c>
      <c r="H54" s="10">
        <v>3562640</v>
      </c>
      <c r="I54" s="11">
        <v>3447911</v>
      </c>
      <c r="J54" s="11"/>
      <c r="K54" s="11"/>
    </row>
    <row r="55" spans="2:11" ht="12.75">
      <c r="B55" s="9" t="s">
        <v>16</v>
      </c>
      <c r="C55" s="4">
        <v>1121938</v>
      </c>
      <c r="D55" s="4">
        <v>1561647</v>
      </c>
      <c r="E55" s="12">
        <v>504191</v>
      </c>
      <c r="F55" s="4">
        <v>274140</v>
      </c>
      <c r="G55" s="4">
        <v>751545</v>
      </c>
      <c r="H55" s="10">
        <v>1508282</v>
      </c>
      <c r="I55" s="11">
        <v>2240771</v>
      </c>
      <c r="J55" s="11"/>
      <c r="K55" s="11"/>
    </row>
    <row r="56" spans="2:9" ht="12.75">
      <c r="B56" s="2"/>
      <c r="C56" s="4"/>
      <c r="D56" s="4"/>
      <c r="E56" s="12"/>
      <c r="F56" s="4"/>
      <c r="G56" s="4"/>
      <c r="H56" s="10"/>
      <c r="I56" s="11"/>
    </row>
    <row r="57" spans="1:9" ht="15">
      <c r="A57" s="21" t="s">
        <v>20</v>
      </c>
      <c r="B57" s="2"/>
      <c r="C57" s="4"/>
      <c r="D57" s="18"/>
      <c r="E57" s="17"/>
      <c r="F57" s="4"/>
      <c r="G57" s="4"/>
      <c r="H57" s="10"/>
      <c r="I57" s="11"/>
    </row>
    <row r="58" spans="2:11" ht="12.75">
      <c r="B58" s="9" t="s">
        <v>21</v>
      </c>
      <c r="C58" s="4">
        <f>C6+C19+C32+C45-C61-C62</f>
        <v>351111594</v>
      </c>
      <c r="D58" s="4">
        <f aca="true" t="shared" si="0" ref="D58:K58">D6+D19+D32+D45-D61-D62</f>
        <v>289331190</v>
      </c>
      <c r="E58" s="12">
        <f t="shared" si="0"/>
        <v>278228011</v>
      </c>
      <c r="F58" s="4">
        <f t="shared" si="0"/>
        <v>128430942</v>
      </c>
      <c r="G58" s="4">
        <f t="shared" si="0"/>
        <v>130406904</v>
      </c>
      <c r="H58" s="4">
        <f t="shared" si="0"/>
        <v>100961038</v>
      </c>
      <c r="I58" s="4">
        <f t="shared" si="0"/>
        <v>129265925</v>
      </c>
      <c r="J58" s="4"/>
      <c r="K58" s="4"/>
    </row>
    <row r="59" spans="2:12" ht="12.75">
      <c r="B59" s="9" t="s">
        <v>7</v>
      </c>
      <c r="C59" s="4">
        <f>C7+C20+C33+C46</f>
        <v>265617071</v>
      </c>
      <c r="D59" s="4">
        <f aca="true" t="shared" si="1" ref="D59:E62">D7+D20+D33+D46</f>
        <v>222046914</v>
      </c>
      <c r="E59" s="12">
        <f t="shared" si="1"/>
        <v>217769684</v>
      </c>
      <c r="F59" s="4">
        <f aca="true" t="shared" si="2" ref="F59:K68">F7+F20+F33+F46</f>
        <v>94180231</v>
      </c>
      <c r="G59" s="4">
        <f t="shared" si="2"/>
        <v>99262935</v>
      </c>
      <c r="H59" s="10">
        <f t="shared" si="2"/>
        <v>77531002</v>
      </c>
      <c r="I59" s="11">
        <f t="shared" si="2"/>
        <v>103107502</v>
      </c>
      <c r="J59" s="11"/>
      <c r="K59" s="11"/>
      <c r="L59" s="16"/>
    </row>
    <row r="60" spans="2:12" ht="12.75">
      <c r="B60" s="9" t="s">
        <v>8</v>
      </c>
      <c r="C60" s="4">
        <f>C8+C21+C34+C47</f>
        <v>63792685</v>
      </c>
      <c r="D60" s="4">
        <f t="shared" si="1"/>
        <v>43780371</v>
      </c>
      <c r="E60" s="12">
        <f t="shared" si="1"/>
        <v>30125910</v>
      </c>
      <c r="F60" s="4">
        <f t="shared" si="2"/>
        <v>15813089</v>
      </c>
      <c r="G60" s="4">
        <f t="shared" si="2"/>
        <v>16760013</v>
      </c>
      <c r="H60" s="10">
        <f t="shared" si="2"/>
        <v>12061597</v>
      </c>
      <c r="I60" s="11">
        <f t="shared" si="2"/>
        <v>12040975</v>
      </c>
      <c r="J60" s="11"/>
      <c r="K60" s="11"/>
      <c r="L60" s="16"/>
    </row>
    <row r="61" spans="2:12" ht="12.75">
      <c r="B61" s="9" t="s">
        <v>9</v>
      </c>
      <c r="C61" s="4">
        <f>C9+C22+C35+C48</f>
        <v>11792294</v>
      </c>
      <c r="D61" s="4">
        <f t="shared" si="1"/>
        <v>11470021</v>
      </c>
      <c r="E61" s="12">
        <f t="shared" si="1"/>
        <v>6775203</v>
      </c>
      <c r="F61" s="4">
        <f t="shared" si="2"/>
        <v>9530492</v>
      </c>
      <c r="G61" s="4">
        <f t="shared" si="2"/>
        <v>8359431</v>
      </c>
      <c r="H61" s="10">
        <f t="shared" si="2"/>
        <v>1932559</v>
      </c>
      <c r="I61" s="11">
        <f t="shared" si="2"/>
        <v>15480980</v>
      </c>
      <c r="J61" s="11"/>
      <c r="K61" s="11"/>
      <c r="L61" s="16"/>
    </row>
    <row r="62" spans="2:12" ht="12.75">
      <c r="B62" s="9" t="s">
        <v>10</v>
      </c>
      <c r="C62" s="4">
        <f>C10+C23+C36+C49</f>
        <v>870746</v>
      </c>
      <c r="D62" s="4">
        <f t="shared" si="1"/>
        <v>1671954</v>
      </c>
      <c r="E62" s="12">
        <f t="shared" si="1"/>
        <v>891306</v>
      </c>
      <c r="F62" s="4">
        <f t="shared" si="2"/>
        <v>9186289</v>
      </c>
      <c r="G62" s="4">
        <f t="shared" si="2"/>
        <v>4874651</v>
      </c>
      <c r="H62" s="10">
        <f t="shared" si="2"/>
        <v>4828777</v>
      </c>
      <c r="I62" s="11">
        <f t="shared" si="2"/>
        <v>1573678</v>
      </c>
      <c r="J62" s="11"/>
      <c r="K62" s="11"/>
      <c r="L62" s="16"/>
    </row>
    <row r="63" spans="2:12" ht="12.75">
      <c r="B63" s="9" t="s">
        <v>22</v>
      </c>
      <c r="C63" s="4">
        <f>C11+C24+C37+C50-C61-C62</f>
        <v>235310620</v>
      </c>
      <c r="D63" s="4">
        <f aca="true" t="shared" si="3" ref="D63:K63">D11+D24+D37+D50-D61-D62</f>
        <v>204579682</v>
      </c>
      <c r="E63" s="12">
        <f t="shared" si="3"/>
        <v>173228290</v>
      </c>
      <c r="F63" s="4">
        <f t="shared" si="3"/>
        <v>104051524</v>
      </c>
      <c r="G63" s="4">
        <f t="shared" si="3"/>
        <v>92253617</v>
      </c>
      <c r="H63" s="4">
        <f t="shared" si="3"/>
        <v>93658483</v>
      </c>
      <c r="I63" s="4">
        <f t="shared" si="3"/>
        <v>111253350</v>
      </c>
      <c r="J63" s="4"/>
      <c r="K63" s="4"/>
      <c r="L63" s="15"/>
    </row>
    <row r="64" spans="2:12" ht="12.75">
      <c r="B64" s="9" t="s">
        <v>12</v>
      </c>
      <c r="C64" s="4">
        <f>C12+C25+C38+C51</f>
        <v>1632295</v>
      </c>
      <c r="D64" s="4">
        <f aca="true" t="shared" si="4" ref="D64:E68">D12+D25+D38+D51</f>
        <v>1563954</v>
      </c>
      <c r="E64" s="12">
        <f t="shared" si="4"/>
        <v>914458</v>
      </c>
      <c r="F64" s="4">
        <f t="shared" si="2"/>
        <v>1339467</v>
      </c>
      <c r="G64" s="4">
        <f t="shared" si="2"/>
        <v>1452186</v>
      </c>
      <c r="H64" s="10">
        <f t="shared" si="2"/>
        <v>1337637</v>
      </c>
      <c r="I64" s="11">
        <f t="shared" si="2"/>
        <v>995336</v>
      </c>
      <c r="J64" s="11"/>
      <c r="K64" s="11"/>
      <c r="L64" s="16"/>
    </row>
    <row r="65" spans="2:12" ht="12.75">
      <c r="B65" s="9" t="s">
        <v>13</v>
      </c>
      <c r="C65" s="4">
        <f>C13+C26+C39+C52</f>
        <v>2092330</v>
      </c>
      <c r="D65" s="4">
        <f t="shared" si="4"/>
        <v>1901400</v>
      </c>
      <c r="E65" s="12">
        <f t="shared" si="4"/>
        <v>957124</v>
      </c>
      <c r="F65" s="4">
        <f t="shared" si="2"/>
        <v>934175</v>
      </c>
      <c r="G65" s="4">
        <f t="shared" si="2"/>
        <v>529653</v>
      </c>
      <c r="H65" s="10">
        <f t="shared" si="2"/>
        <v>3575927</v>
      </c>
      <c r="I65" s="11">
        <f t="shared" si="2"/>
        <v>1137956</v>
      </c>
      <c r="J65" s="11"/>
      <c r="K65" s="11"/>
      <c r="L65" s="16"/>
    </row>
    <row r="66" spans="2:11" ht="12.75">
      <c r="B66" s="9" t="s">
        <v>14</v>
      </c>
      <c r="C66" s="4">
        <f>C14+C27+C40+C53</f>
        <v>5923110</v>
      </c>
      <c r="D66" s="4">
        <f t="shared" si="4"/>
        <v>3018054</v>
      </c>
      <c r="E66" s="12">
        <f t="shared" si="4"/>
        <v>4175232</v>
      </c>
      <c r="F66" s="4">
        <f t="shared" si="2"/>
        <v>1010200</v>
      </c>
      <c r="G66" s="4">
        <f t="shared" si="2"/>
        <v>26738</v>
      </c>
      <c r="H66" s="10">
        <f t="shared" si="2"/>
        <v>50782</v>
      </c>
      <c r="I66" s="11">
        <f t="shared" si="2"/>
        <v>0</v>
      </c>
      <c r="J66" s="11"/>
      <c r="K66" s="11"/>
    </row>
    <row r="67" spans="2:11" ht="12.75">
      <c r="B67" s="9" t="s">
        <v>15</v>
      </c>
      <c r="C67" s="4">
        <f>C15+C28+C41+C54</f>
        <v>117487479</v>
      </c>
      <c r="D67" s="4">
        <f t="shared" si="4"/>
        <v>89941685</v>
      </c>
      <c r="E67" s="12">
        <f t="shared" si="4"/>
        <v>104085428</v>
      </c>
      <c r="F67" s="4">
        <f t="shared" si="2"/>
        <v>32157178</v>
      </c>
      <c r="G67" s="4">
        <f t="shared" si="2"/>
        <v>40438284</v>
      </c>
      <c r="H67" s="10">
        <f t="shared" si="2"/>
        <v>10253613</v>
      </c>
      <c r="I67" s="11">
        <f t="shared" si="2"/>
        <v>16663388</v>
      </c>
      <c r="J67" s="11"/>
      <c r="K67" s="11"/>
    </row>
    <row r="68" spans="2:11" ht="12.75">
      <c r="B68" s="9" t="s">
        <v>16</v>
      </c>
      <c r="C68" s="4">
        <f>C16+C29+C42+C55</f>
        <v>1121938</v>
      </c>
      <c r="D68" s="4">
        <f t="shared" si="4"/>
        <v>1978313</v>
      </c>
      <c r="E68" s="12">
        <f t="shared" si="4"/>
        <v>974385</v>
      </c>
      <c r="F68" s="4">
        <f t="shared" si="2"/>
        <v>5372486</v>
      </c>
      <c r="G68" s="4">
        <f t="shared" si="2"/>
        <v>1581474</v>
      </c>
      <c r="H68" s="10">
        <f t="shared" si="2"/>
        <v>9850405</v>
      </c>
      <c r="I68" s="11">
        <f t="shared" si="2"/>
        <v>7209340</v>
      </c>
      <c r="J68" s="11"/>
      <c r="K68" s="11"/>
    </row>
    <row r="69" spans="2:8" ht="12.75">
      <c r="B69" s="2"/>
      <c r="C69" s="2"/>
      <c r="D69" s="2"/>
      <c r="E69" s="12"/>
      <c r="F69" s="4"/>
      <c r="G69" s="4"/>
      <c r="H69" s="3"/>
    </row>
    <row r="70" spans="2:8" ht="12.75">
      <c r="B70" s="22" t="s">
        <v>23</v>
      </c>
      <c r="D70" s="2"/>
      <c r="E70" s="12"/>
      <c r="F70" s="2"/>
      <c r="G70" s="4"/>
      <c r="H70" s="3"/>
    </row>
    <row r="71" spans="2:8" ht="12.75">
      <c r="B71" s="22" t="s">
        <v>29</v>
      </c>
      <c r="D71" s="2"/>
      <c r="E71" s="12"/>
      <c r="F71" s="2"/>
      <c r="G71" s="4"/>
      <c r="H71" s="3"/>
    </row>
  </sheetData>
  <sheetProtection/>
  <mergeCells count="2">
    <mergeCell ref="A2:I2"/>
    <mergeCell ref="A1:I1"/>
  </mergeCells>
  <printOptions/>
  <pageMargins left="0.25" right="0.25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2008-07-28T18:57:16Z</cp:lastPrinted>
  <dcterms:created xsi:type="dcterms:W3CDTF">2004-08-03T18:18:13Z</dcterms:created>
  <dcterms:modified xsi:type="dcterms:W3CDTF">2008-08-05T15:37:21Z</dcterms:modified>
  <cp:category/>
  <cp:version/>
  <cp:contentType/>
  <cp:contentStatus/>
</cp:coreProperties>
</file>