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4"/>
  </bookViews>
  <sheets>
    <sheet name="Sheet1" sheetId="1" r:id="rId1"/>
    <sheet name="Pie 1" sheetId="2" r:id="rId2"/>
    <sheet name="Pie 2" sheetId="3" r:id="rId3"/>
    <sheet name="Pie 3" sheetId="4" r:id="rId4"/>
    <sheet name="Pie 4" sheetId="5" r:id="rId5"/>
  </sheets>
  <definedNames/>
  <calcPr fullCalcOnLoad="1"/>
</workbook>
</file>

<file path=xl/sharedStrings.xml><?xml version="1.0" encoding="utf-8"?>
<sst xmlns="http://schemas.openxmlformats.org/spreadsheetml/2006/main" count="52" uniqueCount="47">
  <si>
    <t>Legislative</t>
  </si>
  <si>
    <t>Judicial</t>
  </si>
  <si>
    <t>Overseas</t>
  </si>
  <si>
    <t>Competitive</t>
  </si>
  <si>
    <t>Executive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</si>
  <si>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</si>
  <si>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</si>
  <si>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</si>
  <si>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</si>
  <si>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</si>
  <si>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</si>
  <si>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</si>
  <si>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</si>
  <si>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</si>
  <si>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Table 1- Judicial Branch</t>
  </si>
  <si>
    <t>Table 1- Executive Branch</t>
  </si>
  <si>
    <t>PIE 2</t>
  </si>
  <si>
    <t>US</t>
  </si>
  <si>
    <t>Table 1 - Outside Washington DC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</si>
  <si>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</si>
  <si>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</si>
  <si>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</si>
  <si>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</si>
  <si>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</si>
  <si>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</si>
  <si>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</si>
  <si>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</si>
  <si>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</si>
  <si>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</si>
  <si>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</si>
  <si>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</si>
  <si>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PIE 4</t>
  </si>
  <si>
    <t>Table 8 - Competitive Service</t>
  </si>
  <si>
    <t>Calculated  (Exc &amp; SES Minus USPS)</t>
  </si>
  <si>
    <t>Exc &amp; SES</t>
  </si>
  <si>
    <t>Table 8 (Exc &amp; Seniors Executive Service)</t>
  </si>
  <si>
    <t>Pie Calculations for</t>
  </si>
  <si>
    <t>Key in here</t>
  </si>
  <si>
    <t>only.  Key</t>
  </si>
  <si>
    <t>non-bold</t>
  </si>
  <si>
    <t>numbers</t>
  </si>
  <si>
    <t>only.</t>
  </si>
  <si>
    <t>J:\zarledge\my113A\Graphics.wk4</t>
  </si>
  <si>
    <t>Table 1- Legislative Branch</t>
  </si>
  <si>
    <t>xls</t>
  </si>
  <si>
    <t>EMPLOYMENT AND TRENDS as of November 30, 2004</t>
  </si>
  <si>
    <t>Table 1 - Intermittent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</si>
</sst>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0_)"/>
    <numFmt numFmtId="168" formatCode="0.000_)"/>
  </numFmts>
  <fonts count="24">
    <font>
      <sz val="10"/>
      <name val="Arial"/>
      <family val="0"/>
    </font>
    <font>
      <sz val="10.5"/>
      <name val="Arial"/>
      <family val="0"/>
    </font>
    <font>
      <sz val="9"/>
      <name val="Arial"/>
      <family val="2"/>
    </font>
    <font>
      <sz val="9.25"/>
      <name val="Arial"/>
      <family val="0"/>
    </font>
    <font>
      <sz val="11.5"/>
      <name val="Arial"/>
      <family val="2"/>
    </font>
    <font>
      <sz val="12"/>
      <name val="Arial"/>
      <family val="2"/>
    </font>
    <font>
      <sz val="21.25"/>
      <name val="Arial"/>
      <family val="2"/>
    </font>
    <font>
      <sz val="17"/>
      <name val="Arial"/>
      <family val="2"/>
    </font>
    <font>
      <b/>
      <sz val="21.25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22"/>
      <color indexed="10"/>
      <name val="Arial"/>
      <family val="2"/>
    </font>
    <font>
      <b/>
      <sz val="21"/>
      <name val="Arial"/>
      <family val="2"/>
    </font>
    <font>
      <sz val="11"/>
      <name val="Arial"/>
      <family val="2"/>
    </font>
    <font>
      <sz val="15.75"/>
      <name val="Arial"/>
      <family val="2"/>
    </font>
    <font>
      <sz val="14.25"/>
      <name val="Arial"/>
      <family val="2"/>
    </font>
    <font>
      <b/>
      <sz val="25"/>
      <name val="Arial"/>
      <family val="2"/>
    </font>
    <font>
      <sz val="9.75"/>
      <name val="Arial"/>
      <family val="2"/>
    </font>
    <font>
      <b/>
      <sz val="1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color indexed="32"/>
      <name val="Arial"/>
      <family val="2"/>
    </font>
    <font>
      <sz val="19"/>
      <color indexed="3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37" fontId="23" fillId="0" borderId="0" xfId="0" applyNumberFormat="1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05"/>
          <c:y val="0.301"/>
          <c:w val="0.3385"/>
          <c:h val="0.454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99CC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Executive*
2,628,462
97.7%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Judicial
33,569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latin typeface="Arial"/>
                        <a:ea typeface="Arial"/>
                        <a:cs typeface="Arial"/>
                      </a:rPr>
                      <a:t>Legislative
30,071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U.S. Postal Service
852,678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Executive
2,664,950
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Sheet1!$B$8:$B$10</c:f>
              <c:numCache>
                <c:ptCount val="3"/>
                <c:pt idx="0">
                  <c:v>772980</c:v>
                </c:pt>
                <c:pt idx="1">
                  <c:v>33569</c:v>
                </c:pt>
                <c:pt idx="2">
                  <c:v>30071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75"/>
          <c:y val="0.2535"/>
          <c:w val="0.3765"/>
          <c:h val="0.5025"/>
        </c:manualLayout>
      </c:layout>
      <c:pie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United States 
Outside Washington, 
DC-MD-VA-WV
2,271,971
84.4%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</a:t>
                    </a: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93,071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125" b="0" i="0" u="none" baseline="0">
                        <a:latin typeface="Arial"/>
                        <a:ea typeface="Arial"/>
                        <a:cs typeface="Arial"/>
                      </a:rPr>
                      <a:t> Washington,DC-MD-VA-WV
Metropolitan Statististical Area *
327,056
12.1%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8100">
                  <a:solidFill/>
                </a:ln>
              </c:spPr>
            </c:leaderLines>
          </c:dLbls>
          <c:val>
            <c:numRef>
              <c:f>Sheet1!$B$13:$B$15</c:f>
              <c:numCache>
                <c:ptCount val="3"/>
                <c:pt idx="0">
                  <c:v>2271971</c:v>
                </c:pt>
                <c:pt idx="1">
                  <c:v>93071</c:v>
                </c:pt>
                <c:pt idx="2">
                  <c:v>327056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575"/>
          <c:y val="0.28725"/>
          <c:w val="0.382"/>
          <c:h val="0.513"/>
        </c:manualLayout>
      </c:layout>
      <c:pieChart>
        <c:varyColors val="1"/>
        <c:ser>
          <c:idx val="0"/>
          <c:order val="0"/>
          <c:spPr>
            <a:solidFill>
              <a:srgbClr val="FF00FF"/>
            </a:solidFill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00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solidFill>
                <a:srgbClr val="00FF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9"/>
            <c:spPr>
              <a:solidFill>
                <a:srgbClr val="008000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13"/>
            <c:spPr>
              <a:solidFill>
                <a:srgbClr val="FFCC99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Part-time 
153,786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Full-time Permanent
2,299,983
85.4%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Full-time Temporary
132,337
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Intermittent
105,986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Sheet1!$A$23:$A$26</c:f>
              <c:strCache>
                <c:ptCount val="4"/>
                <c:pt idx="0">
                  <c:v>PIE 4</c:v>
                </c:pt>
                <c:pt idx="1">
                  <c:v>Competitive</c:v>
                </c:pt>
                <c:pt idx="2">
                  <c:v>USPS</c:v>
                </c:pt>
                <c:pt idx="3">
                  <c:v>Non-USPS</c:v>
                </c:pt>
              </c:strCache>
            </c:strRef>
          </c:cat>
          <c:val>
            <c:numRef>
              <c:f>Sheet1!$B$17:$B$20</c:f>
              <c:numCache>
                <c:ptCount val="4"/>
                <c:pt idx="1">
                  <c:v>2299983</c:v>
                </c:pt>
                <c:pt idx="2">
                  <c:v>153786</c:v>
                </c:pt>
                <c:pt idx="3">
                  <c:v>132337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935"/>
          <c:y val="0.29625"/>
          <c:w val="0.2825"/>
          <c:h val="0.4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"/>
          </c:dP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Arial"/>
                        <a:ea typeface="Arial"/>
                        <a:cs typeface="Arial"/>
                      </a:rPr>
                      <a:t>Competitive
1,333,533
49.5%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25" b="0" i="0" u="none" baseline="0">
                        <a:latin typeface="Arial"/>
                        <a:ea typeface="Arial"/>
                        <a:cs typeface="Arial"/>
                      </a:rPr>
                      <a:t>Excepted &amp;
Senior Executive
Service
1,358,559
50.5% *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(Sheet1!$A$24,Sheet1!$A$27)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(Sheet1!$B$24,Sheet1!$B$27)</c:f>
              <c:numCache>
                <c:ptCount val="2"/>
                <c:pt idx="0">
                  <c:v>1333533</c:v>
                </c:pt>
                <c:pt idx="1">
                  <c:v>1358559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75" top="0.51" bottom="0.48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" right="0.75" top="0.51" bottom="0.48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0.00925</cdr:y>
    </cdr:from>
    <cdr:to>
      <cdr:x>0.9595</cdr:x>
      <cdr:y>0.16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57150"/>
          <a:ext cx="82677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Branch</a:t>
          </a:r>
        </a:p>
      </cdr:txBody>
    </cdr:sp>
  </cdr:relSizeAnchor>
  <cdr:relSizeAnchor xmlns:cdr="http://schemas.openxmlformats.org/drawingml/2006/chartDrawing">
    <cdr:from>
      <cdr:x>0.41075</cdr:x>
      <cdr:y>0.173</cdr:y>
    </cdr:from>
    <cdr:to>
      <cdr:x>0.64275</cdr:x>
      <cdr:y>0.23075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1181100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November 2004</a:t>
          </a:r>
        </a:p>
      </cdr:txBody>
    </cdr:sp>
  </cdr:relSizeAnchor>
  <cdr:relSizeAnchor xmlns:cdr="http://schemas.openxmlformats.org/drawingml/2006/chartDrawing">
    <cdr:from>
      <cdr:x>0.31225</cdr:x>
      <cdr:y>0.9305</cdr:y>
    </cdr:from>
    <cdr:to>
      <cdr:x>0.73525</cdr:x>
      <cdr:y>0.98825</cdr:y>
    </cdr:to>
    <cdr:sp>
      <cdr:nvSpPr>
        <cdr:cNvPr id="3" name="TextBox 3"/>
        <cdr:cNvSpPr txBox="1">
          <a:spLocks noChangeArrowheads="1"/>
        </cdr:cNvSpPr>
      </cdr:nvSpPr>
      <cdr:spPr>
        <a:xfrm>
          <a:off x="2847975" y="6372225"/>
          <a:ext cx="3867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2,692,098</a:t>
          </a:r>
        </a:p>
      </cdr:txBody>
    </cdr:sp>
  </cdr:relSizeAnchor>
  <cdr:relSizeAnchor xmlns:cdr="http://schemas.openxmlformats.org/drawingml/2006/chartDrawing">
    <cdr:from>
      <cdr:x>0.263</cdr:x>
      <cdr:y>0.79475</cdr:y>
    </cdr:from>
    <cdr:to>
      <cdr:x>0.65125</cdr:x>
      <cdr:y>0.88075</cdr:y>
    </cdr:to>
    <cdr:sp>
      <cdr:nvSpPr>
        <cdr:cNvPr id="4" name="TextBox 5"/>
        <cdr:cNvSpPr txBox="1">
          <a:spLocks noChangeArrowheads="1"/>
        </cdr:cNvSpPr>
      </cdr:nvSpPr>
      <cdr:spPr>
        <a:xfrm>
          <a:off x="2400300" y="5448300"/>
          <a:ext cx="3543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Executive Branch Non Postal Service = 1,855,482
 Postal Service =    772,980
Executive Branch  = 2,628,462</a:t>
          </a:r>
        </a:p>
      </cdr:txBody>
    </cdr:sp>
  </cdr:relSizeAnchor>
  <cdr:relSizeAnchor xmlns:cdr="http://schemas.openxmlformats.org/drawingml/2006/chartDrawing">
    <cdr:from>
      <cdr:x>0</cdr:x>
      <cdr:y>0.48375</cdr:y>
    </cdr:from>
    <cdr:to>
      <cdr:x>0.02525</cdr:x>
      <cdr:y>0.505</cdr:y>
    </cdr:to>
    <cdr:sp>
      <cdr:nvSpPr>
        <cdr:cNvPr id="5" name="TextBox 7"/>
        <cdr:cNvSpPr txBox="1">
          <a:spLocks noChangeArrowheads="1"/>
        </cdr:cNvSpPr>
      </cdr:nvSpPr>
      <cdr:spPr>
        <a:xfrm>
          <a:off x="0" y="33147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58000"/>
    <xdr:graphicFrame>
      <xdr:nvGraphicFramePr>
        <xdr:cNvPr id="1" name="Shape 1025"/>
        <xdr:cNvGraphicFramePr/>
      </xdr:nvGraphicFramePr>
      <xdr:xfrm>
        <a:off x="0" y="0"/>
        <a:ext cx="91344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0.89925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6162675"/>
          <a:ext cx="82677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and Jefferson Counties in West Virginia.</a:t>
          </a:r>
        </a:p>
      </cdr:txBody>
    </cdr:sp>
  </cdr:relSizeAnchor>
  <cdr:relSizeAnchor xmlns:cdr="http://schemas.openxmlformats.org/drawingml/2006/chartDrawing">
    <cdr:from>
      <cdr:x>0.062</cdr:x>
      <cdr:y>0</cdr:y>
    </cdr:from>
    <cdr:to>
      <cdr:x>0.96925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0"/>
          <a:ext cx="828675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
 by Major Geographic Area</a:t>
          </a:r>
        </a:p>
      </cdr:txBody>
    </cdr:sp>
  </cdr:relSizeAnchor>
  <cdr:relSizeAnchor xmlns:cdr="http://schemas.openxmlformats.org/drawingml/2006/chartDrawing">
    <cdr:from>
      <cdr:x>0.40375</cdr:x>
      <cdr:y>0.1465</cdr:y>
    </cdr:from>
    <cdr:to>
      <cdr:x>0.63575</cdr:x>
      <cdr:y>0.20425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000125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November 2004</a:t>
          </a:r>
        </a:p>
      </cdr:txBody>
    </cdr:sp>
  </cdr:relSizeAnchor>
  <cdr:relSizeAnchor xmlns:cdr="http://schemas.openxmlformats.org/drawingml/2006/chartDrawing">
    <cdr:from>
      <cdr:x>0.31225</cdr:x>
      <cdr:y>0.8215</cdr:y>
    </cdr:from>
    <cdr:to>
      <cdr:x>0.73525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2847975" y="5629275"/>
          <a:ext cx="3867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00" b="1" i="0" u="none" baseline="0">
              <a:latin typeface="Arial"/>
              <a:ea typeface="Arial"/>
              <a:cs typeface="Arial"/>
            </a:rPr>
            <a:t>Total Employment: 2,692,098</a:t>
          </a:r>
        </a:p>
      </cdr:txBody>
    </cdr:sp>
  </cdr:relSizeAnchor>
  <cdr:relSizeAnchor xmlns:cdr="http://schemas.openxmlformats.org/drawingml/2006/chartDrawing">
    <cdr:from>
      <cdr:x>0</cdr:x>
      <cdr:y>0.48675</cdr:y>
    </cdr:from>
    <cdr:to>
      <cdr:x>0.02525</cdr:x>
      <cdr:y>0.508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33375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58000"/>
    <xdr:graphicFrame>
      <xdr:nvGraphicFramePr>
        <xdr:cNvPr id="1" name="Shape 1025"/>
        <xdr:cNvGraphicFramePr/>
      </xdr:nvGraphicFramePr>
      <xdr:xfrm>
        <a:off x="0" y="0"/>
        <a:ext cx="91344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0.01325</cdr:y>
    </cdr:from>
    <cdr:to>
      <cdr:x>0.946</cdr:x>
      <cdr:y>0.15275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85725"/>
          <a:ext cx="80391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Distribution of Federal Civilian Employment 
by Work Schedule/Appointment</a:t>
          </a:r>
        </a:p>
      </cdr:txBody>
    </cdr:sp>
  </cdr:relSizeAnchor>
  <cdr:relSizeAnchor xmlns:cdr="http://schemas.openxmlformats.org/drawingml/2006/chartDrawing">
    <cdr:from>
      <cdr:x>0.3785</cdr:x>
      <cdr:y>0.13925</cdr:y>
    </cdr:from>
    <cdr:to>
      <cdr:x>0.66525</cdr:x>
      <cdr:y>0.214</cdr:y>
    </cdr:to>
    <cdr:sp>
      <cdr:nvSpPr>
        <cdr:cNvPr id="2" name="TextBox 2"/>
        <cdr:cNvSpPr txBox="1">
          <a:spLocks noChangeArrowheads="1"/>
        </cdr:cNvSpPr>
      </cdr:nvSpPr>
      <cdr:spPr>
        <a:xfrm>
          <a:off x="3467100" y="952500"/>
          <a:ext cx="26289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November 2004</a:t>
          </a:r>
        </a:p>
      </cdr:txBody>
    </cdr:sp>
  </cdr:relSizeAnchor>
  <cdr:relSizeAnchor xmlns:cdr="http://schemas.openxmlformats.org/drawingml/2006/chartDrawing">
    <cdr:from>
      <cdr:x>0.30975</cdr:x>
      <cdr:y>0.899</cdr:y>
    </cdr:from>
    <cdr:to>
      <cdr:x>0.7445</cdr:x>
      <cdr:y>0.96675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6162675"/>
          <a:ext cx="39909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125" b="1" i="0" u="none" baseline="0">
              <a:latin typeface="Arial"/>
              <a:ea typeface="Arial"/>
              <a:cs typeface="Arial"/>
            </a:rPr>
            <a:t>Total Employment: 2,692,098</a:t>
          </a:r>
        </a:p>
      </cdr:txBody>
    </cdr:sp>
  </cdr:relSizeAnchor>
  <cdr:relSizeAnchor xmlns:cdr="http://schemas.openxmlformats.org/drawingml/2006/chartDrawing">
    <cdr:from>
      <cdr:x>0</cdr:x>
      <cdr:y>0.47875</cdr:y>
    </cdr:from>
    <cdr:to>
      <cdr:x>0.02525</cdr:x>
      <cdr:y>0.5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27660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82100" cy="6858000"/>
    <xdr:graphicFrame>
      <xdr:nvGraphicFramePr>
        <xdr:cNvPr id="1" name="Shape 1025"/>
        <xdr:cNvGraphicFramePr/>
      </xdr:nvGraphicFramePr>
      <xdr:xfrm>
        <a:off x="0" y="0"/>
        <a:ext cx="91821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0.02</cdr:y>
    </cdr:from>
    <cdr:to>
      <cdr:x>0.835</cdr:x>
      <cdr:y>0.1865</cdr:y>
    </cdr:to>
    <cdr:sp>
      <cdr:nvSpPr>
        <cdr:cNvPr id="1" name="TextBox 14"/>
        <cdr:cNvSpPr txBox="1">
          <a:spLocks noChangeArrowheads="1"/>
        </cdr:cNvSpPr>
      </cdr:nvSpPr>
      <cdr:spPr>
        <a:xfrm>
          <a:off x="3057525" y="114300"/>
          <a:ext cx="84486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500" b="1" i="0" u="none" baseline="0">
              <a:latin typeface="Arial"/>
              <a:ea typeface="Arial"/>
              <a:cs typeface="Arial"/>
            </a:rPr>
            <a:t>Distribution of Federal Civilian Employment
 by Service</a:t>
          </a:r>
        </a:p>
      </cdr:txBody>
    </cdr:sp>
  </cdr:relSizeAnchor>
  <cdr:relSizeAnchor xmlns:cdr="http://schemas.openxmlformats.org/drawingml/2006/chartDrawing">
    <cdr:from>
      <cdr:x>0.46675</cdr:x>
      <cdr:y>0.20475</cdr:y>
    </cdr:from>
    <cdr:to>
      <cdr:x>0.72075</cdr:x>
      <cdr:y>0.2765</cdr:y>
    </cdr:to>
    <cdr:sp>
      <cdr:nvSpPr>
        <cdr:cNvPr id="2" name="TextBox 15"/>
        <cdr:cNvSpPr txBox="1">
          <a:spLocks noChangeArrowheads="1"/>
        </cdr:cNvSpPr>
      </cdr:nvSpPr>
      <cdr:spPr>
        <a:xfrm>
          <a:off x="6429375" y="1209675"/>
          <a:ext cx="3505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November 2004</a:t>
          </a:r>
        </a:p>
      </cdr:txBody>
    </cdr:sp>
  </cdr:relSizeAnchor>
  <cdr:relSizeAnchor xmlns:cdr="http://schemas.openxmlformats.org/drawingml/2006/chartDrawing">
    <cdr:from>
      <cdr:x>0.33</cdr:x>
      <cdr:y>0.8645</cdr:y>
    </cdr:from>
    <cdr:to>
      <cdr:x>0.811</cdr:x>
      <cdr:y>0.9445</cdr:y>
    </cdr:to>
    <cdr:sp>
      <cdr:nvSpPr>
        <cdr:cNvPr id="3" name="TextBox 16"/>
        <cdr:cNvSpPr txBox="1">
          <a:spLocks noChangeArrowheads="1"/>
        </cdr:cNvSpPr>
      </cdr:nvSpPr>
      <cdr:spPr>
        <a:xfrm>
          <a:off x="4543425" y="5133975"/>
          <a:ext cx="66294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* Percentages exclude Legislative and Judicial Branches.</a:t>
          </a:r>
        </a:p>
      </cdr:txBody>
    </cdr:sp>
  </cdr:relSizeAnchor>
  <cdr:relSizeAnchor xmlns:cdr="http://schemas.openxmlformats.org/drawingml/2006/chartDrawing">
    <cdr:from>
      <cdr:x>0.27925</cdr:x>
      <cdr:y>0.772</cdr:y>
    </cdr:from>
    <cdr:to>
      <cdr:x>0.7345</cdr:x>
      <cdr:y>0.888</cdr:y>
    </cdr:to>
    <cdr:sp>
      <cdr:nvSpPr>
        <cdr:cNvPr id="4" name="TextBox 17"/>
        <cdr:cNvSpPr txBox="1">
          <a:spLocks noChangeArrowheads="1"/>
        </cdr:cNvSpPr>
      </cdr:nvSpPr>
      <cdr:spPr>
        <a:xfrm>
          <a:off x="3848100" y="4581525"/>
          <a:ext cx="62769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950" b="1" i="0" u="none" baseline="0">
              <a:latin typeface="Arial"/>
              <a:ea typeface="Arial"/>
              <a:cs typeface="Arial"/>
            </a:rPr>
            <a:t>Total Employment: 2,692,098</a:t>
          </a:r>
          <a:r>
            <a:rPr lang="en-US" cap="none" sz="1700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</cdr:x>
      <cdr:y>0.51175</cdr:y>
    </cdr:from>
    <cdr:to>
      <cdr:x>0.00975</cdr:x>
      <cdr:y>0.52325</cdr:y>
    </cdr:to>
    <cdr:sp>
      <cdr:nvSpPr>
        <cdr:cNvPr id="5" name="TextBox 18"/>
        <cdr:cNvSpPr txBox="1">
          <a:spLocks noChangeArrowheads="1"/>
        </cdr:cNvSpPr>
      </cdr:nvSpPr>
      <cdr:spPr>
        <a:xfrm>
          <a:off x="0" y="3038475"/>
          <a:ext cx="133350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82675" cy="5943600"/>
    <xdr:graphicFrame>
      <xdr:nvGraphicFramePr>
        <xdr:cNvPr id="1" name="Shape 1025"/>
        <xdr:cNvGraphicFramePr/>
      </xdr:nvGraphicFramePr>
      <xdr:xfrm>
        <a:off x="0" y="0"/>
        <a:ext cx="137826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D28" sqref="D28"/>
    </sheetView>
  </sheetViews>
  <sheetFormatPr defaultColWidth="9.140625" defaultRowHeight="12.75"/>
  <cols>
    <col min="1" max="1" width="13.00390625" style="0" customWidth="1"/>
    <col min="2" max="2" width="15.28125" style="0" customWidth="1"/>
    <col min="3" max="3" width="8.8515625" style="0" customWidth="1"/>
    <col min="4" max="4" width="32.140625" style="0" customWidth="1"/>
    <col min="6" max="6" width="11.140625" style="0" customWidth="1"/>
  </cols>
  <sheetData>
    <row r="1" ht="12.75">
      <c r="A1" t="s">
        <v>36</v>
      </c>
    </row>
    <row r="2" ht="12.75">
      <c r="A2" t="s">
        <v>45</v>
      </c>
    </row>
    <row r="5" spans="1:5" ht="15.75">
      <c r="A5" s="3" t="s">
        <v>5</v>
      </c>
      <c r="B5" s="4" t="s">
        <v>6</v>
      </c>
      <c r="C5" s="4"/>
      <c r="D5" s="4"/>
      <c r="E5" s="5" t="s">
        <v>7</v>
      </c>
    </row>
    <row r="6" spans="1:5" ht="15.75">
      <c r="A6" s="3" t="s">
        <v>8</v>
      </c>
      <c r="B6" s="6">
        <v>2692098</v>
      </c>
      <c r="C6" s="6"/>
      <c r="D6" s="4" t="s">
        <v>9</v>
      </c>
      <c r="E6" s="7">
        <v>100</v>
      </c>
    </row>
    <row r="7" spans="1:5" ht="15.75">
      <c r="A7" s="4" t="s">
        <v>10</v>
      </c>
      <c r="B7" s="8">
        <f>B11-B8</f>
        <v>1855482</v>
      </c>
      <c r="C7" s="8"/>
      <c r="D7" s="4" t="s">
        <v>11</v>
      </c>
      <c r="E7" s="9">
        <f>(B7/$B6)*100</f>
        <v>68.92327099533524</v>
      </c>
    </row>
    <row r="8" spans="1:5" ht="12.75">
      <c r="A8" s="4" t="s">
        <v>12</v>
      </c>
      <c r="B8" s="6">
        <v>772980</v>
      </c>
      <c r="C8" s="6"/>
      <c r="D8" s="4" t="s">
        <v>13</v>
      </c>
      <c r="E8" s="9">
        <f>(B8/$B6)*100</f>
        <v>28.712922040728085</v>
      </c>
    </row>
    <row r="9" spans="1:5" ht="12.75">
      <c r="A9" s="4" t="s">
        <v>1</v>
      </c>
      <c r="B9" s="6">
        <v>33569</v>
      </c>
      <c r="C9" s="6"/>
      <c r="D9" s="4" t="s">
        <v>14</v>
      </c>
      <c r="E9" s="9">
        <f>(B9/$B6)*100</f>
        <v>1.246945690684366</v>
      </c>
    </row>
    <row r="10" spans="1:6" ht="12.75">
      <c r="A10" s="4" t="s">
        <v>0</v>
      </c>
      <c r="B10" s="6">
        <v>30071</v>
      </c>
      <c r="C10" s="6"/>
      <c r="D10" s="4" t="s">
        <v>43</v>
      </c>
      <c r="E10" s="9">
        <f>(B10/$B6)*100</f>
        <v>1.1170098562533755</v>
      </c>
      <c r="F10" s="7">
        <f>((B9+B10+B11)/B6)*100</f>
        <v>100.00014858300106</v>
      </c>
    </row>
    <row r="11" spans="1:5" ht="12.75">
      <c r="A11" s="4" t="s">
        <v>4</v>
      </c>
      <c r="B11" s="6">
        <v>2628462</v>
      </c>
      <c r="C11" s="6"/>
      <c r="D11" s="4" t="s">
        <v>15</v>
      </c>
      <c r="E11" s="9">
        <f>(B11/$B6)*100</f>
        <v>97.63619303606332</v>
      </c>
    </row>
    <row r="12" spans="1:5" ht="15.75">
      <c r="A12" s="3" t="s">
        <v>16</v>
      </c>
      <c r="B12" s="6"/>
      <c r="C12" s="6"/>
      <c r="D12" s="4"/>
      <c r="E12" s="7"/>
    </row>
    <row r="13" spans="1:5" ht="12.75">
      <c r="A13" s="4" t="s">
        <v>17</v>
      </c>
      <c r="B13" s="6">
        <v>2271971</v>
      </c>
      <c r="C13" s="6"/>
      <c r="D13" s="4" t="s">
        <v>18</v>
      </c>
      <c r="E13" s="9">
        <f>(B13/$B6)*100</f>
        <v>84.3940673779335</v>
      </c>
    </row>
    <row r="14" spans="1:5" ht="12.75">
      <c r="A14" s="4" t="s">
        <v>2</v>
      </c>
      <c r="B14" s="6">
        <v>93071</v>
      </c>
      <c r="C14" s="6"/>
      <c r="D14" s="4" t="s">
        <v>19</v>
      </c>
      <c r="E14" s="9">
        <f>(B14/$B6)*100</f>
        <v>3.4571921230207816</v>
      </c>
    </row>
    <row r="15" spans="1:5" ht="12.75">
      <c r="A15" s="4" t="s">
        <v>20</v>
      </c>
      <c r="B15" s="6">
        <v>327056</v>
      </c>
      <c r="C15" s="6"/>
      <c r="D15" s="4" t="s">
        <v>21</v>
      </c>
      <c r="E15" s="9">
        <f>(B15/$B6)*100</f>
        <v>12.148740499045726</v>
      </c>
    </row>
    <row r="16" spans="1:6" ht="15.75">
      <c r="A16" s="4" t="s">
        <v>22</v>
      </c>
      <c r="B16" s="8">
        <f>B13+B14+B15</f>
        <v>2692098</v>
      </c>
      <c r="C16" s="8"/>
      <c r="D16" s="4"/>
      <c r="E16" s="7"/>
      <c r="F16" s="7">
        <f>((+B13+B14+B15)/B6)*100</f>
        <v>100</v>
      </c>
    </row>
    <row r="17" spans="1:5" ht="15.75">
      <c r="A17" s="3" t="s">
        <v>23</v>
      </c>
      <c r="B17" s="6"/>
      <c r="C17" s="6"/>
      <c r="D17" s="4"/>
      <c r="E17" s="7"/>
    </row>
    <row r="18" spans="1:5" ht="12.75">
      <c r="A18" s="4" t="s">
        <v>24</v>
      </c>
      <c r="B18" s="6">
        <v>2299983</v>
      </c>
      <c r="C18" s="6"/>
      <c r="D18" s="4" t="s">
        <v>25</v>
      </c>
      <c r="E18" s="9">
        <f>(B18/$B6)*100</f>
        <v>85.43459413438886</v>
      </c>
    </row>
    <row r="19" spans="1:5" ht="12.75">
      <c r="A19" s="4" t="s">
        <v>26</v>
      </c>
      <c r="B19" s="6">
        <v>153786</v>
      </c>
      <c r="C19" s="6"/>
      <c r="D19" s="4" t="s">
        <v>27</v>
      </c>
      <c r="E19" s="9">
        <f>(B19/$B6)*100</f>
        <v>5.712496350430037</v>
      </c>
    </row>
    <row r="20" spans="1:5" ht="12.75">
      <c r="A20" s="4" t="s">
        <v>28</v>
      </c>
      <c r="B20" s="6">
        <v>132337</v>
      </c>
      <c r="C20" s="6"/>
      <c r="D20" s="4" t="s">
        <v>29</v>
      </c>
      <c r="E20" s="9">
        <f>(B20/$B6)*100</f>
        <v>4.9157571529714</v>
      </c>
    </row>
    <row r="21" spans="1:6" ht="12.75">
      <c r="A21" s="4" t="s">
        <v>30</v>
      </c>
      <c r="B21" s="6">
        <v>105986</v>
      </c>
      <c r="C21" s="6"/>
      <c r="D21" s="4" t="s">
        <v>46</v>
      </c>
      <c r="E21" s="9">
        <f>(B21/$B6)*100</f>
        <v>3.9369294877081</v>
      </c>
      <c r="F21" s="7">
        <f>((+B18+B19+B20+B21)/B6)*100</f>
        <v>99.9997771254984</v>
      </c>
    </row>
    <row r="22" spans="1:5" ht="15.75">
      <c r="A22" s="4" t="s">
        <v>22</v>
      </c>
      <c r="B22" s="8">
        <f>(+B18+B19+B20+B21)</f>
        <v>2692092</v>
      </c>
      <c r="C22" s="8"/>
      <c r="D22" s="4"/>
      <c r="E22" s="7"/>
    </row>
    <row r="23" spans="1:5" ht="15.75">
      <c r="A23" s="3" t="s">
        <v>31</v>
      </c>
      <c r="B23" s="6"/>
      <c r="C23" s="6"/>
      <c r="D23" s="4"/>
      <c r="E23" s="7"/>
    </row>
    <row r="24" spans="1:5" ht="12.75">
      <c r="A24" s="4" t="s">
        <v>3</v>
      </c>
      <c r="B24" s="6">
        <v>1333533</v>
      </c>
      <c r="C24" s="6"/>
      <c r="D24" s="4" t="s">
        <v>32</v>
      </c>
      <c r="E24" s="9">
        <f>(B24/$B6)*100</f>
        <v>49.535083789668874</v>
      </c>
    </row>
    <row r="25" spans="1:5" ht="12.75">
      <c r="A25" s="4" t="s">
        <v>12</v>
      </c>
      <c r="B25" s="6">
        <v>772980</v>
      </c>
      <c r="C25" s="6"/>
      <c r="D25" s="4" t="s">
        <v>13</v>
      </c>
      <c r="E25" s="9">
        <f>(B25/$B6)*100</f>
        <v>28.712922040728085</v>
      </c>
    </row>
    <row r="26" spans="1:5" ht="15.75">
      <c r="A26" s="4" t="s">
        <v>10</v>
      </c>
      <c r="B26" s="8">
        <f>B27-B25</f>
        <v>585579</v>
      </c>
      <c r="C26" s="8"/>
      <c r="D26" s="4" t="s">
        <v>33</v>
      </c>
      <c r="E26" s="9">
        <f>(B26/$B6)*100</f>
        <v>21.75177129510144</v>
      </c>
    </row>
    <row r="27" spans="1:5" ht="12.75">
      <c r="A27" s="4" t="s">
        <v>34</v>
      </c>
      <c r="B27" s="6">
        <v>1358559</v>
      </c>
      <c r="C27" s="6"/>
      <c r="D27" s="4" t="s">
        <v>35</v>
      </c>
      <c r="E27" s="9">
        <f>(B27/$B6)*100</f>
        <v>50.46469333582952</v>
      </c>
    </row>
    <row r="28" spans="1:6" ht="15.75">
      <c r="A28" s="4" t="s">
        <v>22</v>
      </c>
      <c r="B28" s="8">
        <f>B24+B27</f>
        <v>2692092</v>
      </c>
      <c r="C28" s="8"/>
      <c r="D28" s="8"/>
      <c r="E28" s="7"/>
      <c r="F28" s="7">
        <f>((+B24+B27)/B6)*100</f>
        <v>99.9997771254984</v>
      </c>
    </row>
    <row r="30" ht="12.75">
      <c r="B30" t="s">
        <v>37</v>
      </c>
    </row>
    <row r="31" ht="12.75">
      <c r="B31" t="s">
        <v>38</v>
      </c>
    </row>
    <row r="32" ht="12.75">
      <c r="B32" t="s">
        <v>39</v>
      </c>
    </row>
    <row r="33" ht="12.75">
      <c r="B33" t="s">
        <v>40</v>
      </c>
    </row>
    <row r="34" ht="12.75">
      <c r="B34" t="s">
        <v>41</v>
      </c>
    </row>
    <row r="36" spans="1:4" ht="12.75">
      <c r="A36" t="s">
        <v>42</v>
      </c>
      <c r="D36" t="s">
        <v>44</v>
      </c>
    </row>
    <row r="37" ht="12.75">
      <c r="B37" s="1"/>
    </row>
    <row r="39" spans="2:3" ht="12.75">
      <c r="B39" s="1"/>
      <c r="C39" s="2"/>
    </row>
    <row r="40" spans="2:3" ht="12.75">
      <c r="B40" s="1"/>
      <c r="C40" s="2"/>
    </row>
    <row r="41" spans="2:3" ht="12.75">
      <c r="B41" s="1"/>
      <c r="C41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TENEAL</cp:lastModifiedBy>
  <cp:lastPrinted>2005-04-18T19:45:18Z</cp:lastPrinted>
  <dcterms:created xsi:type="dcterms:W3CDTF">2001-09-26T19:15:25Z</dcterms:created>
  <dcterms:modified xsi:type="dcterms:W3CDTF">2005-04-18T19:45:29Z</dcterms:modified>
  <cp:category/>
  <cp:version/>
  <cp:contentType/>
  <cp:contentStatus/>
</cp:coreProperties>
</file>