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520" tabRatio="601" activeTab="3"/>
  </bookViews>
  <sheets>
    <sheet name="FINAL" sheetId="1" r:id="rId1"/>
    <sheet name="FINAL2" sheetId="2" r:id="rId2"/>
    <sheet name="WPR-CHG" sheetId="3" r:id="rId3"/>
    <sheet name="CASELOAD" sheetId="4" r:id="rId4"/>
    <sheet name="AFSTATUS" sheetId="5" r:id="rId5"/>
    <sheet name="TP STATUS" sheetId="6" r:id="rId6"/>
    <sheet name="AFWRKACT" sheetId="7" r:id="rId7"/>
    <sheet name="AFWRKPCT" sheetId="8" r:id="rId8"/>
    <sheet name="TPWRKACT" sheetId="9" r:id="rId9"/>
    <sheet name="TPWRKPCT" sheetId="10" r:id="rId10"/>
    <sheet name="TOTWRKACT" sheetId="11" r:id="rId11"/>
    <sheet name="TOTWRKPCT" sheetId="12" r:id="rId12"/>
    <sheet name="TOTWRKPCT2" sheetId="13" r:id="rId13"/>
    <sheet name="THRS" sheetId="14" r:id="rId14"/>
    <sheet name="AVGHRSACT" sheetId="15" r:id="rId15"/>
    <sheet name="not_parti_hrs" sheetId="16" r:id="rId16"/>
    <sheet name="NOT_PARTI_PCT" sheetId="17" r:id="rId17"/>
    <sheet name="SSPWPR" sheetId="18" r:id="rId18"/>
    <sheet name="SSPWPR2" sheetId="19" r:id="rId19"/>
    <sheet name="CONTINU" sheetId="20" r:id="rId20"/>
    <sheet name="MSA.LEVA" sheetId="21" r:id="rId21"/>
  </sheets>
  <externalReferences>
    <externalReference r:id="rId24"/>
  </externalReferences>
  <definedNames>
    <definedName name="_xlnm.Print_Area" localSheetId="1">'FINAL2'!$A$1:$O$71</definedName>
  </definedNames>
  <calcPr fullCalcOnLoad="1"/>
</workbook>
</file>

<file path=xl/sharedStrings.xml><?xml version="1.0" encoding="utf-8"?>
<sst xmlns="http://schemas.openxmlformats.org/spreadsheetml/2006/main" count="2872" uniqueCount="420">
  <si>
    <t>TEMPORARY ASSISTANCE FOR NEEDY FAMILIES</t>
  </si>
  <si>
    <t>ADJUSTED</t>
  </si>
  <si>
    <t>MET</t>
  </si>
  <si>
    <t>STATE</t>
  </si>
  <si>
    <t>STANDARD</t>
  </si>
  <si>
    <t>TARGET</t>
  </si>
  <si>
    <t>KEY</t>
  </si>
  <si>
    <t>UNITED STATES</t>
  </si>
  <si>
    <t>ALABAMA</t>
  </si>
  <si>
    <t>ALASKA</t>
  </si>
  <si>
    <t>1/</t>
  </si>
  <si>
    <t xml:space="preserve">State does not have any two-parent </t>
  </si>
  <si>
    <t>ARIZONA</t>
  </si>
  <si>
    <t>families in its TANF Program.</t>
  </si>
  <si>
    <t>ARKANSAS</t>
  </si>
  <si>
    <t>CALIFORNIA</t>
  </si>
  <si>
    <t>2/</t>
  </si>
  <si>
    <t>COLORADO</t>
  </si>
  <si>
    <t>CONNECTICUT</t>
  </si>
  <si>
    <t>DELAWARE</t>
  </si>
  <si>
    <t>DIST. OF COL.</t>
  </si>
  <si>
    <t>FLORIDA</t>
  </si>
  <si>
    <t>NA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</si>
  <si>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</si>
  <si>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</si>
  <si>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</si>
  <si>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</si>
  <si>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</si>
  <si>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</si>
  <si>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</si>
  <si>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</si>
  <si>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</si>
  <si>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</si>
  <si>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</si>
  <si>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</si>
  <si>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</si>
  <si>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</si>
  <si>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</si>
  <si>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</si>
  <si>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</si>
  <si>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</si>
  <si>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</si>
  <si>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</si>
  <si>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</si>
  <si>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</si>
  <si>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</si>
  <si>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</si>
  <si>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</si>
  <si>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</si>
  <si>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</si>
  <si>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</si>
  <si>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</si>
  <si>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</si>
  <si>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</si>
  <si>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</si>
  <si>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</si>
  <si>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</si>
  <si>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</si>
  <si>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</si>
  <si>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</si>
  <si>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</si>
  <si>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</si>
  <si>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</si>
  <si>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</si>
  <si>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</si>
  <si>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</si>
  <si>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</si>
  <si>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TABLE 2</t>
  </si>
  <si>
    <t>TOTAL</t>
  </si>
  <si>
    <t>NUMBER OF</t>
  </si>
  <si>
    <t>PRIVATE</t>
  </si>
  <si>
    <t>PUBLIC</t>
  </si>
  <si>
    <t>EDUCATION</t>
  </si>
  <si>
    <t>SATISFACTORY</t>
  </si>
  <si>
    <t>FAMILIES IN</t>
  </si>
  <si>
    <t>PARTICIPATING</t>
  </si>
  <si>
    <t>UNSUBSIDIZED</t>
  </si>
  <si>
    <t>WORK</t>
  </si>
  <si>
    <t>ON-THE-JOB</t>
  </si>
  <si>
    <t>JOB</t>
  </si>
  <si>
    <t>COMMUNITY</t>
  </si>
  <si>
    <t>VOCATIONAL</t>
  </si>
  <si>
    <t>JOB SKILLS</t>
  </si>
  <si>
    <t>RELATED TO</t>
  </si>
  <si>
    <t>SCHOOL</t>
  </si>
  <si>
    <t>PROVIDING</t>
  </si>
  <si>
    <t>FAMILIES</t>
  </si>
  <si>
    <t>EMPLOYMENT</t>
  </si>
  <si>
    <t>EXPERIENCE</t>
  </si>
  <si>
    <t>TRAINING</t>
  </si>
  <si>
    <t>SEARCH</t>
  </si>
  <si>
    <t>SERVICE</t>
  </si>
  <si>
    <t>ATTENDANCE</t>
  </si>
  <si>
    <t>CHILD CARE</t>
  </si>
  <si>
    <t>TWO PARENT RATE</t>
  </si>
  <si>
    <t>TANF WORK PARTICIPATION RATES</t>
  </si>
  <si>
    <t>RATE</t>
  </si>
  <si>
    <t>SUBSIDIZED</t>
  </si>
  <si>
    <t>ABSENT</t>
  </si>
  <si>
    <t>WITH</t>
  </si>
  <si>
    <t>WAIVER</t>
  </si>
  <si>
    <t xml:space="preserve"> </t>
  </si>
  <si>
    <t>ALL FAMILIES</t>
  </si>
  <si>
    <t>TWO-PARENT FAMILIES</t>
  </si>
  <si>
    <t>CHANGE</t>
  </si>
  <si>
    <t>Alabama</t>
  </si>
  <si>
    <t>Alaska</t>
  </si>
  <si>
    <t>Arizona</t>
  </si>
  <si>
    <t>California</t>
  </si>
  <si>
    <t>Colorado</t>
  </si>
  <si>
    <t>Connecticut</t>
  </si>
  <si>
    <t>Delaware</t>
  </si>
  <si>
    <t>Dist. of Col.</t>
  </si>
  <si>
    <t>Florida</t>
  </si>
  <si>
    <t>Georgia</t>
  </si>
  <si>
    <t>Guam</t>
  </si>
  <si>
    <t>Hawaii</t>
  </si>
  <si>
    <t>Idaho</t>
  </si>
  <si>
    <t>Illinois</t>
  </si>
  <si>
    <t>Indiana</t>
  </si>
  <si>
    <t>Iowa</t>
  </si>
  <si>
    <t>Kansas</t>
  </si>
  <si>
    <t>Kentucky</t>
  </si>
  <si>
    <t>Louisiana</t>
  </si>
  <si>
    <t>Maine</t>
  </si>
  <si>
    <t>Maryland</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</si>
  <si>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</si>
  <si>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</si>
  <si>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</si>
  <si>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</si>
  <si>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</si>
  <si>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</si>
  <si>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</si>
  <si>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</si>
  <si>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</si>
  <si>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</si>
  <si>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</si>
  <si>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</si>
  <si>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</si>
  <si>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</si>
  <si>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</si>
  <si>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</si>
  <si>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</si>
  <si>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</si>
  <si>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</si>
  <si>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</si>
  <si>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</si>
  <si>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</si>
  <si>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</si>
  <si>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</si>
  <si>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</si>
  <si>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</si>
  <si>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</si>
  <si>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</si>
  <si>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</si>
  <si>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</si>
  <si>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Temporary Assistance for Needy Families</t>
  </si>
  <si>
    <t>3/</t>
  </si>
  <si>
    <t xml:space="preserve">The work participation rate standard </t>
  </si>
  <si>
    <t xml:space="preserve">before the application of the caseload </t>
  </si>
  <si>
    <t>TABLE 3B</t>
  </si>
  <si>
    <t>1/  ADULTS PARTICIPATING IN MORE THAN ONE ACTIVITY ARE INCLUDED ONCE IN THIS TOTAL.</t>
  </si>
  <si>
    <t xml:space="preserve">AVERAGE MONTHLY NUMBER OF ADULTS WITH HOURS OF PARTICIPATION BY WORK ACTIVITY </t>
  </si>
  <si>
    <t xml:space="preserve">ADULTS  </t>
  </si>
  <si>
    <t>TABLE 4B</t>
  </si>
  <si>
    <t>United States</t>
  </si>
  <si>
    <t>Adjusted</t>
  </si>
  <si>
    <t>Percent</t>
  </si>
  <si>
    <t xml:space="preserve">ADJUSTED </t>
  </si>
  <si>
    <t>State</t>
  </si>
  <si>
    <t>Adjustments</t>
  </si>
  <si>
    <t>Change</t>
  </si>
  <si>
    <t>AVERAGE MONTHLY NUMBER OF ADULTS WITH HOURS OF PARTICIPATION BY WORK ACTIVITY AS A PERCENT OF THE NUMBER OF PARTICIPATING ADULTS</t>
  </si>
  <si>
    <t>AVERAGE MONTHLY NUMBER OF ADULTS WITH HOURS OF PARTICIPATION BY WORK ACTIVITY AS A PERCENT OF THE TOTAL NUMBER OF ADULTS</t>
  </si>
  <si>
    <t>AVERAGE MONTHLY NUMBER OF PARENTS ENGAGED IN WORK BY WORK ACTIVITY FOR TWO-PARENT FAMILIES AS A PERCENT OF THE NUMBER OF PARENTS IN FAMILIES PARTICIPATING IN THE TWO PARENT WORK RATES</t>
  </si>
  <si>
    <t xml:space="preserve">NUMBER OF </t>
  </si>
  <si>
    <t>IN TWO-PARENT</t>
  </si>
  <si>
    <t>WORK RATES</t>
  </si>
  <si>
    <t xml:space="preserve">TOTAL NUMBER </t>
  </si>
  <si>
    <t>OF TWO-PARENT</t>
  </si>
  <si>
    <t>TWO-PARENT</t>
  </si>
  <si>
    <t>ACTIVITIES</t>
  </si>
  <si>
    <t xml:space="preserve">Massachusetts </t>
  </si>
  <si>
    <t xml:space="preserve">Arkansas  </t>
  </si>
  <si>
    <t>2/ State does not have a two-parent TANF program</t>
  </si>
  <si>
    <t>3/ State did not submit a caseload reduction credit report.</t>
  </si>
  <si>
    <t xml:space="preserve"> 2/</t>
  </si>
  <si>
    <t xml:space="preserve">ADDITIONAL </t>
  </si>
  <si>
    <t>ACTIVITES</t>
  </si>
  <si>
    <t>OTHER</t>
  </si>
  <si>
    <t>ADDITIONAL</t>
  </si>
  <si>
    <t>ACTIITIES</t>
  </si>
  <si>
    <t xml:space="preserve">FAMILIES  </t>
  </si>
  <si>
    <t xml:space="preserve">WAIVER </t>
  </si>
  <si>
    <t>WAIV ER</t>
  </si>
  <si>
    <t>AVERAGE MONTHLY NUMBER OF PERSONS ENGAGED IN WORK BY WORK ACTIVITY FOR TWO-PARENT FAMILIES COUNTED AS PARTICIPATING IN THE TWO-PARENT WORK RATES</t>
  </si>
  <si>
    <t>NUMBER OF ADULTS</t>
  </si>
  <si>
    <t>WITH HOURS OF</t>
  </si>
  <si>
    <t>PARTICIPATION 1/</t>
  </si>
  <si>
    <t>PARTICIPATION  1/</t>
  </si>
  <si>
    <t>ADULTS WITH</t>
  </si>
  <si>
    <t>HOUR OF</t>
  </si>
  <si>
    <t>PARTICIPATION</t>
  </si>
  <si>
    <t xml:space="preserve">ADULTS WITH </t>
  </si>
  <si>
    <t xml:space="preserve">HOURS OF </t>
  </si>
  <si>
    <t>ALL</t>
  </si>
  <si>
    <t>FOURTEEN</t>
  </si>
  <si>
    <t>ALL FAMILIES RATES</t>
  </si>
  <si>
    <t>TWO-PARENT  FAMILIES  RATES</t>
  </si>
  <si>
    <t>PERCENT</t>
  </si>
  <si>
    <t>DIFFERENCE</t>
  </si>
  <si>
    <t>1/ State does not have any two-parent families in TANF Program.</t>
  </si>
  <si>
    <t>TABLE 1B</t>
  </si>
  <si>
    <t>TABLE 1A</t>
  </si>
  <si>
    <t>TABLE 1C</t>
  </si>
  <si>
    <t xml:space="preserve">STATUS OF TANF FAMILIES AS RELATES TO ALL FAMILIES WORK PARTICIPATION RATES </t>
  </si>
  <si>
    <t>AVERAGE MONTHLY NUMBER OF FAMILIES</t>
  </si>
  <si>
    <t>DISREGARDED FROM PARTICIPATION RATE DUE TO</t>
  </si>
  <si>
    <t>NUMBER OF TANF  FAMILIES</t>
  </si>
  <si>
    <t>NUMBER OF CHILD-ONLY FAMILIES</t>
  </si>
  <si>
    <t>NUMBER OF FAMILIES LISTED-IN-ERROR</t>
  </si>
  <si>
    <t>NUMBER OF FAMILIES USED IN ALL FAMILIES RATE</t>
  </si>
  <si>
    <t>SINGLE CUSTODIAL PARENT WITH CHILD UNDER ONE</t>
  </si>
  <si>
    <t>SUBJECTED TO A SANCTION</t>
  </si>
  <si>
    <t>PART OF AN ONGOING RESEA5RCH EVALUATION</t>
  </si>
  <si>
    <t>INCONSISTECY UNDER AN APPROVED WELFARE REFORM WAIVER</t>
  </si>
  <si>
    <t>PARTICIPATION IN A TRIBAL WORK PROGRAM</t>
  </si>
  <si>
    <t>TABLE 3A</t>
  </si>
  <si>
    <t>STATUS OF TWO-PARENT FAMILIES AS RELATES TO TWO-PARENT WORK PARTICIPATION RATES</t>
  </si>
  <si>
    <t>AVERAGE MONTHLY NUMBER OF TWO-PARENT FAMILIES</t>
  </si>
  <si>
    <t xml:space="preserve">DISREGARDED FROM TWO-PARENT  RATE DUE TO </t>
  </si>
  <si>
    <t>NUMBER OF TWO-PARENT FAMILIES</t>
  </si>
  <si>
    <t>TWO-PARENT FAMILES WITH A DISABLE PARENT</t>
  </si>
  <si>
    <t>TWO-PARENT FAMILIES WITH A NON-CUSTODIAL PARENT  1/</t>
  </si>
  <si>
    <t>NUMBER OF TWO-PARENT FAMILIES USED IN TWO-PARENT FAMILIES RATES</t>
  </si>
  <si>
    <t>NUMBER OF PARTICIPATING FAMILIES IN TWO-PARENT FAMILIES RATES</t>
  </si>
  <si>
    <t>PART OF AN ONGOING RESEARCH EVALUATION</t>
  </si>
  <si>
    <t>INCONSISTENCY UNDER AN APPROVED WELFARE REFORM WAIVER</t>
  </si>
  <si>
    <t>1/ NOT USED IN TWO-PARENT RATES</t>
  </si>
  <si>
    <t>TANF Work Participation Rates, With and Without Waivers</t>
  </si>
  <si>
    <t xml:space="preserve">CASELOAD REDUCTION CREDITS </t>
  </si>
  <si>
    <t>AVERAGE MONTHLY NUMBER OF ADULTS ENGAGED IN WORK BY WORK ACTIVITY FOR FAMILIES COUNTED AS PARTICIPATING IN THE ALL FAMILIES WORK RATES</t>
  </si>
  <si>
    <t>AVERAGE MONTHLY PERCENT OF AULTS ENGAGED IN WORK BY WORK ACTIVITY FOR FAMILIES COUNTED AS PARTICIPATING IN THE ALL FAMILIES WORK RATES</t>
  </si>
  <si>
    <t>AVERAGE MONTHLY PERCENT OF ADULTS PARTICIPATING IN WORK ACTIVITIES FOR A SUFFICIENT NUMBER OF HOURS FOR THE FAMILY  TO COUNT AS MEETING THE ALL FAMILIES WORK REQUIREMENTS</t>
  </si>
  <si>
    <t>AVERAGE MONTHLY NUMBER OF ADULTS ENGAGED IN WORK BY WORK ACTIVITY FOR FAMILIES COUNTED AS MEETING THE ALL FAMILIES WORK REQUIREMENTS</t>
  </si>
  <si>
    <t>TABLE 4A</t>
  </si>
  <si>
    <t>TABLE 5A</t>
  </si>
  <si>
    <t>TABLE 5B</t>
  </si>
  <si>
    <t>TABLE 6B</t>
  </si>
  <si>
    <t>TABLE 6A</t>
  </si>
  <si>
    <t>TABLE 6C</t>
  </si>
  <si>
    <t>FY 1995</t>
  </si>
  <si>
    <t>TABLE 8A</t>
  </si>
  <si>
    <t>SSP-MOE WORK PARTICIPATION RATES  - WITH WAIVERS</t>
  </si>
  <si>
    <t>TABLE 8B</t>
  </si>
  <si>
    <t>SEPARATE STATE PROGRAMS</t>
  </si>
  <si>
    <t>SSP-MOE WORK PARTICIPATION RATES</t>
  </si>
  <si>
    <t xml:space="preserve">  </t>
  </si>
  <si>
    <t>program.</t>
  </si>
  <si>
    <t>assistamce to TANFrecipients.</t>
  </si>
  <si>
    <t xml:space="preserve">Work activities posted in TANF </t>
  </si>
  <si>
    <t>.</t>
  </si>
  <si>
    <t>BY URBAN/RURAL STANDARDIZED CONTINUUM CODES</t>
  </si>
  <si>
    <t>ALL FAMILIES RATE</t>
  </si>
  <si>
    <t>ABSENT WAIVER</t>
  </si>
  <si>
    <t>WITH WAIVER</t>
  </si>
  <si>
    <t>ALL COUNTIES</t>
  </si>
  <si>
    <t>CONTINUUM CODE - 0</t>
  </si>
  <si>
    <t>CONTINUUM CODE - 1</t>
  </si>
  <si>
    <t>CONTINUUM CODE - 2</t>
  </si>
  <si>
    <t>CONTINUUM CODE - 3</t>
  </si>
  <si>
    <t>CONTINUUM CODE - 4</t>
  </si>
  <si>
    <t>CONTINUUM CODE - 5</t>
  </si>
  <si>
    <t>CONTINUUM CODE - 6</t>
  </si>
  <si>
    <t>CONTINUUM CODE - 7</t>
  </si>
  <si>
    <t>CONTINUUM CODE - 8</t>
  </si>
  <si>
    <t>CONTINUUM CODE - 9</t>
  </si>
  <si>
    <t>0 CENTRAL COUNTIES OF METRO AREA WITH ONE MILLION OR MORE</t>
  </si>
  <si>
    <t>1 FRINGE COUNTIES OF A METRO AREA WITH ONE MILLION OR MORE</t>
  </si>
  <si>
    <t>3 COUNTIES IN METRO AREA OF FEWER THAN 250,000 POPULATION</t>
  </si>
  <si>
    <t>4 URBAN POPULATIONS OF 20,000 OR MORE, ADJACENT TO A METRO AREA</t>
  </si>
  <si>
    <t>5 URBAN POPULATIONS OF 20,000 OR MORE, NOT ADJACENT TO A METRO AREA</t>
  </si>
  <si>
    <t>6 URBAN POPULATIONS OF 2,500 TO 19,999, ADJACENT TO A METRO AREA</t>
  </si>
  <si>
    <t>7 URBAN POPULATIONS OF 2,500 TO 19,999, NOT ADJACENT TO A METRO AREA</t>
  </si>
  <si>
    <t>TABLE 9A</t>
  </si>
  <si>
    <t>ABSENT WAIVERS</t>
  </si>
  <si>
    <t>WITH WAIVERS</t>
  </si>
  <si>
    <t>ALTANTA</t>
  </si>
  <si>
    <t>BALTIMORE</t>
  </si>
  <si>
    <t>BERGEN-PASSAIC</t>
  </si>
  <si>
    <t>BOSTON</t>
  </si>
  <si>
    <t>BUFFALO</t>
  </si>
  <si>
    <t>CHARLOTTE</t>
  </si>
  <si>
    <t>CHICAGO</t>
  </si>
  <si>
    <t>CINCINNATI</t>
  </si>
  <si>
    <t>CLEVELAND</t>
  </si>
  <si>
    <t>COLUMBUS</t>
  </si>
  <si>
    <t>DALLAS</t>
  </si>
  <si>
    <t>DENVER</t>
  </si>
  <si>
    <t>DETROIT</t>
  </si>
  <si>
    <t>FORT LAUDERDALE</t>
  </si>
  <si>
    <t>FT WORTH-ARLINGTON</t>
  </si>
  <si>
    <t>GREENSBORO</t>
  </si>
  <si>
    <t>HARTFORD</t>
  </si>
  <si>
    <t>HOUSTON</t>
  </si>
  <si>
    <t>INDIANAPOLIS</t>
  </si>
  <si>
    <t>KANSAS CITY</t>
  </si>
  <si>
    <t>LOS ANGELES</t>
  </si>
  <si>
    <t>MEMPHIS</t>
  </si>
  <si>
    <t>MIAMI</t>
  </si>
  <si>
    <t>MIDDLESEX-SOMERSET</t>
  </si>
  <si>
    <t>MILWAILEE-WAUKESHA</t>
  </si>
  <si>
    <t>MINNEAPOLIS-ST PAUL</t>
  </si>
  <si>
    <t>NASSAU-SUFFOLK</t>
  </si>
  <si>
    <t>NEW ORLEANS</t>
  </si>
  <si>
    <t>NEWARK</t>
  </si>
  <si>
    <t>NORFOLK-VA BEACH</t>
  </si>
  <si>
    <t>OAKLAND</t>
  </si>
  <si>
    <t>ORANGE COUNTY</t>
  </si>
  <si>
    <t>ORLANDO</t>
  </si>
  <si>
    <t>PHILADELPHIA</t>
  </si>
  <si>
    <t>PHOENIX</t>
  </si>
  <si>
    <t>PITTSBURGH</t>
  </si>
  <si>
    <t>PORTLAND-VANCOUVER</t>
  </si>
  <si>
    <t>PROVIDENCE</t>
  </si>
  <si>
    <t>RIVERSIDE</t>
  </si>
  <si>
    <t>ROCHESTER</t>
  </si>
  <si>
    <t>SACRAMENTO</t>
  </si>
  <si>
    <t>ST. LOUIS</t>
  </si>
  <si>
    <t>SALT LAKE CITY</t>
  </si>
  <si>
    <t>SAN ANTONIO</t>
  </si>
  <si>
    <t>SAN DIEGO</t>
  </si>
  <si>
    <t>SAN FRANSCISCO</t>
  </si>
  <si>
    <t>SAN JOSE</t>
  </si>
  <si>
    <t>SAN JUAN-BAYAMON</t>
  </si>
  <si>
    <t>SEATTLE-BELLEVUE</t>
  </si>
  <si>
    <t>TAMPA-ST PETERSBURG</t>
  </si>
  <si>
    <t>WASHINGTON, D.C.</t>
  </si>
  <si>
    <t>TABLE 9B</t>
  </si>
  <si>
    <t>TANF ALL FAMILIES WORK PARTICIPATION RATES</t>
  </si>
  <si>
    <t>TWO-PARENT FAMILIES RATE</t>
  </si>
  <si>
    <t>FOR LEVEL-A  METROPOLITAN STATISTICAL AREAS</t>
  </si>
  <si>
    <t>U.S. TOTAL</t>
  </si>
  <si>
    <t>MSA LEVEL A  1/</t>
  </si>
  <si>
    <t>1/ The Office of Management and Budget defines the metropolitan statistical areas (MSA) following the official standards published in the Federal Register on March 30, 1990.  MSAs are divided into four levels; A, B, C, and D with Level A being the largest.</t>
  </si>
  <si>
    <t>2 COUNTIES IN  METRO AREAS WITH 250,000 TO ONE MILLION</t>
  </si>
  <si>
    <t>8 COMPLETELY RURAL OR &lt; 2,500 URBAN POPULATION, ADJACENT TO A METRO AREA</t>
  </si>
  <si>
    <t>9 COMPLETELY RURAL OR &lt; 2,500 URBAN POPULATION, NOT ADJACENT TO A METRO AREA</t>
  </si>
  <si>
    <t xml:space="preserve">AVERAGE MONTHLY NUMBER OF PARENTS IN TWO-PARENT FAMILIES WHO ARE PARTICIPATING IN WORK ACTIVITES FOR A SUFFICIENT NUMBER OF HOURS FOR THE FAMILY TO COUNT AS MEETING THE TWO-PARENT FAMILIES WORK REQUIREMENTS </t>
  </si>
  <si>
    <t>AVERAGE MONTHLY PERCENT OF PARENTS IN TWO-PARENT FAMILIES WHO ARE PARTICIPATING IN WORK ACTIVITES FOR A SUFFICIENT NUMBER OF HOURS FOR THE FAMILY TO COUNT AS MEETING THE TWO-PARENT FAMILIES WORK REQUIREMENTS</t>
  </si>
  <si>
    <t xml:space="preserve">SSP provides additional </t>
  </si>
  <si>
    <t xml:space="preserve">VERMONT        </t>
  </si>
  <si>
    <t>STANDARD 2/</t>
  </si>
  <si>
    <t xml:space="preserve">VERMONT      </t>
  </si>
  <si>
    <t xml:space="preserve">          </t>
  </si>
  <si>
    <t>ARJZONA</t>
  </si>
  <si>
    <t>STATES</t>
  </si>
  <si>
    <t>Unsubsidized Employment</t>
  </si>
  <si>
    <t>Subsidized Private Employment</t>
  </si>
  <si>
    <t>Subsidized Public Employment</t>
  </si>
  <si>
    <t>Work Experience</t>
  </si>
  <si>
    <t>On-the-Job Training</t>
  </si>
  <si>
    <t>Job Search</t>
  </si>
  <si>
    <t>Community Service</t>
  </si>
  <si>
    <t>Vocational Education</t>
  </si>
  <si>
    <t>Job Skills Training</t>
  </si>
  <si>
    <t>Education Related to Employment</t>
  </si>
  <si>
    <t>Satisfactory School Attendance</t>
  </si>
  <si>
    <t>Providing Child Care</t>
  </si>
  <si>
    <t>Additional Waiver Acitivities</t>
  </si>
  <si>
    <t>Other</t>
  </si>
  <si>
    <t>Sum of all Fourteen Activities</t>
  </si>
  <si>
    <t>TABLE 7B</t>
  </si>
  <si>
    <t>TABLE 7A</t>
  </si>
  <si>
    <t>NUMBER OF FAMILIES REQUIRED TO PARTICIPATE IN THE ALL FAMILIES WORK PARTICIPATION RATE</t>
  </si>
  <si>
    <t>AVERAGE MONTHLY NUMBER OF FAMILIES REQUIRED TO PARTICIPATE, BUT NOT PARTICIPATING</t>
  </si>
  <si>
    <t>NUMBER OF PARTICIPATING FAMILIES IN ALL FAMILIES RATE</t>
  </si>
  <si>
    <t xml:space="preserve">NUMBER OFNON- PARTICIPATING FAMILIES IN ALL FAMILIES RATE </t>
  </si>
  <si>
    <t>ZERO HOURS OF PARTICIPATION</t>
  </si>
  <si>
    <t>ONE TO TEN  HOURS OF PARTICIPATION</t>
  </si>
  <si>
    <t>ELEVEN TO TWENTY  HOURS OF PARTICIPATION</t>
  </si>
  <si>
    <t>TWENTY-ONE TO THIRTY  HOURS OF PARTICIPATION</t>
  </si>
  <si>
    <t>THIRTY-ONE OR MORE  HOURS OF PARTICIPATION</t>
  </si>
  <si>
    <t>TEMPORATRY ASSISTANCE FOR NEEDY FAMILiES</t>
  </si>
  <si>
    <t>PERCENT OF FAMILIES REQUIRED TO PARTICIPATE IN ALL FAMILIES RATE</t>
  </si>
  <si>
    <t>FAMILIES REQUIRED TO PARTICIPATED, BUT NOT PARTICIPATING FOR A SUFFICIENT NUMBER OF HOURS AS A PERCENT OF FAMILIES USED IN ALL FAMILIES RATE BY HOURS OF PARTICIPATION</t>
  </si>
  <si>
    <t xml:space="preserve">NON-PARTICIPATING FAMILIES AS A PERCENT OF FAMILIES USED IN ALL FAMILIES RATE </t>
  </si>
  <si>
    <t>1/  WEIGHTED AVERAGE MONTHLY DATA, MAY DIFFER FROM OFFICIAL WORK PARTICIPATION RATE</t>
  </si>
  <si>
    <t>TABLE 10A</t>
  </si>
  <si>
    <t>TABLE 10B</t>
  </si>
  <si>
    <r>
      <t xml:space="preserve">PARTICIPATING FAMILIES AS A PERCENT OF FAMILIES USED IN ALL FAMILIES RATE           </t>
    </r>
    <r>
      <rPr>
        <b/>
        <u val="single"/>
        <sz val="12"/>
        <rFont val="Arial"/>
        <family val="2"/>
      </rPr>
      <t>1</t>
    </r>
    <r>
      <rPr>
        <b/>
        <sz val="12"/>
        <rFont val="Arial"/>
        <family val="2"/>
      </rPr>
      <t>/</t>
    </r>
  </si>
  <si>
    <t xml:space="preserve"> AVERAGE MONTHLY NUMBER OF ADULTS WITH HOURS OF PARTICIPATION IN WORK ACTIVITIES, INCLUDING WAIVERS  </t>
  </si>
  <si>
    <t>AVERAGE MONTHLY NUMBER OF TOTAL HOURS OF PARTICIPATION PER WEEK FOR ALL ADULTS</t>
  </si>
  <si>
    <t>AVERAGE HOURS OF PARTICIPATION PER WEEK IN WORK ACTIVITIES, INCLUDING WAIVERS, FOR ALL ADULTS PARTICIPATING IN THE WORK ACTIVITY</t>
  </si>
  <si>
    <t xml:space="preserve">AVERAGE MONTHLY NUMBER OF HOURS OF PARTICIPATION PER WEEK IN WORK ACTIVITY BY ADULTS PARTICIPATING IN THE WORK ACTIVITY </t>
  </si>
  <si>
    <t>YES</t>
  </si>
  <si>
    <t>NO</t>
  </si>
  <si>
    <t>reduction credit is 50% for the all families</t>
  </si>
  <si>
    <t>rate and 90% for the two-parent rate.</t>
  </si>
  <si>
    <t>TWO-PARENT FAMILIES RATES</t>
  </si>
  <si>
    <t>ALL FAMILIES AND TWO-PARENT FAMILIES</t>
  </si>
  <si>
    <t>Changes in Work Participation Rates</t>
  </si>
  <si>
    <t>1/ State has opted to use all families caseload reduction credit for two-parent rate.</t>
  </si>
  <si>
    <t>FAMILIES RATE</t>
  </si>
  <si>
    <t>FAMILIES IN ALL</t>
  </si>
  <si>
    <t>FY 2003</t>
  </si>
  <si>
    <t>FISCAL YEAR 2004</t>
  </si>
  <si>
    <t>Fiscal Year 2004</t>
  </si>
  <si>
    <t>FY 2004</t>
  </si>
  <si>
    <t>From FY 2003 toFY 2004</t>
  </si>
  <si>
    <t>TANF, FY 2004</t>
  </si>
  <si>
    <t>WYOMING   1/</t>
  </si>
  <si>
    <t xml:space="preserve">IOWA    </t>
  </si>
  <si>
    <t>ACF/OFA: 01-09-2006</t>
  </si>
  <si>
    <t>ACF/OFA 01-09-2006</t>
  </si>
  <si>
    <t>Revised.</t>
  </si>
  <si>
    <t>INDIANA   3/</t>
  </si>
  <si>
    <t>MISSISSIPPI   3/</t>
  </si>
  <si>
    <t>Mississippi   4/</t>
  </si>
  <si>
    <t>4/ Revised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</si>
</sst>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00_);_(* \(#,##0.000\);_(* &quot;-&quot;??_);_(@_)"/>
    <numFmt numFmtId="169" formatCode="m/d"/>
    <numFmt numFmtId="170" formatCode="0.000"/>
  </numFmts>
  <fonts count="15">
    <font>
      <sz val="10"/>
      <name val="Arial"/>
      <family val="0"/>
    </font>
    <font>
      <b/>
      <sz val="10"/>
      <name val="Arial"/>
      <family val="0"/>
    </font>
    <font>
      <i/>
      <sz val="10"/>
      <name val="Arial"/>
      <family val="0"/>
    </font>
    <font>
      <b/>
      <i/>
      <sz val="10"/>
      <name val="Arial"/>
      <family val="0"/>
    </font>
    <font>
      <sz val="10"/>
      <name val="Courier New"/>
      <family val="3"/>
    </font>
    <font>
      <sz val="8"/>
      <name val="Arial"/>
      <family val="2"/>
    </font>
    <font>
      <b/>
      <sz val="8"/>
      <name val="Arial"/>
      <family val="2"/>
    </font>
    <font>
      <b/>
      <sz val="14"/>
      <name val="Arial"/>
      <family val="2"/>
    </font>
    <font>
      <b/>
      <i/>
      <sz val="8.5"/>
      <name val="MS Sans Serif"/>
      <family val="0"/>
    </font>
    <font>
      <b/>
      <sz val="18"/>
      <name val="Arial"/>
      <family val="2"/>
    </font>
    <font>
      <sz val="12"/>
      <name val="Arial"/>
      <family val="2"/>
    </font>
    <font>
      <b/>
      <sz val="12"/>
      <name val="Arial"/>
      <family val="2"/>
    </font>
    <font>
      <u val="single"/>
      <sz val="7.2"/>
      <color indexed="12"/>
      <name val="Arial"/>
      <family val="0"/>
    </font>
    <font>
      <b/>
      <u val="single"/>
      <sz val="12"/>
      <name val="Arial"/>
      <family val="2"/>
    </font>
    <font>
      <u val="single"/>
      <sz val="10"/>
      <color indexed="36"/>
      <name val="Arial"/>
      <family val="0"/>
    </font>
  </fonts>
  <fills count="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0"/>
        <bgColor indexed="64"/>
      </patternFill>
    </fill>
  </fills>
  <borders count="16">
    <border>
      <left/>
      <right/>
      <top/>
      <bottom/>
      <diagonal/>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4">
    <xf numFmtId="0" fontId="0" fillId="0" borderId="0" xfId="0" applyAlignment="1">
      <alignment/>
    </xf>
    <xf numFmtId="0" fontId="1" fillId="0" borderId="0" xfId="0" applyFont="1" applyAlignment="1">
      <alignment/>
    </xf>
    <xf numFmtId="0" fontId="1" fillId="0" borderId="0" xfId="0" applyFont="1" applyAlignment="1" quotePrefix="1">
      <alignment horizontal="left"/>
    </xf>
    <xf numFmtId="0" fontId="0" fillId="0" borderId="1" xfId="0" applyBorder="1" applyAlignment="1">
      <alignment/>
    </xf>
    <xf numFmtId="0" fontId="0" fillId="0" borderId="2" xfId="0" applyBorder="1" applyAlignment="1">
      <alignment/>
    </xf>
    <xf numFmtId="0" fontId="0" fillId="0" borderId="0" xfId="0" applyBorder="1" applyAlignment="1">
      <alignment/>
    </xf>
    <xf numFmtId="164" fontId="0" fillId="0" borderId="2" xfId="22" applyNumberFormat="1" applyFont="1" applyBorder="1" applyAlignment="1">
      <alignment/>
    </xf>
    <xf numFmtId="0" fontId="0" fillId="0" borderId="3" xfId="0" applyBorder="1" applyAlignment="1">
      <alignment/>
    </xf>
    <xf numFmtId="0" fontId="0" fillId="0" borderId="4" xfId="0" applyBorder="1" applyAlignment="1">
      <alignment/>
    </xf>
    <xf numFmtId="0" fontId="0" fillId="2" borderId="2" xfId="0"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6" xfId="0" applyFont="1" applyFill="1" applyBorder="1" applyAlignment="1">
      <alignment horizontal="center"/>
    </xf>
    <xf numFmtId="164" fontId="0" fillId="0" borderId="5" xfId="22" applyNumberFormat="1" applyBorder="1" applyAlignment="1">
      <alignment/>
    </xf>
    <xf numFmtId="0" fontId="4" fillId="0" borderId="5" xfId="0" applyFont="1" applyBorder="1" applyAlignment="1">
      <alignment horizontal="center"/>
    </xf>
    <xf numFmtId="0" fontId="0" fillId="0" borderId="10" xfId="0" applyBorder="1" applyAlignment="1">
      <alignment/>
    </xf>
    <xf numFmtId="166" fontId="5" fillId="0" borderId="3" xfId="15" applyNumberFormat="1" applyFont="1" applyBorder="1" applyAlignment="1">
      <alignment/>
    </xf>
    <xf numFmtId="166" fontId="5" fillId="0" borderId="5" xfId="15" applyNumberFormat="1" applyFont="1" applyBorder="1" applyAlignment="1">
      <alignment/>
    </xf>
    <xf numFmtId="166" fontId="0" fillId="0" borderId="5" xfId="15" applyNumberFormat="1" applyBorder="1" applyAlignment="1">
      <alignment/>
    </xf>
    <xf numFmtId="0" fontId="1" fillId="0" borderId="0" xfId="0" applyFont="1" applyAlignment="1">
      <alignment/>
    </xf>
    <xf numFmtId="0" fontId="1" fillId="0" borderId="3"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1" xfId="0" applyFont="1" applyBorder="1" applyAlignment="1">
      <alignment/>
    </xf>
    <xf numFmtId="0" fontId="1" fillId="0" borderId="10" xfId="0" applyFont="1" applyBorder="1" applyAlignment="1">
      <alignment/>
    </xf>
    <xf numFmtId="0" fontId="6" fillId="0" borderId="6" xfId="0" applyFont="1" applyBorder="1" applyAlignment="1">
      <alignment/>
    </xf>
    <xf numFmtId="0" fontId="6" fillId="0" borderId="3" xfId="0" applyFont="1" applyBorder="1" applyAlignment="1">
      <alignment/>
    </xf>
    <xf numFmtId="0" fontId="1" fillId="0" borderId="1" xfId="0" applyFont="1" applyBorder="1" applyAlignment="1">
      <alignment/>
    </xf>
    <xf numFmtId="0" fontId="6" fillId="0" borderId="5" xfId="0" applyFont="1" applyBorder="1" applyAlignment="1">
      <alignment/>
    </xf>
    <xf numFmtId="0" fontId="6" fillId="0" borderId="8" xfId="0" applyFont="1" applyBorder="1" applyAlignment="1">
      <alignment/>
    </xf>
    <xf numFmtId="0" fontId="6" fillId="0" borderId="2" xfId="0" applyFont="1" applyBorder="1" applyAlignment="1">
      <alignment/>
    </xf>
    <xf numFmtId="0" fontId="6" fillId="0" borderId="6" xfId="0" applyFont="1" applyBorder="1" applyAlignment="1" quotePrefix="1">
      <alignment horizontal="left"/>
    </xf>
    <xf numFmtId="0" fontId="6" fillId="0" borderId="9" xfId="0" applyFont="1" applyBorder="1" applyAlignment="1">
      <alignment/>
    </xf>
    <xf numFmtId="0" fontId="6" fillId="0" borderId="12" xfId="0" applyFont="1" applyBorder="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xf>
    <xf numFmtId="0" fontId="1" fillId="0" borderId="6" xfId="0" applyFont="1" applyBorder="1" applyAlignment="1">
      <alignment horizontal="center"/>
    </xf>
    <xf numFmtId="0" fontId="0" fillId="0" borderId="0" xfId="0" applyBorder="1" applyAlignment="1">
      <alignment horizontal="center"/>
    </xf>
    <xf numFmtId="44" fontId="1" fillId="0" borderId="6" xfId="17" applyFont="1" applyBorder="1" applyAlignment="1">
      <alignment horizontal="center"/>
    </xf>
    <xf numFmtId="0" fontId="1" fillId="0" borderId="0" xfId="0" applyFont="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1" fillId="0" borderId="0"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0" fillId="0" borderId="0" xfId="0" applyAlignment="1">
      <alignment horizontal="right"/>
    </xf>
    <xf numFmtId="0" fontId="0" fillId="2" borderId="2" xfId="0" applyFill="1" applyBorder="1" applyAlignment="1">
      <alignment horizontal="right"/>
    </xf>
    <xf numFmtId="0" fontId="0" fillId="2" borderId="5" xfId="0" applyFill="1" applyBorder="1" applyAlignment="1">
      <alignment/>
    </xf>
    <xf numFmtId="164" fontId="2" fillId="0" borderId="5" xfId="15" applyNumberFormat="1" applyFont="1" applyBorder="1" applyAlignment="1" applyProtection="1">
      <alignment horizontal="center" vertical="center"/>
      <protection/>
    </xf>
    <xf numFmtId="0" fontId="0" fillId="2" borderId="3" xfId="0" applyFill="1" applyBorder="1" applyAlignment="1">
      <alignment horizontal="right"/>
    </xf>
    <xf numFmtId="0" fontId="0" fillId="2" borderId="5" xfId="0" applyFill="1" applyBorder="1" applyAlignment="1">
      <alignment horizontal="right"/>
    </xf>
    <xf numFmtId="164" fontId="0" fillId="0" borderId="5" xfId="22" applyNumberFormat="1" applyFont="1" applyBorder="1" applyAlignment="1">
      <alignment horizontal="right"/>
    </xf>
    <xf numFmtId="164" fontId="0" fillId="0" borderId="6" xfId="22" applyNumberFormat="1" applyFont="1" applyBorder="1" applyAlignment="1">
      <alignment horizontal="right"/>
    </xf>
    <xf numFmtId="166" fontId="0" fillId="0" borderId="6" xfId="15" applyNumberFormat="1" applyBorder="1" applyAlignment="1">
      <alignment/>
    </xf>
    <xf numFmtId="166" fontId="5" fillId="0" borderId="3" xfId="15" applyNumberFormat="1" applyFont="1" applyBorder="1" applyAlignment="1">
      <alignment horizontal="center"/>
    </xf>
    <xf numFmtId="0" fontId="0" fillId="0" borderId="0" xfId="0" applyBorder="1" applyAlignment="1" quotePrefix="1">
      <alignment horizontal="left"/>
    </xf>
    <xf numFmtId="0" fontId="1" fillId="0" borderId="0" xfId="0" applyFont="1" applyBorder="1" applyAlignment="1">
      <alignment/>
    </xf>
    <xf numFmtId="166" fontId="0" fillId="0" borderId="0" xfId="15" applyNumberFormat="1" applyBorder="1" applyAlignment="1">
      <alignment/>
    </xf>
    <xf numFmtId="0" fontId="1" fillId="0" borderId="0" xfId="0" applyFont="1" applyAlignment="1">
      <alignment horizontal="left"/>
    </xf>
    <xf numFmtId="0" fontId="0" fillId="0" borderId="12" xfId="0" applyBorder="1" applyAlignment="1">
      <alignment/>
    </xf>
    <xf numFmtId="164" fontId="5" fillId="0" borderId="3" xfId="22" applyNumberFormat="1" applyFont="1" applyBorder="1" applyAlignment="1">
      <alignment/>
    </xf>
    <xf numFmtId="164" fontId="5" fillId="0" borderId="5" xfId="22" applyNumberFormat="1" applyFont="1" applyBorder="1" applyAlignment="1">
      <alignment/>
    </xf>
    <xf numFmtId="164" fontId="5" fillId="0" borderId="6" xfId="22" applyNumberFormat="1" applyFont="1" applyBorder="1" applyAlignment="1">
      <alignment/>
    </xf>
    <xf numFmtId="164" fontId="0" fillId="0" borderId="12" xfId="22" applyNumberFormat="1" applyFont="1" applyBorder="1" applyAlignment="1">
      <alignment/>
    </xf>
    <xf numFmtId="164" fontId="5" fillId="0" borderId="5" xfId="15" applyNumberFormat="1" applyFont="1" applyBorder="1" applyAlignment="1">
      <alignment/>
    </xf>
    <xf numFmtId="164" fontId="0" fillId="0" borderId="6" xfId="22" applyNumberFormat="1" applyBorder="1" applyAlignment="1">
      <alignment/>
    </xf>
    <xf numFmtId="166" fontId="2" fillId="0" borderId="5" xfId="15" applyNumberFormat="1" applyFont="1" applyBorder="1" applyAlignment="1" applyProtection="1">
      <alignment horizontal="center" vertical="center"/>
      <protection/>
    </xf>
    <xf numFmtId="166" fontId="0" fillId="0" borderId="5" xfId="15" applyNumberFormat="1" applyBorder="1" applyAlignment="1">
      <alignment/>
    </xf>
    <xf numFmtId="166" fontId="0" fillId="0" borderId="6" xfId="15" applyNumberFormat="1" applyBorder="1" applyAlignment="1">
      <alignment/>
    </xf>
    <xf numFmtId="3" fontId="2" fillId="0" borderId="5" xfId="15" applyNumberFormat="1" applyFont="1" applyBorder="1" applyAlignment="1">
      <alignment vertical="center"/>
    </xf>
    <xf numFmtId="43" fontId="0" fillId="0" borderId="5" xfId="15" applyFont="1" applyBorder="1" applyAlignment="1" applyProtection="1">
      <alignment/>
      <protection/>
    </xf>
    <xf numFmtId="166" fontId="0" fillId="0" borderId="0" xfId="0" applyNumberFormat="1" applyAlignment="1">
      <alignment/>
    </xf>
    <xf numFmtId="166" fontId="0" fillId="0" borderId="5" xfId="15" applyNumberFormat="1" applyBorder="1" applyAlignment="1">
      <alignment horizontal="center"/>
    </xf>
    <xf numFmtId="166" fontId="0" fillId="0" borderId="6" xfId="15" applyNumberFormat="1" applyBorder="1" applyAlignment="1">
      <alignment horizontal="center"/>
    </xf>
    <xf numFmtId="22" fontId="0" fillId="0" borderId="0" xfId="21" applyNumberFormat="1">
      <alignment/>
      <protection/>
    </xf>
    <xf numFmtId="0" fontId="0" fillId="0" borderId="0" xfId="21">
      <alignment/>
      <protection/>
    </xf>
    <xf numFmtId="0" fontId="7" fillId="0" borderId="0" xfId="21" applyFont="1" applyAlignment="1">
      <alignment horizontal="centerContinuous"/>
      <protection/>
    </xf>
    <xf numFmtId="0" fontId="0" fillId="0" borderId="0" xfId="21" applyAlignment="1">
      <alignment horizontal="centerContinuous"/>
      <protection/>
    </xf>
    <xf numFmtId="0" fontId="1" fillId="0" borderId="0" xfId="21" applyFont="1" applyAlignment="1">
      <alignment horizontal="centerContinuous"/>
      <protection/>
    </xf>
    <xf numFmtId="0" fontId="9" fillId="0" borderId="0" xfId="21" applyFont="1" applyAlignment="1">
      <alignment horizontal="centerContinuous"/>
      <protection/>
    </xf>
    <xf numFmtId="0" fontId="0" fillId="0" borderId="4" xfId="21" applyBorder="1">
      <alignment/>
      <protection/>
    </xf>
    <xf numFmtId="0" fontId="0" fillId="0" borderId="0" xfId="21" applyAlignment="1">
      <alignment horizontal="center"/>
      <protection/>
    </xf>
    <xf numFmtId="0" fontId="0" fillId="0" borderId="3" xfId="21" applyBorder="1">
      <alignment/>
      <protection/>
    </xf>
    <xf numFmtId="0" fontId="0" fillId="0" borderId="5" xfId="21" applyBorder="1">
      <alignment/>
      <protection/>
    </xf>
    <xf numFmtId="0" fontId="1" fillId="0" borderId="3" xfId="21" applyFont="1" applyBorder="1" applyAlignment="1">
      <alignment horizontal="center"/>
      <protection/>
    </xf>
    <xf numFmtId="0" fontId="1" fillId="0" borderId="6" xfId="21" applyFont="1" applyBorder="1" applyAlignment="1">
      <alignment horizontal="center"/>
      <protection/>
    </xf>
    <xf numFmtId="166" fontId="1" fillId="0" borderId="6" xfId="21" applyNumberFormat="1" applyFont="1" applyBorder="1" applyAlignment="1">
      <alignment horizontal="center"/>
      <protection/>
    </xf>
    <xf numFmtId="166" fontId="8" fillId="0" borderId="3" xfId="15" applyNumberFormat="1" applyFont="1" applyBorder="1" applyAlignment="1">
      <alignment vertical="center"/>
    </xf>
    <xf numFmtId="166" fontId="3" fillId="0" borderId="3" xfId="15" applyNumberFormat="1" applyFont="1" applyBorder="1" applyAlignment="1">
      <alignment horizontal="center" vertical="center"/>
    </xf>
    <xf numFmtId="164" fontId="3" fillId="0" borderId="3" xfId="15" applyNumberFormat="1" applyFont="1" applyBorder="1" applyAlignment="1" applyProtection="1">
      <alignment horizontal="center" vertical="center"/>
      <protection/>
    </xf>
    <xf numFmtId="164" fontId="1" fillId="0" borderId="5" xfId="15" applyNumberFormat="1" applyFont="1" applyBorder="1" applyAlignment="1">
      <alignment vertical="center"/>
    </xf>
    <xf numFmtId="3" fontId="3" fillId="0" borderId="3" xfId="15" applyNumberFormat="1" applyFont="1" applyBorder="1" applyAlignment="1">
      <alignment vertical="center"/>
    </xf>
    <xf numFmtId="166" fontId="8" fillId="0" borderId="5" xfId="15" applyNumberFormat="1" applyFont="1" applyBorder="1" applyAlignment="1">
      <alignment vertical="center"/>
    </xf>
    <xf numFmtId="166" fontId="2" fillId="0" borderId="5" xfId="15" applyNumberFormat="1" applyFont="1" applyBorder="1" applyAlignment="1">
      <alignment horizontal="center" vertical="center"/>
    </xf>
    <xf numFmtId="164" fontId="0" fillId="0" borderId="5" xfId="15" applyNumberFormat="1" applyBorder="1" applyAlignment="1">
      <alignment vertical="center"/>
    </xf>
    <xf numFmtId="166" fontId="1" fillId="0" borderId="5" xfId="15" applyNumberFormat="1" applyFont="1" applyBorder="1" applyAlignment="1" applyProtection="1">
      <alignment horizontal="left"/>
      <protection/>
    </xf>
    <xf numFmtId="164" fontId="0" fillId="0" borderId="5" xfId="15" applyNumberFormat="1" applyFont="1" applyBorder="1" applyAlignment="1" applyProtection="1">
      <alignment horizontal="center" vertical="center"/>
      <protection/>
    </xf>
    <xf numFmtId="37" fontId="0" fillId="0" borderId="5" xfId="21" applyNumberFormat="1" applyFont="1" applyBorder="1" applyProtection="1">
      <alignment/>
      <protection/>
    </xf>
    <xf numFmtId="3" fontId="0" fillId="0" borderId="5" xfId="0" applyNumberFormat="1" applyBorder="1" applyAlignment="1">
      <alignment/>
    </xf>
    <xf numFmtId="1" fontId="0" fillId="0" borderId="5" xfId="0" applyNumberFormat="1" applyBorder="1" applyAlignment="1">
      <alignment/>
    </xf>
    <xf numFmtId="166" fontId="1" fillId="0" borderId="6" xfId="15" applyNumberFormat="1" applyFont="1" applyBorder="1" applyAlignment="1" applyProtection="1">
      <alignment horizontal="left"/>
      <protection/>
    </xf>
    <xf numFmtId="164" fontId="0" fillId="0" borderId="6" xfId="15" applyNumberFormat="1" applyFont="1" applyBorder="1" applyAlignment="1" applyProtection="1">
      <alignment horizontal="center" vertical="center"/>
      <protection/>
    </xf>
    <xf numFmtId="37" fontId="0" fillId="0" borderId="6" xfId="21" applyNumberFormat="1" applyFont="1" applyBorder="1" applyProtection="1">
      <alignment/>
      <protection/>
    </xf>
    <xf numFmtId="3" fontId="0" fillId="0" borderId="6" xfId="0" applyNumberFormat="1" applyBorder="1" applyAlignment="1">
      <alignment/>
    </xf>
    <xf numFmtId="0" fontId="1" fillId="0" borderId="0" xfId="21" applyFont="1" applyAlignment="1" quotePrefix="1">
      <alignment horizontal="left"/>
      <protection/>
    </xf>
    <xf numFmtId="14" fontId="0" fillId="0" borderId="0" xfId="21" applyNumberFormat="1" applyAlignment="1">
      <alignment horizontal="center"/>
      <protection/>
    </xf>
    <xf numFmtId="0" fontId="1" fillId="0" borderId="3" xfId="21" applyFont="1" applyBorder="1" applyAlignment="1">
      <alignment horizontal="center"/>
      <protection/>
    </xf>
    <xf numFmtId="164" fontId="0" fillId="0" borderId="5" xfId="22" applyNumberFormat="1" applyBorder="1" applyAlignment="1">
      <alignment/>
    </xf>
    <xf numFmtId="0" fontId="6" fillId="0" borderId="5" xfId="0" applyFont="1" applyBorder="1" applyAlignment="1">
      <alignment horizontal="left"/>
    </xf>
    <xf numFmtId="0" fontId="1" fillId="0" borderId="8"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9" xfId="0" applyFont="1" applyBorder="1" applyAlignment="1">
      <alignment/>
    </xf>
    <xf numFmtId="0" fontId="6" fillId="0" borderId="12" xfId="0" applyFont="1" applyBorder="1" applyAlignment="1">
      <alignment horizontal="left"/>
    </xf>
    <xf numFmtId="0" fontId="0" fillId="0" borderId="0" xfId="21" applyFont="1">
      <alignment/>
      <protection/>
    </xf>
    <xf numFmtId="0" fontId="0" fillId="0" borderId="0" xfId="21" applyFont="1" applyAlignment="1">
      <alignment horizontal="left"/>
      <protection/>
    </xf>
    <xf numFmtId="166" fontId="0" fillId="0" borderId="5" xfId="15" applyNumberFormat="1" applyFont="1" applyBorder="1" applyAlignment="1">
      <alignment/>
    </xf>
    <xf numFmtId="164" fontId="0" fillId="0" borderId="2" xfId="22" applyNumberFormat="1" applyBorder="1" applyAlignment="1">
      <alignment/>
    </xf>
    <xf numFmtId="164" fontId="5" fillId="0" borderId="1" xfId="22" applyNumberFormat="1" applyFont="1" applyBorder="1" applyAlignment="1">
      <alignment/>
    </xf>
    <xf numFmtId="164" fontId="5" fillId="0" borderId="2" xfId="22" applyNumberFormat="1" applyFont="1" applyBorder="1" applyAlignment="1">
      <alignment/>
    </xf>
    <xf numFmtId="164" fontId="0" fillId="0" borderId="12" xfId="22" applyNumberFormat="1" applyBorder="1" applyAlignment="1">
      <alignment/>
    </xf>
    <xf numFmtId="166" fontId="10" fillId="0" borderId="5" xfId="15" applyNumberFormat="1" applyFont="1" applyFill="1" applyBorder="1" applyAlignment="1">
      <alignment/>
    </xf>
    <xf numFmtId="166" fontId="10" fillId="0" borderId="6" xfId="15" applyNumberFormat="1" applyFont="1" applyFill="1" applyBorder="1" applyAlignment="1">
      <alignment/>
    </xf>
    <xf numFmtId="3" fontId="10" fillId="0" borderId="0" xfId="0" applyNumberFormat="1" applyFont="1" applyFill="1" applyAlignment="1">
      <alignment/>
    </xf>
    <xf numFmtId="43" fontId="10" fillId="0" borderId="5" xfId="15" applyFont="1" applyFill="1" applyBorder="1" applyAlignment="1" applyProtection="1">
      <alignment/>
      <protection/>
    </xf>
    <xf numFmtId="3" fontId="10" fillId="0" borderId="6" xfId="0" applyNumberFormat="1" applyFont="1" applyFill="1" applyBorder="1" applyAlignment="1">
      <alignment/>
    </xf>
    <xf numFmtId="166" fontId="0" fillId="0" borderId="6" xfId="15" applyNumberFormat="1" applyFont="1" applyBorder="1" applyAlignment="1">
      <alignment/>
    </xf>
    <xf numFmtId="164" fontId="0" fillId="0" borderId="5" xfId="22" applyNumberFormat="1" applyFont="1" applyBorder="1" applyAlignment="1">
      <alignment/>
    </xf>
    <xf numFmtId="166" fontId="10" fillId="0" borderId="5" xfId="15" applyNumberFormat="1" applyFont="1" applyFill="1" applyBorder="1" applyAlignment="1">
      <alignment horizontal="center"/>
    </xf>
    <xf numFmtId="37" fontId="10" fillId="0" borderId="5" xfId="21" applyNumberFormat="1" applyFont="1" applyFill="1" applyBorder="1" applyProtection="1">
      <alignment/>
      <protection/>
    </xf>
    <xf numFmtId="0" fontId="1" fillId="0" borderId="14" xfId="0" applyFont="1" applyBorder="1" applyAlignment="1">
      <alignment/>
    </xf>
    <xf numFmtId="0" fontId="1" fillId="0" borderId="0" xfId="0" applyFont="1" applyBorder="1" applyAlignment="1">
      <alignment/>
    </xf>
    <xf numFmtId="44" fontId="1" fillId="0" borderId="5" xfId="17" applyFont="1" applyBorder="1" applyAlignment="1">
      <alignment/>
    </xf>
    <xf numFmtId="44" fontId="1" fillId="0" borderId="6" xfId="17" applyFont="1" applyBorder="1" applyAlignment="1">
      <alignment/>
    </xf>
    <xf numFmtId="164" fontId="5" fillId="0" borderId="7" xfId="22" applyNumberFormat="1" applyFont="1" applyBorder="1" applyAlignment="1">
      <alignment/>
    </xf>
    <xf numFmtId="164" fontId="5" fillId="0" borderId="8" xfId="22" applyNumberFormat="1" applyFont="1" applyBorder="1" applyAlignment="1">
      <alignment/>
    </xf>
    <xf numFmtId="164" fontId="5" fillId="0" borderId="9" xfId="22" applyNumberFormat="1" applyFont="1" applyBorder="1" applyAlignment="1">
      <alignment/>
    </xf>
    <xf numFmtId="0" fontId="0" fillId="0" borderId="13" xfId="0" applyBorder="1" applyAlignment="1">
      <alignment/>
    </xf>
    <xf numFmtId="0" fontId="1" fillId="0" borderId="11" xfId="0" applyFont="1" applyBorder="1" applyAlignment="1">
      <alignment horizontal="center"/>
    </xf>
    <xf numFmtId="0" fontId="1" fillId="0" borderId="10" xfId="0" applyFont="1" applyBorder="1" applyAlignment="1">
      <alignment/>
    </xf>
    <xf numFmtId="0" fontId="1" fillId="0" borderId="0" xfId="0" applyFont="1" applyBorder="1" applyAlignment="1">
      <alignment horizontal="center"/>
    </xf>
    <xf numFmtId="167" fontId="6" fillId="0" borderId="5" xfId="15" applyNumberFormat="1" applyFont="1" applyBorder="1" applyAlignment="1">
      <alignment/>
    </xf>
    <xf numFmtId="167" fontId="1" fillId="0" borderId="5" xfId="15" applyNumberFormat="1" applyFont="1" applyBorder="1" applyAlignment="1">
      <alignment/>
    </xf>
    <xf numFmtId="167" fontId="0" fillId="0" borderId="5" xfId="15" applyNumberFormat="1" applyBorder="1" applyAlignment="1">
      <alignment/>
    </xf>
    <xf numFmtId="166" fontId="6" fillId="0" borderId="5" xfId="15" applyNumberFormat="1" applyFont="1" applyBorder="1" applyAlignment="1">
      <alignment/>
    </xf>
    <xf numFmtId="0" fontId="1" fillId="0" borderId="5" xfId="0" applyFont="1" applyBorder="1" applyAlignment="1">
      <alignment horizontal="center"/>
    </xf>
    <xf numFmtId="0" fontId="1" fillId="0" borderId="8" xfId="0" applyFont="1" applyBorder="1" applyAlignment="1">
      <alignment horizontal="center"/>
    </xf>
    <xf numFmtId="0" fontId="11" fillId="0" borderId="3" xfId="0" applyFont="1" applyBorder="1" applyAlignment="1">
      <alignment/>
    </xf>
    <xf numFmtId="0" fontId="11" fillId="0" borderId="6" xfId="0" applyFont="1" applyBorder="1" applyAlignment="1">
      <alignment/>
    </xf>
    <xf numFmtId="0" fontId="11" fillId="0" borderId="9" xfId="0" applyFont="1" applyBorder="1" applyAlignment="1">
      <alignment/>
    </xf>
    <xf numFmtId="0" fontId="11" fillId="0" borderId="9" xfId="0" applyFont="1" applyBorder="1" applyAlignment="1">
      <alignment horizontal="center" wrapText="1"/>
    </xf>
    <xf numFmtId="0" fontId="11" fillId="0" borderId="6" xfId="0" applyFont="1" applyBorder="1" applyAlignment="1">
      <alignment wrapText="1"/>
    </xf>
    <xf numFmtId="0" fontId="11" fillId="0" borderId="12" xfId="0" applyFont="1" applyBorder="1" applyAlignment="1">
      <alignment wrapText="1"/>
    </xf>
    <xf numFmtId="0" fontId="11" fillId="0" borderId="15" xfId="0" applyFont="1" applyBorder="1" applyAlignment="1">
      <alignment wrapText="1"/>
    </xf>
    <xf numFmtId="166" fontId="0" fillId="0" borderId="3" xfId="15" applyNumberFormat="1" applyBorder="1" applyAlignment="1">
      <alignment/>
    </xf>
    <xf numFmtId="0" fontId="11" fillId="0" borderId="5" xfId="0" applyFont="1" applyBorder="1" applyAlignment="1">
      <alignment/>
    </xf>
    <xf numFmtId="166" fontId="0" fillId="0" borderId="5" xfId="15" applyNumberFormat="1" applyAlignment="1">
      <alignment/>
    </xf>
    <xf numFmtId="166" fontId="0" fillId="0" borderId="6" xfId="15" applyNumberFormat="1" applyAlignment="1">
      <alignment/>
    </xf>
    <xf numFmtId="0" fontId="11" fillId="0" borderId="2" xfId="0" applyFont="1" applyBorder="1" applyAlignment="1">
      <alignment wrapText="1"/>
    </xf>
    <xf numFmtId="0" fontId="11" fillId="0" borderId="7" xfId="0" applyFont="1" applyBorder="1" applyAlignment="1">
      <alignment/>
    </xf>
    <xf numFmtId="0" fontId="11" fillId="0" borderId="8" xfId="0" applyFont="1" applyBorder="1" applyAlignment="1">
      <alignment/>
    </xf>
    <xf numFmtId="166" fontId="0" fillId="0" borderId="5" xfId="15" applyNumberFormat="1" applyFont="1" applyBorder="1" applyAlignment="1">
      <alignment/>
    </xf>
    <xf numFmtId="0" fontId="1" fillId="0" borderId="0" xfId="21" applyFont="1">
      <alignment/>
      <protection/>
    </xf>
    <xf numFmtId="0" fontId="1" fillId="0" borderId="0" xfId="0" applyFont="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1" fillId="0" borderId="6" xfId="0" applyFont="1" applyBorder="1" applyAlignment="1">
      <alignment horizontal="center"/>
    </xf>
    <xf numFmtId="0" fontId="1" fillId="3" borderId="5" xfId="0" applyFont="1" applyFill="1" applyBorder="1" applyAlignment="1">
      <alignment/>
    </xf>
    <xf numFmtId="0" fontId="11" fillId="0" borderId="3" xfId="0" applyFont="1" applyBorder="1" applyAlignment="1">
      <alignment/>
    </xf>
    <xf numFmtId="0" fontId="11" fillId="0" borderId="6" xfId="0" applyFont="1" applyBorder="1" applyAlignment="1">
      <alignment/>
    </xf>
    <xf numFmtId="166" fontId="0" fillId="0" borderId="5" xfId="15" applyNumberFormat="1" applyFont="1" applyAlignment="1">
      <alignment/>
    </xf>
    <xf numFmtId="167" fontId="0" fillId="0" borderId="5" xfId="15" applyNumberFormat="1" applyAlignment="1">
      <alignment/>
    </xf>
    <xf numFmtId="167" fontId="0" fillId="0" borderId="6" xfId="15" applyNumberFormat="1" applyAlignment="1">
      <alignment/>
    </xf>
    <xf numFmtId="164" fontId="0" fillId="0" borderId="5" xfId="22" applyNumberFormat="1" applyFont="1" applyBorder="1" applyAlignment="1">
      <alignment/>
    </xf>
    <xf numFmtId="0" fontId="0" fillId="0" borderId="0" xfId="0" applyAlignment="1">
      <alignment horizontal="left" vertical="top"/>
    </xf>
    <xf numFmtId="0" fontId="1" fillId="0" borderId="15" xfId="0" applyFont="1" applyBorder="1" applyAlignment="1">
      <alignment wrapText="1"/>
    </xf>
    <xf numFmtId="0" fontId="0" fillId="0" borderId="0" xfId="0" applyAlignment="1">
      <alignment/>
    </xf>
    <xf numFmtId="43" fontId="0" fillId="0" borderId="5" xfId="15" applyBorder="1" applyAlignment="1">
      <alignment/>
    </xf>
    <xf numFmtId="169" fontId="0" fillId="0" borderId="0" xfId="21" applyNumberFormat="1" applyFont="1" applyAlignment="1">
      <alignment horizontal="left"/>
      <protection/>
    </xf>
    <xf numFmtId="164" fontId="0" fillId="0" borderId="6" xfId="22" applyNumberFormat="1" applyBorder="1" applyAlignment="1">
      <alignment/>
    </xf>
    <xf numFmtId="0" fontId="11" fillId="0" borderId="15" xfId="0" applyFont="1" applyBorder="1" applyAlignment="1">
      <alignment/>
    </xf>
    <xf numFmtId="0" fontId="6" fillId="0" borderId="3" xfId="0" applyFont="1" applyBorder="1" applyAlignment="1">
      <alignment wrapText="1"/>
    </xf>
    <xf numFmtId="0" fontId="6" fillId="0" borderId="15" xfId="0" applyFont="1" applyBorder="1" applyAlignment="1">
      <alignment wrapText="1"/>
    </xf>
    <xf numFmtId="166" fontId="10" fillId="0" borderId="3" xfId="15" applyNumberFormat="1" applyBorder="1" applyAlignment="1">
      <alignment/>
    </xf>
    <xf numFmtId="166" fontId="0" fillId="0" borderId="3" xfId="0" applyNumberFormat="1" applyBorder="1" applyAlignment="1">
      <alignment/>
    </xf>
    <xf numFmtId="166" fontId="10" fillId="0" borderId="5" xfId="15" applyNumberFormat="1" applyBorder="1" applyAlignment="1">
      <alignment/>
    </xf>
    <xf numFmtId="166" fontId="0" fillId="0" borderId="5" xfId="0" applyNumberFormat="1" applyBorder="1" applyAlignment="1">
      <alignment/>
    </xf>
    <xf numFmtId="166" fontId="10" fillId="0" borderId="6" xfId="15" applyNumberFormat="1" applyBorder="1" applyAlignment="1">
      <alignment/>
    </xf>
    <xf numFmtId="166" fontId="0" fillId="0" borderId="6" xfId="0" applyNumberFormat="1" applyBorder="1" applyAlignment="1">
      <alignment/>
    </xf>
    <xf numFmtId="166" fontId="0" fillId="0" borderId="5" xfId="0" applyNumberFormat="1" applyBorder="1" applyAlignment="1">
      <alignment wrapText="1"/>
    </xf>
    <xf numFmtId="0" fontId="0" fillId="0" borderId="5" xfId="0" applyBorder="1" applyAlignment="1">
      <alignment wrapText="1"/>
    </xf>
    <xf numFmtId="166" fontId="0" fillId="0" borderId="3" xfId="0" applyNumberFormat="1" applyBorder="1" applyAlignment="1">
      <alignment wrapText="1"/>
    </xf>
    <xf numFmtId="164" fontId="10" fillId="0" borderId="3" xfId="22" applyNumberFormat="1" applyFont="1" applyBorder="1" applyAlignment="1">
      <alignment wrapText="1"/>
    </xf>
    <xf numFmtId="164" fontId="10" fillId="0" borderId="5" xfId="22" applyNumberFormat="1" applyFont="1" applyBorder="1" applyAlignment="1">
      <alignment wrapText="1"/>
    </xf>
    <xf numFmtId="164" fontId="10" fillId="0" borderId="6" xfId="22" applyNumberFormat="1" applyFont="1" applyBorder="1" applyAlignment="1">
      <alignment wrapText="1"/>
    </xf>
    <xf numFmtId="0" fontId="1" fillId="0" borderId="6" xfId="0" applyFont="1" applyBorder="1" applyAlignment="1">
      <alignment wrapText="1"/>
    </xf>
    <xf numFmtId="0" fontId="1" fillId="0" borderId="13" xfId="0" applyFont="1" applyBorder="1" applyAlignment="1">
      <alignment wrapText="1"/>
    </xf>
    <xf numFmtId="0" fontId="1" fillId="0" borderId="7" xfId="0" applyFont="1" applyBorder="1" applyAlignment="1">
      <alignment/>
    </xf>
    <xf numFmtId="164" fontId="0" fillId="0" borderId="3" xfId="22" applyNumberFormat="1" applyBorder="1" applyAlignment="1">
      <alignment/>
    </xf>
    <xf numFmtId="164" fontId="0" fillId="2" borderId="5" xfId="22" applyNumberFormat="1" applyFill="1" applyBorder="1" applyAlignment="1">
      <alignment/>
    </xf>
    <xf numFmtId="164" fontId="0" fillId="2" borderId="2" xfId="22" applyNumberFormat="1" applyFill="1" applyBorder="1" applyAlignment="1">
      <alignment/>
    </xf>
    <xf numFmtId="164" fontId="0" fillId="2" borderId="5" xfId="22" applyNumberFormat="1" applyFont="1" applyFill="1" applyBorder="1" applyAlignment="1">
      <alignment/>
    </xf>
    <xf numFmtId="164" fontId="0" fillId="4" borderId="5" xfId="22" applyNumberFormat="1" applyFill="1" applyBorder="1" applyAlignment="1">
      <alignment/>
    </xf>
    <xf numFmtId="164" fontId="1" fillId="3" borderId="5" xfId="22" applyNumberFormat="1" applyFont="1" applyFill="1" applyBorder="1" applyAlignment="1">
      <alignment/>
    </xf>
    <xf numFmtId="49" fontId="4" fillId="0" borderId="5" xfId="0" applyNumberFormat="1" applyFont="1" applyBorder="1" applyAlignment="1">
      <alignment horizontal="center"/>
    </xf>
    <xf numFmtId="0" fontId="4" fillId="2" borderId="5" xfId="0" applyFont="1" applyFill="1" applyBorder="1" applyAlignment="1">
      <alignment/>
    </xf>
    <xf numFmtId="49" fontId="4" fillId="0" borderId="6" xfId="0" applyNumberFormat="1" applyFont="1" applyBorder="1" applyAlignment="1">
      <alignment horizontal="center"/>
    </xf>
    <xf numFmtId="0" fontId="0" fillId="0" borderId="3" xfId="15" applyNumberFormat="1" applyFont="1" applyBorder="1" applyAlignment="1">
      <alignment/>
    </xf>
    <xf numFmtId="0" fontId="0" fillId="0" borderId="3" xfId="15" applyNumberFormat="1" applyBorder="1" applyAlignment="1">
      <alignment/>
    </xf>
    <xf numFmtId="164" fontId="0" fillId="0" borderId="5" xfId="0" applyNumberFormat="1" applyBorder="1" applyAlignment="1">
      <alignment/>
    </xf>
    <xf numFmtId="164" fontId="0" fillId="0" borderId="6" xfId="22" applyNumberFormat="1" applyFont="1" applyBorder="1" applyAlignment="1">
      <alignment/>
    </xf>
    <xf numFmtId="164" fontId="0" fillId="4" borderId="5" xfId="22" applyNumberFormat="1" applyFont="1" applyFill="1" applyBorder="1" applyAlignment="1">
      <alignment/>
    </xf>
    <xf numFmtId="164" fontId="0" fillId="0" borderId="5" xfId="22" applyNumberFormat="1" applyFont="1" applyFill="1" applyBorder="1" applyAlignment="1">
      <alignment/>
    </xf>
    <xf numFmtId="164" fontId="0" fillId="0" borderId="6" xfId="0" applyNumberFormat="1" applyBorder="1" applyAlignment="1">
      <alignment/>
    </xf>
    <xf numFmtId="0" fontId="11" fillId="0" borderId="0" xfId="0" applyFont="1" applyAlignment="1">
      <alignment horizontal="center"/>
    </xf>
    <xf numFmtId="0" fontId="11" fillId="0" borderId="11"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3" fillId="0" borderId="11" xfId="21" applyFont="1" applyBorder="1" applyAlignment="1">
      <alignment horizontal="center" vertical="center"/>
      <protection/>
    </xf>
    <xf numFmtId="0" fontId="0" fillId="0" borderId="10" xfId="0" applyBorder="1" applyAlignment="1">
      <alignment horizontal="center"/>
    </xf>
    <xf numFmtId="0" fontId="0" fillId="0" borderId="13" xfId="0" applyBorder="1" applyAlignment="1">
      <alignment horizontal="center"/>
    </xf>
    <xf numFmtId="0" fontId="3" fillId="0" borderId="11" xfId="21" applyFont="1" applyBorder="1" applyAlignment="1" quotePrefix="1">
      <alignment horizontal="center" vertical="center"/>
      <protection/>
    </xf>
    <xf numFmtId="0" fontId="3" fillId="0" borderId="10" xfId="21" applyFont="1" applyBorder="1" applyAlignment="1" quotePrefix="1">
      <alignment horizontal="center" vertical="center"/>
      <protection/>
    </xf>
    <xf numFmtId="0" fontId="3" fillId="0" borderId="13" xfId="21" applyFont="1" applyBorder="1" applyAlignment="1" quotePrefix="1">
      <alignment horizontal="center" vertical="center"/>
      <protection/>
    </xf>
    <xf numFmtId="0" fontId="11" fillId="0" borderId="11" xfId="0" applyFont="1" applyBorder="1" applyAlignment="1">
      <alignment horizontal="center" wrapText="1"/>
    </xf>
    <xf numFmtId="0" fontId="11" fillId="0" borderId="10" xfId="0" applyFont="1" applyBorder="1" applyAlignment="1">
      <alignment horizontal="center" wrapText="1"/>
    </xf>
    <xf numFmtId="0" fontId="11" fillId="0" borderId="13" xfId="0" applyFont="1" applyBorder="1" applyAlignment="1">
      <alignment horizontal="center" wrapText="1"/>
    </xf>
    <xf numFmtId="0" fontId="0" fillId="0" borderId="11" xfId="0" applyBorder="1" applyAlignment="1">
      <alignment horizontal="center"/>
    </xf>
    <xf numFmtId="0" fontId="11" fillId="0" borderId="7" xfId="0" applyFont="1" applyBorder="1" applyAlignment="1">
      <alignment horizontal="center" wrapText="1"/>
    </xf>
    <xf numFmtId="0" fontId="11" fillId="0" borderId="14" xfId="0" applyFont="1" applyBorder="1" applyAlignment="1">
      <alignment horizontal="center" wrapText="1"/>
    </xf>
    <xf numFmtId="0" fontId="11" fillId="0" borderId="1" xfId="0" applyFont="1" applyBorder="1" applyAlignment="1">
      <alignment horizontal="center" wrapText="1"/>
    </xf>
    <xf numFmtId="0" fontId="1" fillId="0" borderId="0" xfId="0" applyFont="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0" xfId="0" applyFont="1" applyBorder="1" applyAlignment="1" quotePrefix="1">
      <alignment horizontal="center"/>
    </xf>
    <xf numFmtId="0" fontId="1" fillId="0" borderId="13" xfId="0" applyFont="1" applyBorder="1" applyAlignment="1" quotePrefix="1">
      <alignment horizontal="center"/>
    </xf>
    <xf numFmtId="0" fontId="1" fillId="0" borderId="0" xfId="0" applyFont="1" applyAlignment="1">
      <alignment horizontal="center" wrapText="1"/>
    </xf>
    <xf numFmtId="0" fontId="1" fillId="0" borderId="7" xfId="0" applyFont="1" applyBorder="1" applyAlignment="1">
      <alignment horizontal="center" wrapText="1"/>
    </xf>
    <xf numFmtId="0" fontId="1" fillId="0" borderId="14" xfId="0" applyFont="1" applyBorder="1" applyAlignment="1">
      <alignment horizontal="center" wrapText="1"/>
    </xf>
    <xf numFmtId="0" fontId="1" fillId="0" borderId="1" xfId="0" applyFont="1" applyBorder="1" applyAlignment="1">
      <alignment horizontal="center" wrapText="1"/>
    </xf>
    <xf numFmtId="0" fontId="1" fillId="0" borderId="9" xfId="0" applyFont="1" applyBorder="1" applyAlignment="1">
      <alignment horizontal="center" wrapText="1"/>
    </xf>
    <xf numFmtId="0" fontId="1" fillId="0" borderId="4"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98c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PR2004_Revised_08082006_IN_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L"/>
      <sheetName val="FINAL2"/>
      <sheetName val="WPR-CHG"/>
      <sheetName val="CASELOAD"/>
      <sheetName val="AFSTATUS"/>
      <sheetName val="TP STATUS"/>
      <sheetName val="AFWRKACT"/>
      <sheetName val="AFWRKPCT"/>
      <sheetName val="TPWRKACT"/>
      <sheetName val="TPWRKPCT"/>
      <sheetName val="TOTWRKACT"/>
      <sheetName val="TOTWRKPCT"/>
      <sheetName val="TOTWRKPCT2"/>
      <sheetName val="THRS"/>
      <sheetName val="AVGHRSACT"/>
      <sheetName val="not_parti_hrs"/>
      <sheetName val="NOT_PARTI_PCT"/>
      <sheetName val="SSPWPR"/>
      <sheetName val="SSPWPR2"/>
      <sheetName val="CONTINU"/>
      <sheetName val="MSA.LEVA"/>
    </sheetNames>
    <sheetDataSet>
      <sheetData sheetId="3">
        <row r="12">
          <cell r="G12">
            <v>0</v>
          </cell>
        </row>
        <row r="13">
          <cell r="G13">
            <v>0.06875040666276272</v>
          </cell>
          <cell r="N13">
            <v>0.342367601246106</v>
          </cell>
        </row>
        <row r="14">
          <cell r="G14">
            <v>0.196212036021853</v>
          </cell>
          <cell r="N14">
            <v>0.596212036021853</v>
          </cell>
        </row>
        <row r="15">
          <cell r="G15">
            <v>0.04304892437712654</v>
          </cell>
          <cell r="N15">
            <v>0.44304892437712656</v>
          </cell>
        </row>
        <row r="16">
          <cell r="G16">
            <v>0.0387644301801961</v>
          </cell>
        </row>
        <row r="17">
          <cell r="G17">
            <v>0</v>
          </cell>
          <cell r="N17">
            <v>0.26191223383562</v>
          </cell>
        </row>
        <row r="18">
          <cell r="G18">
            <v>0.20179552348938262</v>
          </cell>
        </row>
        <row r="19">
          <cell r="G19">
            <v>0.12505800464037126</v>
          </cell>
        </row>
        <row r="20">
          <cell r="G20">
            <v>0.13313300235171155</v>
          </cell>
          <cell r="N20">
            <v>0.5331330023517116</v>
          </cell>
        </row>
        <row r="21">
          <cell r="G21">
            <v>0</v>
          </cell>
        </row>
        <row r="23">
          <cell r="G23">
            <v>0.04316311496029035</v>
          </cell>
        </row>
        <row r="24">
          <cell r="G24">
            <v>0.5</v>
          </cell>
          <cell r="N24">
            <v>0.9</v>
          </cell>
        </row>
        <row r="25">
          <cell r="G25">
            <v>0.16365230229768385</v>
          </cell>
        </row>
        <row r="26">
          <cell r="G26">
            <v>0.3449616771866546</v>
          </cell>
          <cell r="N26">
            <v>0.20954345434543464</v>
          </cell>
        </row>
        <row r="27">
          <cell r="G27">
            <v>0</v>
          </cell>
        </row>
        <row r="28">
          <cell r="G28">
            <v>0.35369868024017803</v>
          </cell>
        </row>
        <row r="29">
          <cell r="G29">
            <v>0.08782172518707343</v>
          </cell>
        </row>
        <row r="30">
          <cell r="G30">
            <v>0.3761659346368187</v>
          </cell>
          <cell r="N30">
            <v>0.7761659346368187</v>
          </cell>
        </row>
        <row r="31">
          <cell r="G31">
            <v>0.06202023417878244</v>
          </cell>
          <cell r="N31">
            <v>0.11031351082358798</v>
          </cell>
        </row>
        <row r="32">
          <cell r="G32">
            <v>0</v>
          </cell>
          <cell r="N32">
            <v>0.30817099906044476</v>
          </cell>
        </row>
        <row r="34">
          <cell r="G34">
            <v>0</v>
          </cell>
        </row>
        <row r="35">
          <cell r="G35">
            <v>0.06645932130319643</v>
          </cell>
        </row>
        <row r="36">
          <cell r="G36">
            <v>0.06286439535160432</v>
          </cell>
          <cell r="N36">
            <v>0.46286439535160434</v>
          </cell>
        </row>
        <row r="37">
          <cell r="G37">
            <v>0</v>
          </cell>
          <cell r="N37">
            <v>0.059992925617925685</v>
          </cell>
        </row>
        <row r="38">
          <cell r="G38">
            <v>0.185664911394056</v>
          </cell>
        </row>
        <row r="39">
          <cell r="G39">
            <v>0.17064708346024976</v>
          </cell>
        </row>
        <row r="40">
          <cell r="G40">
            <v>0.03746402535302745</v>
          </cell>
        </row>
        <row r="41">
          <cell r="G41">
            <v>0.1083816748475383</v>
          </cell>
          <cell r="N41">
            <v>0.5083816748475383</v>
          </cell>
        </row>
        <row r="42">
          <cell r="G42">
            <v>0.28696135486824037</v>
          </cell>
        </row>
        <row r="43">
          <cell r="G43">
            <v>0.3176088617265088</v>
          </cell>
        </row>
        <row r="45">
          <cell r="G45">
            <v>0.07814814814814813</v>
          </cell>
        </row>
        <row r="46">
          <cell r="G46">
            <v>0</v>
          </cell>
        </row>
        <row r="47">
          <cell r="G47">
            <v>0.08207960639295386</v>
          </cell>
          <cell r="N47">
            <v>0.4820796063929539</v>
          </cell>
        </row>
        <row r="48">
          <cell r="G48">
            <v>0</v>
          </cell>
          <cell r="N48">
            <v>0.14224256958069914</v>
          </cell>
        </row>
        <row r="49">
          <cell r="G49">
            <v>0</v>
          </cell>
          <cell r="N49">
            <v>0.26787692748992553</v>
          </cell>
        </row>
        <row r="50">
          <cell r="G50">
            <v>0.14737935442633432</v>
          </cell>
        </row>
        <row r="51">
          <cell r="G51">
            <v>0.09668260500531045</v>
          </cell>
          <cell r="N51">
            <v>0.4680673876704329</v>
          </cell>
        </row>
        <row r="52">
          <cell r="G52">
            <v>0</v>
          </cell>
        </row>
        <row r="53">
          <cell r="G53">
            <v>0</v>
          </cell>
          <cell r="N53">
            <v>0.13020867837032135</v>
          </cell>
        </row>
        <row r="54">
          <cell r="G54">
            <v>0</v>
          </cell>
          <cell r="N54">
            <v>0.08213723829117758</v>
          </cell>
        </row>
        <row r="56">
          <cell r="G56">
            <v>0</v>
          </cell>
        </row>
        <row r="57">
          <cell r="G57">
            <v>0.15427593043164817</v>
          </cell>
          <cell r="N57">
            <v>0.5542759304316482</v>
          </cell>
        </row>
        <row r="58">
          <cell r="G58">
            <v>0.02956078207195989</v>
          </cell>
          <cell r="N58">
            <v>0.4295607820719599</v>
          </cell>
        </row>
        <row r="59">
          <cell r="G59">
            <v>0.11653261107463336</v>
          </cell>
        </row>
        <row r="60">
          <cell r="G60">
            <v>0.11570633310578893</v>
          </cell>
        </row>
        <row r="61">
          <cell r="G61">
            <v>0.009231407908057376</v>
          </cell>
        </row>
        <row r="62">
          <cell r="G62">
            <v>0.24567515617491592</v>
          </cell>
        </row>
        <row r="63">
          <cell r="G63">
            <v>0.05665075741855158</v>
          </cell>
          <cell r="N63">
            <v>0.37092605886575736</v>
          </cell>
        </row>
        <row r="64">
          <cell r="G64">
            <v>0</v>
          </cell>
        </row>
        <row r="65">
          <cell r="G65">
            <v>0</v>
          </cell>
        </row>
        <row r="67">
          <cell r="G67">
            <v>0.08768293800731242</v>
          </cell>
          <cell r="N67">
            <v>0.3933414043583535</v>
          </cell>
        </row>
        <row r="68">
          <cell r="G68">
            <v>0</v>
          </cell>
        </row>
        <row r="69">
          <cell r="G69">
            <v>0.004048862725589353</v>
          </cell>
          <cell r="N69">
            <v>0.2059820010587613</v>
          </cell>
        </row>
        <row r="70">
          <cell r="G70">
            <v>0</v>
          </cell>
          <cell r="N70">
            <v>0.030619168787107687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file://A:\THRS1VFY.W02#THRS1VFY!B1"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72"/>
  <sheetViews>
    <sheetView workbookViewId="0" topLeftCell="A1">
      <selection activeCell="A1" sqref="A1:IV16384"/>
    </sheetView>
  </sheetViews>
  <sheetFormatPr defaultColWidth="9.140625" defaultRowHeight="12.75"/>
  <cols>
    <col min="1" max="1" width="18.7109375" style="0" customWidth="1"/>
    <col min="3" max="3" width="13.57421875" style="0" customWidth="1"/>
    <col min="5" max="5" width="9.140625" style="0" hidden="1" customWidth="1"/>
    <col min="6" max="6" width="3.421875" style="0" customWidth="1"/>
    <col min="7" max="7" width="10.421875" style="0" customWidth="1"/>
    <col min="8" max="8" width="14.7109375" style="0" customWidth="1"/>
    <col min="10" max="10" width="7.8515625" style="0" customWidth="1"/>
    <col min="11" max="11" width="4.140625" style="0" customWidth="1"/>
    <col min="12" max="12" width="35.00390625" style="0" customWidth="1"/>
    <col min="13" max="13" width="3.28125" style="0" customWidth="1"/>
    <col min="14" max="14" width="34.57421875" style="0" customWidth="1"/>
    <col min="15" max="15" width="3.140625" style="0" customWidth="1"/>
    <col min="16" max="16" width="36.28125" style="0" customWidth="1"/>
  </cols>
  <sheetData>
    <row r="1" spans="12:16" ht="12.75">
      <c r="L1" s="53" t="s">
        <v>213</v>
      </c>
      <c r="P1" s="22"/>
    </row>
    <row r="2" spans="1:16" ht="12.75">
      <c r="A2" s="229" t="s">
        <v>0</v>
      </c>
      <c r="B2" s="229"/>
      <c r="C2" s="229"/>
      <c r="D2" s="229"/>
      <c r="E2" s="229"/>
      <c r="F2" s="229"/>
      <c r="G2" s="229"/>
      <c r="H2" s="229"/>
      <c r="I2" s="229"/>
      <c r="J2" s="229"/>
      <c r="K2" s="229"/>
      <c r="L2" s="229"/>
      <c r="M2" s="44"/>
      <c r="N2" s="44"/>
      <c r="O2" s="44"/>
      <c r="P2" s="44"/>
    </row>
    <row r="3" spans="1:16" ht="12.75">
      <c r="A3" s="229" t="s">
        <v>95</v>
      </c>
      <c r="B3" s="229"/>
      <c r="C3" s="229"/>
      <c r="D3" s="229"/>
      <c r="E3" s="229"/>
      <c r="F3" s="229"/>
      <c r="G3" s="229"/>
      <c r="H3" s="229"/>
      <c r="I3" s="229"/>
      <c r="J3" s="229"/>
      <c r="K3" s="229"/>
      <c r="L3" s="229"/>
      <c r="M3" s="44"/>
      <c r="N3" s="44"/>
      <c r="O3" s="44"/>
      <c r="P3" s="44"/>
    </row>
    <row r="4" spans="1:16" ht="12.75">
      <c r="A4" s="229" t="s">
        <v>406</v>
      </c>
      <c r="B4" s="229"/>
      <c r="C4" s="229"/>
      <c r="D4" s="229"/>
      <c r="E4" s="229"/>
      <c r="F4" s="229"/>
      <c r="G4" s="229"/>
      <c r="H4" s="229"/>
      <c r="I4" s="229"/>
      <c r="J4" s="229"/>
      <c r="K4" s="229"/>
      <c r="L4" s="229"/>
      <c r="M4" s="44"/>
      <c r="N4" s="44"/>
      <c r="O4" s="44"/>
      <c r="P4" s="44"/>
    </row>
    <row r="5" spans="1:2" ht="13.5" thickBot="1">
      <c r="A5" s="8"/>
      <c r="B5" s="5"/>
    </row>
    <row r="6" spans="1:13" ht="13.5" thickBot="1">
      <c r="A6" s="7"/>
      <c r="B6" s="226" t="s">
        <v>207</v>
      </c>
      <c r="C6" s="227"/>
      <c r="D6" s="228"/>
      <c r="E6" s="45"/>
      <c r="F6" s="39"/>
      <c r="G6" s="50" t="s">
        <v>399</v>
      </c>
      <c r="H6" s="51"/>
      <c r="I6" s="52"/>
      <c r="J6" s="49"/>
      <c r="K6" s="49"/>
      <c r="L6" s="1"/>
      <c r="M6" s="1"/>
    </row>
    <row r="7" spans="1:9" ht="13.5" thickBot="1">
      <c r="A7" s="10"/>
      <c r="B7" s="46"/>
      <c r="C7" s="46" t="s">
        <v>1</v>
      </c>
      <c r="D7" s="46" t="s">
        <v>2</v>
      </c>
      <c r="E7" s="47"/>
      <c r="F7" s="40"/>
      <c r="G7" s="38"/>
      <c r="H7" s="38" t="s">
        <v>1</v>
      </c>
      <c r="I7" s="38" t="s">
        <v>2</v>
      </c>
    </row>
    <row r="8" spans="1:12" ht="13.5" thickBot="1">
      <c r="A8" s="15" t="s">
        <v>3</v>
      </c>
      <c r="B8" s="15" t="s">
        <v>96</v>
      </c>
      <c r="C8" s="41" t="s">
        <v>352</v>
      </c>
      <c r="D8" s="41" t="s">
        <v>5</v>
      </c>
      <c r="E8" s="48"/>
      <c r="F8" s="42"/>
      <c r="G8" s="43" t="s">
        <v>96</v>
      </c>
      <c r="H8" s="41" t="s">
        <v>352</v>
      </c>
      <c r="I8" s="41" t="s">
        <v>5</v>
      </c>
      <c r="J8" s="5"/>
      <c r="K8" s="12"/>
      <c r="L8" s="3" t="s">
        <v>6</v>
      </c>
    </row>
    <row r="9" spans="1:14" ht="12.75">
      <c r="A9" s="118" t="s">
        <v>7</v>
      </c>
      <c r="B9" s="208">
        <v>0.322</v>
      </c>
      <c r="C9" s="57"/>
      <c r="D9" s="57"/>
      <c r="G9" s="208">
        <v>0.474</v>
      </c>
      <c r="H9" s="9"/>
      <c r="I9" s="57"/>
      <c r="K9" s="13" t="s">
        <v>10</v>
      </c>
      <c r="L9" s="4" t="s">
        <v>11</v>
      </c>
      <c r="M9" s="5"/>
      <c r="N9" s="5"/>
    </row>
    <row r="10" spans="1:14" ht="12.75">
      <c r="A10" s="118"/>
      <c r="B10" s="209" t="s">
        <v>101</v>
      </c>
      <c r="C10" s="58"/>
      <c r="D10" s="55"/>
      <c r="G10" s="211" t="s">
        <v>101</v>
      </c>
      <c r="H10" s="9"/>
      <c r="I10" s="55"/>
      <c r="K10" s="13"/>
      <c r="L10" s="4" t="s">
        <v>13</v>
      </c>
      <c r="M10" s="5"/>
      <c r="N10" s="5"/>
    </row>
    <row r="11" spans="1:14" ht="13.5">
      <c r="A11" s="118" t="s">
        <v>8</v>
      </c>
      <c r="B11" s="16">
        <v>0.379</v>
      </c>
      <c r="C11" s="59">
        <f>'[1]CASELOAD'!G12</f>
        <v>0</v>
      </c>
      <c r="D11" s="214" t="s">
        <v>395</v>
      </c>
      <c r="G11" s="16" t="s">
        <v>10</v>
      </c>
      <c r="H11" s="6" t="s">
        <v>101</v>
      </c>
      <c r="I11" s="17" t="s">
        <v>22</v>
      </c>
      <c r="K11" s="13"/>
      <c r="L11" s="4"/>
      <c r="M11" s="5"/>
      <c r="N11" s="5"/>
    </row>
    <row r="12" spans="1:14" ht="13.5">
      <c r="A12" s="118" t="s">
        <v>9</v>
      </c>
      <c r="B12" s="16">
        <v>0.436</v>
      </c>
      <c r="C12" s="59">
        <f>'[1]CASELOAD'!G13</f>
        <v>0.06875040666276272</v>
      </c>
      <c r="D12" s="214" t="s">
        <v>395</v>
      </c>
      <c r="G12" s="16">
        <v>0.528</v>
      </c>
      <c r="H12" s="6">
        <f>'[1]CASELOAD'!N13</f>
        <v>0.342367601246106</v>
      </c>
      <c r="I12" s="214" t="s">
        <v>395</v>
      </c>
      <c r="K12" s="13" t="s">
        <v>16</v>
      </c>
      <c r="L12" s="4" t="s">
        <v>158</v>
      </c>
      <c r="M12" s="5"/>
      <c r="N12" s="5"/>
    </row>
    <row r="13" spans="1:14" ht="13.5">
      <c r="A13" s="118" t="s">
        <v>12</v>
      </c>
      <c r="B13" s="16">
        <v>0.255</v>
      </c>
      <c r="C13" s="59">
        <f>'[1]CASELOAD'!G14</f>
        <v>0.196212036021853</v>
      </c>
      <c r="D13" s="214" t="s">
        <v>395</v>
      </c>
      <c r="G13" s="16">
        <v>0.656</v>
      </c>
      <c r="H13" s="6">
        <f>'[1]CASELOAD'!N14</f>
        <v>0.596212036021853</v>
      </c>
      <c r="I13" s="214" t="s">
        <v>395</v>
      </c>
      <c r="K13" s="13"/>
      <c r="L13" s="4" t="s">
        <v>159</v>
      </c>
      <c r="M13" s="5"/>
      <c r="N13" s="5"/>
    </row>
    <row r="14" spans="1:14" ht="13.5">
      <c r="A14" s="118" t="s">
        <v>14</v>
      </c>
      <c r="B14" s="16">
        <v>0.273</v>
      </c>
      <c r="C14" s="59">
        <f>'[1]CASELOAD'!G15</f>
        <v>0.04304892437712654</v>
      </c>
      <c r="D14" s="214" t="s">
        <v>395</v>
      </c>
      <c r="G14" s="16">
        <v>0.344</v>
      </c>
      <c r="H14" s="6">
        <f>'[1]CASELOAD'!N15</f>
        <v>0.44304892437712656</v>
      </c>
      <c r="I14" s="214" t="s">
        <v>396</v>
      </c>
      <c r="K14" s="13"/>
      <c r="L14" s="4" t="s">
        <v>397</v>
      </c>
      <c r="M14" s="5"/>
      <c r="N14" s="5"/>
    </row>
    <row r="15" spans="1:14" ht="13.5">
      <c r="A15" s="118" t="s">
        <v>15</v>
      </c>
      <c r="B15" s="16">
        <v>0.231</v>
      </c>
      <c r="C15" s="59">
        <f>'[1]CASELOAD'!G16</f>
        <v>0.0387644301801961</v>
      </c>
      <c r="D15" s="214" t="s">
        <v>395</v>
      </c>
      <c r="G15" s="16" t="s">
        <v>10</v>
      </c>
      <c r="H15" s="6" t="s">
        <v>101</v>
      </c>
      <c r="I15" s="17" t="s">
        <v>22</v>
      </c>
      <c r="K15" s="13"/>
      <c r="L15" s="4" t="s">
        <v>398</v>
      </c>
      <c r="M15" s="5"/>
      <c r="N15" s="5"/>
    </row>
    <row r="16" spans="1:14" ht="13.5">
      <c r="A16" s="118" t="s">
        <v>17</v>
      </c>
      <c r="B16" s="16">
        <v>0.347</v>
      </c>
      <c r="C16" s="59">
        <f>'[1]CASELOAD'!G17</f>
        <v>0</v>
      </c>
      <c r="D16" s="214" t="s">
        <v>395</v>
      </c>
      <c r="G16" s="16">
        <v>0.375</v>
      </c>
      <c r="H16" s="6">
        <f>'[1]CASELOAD'!N17</f>
        <v>0.26191223383562</v>
      </c>
      <c r="I16" s="214" t="s">
        <v>395</v>
      </c>
      <c r="K16" s="13"/>
      <c r="L16" s="4"/>
      <c r="M16" s="5"/>
      <c r="N16" s="5"/>
    </row>
    <row r="17" spans="1:14" ht="14.25" thickBot="1">
      <c r="A17" s="118" t="s">
        <v>18</v>
      </c>
      <c r="B17" s="16">
        <v>0.243</v>
      </c>
      <c r="C17" s="59">
        <f>'[1]CASELOAD'!G18</f>
        <v>0.20179552348938262</v>
      </c>
      <c r="D17" s="214" t="s">
        <v>395</v>
      </c>
      <c r="G17" s="16" t="s">
        <v>10</v>
      </c>
      <c r="H17" s="6" t="s">
        <v>101</v>
      </c>
      <c r="I17" s="17" t="s">
        <v>22</v>
      </c>
      <c r="K17" s="14" t="s">
        <v>157</v>
      </c>
      <c r="L17" s="67" t="s">
        <v>415</v>
      </c>
      <c r="M17" s="5"/>
      <c r="N17" s="5"/>
    </row>
    <row r="18" spans="1:14" ht="13.5">
      <c r="A18" s="118" t="s">
        <v>19</v>
      </c>
      <c r="B18" s="16">
        <v>0.221</v>
      </c>
      <c r="C18" s="59">
        <f>'[1]CASELOAD'!G19</f>
        <v>0.12505800464037126</v>
      </c>
      <c r="D18" s="214" t="s">
        <v>395</v>
      </c>
      <c r="G18" s="16" t="s">
        <v>10</v>
      </c>
      <c r="H18" s="6" t="s">
        <v>101</v>
      </c>
      <c r="I18" s="17" t="s">
        <v>22</v>
      </c>
      <c r="M18" s="5"/>
      <c r="N18" s="5"/>
    </row>
    <row r="19" spans="1:14" ht="13.5">
      <c r="A19" s="118" t="s">
        <v>20</v>
      </c>
      <c r="B19" s="16">
        <v>0.182</v>
      </c>
      <c r="C19" s="59">
        <f>'[1]CASELOAD'!G20</f>
        <v>0.13313300235171155</v>
      </c>
      <c r="D19" s="214" t="s">
        <v>395</v>
      </c>
      <c r="G19" s="16">
        <v>0.201</v>
      </c>
      <c r="H19" s="6">
        <f>'[1]CASELOAD'!N20</f>
        <v>0.5331330023517116</v>
      </c>
      <c r="I19" s="214" t="s">
        <v>396</v>
      </c>
      <c r="N19" s="5"/>
    </row>
    <row r="20" spans="1:14" ht="13.5">
      <c r="A20" s="118" t="s">
        <v>21</v>
      </c>
      <c r="B20" s="16">
        <v>0.404</v>
      </c>
      <c r="C20" s="59">
        <f>'[1]CASELOAD'!G21</f>
        <v>0</v>
      </c>
      <c r="D20" s="214" t="s">
        <v>395</v>
      </c>
      <c r="G20" s="16" t="s">
        <v>10</v>
      </c>
      <c r="H20" s="6" t="s">
        <v>101</v>
      </c>
      <c r="I20" s="17" t="s">
        <v>22</v>
      </c>
      <c r="N20" s="5"/>
    </row>
    <row r="21" spans="1:14" ht="13.5">
      <c r="A21" s="118"/>
      <c r="B21" s="209" t="s">
        <v>101</v>
      </c>
      <c r="C21" s="58"/>
      <c r="D21" s="215"/>
      <c r="G21" s="209"/>
      <c r="H21" s="9" t="s">
        <v>101</v>
      </c>
      <c r="I21" s="215"/>
      <c r="N21" s="5"/>
    </row>
    <row r="22" spans="1:14" ht="13.5">
      <c r="A22" s="118" t="s">
        <v>23</v>
      </c>
      <c r="B22" s="16">
        <v>0.248</v>
      </c>
      <c r="C22" s="59">
        <f>'[1]CASELOAD'!G23</f>
        <v>0.04316311496029035</v>
      </c>
      <c r="D22" s="214" t="s">
        <v>395</v>
      </c>
      <c r="G22" s="16" t="s">
        <v>10</v>
      </c>
      <c r="H22" s="6" t="s">
        <v>101</v>
      </c>
      <c r="I22" s="17" t="s">
        <v>22</v>
      </c>
      <c r="J22" t="s">
        <v>101</v>
      </c>
      <c r="N22" s="5"/>
    </row>
    <row r="23" spans="1:14" ht="13.5">
      <c r="A23" s="118" t="s">
        <v>24</v>
      </c>
      <c r="B23" s="16">
        <v>0</v>
      </c>
      <c r="C23" s="59">
        <f>'[1]CASELOAD'!G24</f>
        <v>0.5</v>
      </c>
      <c r="D23" s="214" t="s">
        <v>396</v>
      </c>
      <c r="G23" s="16">
        <v>0</v>
      </c>
      <c r="H23" s="6">
        <f>'[1]CASELOAD'!N24</f>
        <v>0.9</v>
      </c>
      <c r="I23" s="214" t="s">
        <v>396</v>
      </c>
      <c r="N23" s="5"/>
    </row>
    <row r="24" spans="1:14" ht="13.5">
      <c r="A24" s="118" t="s">
        <v>25</v>
      </c>
      <c r="B24" s="16">
        <v>0.705</v>
      </c>
      <c r="C24" s="59">
        <f>'[1]CASELOAD'!G25</f>
        <v>0.16365230229768385</v>
      </c>
      <c r="D24" s="214" t="s">
        <v>395</v>
      </c>
      <c r="G24" s="16" t="s">
        <v>10</v>
      </c>
      <c r="H24" s="6" t="s">
        <v>101</v>
      </c>
      <c r="I24" s="17" t="s">
        <v>22</v>
      </c>
      <c r="N24" s="5"/>
    </row>
    <row r="25" spans="1:14" ht="13.5">
      <c r="A25" s="118" t="s">
        <v>26</v>
      </c>
      <c r="B25" s="16">
        <v>0.41</v>
      </c>
      <c r="C25" s="59">
        <f>'[1]CASELOAD'!G26</f>
        <v>0.3449616771866546</v>
      </c>
      <c r="D25" s="214" t="s">
        <v>395</v>
      </c>
      <c r="G25" s="16">
        <v>0.371</v>
      </c>
      <c r="H25" s="6">
        <f>'[1]CASELOAD'!N26</f>
        <v>0.20954345434543464</v>
      </c>
      <c r="I25" s="214" t="s">
        <v>395</v>
      </c>
      <c r="N25" s="5"/>
    </row>
    <row r="26" spans="1:14" ht="13.5">
      <c r="A26" s="118" t="s">
        <v>27</v>
      </c>
      <c r="B26" s="16">
        <v>0.461</v>
      </c>
      <c r="C26" s="59">
        <f>'[1]CASELOAD'!G27</f>
        <v>0</v>
      </c>
      <c r="D26" s="214" t="s">
        <v>395</v>
      </c>
      <c r="G26" s="16" t="s">
        <v>10</v>
      </c>
      <c r="H26" s="6" t="s">
        <v>101</v>
      </c>
      <c r="I26" s="17" t="s">
        <v>22</v>
      </c>
      <c r="N26" s="5"/>
    </row>
    <row r="27" spans="1:14" ht="13.5">
      <c r="A27" s="118" t="s">
        <v>416</v>
      </c>
      <c r="B27" s="16">
        <v>0.363</v>
      </c>
      <c r="C27" s="59">
        <f>'[1]CASELOAD'!G28</f>
        <v>0.35369868024017803</v>
      </c>
      <c r="D27" s="214" t="s">
        <v>395</v>
      </c>
      <c r="G27" s="16" t="s">
        <v>10</v>
      </c>
      <c r="H27" s="6" t="s">
        <v>101</v>
      </c>
      <c r="I27" s="17" t="s">
        <v>22</v>
      </c>
      <c r="N27" s="5"/>
    </row>
    <row r="28" spans="1:14" ht="13.5">
      <c r="A28" s="118" t="s">
        <v>29</v>
      </c>
      <c r="B28" s="16">
        <v>0.5</v>
      </c>
      <c r="C28" s="59">
        <f>'[1]CASELOAD'!G29</f>
        <v>0.08782172518707343</v>
      </c>
      <c r="D28" s="214" t="s">
        <v>395</v>
      </c>
      <c r="G28" s="16" t="s">
        <v>10</v>
      </c>
      <c r="H28" s="6" t="s">
        <v>101</v>
      </c>
      <c r="I28" s="214" t="s">
        <v>22</v>
      </c>
      <c r="N28" s="5"/>
    </row>
    <row r="29" spans="1:14" ht="13.5">
      <c r="A29" s="118" t="s">
        <v>30</v>
      </c>
      <c r="B29" s="16">
        <v>0.88</v>
      </c>
      <c r="C29" s="59">
        <f>'[1]CASELOAD'!G30</f>
        <v>0.3761659346368187</v>
      </c>
      <c r="D29" s="214" t="s">
        <v>395</v>
      </c>
      <c r="G29" s="16">
        <v>0.937</v>
      </c>
      <c r="H29" s="6">
        <f>'[1]CASELOAD'!N30</f>
        <v>0.7761659346368187</v>
      </c>
      <c r="I29" s="214" t="s">
        <v>395</v>
      </c>
      <c r="N29" s="5"/>
    </row>
    <row r="30" spans="1:14" ht="13.5">
      <c r="A30" s="118" t="s">
        <v>31</v>
      </c>
      <c r="B30" s="16">
        <v>0.381</v>
      </c>
      <c r="C30" s="59">
        <f>'[1]CASELOAD'!G31</f>
        <v>0.06202023417878244</v>
      </c>
      <c r="D30" s="214" t="s">
        <v>395</v>
      </c>
      <c r="G30" s="16">
        <v>0.512</v>
      </c>
      <c r="H30" s="6">
        <f>'[1]CASELOAD'!N31</f>
        <v>0.11031351082358798</v>
      </c>
      <c r="I30" s="214" t="s">
        <v>395</v>
      </c>
      <c r="N30" s="5"/>
    </row>
    <row r="31" spans="1:14" ht="13.5">
      <c r="A31" s="118" t="s">
        <v>32</v>
      </c>
      <c r="B31" s="16">
        <v>0.354</v>
      </c>
      <c r="C31" s="59">
        <f>'[1]CASELOAD'!G32</f>
        <v>0</v>
      </c>
      <c r="D31" s="214" t="s">
        <v>395</v>
      </c>
      <c r="G31" s="16">
        <v>0.38</v>
      </c>
      <c r="H31" s="6">
        <f>'[1]CASELOAD'!N32</f>
        <v>0.30817099906044476</v>
      </c>
      <c r="I31" s="214" t="s">
        <v>395</v>
      </c>
      <c r="N31" s="5"/>
    </row>
    <row r="32" spans="1:14" ht="13.5">
      <c r="A32" s="118"/>
      <c r="B32" s="209" t="s">
        <v>101</v>
      </c>
      <c r="C32" s="58" t="s">
        <v>101</v>
      </c>
      <c r="D32" s="215"/>
      <c r="G32" s="209"/>
      <c r="H32" s="9" t="s">
        <v>101</v>
      </c>
      <c r="I32" s="215"/>
      <c r="N32" s="5"/>
    </row>
    <row r="33" spans="1:14" ht="13.5">
      <c r="A33" s="118" t="s">
        <v>33</v>
      </c>
      <c r="B33" s="16">
        <v>0.321</v>
      </c>
      <c r="C33" s="59">
        <f>'[1]CASELOAD'!G34</f>
        <v>0</v>
      </c>
      <c r="D33" s="214" t="s">
        <v>395</v>
      </c>
      <c r="G33" s="16" t="s">
        <v>10</v>
      </c>
      <c r="H33" s="6" t="s">
        <v>101</v>
      </c>
      <c r="I33" s="214" t="s">
        <v>22</v>
      </c>
      <c r="N33" s="5"/>
    </row>
    <row r="34" spans="1:14" ht="13.5">
      <c r="A34" s="118" t="s">
        <v>34</v>
      </c>
      <c r="B34" s="16">
        <v>0.16</v>
      </c>
      <c r="C34" s="59">
        <f>'[1]CASELOAD'!G35</f>
        <v>0.06645932130319643</v>
      </c>
      <c r="D34" s="214" t="s">
        <v>395</v>
      </c>
      <c r="G34" s="16" t="s">
        <v>10</v>
      </c>
      <c r="H34" s="6" t="s">
        <v>101</v>
      </c>
      <c r="I34" s="214" t="s">
        <v>22</v>
      </c>
      <c r="J34" t="s">
        <v>101</v>
      </c>
      <c r="N34" s="5"/>
    </row>
    <row r="35" spans="1:14" ht="13.5">
      <c r="A35" s="118" t="s">
        <v>35</v>
      </c>
      <c r="B35" s="16">
        <v>0.6</v>
      </c>
      <c r="C35" s="59">
        <f>'[1]CASELOAD'!G36</f>
        <v>0.06286439535160432</v>
      </c>
      <c r="D35" s="214" t="s">
        <v>395</v>
      </c>
      <c r="G35" s="183">
        <v>0.654</v>
      </c>
      <c r="H35" s="6">
        <f>'[1]CASELOAD'!N36</f>
        <v>0.46286439535160434</v>
      </c>
      <c r="I35" s="214" t="s">
        <v>395</v>
      </c>
      <c r="N35" s="5"/>
    </row>
    <row r="36" spans="1:14" ht="13.5">
      <c r="A36" s="118" t="s">
        <v>36</v>
      </c>
      <c r="B36" s="16">
        <v>0.245</v>
      </c>
      <c r="C36" s="59">
        <f>'[1]CASELOAD'!G37</f>
        <v>0</v>
      </c>
      <c r="D36" s="214" t="s">
        <v>395</v>
      </c>
      <c r="G36" s="16">
        <v>0.357</v>
      </c>
      <c r="H36" s="6">
        <f>'[1]CASELOAD'!N37</f>
        <v>0.059992925617925685</v>
      </c>
      <c r="I36" s="214" t="s">
        <v>395</v>
      </c>
      <c r="N36" s="5"/>
    </row>
    <row r="37" spans="1:14" ht="13.5">
      <c r="A37" s="118" t="s">
        <v>37</v>
      </c>
      <c r="B37" s="16">
        <v>0.268</v>
      </c>
      <c r="C37" s="59">
        <f>'[1]CASELOAD'!G38</f>
        <v>0.185664911394056</v>
      </c>
      <c r="D37" s="214" t="s">
        <v>395</v>
      </c>
      <c r="G37" s="16" t="s">
        <v>10</v>
      </c>
      <c r="H37" s="6" t="s">
        <v>101</v>
      </c>
      <c r="I37" s="17" t="s">
        <v>22</v>
      </c>
      <c r="N37" s="5"/>
    </row>
    <row r="38" spans="1:14" ht="13.5">
      <c r="A38" s="118" t="s">
        <v>417</v>
      </c>
      <c r="B38" s="16">
        <v>0.21</v>
      </c>
      <c r="C38" s="59">
        <f>'[1]CASELOAD'!G39</f>
        <v>0.17064708346024976</v>
      </c>
      <c r="D38" s="214" t="s">
        <v>395</v>
      </c>
      <c r="G38" s="16" t="s">
        <v>10</v>
      </c>
      <c r="H38" s="6" t="s">
        <v>101</v>
      </c>
      <c r="I38" s="17" t="s">
        <v>22</v>
      </c>
      <c r="N38" s="5"/>
    </row>
    <row r="39" spans="1:14" ht="13.5">
      <c r="A39" s="118" t="s">
        <v>39</v>
      </c>
      <c r="B39" s="16">
        <v>0.195</v>
      </c>
      <c r="C39" s="59">
        <f>'[1]CASELOAD'!G40</f>
        <v>0.03746402535302745</v>
      </c>
      <c r="D39" s="214" t="s">
        <v>395</v>
      </c>
      <c r="G39" s="16" t="s">
        <v>10</v>
      </c>
      <c r="H39" s="6" t="s">
        <v>101</v>
      </c>
      <c r="I39" s="214" t="s">
        <v>22</v>
      </c>
      <c r="N39" s="5"/>
    </row>
    <row r="40" spans="1:14" ht="13.5">
      <c r="A40" s="118" t="s">
        <v>40</v>
      </c>
      <c r="B40" s="16">
        <v>0.927</v>
      </c>
      <c r="C40" s="59">
        <f>'[1]CASELOAD'!G41</f>
        <v>0.1083816748475383</v>
      </c>
      <c r="D40" s="214" t="s">
        <v>395</v>
      </c>
      <c r="G40" s="16">
        <v>0.957</v>
      </c>
      <c r="H40" s="6">
        <f>'[1]CASELOAD'!N41</f>
        <v>0.5083816748475383</v>
      </c>
      <c r="I40" s="214" t="s">
        <v>395</v>
      </c>
      <c r="N40" s="5"/>
    </row>
    <row r="41" spans="1:14" ht="13.5">
      <c r="A41" s="118" t="s">
        <v>41</v>
      </c>
      <c r="B41" s="16">
        <v>0.345</v>
      </c>
      <c r="C41" s="59">
        <f>'[1]CASELOAD'!G42</f>
        <v>0.28696135486824037</v>
      </c>
      <c r="D41" s="214" t="s">
        <v>395</v>
      </c>
      <c r="G41" s="16" t="s">
        <v>10</v>
      </c>
      <c r="H41" s="6" t="s">
        <v>101</v>
      </c>
      <c r="I41" s="17" t="s">
        <v>22</v>
      </c>
      <c r="N41" s="5"/>
    </row>
    <row r="42" spans="1:14" ht="13.5">
      <c r="A42" s="118" t="s">
        <v>42</v>
      </c>
      <c r="B42" s="16">
        <v>0.345</v>
      </c>
      <c r="C42" s="59">
        <f>'[1]CASELOAD'!G43</f>
        <v>0.3176088617265088</v>
      </c>
      <c r="D42" s="214" t="s">
        <v>395</v>
      </c>
      <c r="G42" s="16" t="s">
        <v>10</v>
      </c>
      <c r="H42" s="6" t="s">
        <v>101</v>
      </c>
      <c r="I42" s="17" t="s">
        <v>22</v>
      </c>
      <c r="N42" s="5"/>
    </row>
    <row r="43" spans="1:14" ht="13.5">
      <c r="A43" s="118"/>
      <c r="B43" s="209" t="s">
        <v>101</v>
      </c>
      <c r="C43" s="58" t="s">
        <v>101</v>
      </c>
      <c r="D43" s="215"/>
      <c r="G43" s="209"/>
      <c r="H43" s="9" t="s">
        <v>101</v>
      </c>
      <c r="I43" s="215"/>
      <c r="N43" s="5"/>
    </row>
    <row r="44" spans="1:14" ht="13.5">
      <c r="A44" s="118" t="s">
        <v>43</v>
      </c>
      <c r="B44" s="16">
        <v>0.302</v>
      </c>
      <c r="C44" s="59">
        <f>'[1]CASELOAD'!G45</f>
        <v>0.07814814814814813</v>
      </c>
      <c r="D44" s="214" t="s">
        <v>395</v>
      </c>
      <c r="G44" s="16" t="s">
        <v>10</v>
      </c>
      <c r="H44" s="6" t="s">
        <v>101</v>
      </c>
      <c r="I44" s="214" t="s">
        <v>22</v>
      </c>
      <c r="N44" s="5"/>
    </row>
    <row r="45" spans="1:14" ht="13.5">
      <c r="A45" s="118" t="s">
        <v>44</v>
      </c>
      <c r="B45" s="16">
        <v>0.346</v>
      </c>
      <c r="C45" s="59">
        <f>'[1]CASELOAD'!G46</f>
        <v>0</v>
      </c>
      <c r="D45" s="214" t="s">
        <v>395</v>
      </c>
      <c r="G45" s="16" t="s">
        <v>10</v>
      </c>
      <c r="H45" s="6" t="s">
        <v>101</v>
      </c>
      <c r="I45" s="17" t="s">
        <v>22</v>
      </c>
      <c r="N45" s="5"/>
    </row>
    <row r="46" spans="1:14" ht="13.5">
      <c r="A46" s="118" t="s">
        <v>45</v>
      </c>
      <c r="B46" s="16">
        <v>0.462</v>
      </c>
      <c r="C46" s="59">
        <f>'[1]CASELOAD'!G47</f>
        <v>0.08207960639295386</v>
      </c>
      <c r="D46" s="214" t="s">
        <v>395</v>
      </c>
      <c r="G46" s="16">
        <v>0.553</v>
      </c>
      <c r="H46" s="6">
        <f>'[1]CASELOAD'!N47</f>
        <v>0.4820796063929539</v>
      </c>
      <c r="I46" s="214" t="s">
        <v>395</v>
      </c>
      <c r="N46" s="5"/>
    </row>
    <row r="47" spans="1:14" ht="13.5">
      <c r="A47" s="118" t="s">
        <v>46</v>
      </c>
      <c r="B47" s="16">
        <v>0.378</v>
      </c>
      <c r="C47" s="59">
        <f>'[1]CASELOAD'!G48</f>
        <v>0</v>
      </c>
      <c r="D47" s="214" t="s">
        <v>395</v>
      </c>
      <c r="G47" s="16">
        <v>0.483</v>
      </c>
      <c r="H47" s="6">
        <f>'[1]CASELOAD'!N48</f>
        <v>0.14224256958069914</v>
      </c>
      <c r="I47" s="214" t="s">
        <v>395</v>
      </c>
      <c r="N47" s="5"/>
    </row>
    <row r="48" spans="1:14" ht="13.5">
      <c r="A48" s="118" t="s">
        <v>47</v>
      </c>
      <c r="B48" s="16">
        <v>0.314</v>
      </c>
      <c r="C48" s="59">
        <f>'[1]CASELOAD'!G49</f>
        <v>0</v>
      </c>
      <c r="D48" s="214" t="s">
        <v>395</v>
      </c>
      <c r="G48" s="183">
        <v>0.472</v>
      </c>
      <c r="H48" s="6">
        <f>'[1]CASELOAD'!N49</f>
        <v>0.26787692748992553</v>
      </c>
      <c r="I48" s="214" t="s">
        <v>395</v>
      </c>
      <c r="N48" s="5"/>
    </row>
    <row r="49" spans="1:14" ht="13.5">
      <c r="A49" s="118" t="s">
        <v>48</v>
      </c>
      <c r="B49" s="16">
        <v>0.253</v>
      </c>
      <c r="C49" s="59">
        <f>'[1]CASELOAD'!G50</f>
        <v>0.14737935442633432</v>
      </c>
      <c r="D49" s="214" t="s">
        <v>395</v>
      </c>
      <c r="G49" s="16" t="s">
        <v>10</v>
      </c>
      <c r="H49" s="6" t="s">
        <v>101</v>
      </c>
      <c r="I49" s="17" t="s">
        <v>22</v>
      </c>
      <c r="N49" s="5"/>
    </row>
    <row r="50" spans="1:14" ht="13.5">
      <c r="A50" s="118" t="s">
        <v>49</v>
      </c>
      <c r="B50" s="16">
        <v>0.652</v>
      </c>
      <c r="C50" s="59">
        <f>'[1]CASELOAD'!G51</f>
        <v>0.09668260500531045</v>
      </c>
      <c r="D50" s="214" t="s">
        <v>395</v>
      </c>
      <c r="G50" s="16">
        <v>0.684</v>
      </c>
      <c r="H50" s="6">
        <f>'[1]CASELOAD'!N51</f>
        <v>0.4680673876704329</v>
      </c>
      <c r="I50" s="214" t="s">
        <v>395</v>
      </c>
      <c r="N50" s="5"/>
    </row>
    <row r="51" spans="1:9" ht="13.5">
      <c r="A51" s="118" t="s">
        <v>50</v>
      </c>
      <c r="B51" s="16">
        <v>0.332</v>
      </c>
      <c r="C51" s="59">
        <f>'[1]CASELOAD'!G52</f>
        <v>0</v>
      </c>
      <c r="D51" s="214" t="s">
        <v>395</v>
      </c>
      <c r="G51" s="16" t="s">
        <v>10</v>
      </c>
      <c r="H51" s="6" t="s">
        <v>101</v>
      </c>
      <c r="I51" s="17" t="s">
        <v>22</v>
      </c>
    </row>
    <row r="52" spans="1:9" ht="13.5">
      <c r="A52" s="118" t="s">
        <v>51</v>
      </c>
      <c r="B52" s="16">
        <v>0.321</v>
      </c>
      <c r="C52" s="59">
        <f>'[1]CASELOAD'!G53</f>
        <v>0</v>
      </c>
      <c r="D52" s="214" t="s">
        <v>395</v>
      </c>
      <c r="G52" s="16">
        <v>0.355</v>
      </c>
      <c r="H52" s="6">
        <f>'[1]CASELOAD'!N53</f>
        <v>0.13020867837032135</v>
      </c>
      <c r="I52" s="214" t="s">
        <v>395</v>
      </c>
    </row>
    <row r="53" spans="1:9" ht="13.5">
      <c r="A53" s="118" t="s">
        <v>52</v>
      </c>
      <c r="B53" s="16">
        <v>0.071</v>
      </c>
      <c r="C53" s="59">
        <f>'[1]CASELOAD'!G54</f>
        <v>0</v>
      </c>
      <c r="D53" s="214" t="s">
        <v>395</v>
      </c>
      <c r="G53" s="16">
        <v>0.15</v>
      </c>
      <c r="H53" s="6">
        <f>'[1]CASELOAD'!N54</f>
        <v>0.08213723829117758</v>
      </c>
      <c r="I53" s="214" t="s">
        <v>395</v>
      </c>
    </row>
    <row r="54" spans="1:9" ht="13.5">
      <c r="A54" s="118"/>
      <c r="B54" s="209" t="s">
        <v>101</v>
      </c>
      <c r="C54" s="58" t="s">
        <v>101</v>
      </c>
      <c r="D54" s="215"/>
      <c r="G54" s="209"/>
      <c r="H54" s="9" t="s">
        <v>101</v>
      </c>
      <c r="I54" s="215"/>
    </row>
    <row r="55" spans="1:9" ht="13.5">
      <c r="A55" s="118" t="s">
        <v>53</v>
      </c>
      <c r="B55" s="16">
        <v>0.075</v>
      </c>
      <c r="C55" s="59">
        <f>'[1]CASELOAD'!G56</f>
        <v>0</v>
      </c>
      <c r="D55" s="214" t="s">
        <v>395</v>
      </c>
      <c r="G55" s="16" t="s">
        <v>10</v>
      </c>
      <c r="H55" s="6" t="s">
        <v>101</v>
      </c>
      <c r="I55" s="17" t="s">
        <v>22</v>
      </c>
    </row>
    <row r="56" spans="1:9" ht="13.5">
      <c r="A56" s="118" t="s">
        <v>54</v>
      </c>
      <c r="B56" s="16">
        <v>0.237</v>
      </c>
      <c r="C56" s="59">
        <f>'[1]CASELOAD'!G57</f>
        <v>0.15427593043164817</v>
      </c>
      <c r="D56" s="214" t="s">
        <v>395</v>
      </c>
      <c r="G56" s="16">
        <v>0.949</v>
      </c>
      <c r="H56" s="6">
        <f>'[1]CASELOAD'!N57</f>
        <v>0.5542759304316482</v>
      </c>
      <c r="I56" s="214" t="s">
        <v>395</v>
      </c>
    </row>
    <row r="57" spans="1:9" ht="13.5">
      <c r="A57" s="118" t="s">
        <v>55</v>
      </c>
      <c r="B57" s="16">
        <v>0.537</v>
      </c>
      <c r="C57" s="59">
        <f>'[1]CASELOAD'!G58</f>
        <v>0.02956078207195989</v>
      </c>
      <c r="D57" s="214" t="s">
        <v>395</v>
      </c>
      <c r="G57" s="16">
        <v>0.559</v>
      </c>
      <c r="H57" s="6">
        <f>'[1]CASELOAD'!N58</f>
        <v>0.4295607820719599</v>
      </c>
      <c r="I57" s="214" t="s">
        <v>395</v>
      </c>
    </row>
    <row r="58" spans="1:9" ht="13.5">
      <c r="A58" s="118" t="s">
        <v>56</v>
      </c>
      <c r="B58" s="16">
        <v>0.548</v>
      </c>
      <c r="C58" s="59">
        <f>'[1]CASELOAD'!G59</f>
        <v>0.11653261107463336</v>
      </c>
      <c r="D58" s="214" t="s">
        <v>395</v>
      </c>
      <c r="G58" s="16" t="s">
        <v>10</v>
      </c>
      <c r="H58" s="6" t="s">
        <v>101</v>
      </c>
      <c r="I58" s="17" t="s">
        <v>22</v>
      </c>
    </row>
    <row r="59" spans="1:9" ht="13.5">
      <c r="A59" s="118" t="s">
        <v>57</v>
      </c>
      <c r="B59" s="16">
        <v>0.506</v>
      </c>
      <c r="C59" s="59">
        <f>'[1]CASELOAD'!G60</f>
        <v>0.11570633310578893</v>
      </c>
      <c r="D59" s="214" t="s">
        <v>395</v>
      </c>
      <c r="G59" s="16" t="s">
        <v>10</v>
      </c>
      <c r="H59" s="6" t="s">
        <v>101</v>
      </c>
      <c r="I59" s="17" t="s">
        <v>22</v>
      </c>
    </row>
    <row r="60" spans="1:9" ht="13.5">
      <c r="A60" s="118" t="s">
        <v>58</v>
      </c>
      <c r="B60" s="16">
        <v>0.342</v>
      </c>
      <c r="C60" s="59">
        <f>'[1]CASELOAD'!G61</f>
        <v>0.009231407908057376</v>
      </c>
      <c r="D60" s="214" t="s">
        <v>395</v>
      </c>
      <c r="G60" s="16" t="s">
        <v>10</v>
      </c>
      <c r="H60" s="6" t="s">
        <v>101</v>
      </c>
      <c r="I60" s="17" t="s">
        <v>22</v>
      </c>
    </row>
    <row r="61" spans="1:9" ht="13.5">
      <c r="A61" s="118" t="s">
        <v>59</v>
      </c>
      <c r="B61" s="16">
        <v>0.262</v>
      </c>
      <c r="C61" s="59">
        <f>'[1]CASELOAD'!G62</f>
        <v>0.24567515617491592</v>
      </c>
      <c r="D61" s="214" t="s">
        <v>395</v>
      </c>
      <c r="G61" s="16" t="s">
        <v>10</v>
      </c>
      <c r="H61" s="6" t="s">
        <v>101</v>
      </c>
      <c r="I61" s="17" t="s">
        <v>22</v>
      </c>
    </row>
    <row r="62" spans="1:9" ht="13.5">
      <c r="A62" s="118" t="s">
        <v>351</v>
      </c>
      <c r="B62" s="16">
        <v>0.249</v>
      </c>
      <c r="C62" s="59">
        <f>'[1]CASELOAD'!G63</f>
        <v>0.05665075741855158</v>
      </c>
      <c r="D62" s="214" t="s">
        <v>395</v>
      </c>
      <c r="G62" s="16">
        <v>0.382</v>
      </c>
      <c r="H62" s="6">
        <f>'[1]CASELOAD'!N63</f>
        <v>0.37092605886575736</v>
      </c>
      <c r="I62" s="214" t="s">
        <v>395</v>
      </c>
    </row>
    <row r="63" spans="1:9" ht="13.5">
      <c r="A63" s="118" t="s">
        <v>61</v>
      </c>
      <c r="B63" s="16">
        <v>0.106</v>
      </c>
      <c r="C63" s="59">
        <f>'[1]CASELOAD'!G64</f>
        <v>0</v>
      </c>
      <c r="D63" s="214" t="s">
        <v>395</v>
      </c>
      <c r="G63" s="16" t="s">
        <v>10</v>
      </c>
      <c r="H63" s="6" t="s">
        <v>101</v>
      </c>
      <c r="I63" s="17" t="s">
        <v>22</v>
      </c>
    </row>
    <row r="64" spans="1:9" ht="13.5">
      <c r="A64" s="118" t="s">
        <v>62</v>
      </c>
      <c r="B64" s="16">
        <v>0.501</v>
      </c>
      <c r="C64" s="59">
        <f>'[1]CASELOAD'!G65</f>
        <v>0</v>
      </c>
      <c r="D64" s="214" t="s">
        <v>395</v>
      </c>
      <c r="G64" s="16" t="s">
        <v>10</v>
      </c>
      <c r="H64" s="6" t="s">
        <v>101</v>
      </c>
      <c r="I64" s="17" t="s">
        <v>22</v>
      </c>
    </row>
    <row r="65" spans="1:9" ht="13.5">
      <c r="A65" s="118"/>
      <c r="B65" s="209" t="s">
        <v>101</v>
      </c>
      <c r="C65" s="58" t="s">
        <v>101</v>
      </c>
      <c r="D65" s="215"/>
      <c r="G65" s="209"/>
      <c r="H65" s="9" t="s">
        <v>101</v>
      </c>
      <c r="I65" s="215"/>
    </row>
    <row r="66" spans="1:9" ht="13.5">
      <c r="A66" s="118" t="s">
        <v>63</v>
      </c>
      <c r="B66" s="16">
        <v>0.354</v>
      </c>
      <c r="C66" s="59">
        <f>'[1]CASELOAD'!G67</f>
        <v>0.08768293800731242</v>
      </c>
      <c r="D66" s="214" t="s">
        <v>395</v>
      </c>
      <c r="G66" s="16">
        <v>0.311</v>
      </c>
      <c r="H66" s="6">
        <f>'[1]CASELOAD'!N67</f>
        <v>0.3933414043583535</v>
      </c>
      <c r="I66" s="214" t="s">
        <v>396</v>
      </c>
    </row>
    <row r="67" spans="1:9" ht="13.5">
      <c r="A67" s="118" t="s">
        <v>64</v>
      </c>
      <c r="B67" s="16">
        <v>0.117</v>
      </c>
      <c r="C67" s="59">
        <f>'[1]CASELOAD'!G68</f>
        <v>0</v>
      </c>
      <c r="D67" s="214" t="s">
        <v>395</v>
      </c>
      <c r="G67" s="16" t="s">
        <v>10</v>
      </c>
      <c r="H67" s="6" t="s">
        <v>101</v>
      </c>
      <c r="I67" s="214" t="s">
        <v>22</v>
      </c>
    </row>
    <row r="68" spans="1:9" ht="13.5">
      <c r="A68" s="118" t="s">
        <v>65</v>
      </c>
      <c r="B68" s="16">
        <v>0.613</v>
      </c>
      <c r="C68" s="59">
        <f>'[1]CASELOAD'!G69</f>
        <v>0.004048862725589353</v>
      </c>
      <c r="D68" s="214" t="s">
        <v>395</v>
      </c>
      <c r="G68" s="16">
        <v>0.331</v>
      </c>
      <c r="H68" s="6">
        <f>'[1]CASELOAD'!N69</f>
        <v>0.2059820010587613</v>
      </c>
      <c r="I68" s="214" t="s">
        <v>395</v>
      </c>
    </row>
    <row r="69" spans="1:9" ht="14.25" thickBot="1">
      <c r="A69" s="119" t="s">
        <v>66</v>
      </c>
      <c r="B69" s="73">
        <v>0.778</v>
      </c>
      <c r="C69" s="60">
        <f>'[1]CASELOAD'!G70</f>
        <v>0</v>
      </c>
      <c r="D69" s="216" t="s">
        <v>395</v>
      </c>
      <c r="G69" s="73">
        <v>0.875</v>
      </c>
      <c r="H69" s="71">
        <f>'[1]CASELOAD'!N70</f>
        <v>0.030619168787107687</v>
      </c>
      <c r="I69" s="216" t="s">
        <v>395</v>
      </c>
    </row>
    <row r="71" ht="12.75">
      <c r="A71" s="2" t="s">
        <v>413</v>
      </c>
    </row>
    <row r="72" spans="1:2" ht="12.75">
      <c r="A72" s="66" t="s">
        <v>101</v>
      </c>
      <c r="B72" s="2"/>
    </row>
  </sheetData>
  <mergeCells count="4">
    <mergeCell ref="B6:D6"/>
    <mergeCell ref="A2:L2"/>
    <mergeCell ref="A3:L3"/>
    <mergeCell ref="A4:L4"/>
  </mergeCells>
  <printOptions horizontalCentered="1" verticalCentered="1"/>
  <pageMargins left="0.25" right="0.25" top="0.25" bottom="0.25" header="0" footer="0"/>
  <pageSetup fitToHeight="1" fitToWidth="1" horizontalDpi="600" verticalDpi="600" orientation="portrait" scale="75"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workbookViewId="0" topLeftCell="A1">
      <selection activeCell="A1" sqref="A1"/>
    </sheetView>
  </sheetViews>
  <sheetFormatPr defaultColWidth="9.140625" defaultRowHeight="12.75"/>
  <cols>
    <col min="1" max="1" width="17.8515625" style="0" customWidth="1"/>
    <col min="2" max="2" width="11.28125" style="0" customWidth="1"/>
    <col min="3" max="3" width="16.8515625" style="0" customWidth="1"/>
    <col min="4" max="4" width="12.7109375" style="0" customWidth="1"/>
    <col min="5" max="5" width="11.7109375" style="0" customWidth="1"/>
    <col min="6" max="6" width="12.00390625" style="0" customWidth="1"/>
    <col min="7" max="7" width="12.28125" style="0" customWidth="1"/>
    <col min="8" max="8" width="10.140625" style="0" customWidth="1"/>
    <col min="9" max="9" width="10.8515625" style="0" customWidth="1"/>
    <col min="10" max="10" width="9.28125" style="0" customWidth="1"/>
    <col min="11" max="11" width="11.00390625" style="0" customWidth="1"/>
    <col min="12" max="12" width="11.28125" style="0" customWidth="1"/>
    <col min="13" max="13" width="9.8515625" style="0" customWidth="1"/>
    <col min="14" max="14" width="12.140625" style="0" customWidth="1"/>
    <col min="15" max="15" width="12.7109375" style="0" customWidth="1"/>
    <col min="16" max="16" width="11.7109375" style="0" customWidth="1"/>
    <col min="17" max="17" width="13.28125" style="0" customWidth="1"/>
  </cols>
  <sheetData>
    <row r="1" ht="12.75">
      <c r="P1" s="22" t="s">
        <v>247</v>
      </c>
    </row>
    <row r="2" spans="1:16" ht="12.75">
      <c r="A2" s="229" t="s">
        <v>0</v>
      </c>
      <c r="B2" s="229"/>
      <c r="C2" s="229"/>
      <c r="D2" s="229"/>
      <c r="E2" s="229"/>
      <c r="F2" s="229"/>
      <c r="G2" s="229"/>
      <c r="H2" s="229"/>
      <c r="I2" s="229"/>
      <c r="J2" s="229"/>
      <c r="K2" s="229"/>
      <c r="L2" s="229"/>
      <c r="M2" s="229"/>
      <c r="N2" s="229"/>
      <c r="O2" s="229"/>
      <c r="P2" s="229"/>
    </row>
    <row r="3" spans="1:18" ht="12.75">
      <c r="A3" s="251" t="s">
        <v>349</v>
      </c>
      <c r="B3" s="251"/>
      <c r="C3" s="251"/>
      <c r="D3" s="251"/>
      <c r="E3" s="251"/>
      <c r="F3" s="251"/>
      <c r="G3" s="251"/>
      <c r="H3" s="251"/>
      <c r="I3" s="251"/>
      <c r="J3" s="251"/>
      <c r="K3" s="251"/>
      <c r="L3" s="251"/>
      <c r="M3" s="251"/>
      <c r="N3" s="251"/>
      <c r="O3" s="251"/>
      <c r="P3" s="251"/>
      <c r="Q3" s="251"/>
      <c r="R3" s="251"/>
    </row>
    <row r="4" spans="1:18" ht="12.75">
      <c r="A4" s="251"/>
      <c r="B4" s="251"/>
      <c r="C4" s="251"/>
      <c r="D4" s="251"/>
      <c r="E4" s="251"/>
      <c r="F4" s="251"/>
      <c r="G4" s="251"/>
      <c r="H4" s="251"/>
      <c r="I4" s="251"/>
      <c r="J4" s="251"/>
      <c r="K4" s="251"/>
      <c r="L4" s="251"/>
      <c r="M4" s="251"/>
      <c r="N4" s="251"/>
      <c r="O4" s="251"/>
      <c r="P4" s="251"/>
      <c r="Q4" s="251"/>
      <c r="R4" s="251"/>
    </row>
    <row r="5" spans="1:18" ht="12.75">
      <c r="A5" s="229" t="s">
        <v>406</v>
      </c>
      <c r="B5" s="229"/>
      <c r="C5" s="229"/>
      <c r="D5" s="229"/>
      <c r="E5" s="229"/>
      <c r="F5" s="229"/>
      <c r="G5" s="229"/>
      <c r="H5" s="229"/>
      <c r="I5" s="229"/>
      <c r="J5" s="229"/>
      <c r="K5" s="229"/>
      <c r="L5" s="229"/>
      <c r="M5" s="229"/>
      <c r="N5" s="229"/>
      <c r="O5" s="229"/>
      <c r="P5" s="229"/>
      <c r="Q5" s="229"/>
      <c r="R5" s="229"/>
    </row>
    <row r="7" ht="13.5" thickBot="1"/>
    <row r="8" spans="1:18" ht="12.75">
      <c r="A8" s="12"/>
      <c r="B8" s="7"/>
      <c r="C8" s="30" t="s">
        <v>178</v>
      </c>
      <c r="D8" s="138" t="s">
        <v>175</v>
      </c>
      <c r="E8" s="252" t="s">
        <v>174</v>
      </c>
      <c r="F8" s="253"/>
      <c r="G8" s="253"/>
      <c r="H8" s="253"/>
      <c r="I8" s="253"/>
      <c r="J8" s="253"/>
      <c r="K8" s="253"/>
      <c r="L8" s="253"/>
      <c r="M8" s="253"/>
      <c r="N8" s="253"/>
      <c r="O8" s="253"/>
      <c r="P8" s="253"/>
      <c r="Q8" s="253"/>
      <c r="R8" s="254"/>
    </row>
    <row r="9" spans="1:18" ht="13.5" customHeight="1" thickBot="1">
      <c r="A9" s="117"/>
      <c r="B9" s="24" t="s">
        <v>68</v>
      </c>
      <c r="C9" s="37" t="s">
        <v>179</v>
      </c>
      <c r="D9" s="139" t="s">
        <v>86</v>
      </c>
      <c r="E9" s="255"/>
      <c r="F9" s="256"/>
      <c r="G9" s="256"/>
      <c r="H9" s="256"/>
      <c r="I9" s="256"/>
      <c r="J9" s="256"/>
      <c r="K9" s="256"/>
      <c r="L9" s="256"/>
      <c r="M9" s="256"/>
      <c r="N9" s="256"/>
      <c r="O9" s="256"/>
      <c r="P9" s="256"/>
      <c r="Q9" s="256"/>
      <c r="R9" s="257"/>
    </row>
    <row r="10" spans="1:18" ht="12.75">
      <c r="A10" s="117"/>
      <c r="B10" s="31" t="s">
        <v>69</v>
      </c>
      <c r="C10" s="33" t="s">
        <v>74</v>
      </c>
      <c r="D10" s="33" t="s">
        <v>75</v>
      </c>
      <c r="E10" s="24"/>
      <c r="F10" s="116" t="s">
        <v>97</v>
      </c>
      <c r="G10" s="31" t="s">
        <v>97</v>
      </c>
      <c r="H10" s="24"/>
      <c r="I10" s="117"/>
      <c r="J10" s="24"/>
      <c r="K10" s="37"/>
      <c r="L10" s="24"/>
      <c r="M10" s="24"/>
      <c r="N10" s="32" t="s">
        <v>72</v>
      </c>
      <c r="O10" s="31" t="s">
        <v>73</v>
      </c>
      <c r="P10" s="37"/>
      <c r="Q10" s="140" t="s">
        <v>190</v>
      </c>
      <c r="R10" s="10"/>
    </row>
    <row r="11" spans="1:18" ht="12.75">
      <c r="A11" s="117"/>
      <c r="B11" s="31" t="s">
        <v>180</v>
      </c>
      <c r="C11" s="33" t="s">
        <v>180</v>
      </c>
      <c r="D11" s="33" t="s">
        <v>176</v>
      </c>
      <c r="E11" s="31" t="s">
        <v>76</v>
      </c>
      <c r="F11" s="31" t="s">
        <v>70</v>
      </c>
      <c r="G11" s="31" t="s">
        <v>71</v>
      </c>
      <c r="H11" s="31" t="s">
        <v>77</v>
      </c>
      <c r="I11" s="32" t="s">
        <v>78</v>
      </c>
      <c r="J11" s="31" t="s">
        <v>79</v>
      </c>
      <c r="K11" s="33" t="s">
        <v>80</v>
      </c>
      <c r="L11" s="31" t="s">
        <v>81</v>
      </c>
      <c r="M11" s="31" t="s">
        <v>82</v>
      </c>
      <c r="N11" s="32" t="s">
        <v>83</v>
      </c>
      <c r="O11" s="31" t="s">
        <v>84</v>
      </c>
      <c r="P11" s="37" t="s">
        <v>85</v>
      </c>
      <c r="Q11" s="140" t="s">
        <v>100</v>
      </c>
      <c r="R11" s="10"/>
    </row>
    <row r="12" spans="1:18" ht="13.5" thickBot="1">
      <c r="A12" s="120" t="s">
        <v>3</v>
      </c>
      <c r="B12" s="28" t="s">
        <v>192</v>
      </c>
      <c r="C12" s="121" t="s">
        <v>177</v>
      </c>
      <c r="D12" s="36" t="s">
        <v>177</v>
      </c>
      <c r="E12" s="28" t="s">
        <v>87</v>
      </c>
      <c r="F12" s="28" t="s">
        <v>87</v>
      </c>
      <c r="G12" s="28" t="s">
        <v>87</v>
      </c>
      <c r="H12" s="28" t="s">
        <v>88</v>
      </c>
      <c r="I12" s="35" t="s">
        <v>89</v>
      </c>
      <c r="J12" s="28" t="s">
        <v>90</v>
      </c>
      <c r="K12" s="36" t="s">
        <v>91</v>
      </c>
      <c r="L12" s="28" t="s">
        <v>72</v>
      </c>
      <c r="M12" s="28" t="s">
        <v>89</v>
      </c>
      <c r="N12" s="35" t="s">
        <v>87</v>
      </c>
      <c r="O12" s="28" t="s">
        <v>92</v>
      </c>
      <c r="P12" s="37" t="s">
        <v>93</v>
      </c>
      <c r="Q12" s="141" t="s">
        <v>191</v>
      </c>
      <c r="R12" s="25" t="s">
        <v>189</v>
      </c>
    </row>
    <row r="13" spans="1:18" ht="12.75">
      <c r="A13" s="24" t="s">
        <v>7</v>
      </c>
      <c r="B13" s="19">
        <f>SUM(B15:B78)</f>
        <v>31977</v>
      </c>
      <c r="C13" s="19">
        <f>SUM(C15:C78)</f>
        <v>24553</v>
      </c>
      <c r="D13" s="19">
        <f>SUM(D15:D78)</f>
        <v>11715</v>
      </c>
      <c r="E13" s="68">
        <f>IF($D13&gt;0,TPWRKACT!E12/(2*$D13)," ")</f>
        <v>0.36961160904822876</v>
      </c>
      <c r="F13" s="68">
        <f>IF($D13&gt;0,TPWRKACT!F12/(2*$D13)," ")</f>
        <v>0.004524114383269313</v>
      </c>
      <c r="G13" s="68">
        <f>IF($D13&gt;0,TPWRKACT!G12/(2*$D13)," ")</f>
        <v>0.008493384549722578</v>
      </c>
      <c r="H13" s="68">
        <f>IF($D13&gt;0,TPWRKACT!H12/(2*$D13)," ")</f>
        <v>0.17836107554417413</v>
      </c>
      <c r="I13" s="68">
        <f>IF($D13&gt;0,TPWRKACT!I12/(2*$D13)," ")</f>
        <v>0.0008536064874093043</v>
      </c>
      <c r="J13" s="68">
        <f>IF($D13&gt;0,TPWRKACT!J12/(2*$D13)," ")</f>
        <v>0.13354673495518565</v>
      </c>
      <c r="K13" s="68">
        <f>IF($D13&gt;0,TPWRKACT!K12/(2*$D13)," ")</f>
        <v>0.19897567221510884</v>
      </c>
      <c r="L13" s="68">
        <f>IF($D13&gt;0,TPWRKACT!L12/(2*$D13)," ")</f>
        <v>0.09065300896286811</v>
      </c>
      <c r="M13" s="68">
        <f>IF($D13&gt;0,TPWRKACT!M12/(2*$D13)," ")</f>
        <v>0.0076824583866837385</v>
      </c>
      <c r="N13" s="68">
        <f>IF($D13&gt;0,TPWRKACT!N12/(2*$D13)," ")</f>
        <v>0.014596670934699104</v>
      </c>
      <c r="O13" s="68">
        <f>IF($D13&gt;0,TPWRKACT!O12/(2*$D13)," ")</f>
        <v>0.017541613316261202</v>
      </c>
      <c r="P13" s="68">
        <f>IF($D13&gt;0,TPWRKACT!P12/(2*$D13)," ")</f>
        <v>0.0025181391378574476</v>
      </c>
      <c r="Q13" s="142">
        <f>IF($D13&gt;0,TPWRKACT!Q12/(2*$D13)," ")</f>
        <v>0.015151515151515152</v>
      </c>
      <c r="R13" s="68">
        <f>IF($D13&gt;0,TPWRKACT!R12/(2*$D13)," ")</f>
        <v>0.02309005548442168</v>
      </c>
    </row>
    <row r="14" spans="1:18" ht="12.75">
      <c r="A14" s="24"/>
      <c r="B14" s="20"/>
      <c r="C14" s="20"/>
      <c r="D14" s="20"/>
      <c r="E14" s="72"/>
      <c r="F14" s="72"/>
      <c r="G14" s="72"/>
      <c r="H14" s="72"/>
      <c r="I14" s="72"/>
      <c r="J14" s="72"/>
      <c r="K14" s="72"/>
      <c r="L14" s="72"/>
      <c r="M14" s="72"/>
      <c r="N14" s="72"/>
      <c r="O14" s="72"/>
      <c r="P14" s="72"/>
      <c r="R14" s="10"/>
    </row>
    <row r="15" spans="1:18" ht="12.75">
      <c r="A15" s="24" t="s">
        <v>8</v>
      </c>
      <c r="B15" s="21">
        <f>TPWRKACT!B14</f>
        <v>50</v>
      </c>
      <c r="C15" s="164">
        <f>TPWRKACT!C14</f>
        <v>0</v>
      </c>
      <c r="D15" s="164">
        <f>TPWRKACT!D14</f>
        <v>0</v>
      </c>
      <c r="E15" s="69" t="str">
        <f>IF($D15&gt;0,TPWRKACT!E14/(2*$D15)," ")</f>
        <v> </v>
      </c>
      <c r="F15" s="69" t="str">
        <f>IF($D15&gt;0,TPWRKACT!F14/(2*$D15)," ")</f>
        <v> </v>
      </c>
      <c r="G15" s="69" t="str">
        <f>IF($D15&gt;0,TPWRKACT!G14/(2*$D15)," ")</f>
        <v> </v>
      </c>
      <c r="H15" s="69" t="str">
        <f>IF($D15&gt;0,TPWRKACT!H14/(2*$D15)," ")</f>
        <v> </v>
      </c>
      <c r="I15" s="69" t="str">
        <f>IF($D15&gt;0,TPWRKACT!I14/(2*$D15)," ")</f>
        <v> </v>
      </c>
      <c r="J15" s="69" t="str">
        <f>IF($D15&gt;0,TPWRKACT!J14/(2*$D15)," ")</f>
        <v> </v>
      </c>
      <c r="K15" s="69" t="str">
        <f>IF($D15&gt;0,TPWRKACT!K14/(2*$D15)," ")</f>
        <v> </v>
      </c>
      <c r="L15" s="69" t="str">
        <f>IF($D15&gt;0,TPWRKACT!L14/(2*$D15)," ")</f>
        <v> </v>
      </c>
      <c r="M15" s="69" t="str">
        <f>IF($D15&gt;0,TPWRKACT!M14/(2*$D15)," ")</f>
        <v> </v>
      </c>
      <c r="N15" s="69" t="str">
        <f>IF($D15&gt;0,TPWRKACT!N14/(2*$D15)," ")</f>
        <v> </v>
      </c>
      <c r="O15" s="69" t="str">
        <f>IF($D15&gt;0,TPWRKACT!O14/(2*$D15)," ")</f>
        <v> </v>
      </c>
      <c r="P15" s="69" t="str">
        <f>IF($D15&gt;0,TPWRKACT!P14/(2*$D15)," ")</f>
        <v> </v>
      </c>
      <c r="Q15" s="143" t="str">
        <f>IF($D15&gt;0,TPWRKACT!Q14/(2*$D15)," ")</f>
        <v> </v>
      </c>
      <c r="R15" s="69" t="str">
        <f>IF($D15&gt;0,TPWRKACT!R14/(2*$D15)," ")</f>
        <v> </v>
      </c>
    </row>
    <row r="16" spans="1:18" ht="12.75">
      <c r="A16" s="24" t="s">
        <v>9</v>
      </c>
      <c r="B16" s="21">
        <f>TPWRKACT!B15</f>
        <v>646</v>
      </c>
      <c r="C16" s="164">
        <f>TPWRKACT!C15</f>
        <v>415</v>
      </c>
      <c r="D16" s="164">
        <f>TPWRKACT!D15</f>
        <v>218</v>
      </c>
      <c r="E16" s="69">
        <f>IF($D16&gt;0,TPWRKACT!E15/(2*$D16)," ")</f>
        <v>0.5481651376146789</v>
      </c>
      <c r="F16" s="69">
        <f>IF($D16&gt;0,TPWRKACT!F15/(2*$D16)," ")</f>
        <v>0</v>
      </c>
      <c r="G16" s="69">
        <f>IF($D16&gt;0,TPWRKACT!G15/(2*$D16)," ")</f>
        <v>0.0022935779816513763</v>
      </c>
      <c r="H16" s="69">
        <f>IF($D16&gt;0,TPWRKACT!H15/(2*$D16)," ")</f>
        <v>0.011467889908256881</v>
      </c>
      <c r="I16" s="69">
        <f>IF($D16&gt;0,TPWRKACT!I15/(2*$D16)," ")</f>
        <v>0.0045871559633027525</v>
      </c>
      <c r="J16" s="69">
        <f>IF($D16&gt;0,TPWRKACT!J15/(2*$D16)," ")</f>
        <v>0.22247706422018348</v>
      </c>
      <c r="K16" s="69">
        <f>IF($D16&gt;0,TPWRKACT!K15/(2*$D16)," ")</f>
        <v>0.19495412844036697</v>
      </c>
      <c r="L16" s="69">
        <f>IF($D16&gt;0,TPWRKACT!L15/(2*$D16)," ")</f>
        <v>0.11467889908256881</v>
      </c>
      <c r="M16" s="69">
        <f>IF($D16&gt;0,TPWRKACT!M15/(2*$D16)," ")</f>
        <v>0</v>
      </c>
      <c r="N16" s="69">
        <f>IF($D16&gt;0,TPWRKACT!N15/(2*$D16)," ")</f>
        <v>0</v>
      </c>
      <c r="O16" s="69">
        <f>IF($D16&gt;0,TPWRKACT!O15/(2*$D16)," ")</f>
        <v>0.016055045871559634</v>
      </c>
      <c r="P16" s="69">
        <f>IF($D16&gt;0,TPWRKACT!P15/(2*$D16)," ")</f>
        <v>0</v>
      </c>
      <c r="Q16" s="143">
        <f>IF($D16&gt;0,TPWRKACT!Q15/(2*$D16)," ")</f>
        <v>0</v>
      </c>
      <c r="R16" s="69">
        <f>IF($D16&gt;0,TPWRKACT!R15/(2*$D16)," ")</f>
        <v>0.08944954128440367</v>
      </c>
    </row>
    <row r="17" spans="1:18" ht="12.75">
      <c r="A17" s="24" t="s">
        <v>12</v>
      </c>
      <c r="B17" s="21">
        <f>TPWRKACT!B16</f>
        <v>401</v>
      </c>
      <c r="C17" s="164">
        <f>TPWRKACT!C16</f>
        <v>354</v>
      </c>
      <c r="D17" s="164">
        <f>TPWRKACT!D16</f>
        <v>234</v>
      </c>
      <c r="E17" s="69">
        <f>IF($D17&gt;0,TPWRKACT!E16/(2*$D17)," ")</f>
        <v>0.41025641025641024</v>
      </c>
      <c r="F17" s="69">
        <f>IF($D17&gt;0,TPWRKACT!F16/(2*$D17)," ")</f>
        <v>0</v>
      </c>
      <c r="G17" s="69">
        <f>IF($D17&gt;0,TPWRKACT!G16/(2*$D17)," ")</f>
        <v>0</v>
      </c>
      <c r="H17" s="69">
        <f>IF($D17&gt;0,TPWRKACT!H16/(2*$D17)," ")</f>
        <v>0.20512820512820512</v>
      </c>
      <c r="I17" s="69">
        <f>IF($D17&gt;0,TPWRKACT!I16/(2*$D17)," ")</f>
        <v>0.002136752136752137</v>
      </c>
      <c r="J17" s="69">
        <f>IF($D17&gt;0,TPWRKACT!J16/(2*$D17)," ")</f>
        <v>0.5213675213675214</v>
      </c>
      <c r="K17" s="69">
        <f>IF($D17&gt;0,TPWRKACT!K16/(2*$D17)," ")</f>
        <v>0.01282051282051282</v>
      </c>
      <c r="L17" s="69">
        <f>IF($D17&gt;0,TPWRKACT!L16/(2*$D17)," ")</f>
        <v>0.07692307692307693</v>
      </c>
      <c r="M17" s="69">
        <f>IF($D17&gt;0,TPWRKACT!M16/(2*$D17)," ")</f>
        <v>0</v>
      </c>
      <c r="N17" s="69">
        <f>IF($D17&gt;0,TPWRKACT!N16/(2*$D17)," ")</f>
        <v>0.004273504273504274</v>
      </c>
      <c r="O17" s="69">
        <f>IF($D17&gt;0,TPWRKACT!O16/(2*$D17)," ")</f>
        <v>0.01282051282051282</v>
      </c>
      <c r="P17" s="69">
        <f>IF($D17&gt;0,TPWRKACT!P16/(2*$D17)," ")</f>
        <v>0</v>
      </c>
      <c r="Q17" s="143">
        <f>IF($D17&gt;0,TPWRKACT!Q16/(2*$D17)," ")</f>
        <v>0</v>
      </c>
      <c r="R17" s="69">
        <f>IF($D17&gt;0,TPWRKACT!R16/(2*$D17)," ")</f>
        <v>0</v>
      </c>
    </row>
    <row r="18" spans="1:18" ht="12.75">
      <c r="A18" s="24" t="s">
        <v>14</v>
      </c>
      <c r="B18" s="21">
        <f>TPWRKACT!B17</f>
        <v>209</v>
      </c>
      <c r="C18" s="164">
        <f>TPWRKACT!C17</f>
        <v>141</v>
      </c>
      <c r="D18" s="164">
        <f>TPWRKACT!D17</f>
        <v>49</v>
      </c>
      <c r="E18" s="69">
        <f>IF($D18&gt;0,TPWRKACT!E17/(2*$D18)," ")</f>
        <v>0.32653061224489793</v>
      </c>
      <c r="F18" s="69">
        <f>IF($D18&gt;0,TPWRKACT!F17/(2*$D18)," ")</f>
        <v>0</v>
      </c>
      <c r="G18" s="69">
        <f>IF($D18&gt;0,TPWRKACT!G17/(2*$D18)," ")</f>
        <v>0.01020408163265306</v>
      </c>
      <c r="H18" s="69">
        <f>IF($D18&gt;0,TPWRKACT!H17/(2*$D18)," ")</f>
        <v>0.030612244897959183</v>
      </c>
      <c r="I18" s="69">
        <f>IF($D18&gt;0,TPWRKACT!I17/(2*$D18)," ")</f>
        <v>0.01020408163265306</v>
      </c>
      <c r="J18" s="69">
        <f>IF($D18&gt;0,TPWRKACT!J17/(2*$D18)," ")</f>
        <v>0.25510204081632654</v>
      </c>
      <c r="K18" s="69">
        <f>IF($D18&gt;0,TPWRKACT!K17/(2*$D18)," ")</f>
        <v>0.02040816326530612</v>
      </c>
      <c r="L18" s="69">
        <f>IF($D18&gt;0,TPWRKACT!L17/(2*$D18)," ")</f>
        <v>0.20408163265306123</v>
      </c>
      <c r="M18" s="69">
        <f>IF($D18&gt;0,TPWRKACT!M17/(2*$D18)," ")</f>
        <v>0.01020408163265306</v>
      </c>
      <c r="N18" s="69">
        <f>IF($D18&gt;0,TPWRKACT!N17/(2*$D18)," ")</f>
        <v>0</v>
      </c>
      <c r="O18" s="69">
        <f>IF($D18&gt;0,TPWRKACT!O17/(2*$D18)," ")</f>
        <v>0.01020408163265306</v>
      </c>
      <c r="P18" s="69">
        <f>IF($D18&gt;0,TPWRKACT!P17/(2*$D18)," ")</f>
        <v>0</v>
      </c>
      <c r="Q18" s="143">
        <f>IF($D18&gt;0,TPWRKACT!Q17/(2*$D18)," ")</f>
        <v>0</v>
      </c>
      <c r="R18" s="69">
        <f>IF($D18&gt;0,TPWRKACT!R17/(2*$D18)," ")</f>
        <v>0.01020408163265306</v>
      </c>
    </row>
    <row r="19" spans="1:18" ht="12.75">
      <c r="A19" s="24" t="s">
        <v>15</v>
      </c>
      <c r="B19" s="21">
        <f>TPWRKACT!B18</f>
        <v>0</v>
      </c>
      <c r="C19" s="164">
        <f>TPWRKACT!C18</f>
        <v>0</v>
      </c>
      <c r="D19" s="164">
        <f>TPWRKACT!D18</f>
        <v>0</v>
      </c>
      <c r="E19" s="69" t="str">
        <f>IF($D19&gt;0,TPWRKACT!E18/(2*$D19)," ")</f>
        <v> </v>
      </c>
      <c r="F19" s="69" t="str">
        <f>IF($D19&gt;0,TPWRKACT!F18/(2*$D19)," ")</f>
        <v> </v>
      </c>
      <c r="G19" s="69" t="str">
        <f>IF($D19&gt;0,TPWRKACT!G18/(2*$D19)," ")</f>
        <v> </v>
      </c>
      <c r="H19" s="69" t="str">
        <f>IF($D19&gt;0,TPWRKACT!H18/(2*$D19)," ")</f>
        <v> </v>
      </c>
      <c r="I19" s="69" t="str">
        <f>IF($D19&gt;0,TPWRKACT!I18/(2*$D19)," ")</f>
        <v> </v>
      </c>
      <c r="J19" s="69" t="str">
        <f>IF($D19&gt;0,TPWRKACT!J18/(2*$D19)," ")</f>
        <v> </v>
      </c>
      <c r="K19" s="69" t="str">
        <f>IF($D19&gt;0,TPWRKACT!K18/(2*$D19)," ")</f>
        <v> </v>
      </c>
      <c r="L19" s="69" t="str">
        <f>IF($D19&gt;0,TPWRKACT!L18/(2*$D19)," ")</f>
        <v> </v>
      </c>
      <c r="M19" s="69" t="str">
        <f>IF($D19&gt;0,TPWRKACT!M18/(2*$D19)," ")</f>
        <v> </v>
      </c>
      <c r="N19" s="69" t="str">
        <f>IF($D19&gt;0,TPWRKACT!N18/(2*$D19)," ")</f>
        <v> </v>
      </c>
      <c r="O19" s="69" t="str">
        <f>IF($D19&gt;0,TPWRKACT!O18/(2*$D19)," ")</f>
        <v> </v>
      </c>
      <c r="P19" s="69" t="str">
        <f>IF($D19&gt;0,TPWRKACT!P18/(2*$D19)," ")</f>
        <v> </v>
      </c>
      <c r="Q19" s="143" t="str">
        <f>IF($D19&gt;0,TPWRKACT!Q18/(2*$D19)," ")</f>
        <v> </v>
      </c>
      <c r="R19" s="69" t="str">
        <f>IF($D19&gt;0,TPWRKACT!R18/(2*$D19)," ")</f>
        <v> </v>
      </c>
    </row>
    <row r="20" spans="1:18" ht="12.75">
      <c r="A20" s="24"/>
      <c r="B20" s="21">
        <f>TPWRKACT!B19</f>
        <v>0</v>
      </c>
      <c r="C20" s="164">
        <f>TPWRKACT!C19</f>
        <v>0</v>
      </c>
      <c r="D20" s="164">
        <f>TPWRKACT!D19</f>
        <v>0</v>
      </c>
      <c r="E20" s="69"/>
      <c r="F20" s="69"/>
      <c r="G20" s="69"/>
      <c r="H20" s="69"/>
      <c r="I20" s="69"/>
      <c r="J20" s="69"/>
      <c r="K20" s="69"/>
      <c r="L20" s="69"/>
      <c r="M20" s="69"/>
      <c r="N20" s="69"/>
      <c r="O20" s="69"/>
      <c r="P20" s="69"/>
      <c r="Q20" s="143"/>
      <c r="R20" s="69"/>
    </row>
    <row r="21" spans="1:18" ht="12.75">
      <c r="A21" s="24" t="s">
        <v>17</v>
      </c>
      <c r="B21" s="21">
        <f>TPWRKACT!B20</f>
        <v>978</v>
      </c>
      <c r="C21" s="164">
        <f>TPWRKACT!C20</f>
        <v>792</v>
      </c>
      <c r="D21" s="164">
        <f>TPWRKACT!D20</f>
        <v>293</v>
      </c>
      <c r="E21" s="69">
        <f>IF($D21&gt;0,TPWRKACT!E20/(2*$D21)," ")</f>
        <v>0.45051194539249145</v>
      </c>
      <c r="F21" s="69">
        <f>IF($D21&gt;0,TPWRKACT!F20/(2*$D21)," ")</f>
        <v>0.010238907849829351</v>
      </c>
      <c r="G21" s="69">
        <f>IF($D21&gt;0,TPWRKACT!G20/(2*$D21)," ")</f>
        <v>0.02218430034129693</v>
      </c>
      <c r="H21" s="69">
        <f>IF($D21&gt;0,TPWRKACT!H20/(2*$D21)," ")</f>
        <v>0.04436860068259386</v>
      </c>
      <c r="I21" s="69">
        <f>IF($D21&gt;0,TPWRKACT!I20/(2*$D21)," ")</f>
        <v>0</v>
      </c>
      <c r="J21" s="69">
        <f>IF($D21&gt;0,TPWRKACT!J20/(2*$D21)," ")</f>
        <v>0.16040955631399317</v>
      </c>
      <c r="K21" s="69">
        <f>IF($D21&gt;0,TPWRKACT!K20/(2*$D21)," ")</f>
        <v>0.06313993174061433</v>
      </c>
      <c r="L21" s="69">
        <f>IF($D21&gt;0,TPWRKACT!L20/(2*$D21)," ")</f>
        <v>0.14334470989761092</v>
      </c>
      <c r="M21" s="69">
        <f>IF($D21&gt;0,TPWRKACT!M20/(2*$D21)," ")</f>
        <v>0.0017064846416382253</v>
      </c>
      <c r="N21" s="69">
        <f>IF($D21&gt;0,TPWRKACT!N20/(2*$D21)," ")</f>
        <v>0.017064846416382253</v>
      </c>
      <c r="O21" s="69">
        <f>IF($D21&gt;0,TPWRKACT!O20/(2*$D21)," ")</f>
        <v>0.051194539249146756</v>
      </c>
      <c r="P21" s="69">
        <f>IF($D21&gt;0,TPWRKACT!P20/(2*$D21)," ")</f>
        <v>0.0017064846416382253</v>
      </c>
      <c r="Q21" s="143">
        <f>IF($D21&gt;0,TPWRKACT!Q20/(2*$D21)," ")</f>
        <v>0</v>
      </c>
      <c r="R21" s="69">
        <f>IF($D21&gt;0,TPWRKACT!R20/(2*$D21)," ")</f>
        <v>0</v>
      </c>
    </row>
    <row r="22" spans="1:18" ht="12.75">
      <c r="A22" s="24" t="s">
        <v>18</v>
      </c>
      <c r="B22" s="21">
        <f>TPWRKACT!B21</f>
        <v>0</v>
      </c>
      <c r="C22" s="164">
        <f>TPWRKACT!C21</f>
        <v>0</v>
      </c>
      <c r="D22" s="164">
        <f>TPWRKACT!D21</f>
        <v>0</v>
      </c>
      <c r="E22" s="69" t="str">
        <f>IF($D22&gt;0,TPWRKACT!E21/(2*$D22)," ")</f>
        <v> </v>
      </c>
      <c r="F22" s="69" t="str">
        <f>IF($D22&gt;0,TPWRKACT!F21/(2*$D22)," ")</f>
        <v> </v>
      </c>
      <c r="G22" s="69" t="str">
        <f>IF($D22&gt;0,TPWRKACT!G21/(2*$D22)," ")</f>
        <v> </v>
      </c>
      <c r="H22" s="69" t="str">
        <f>IF($D22&gt;0,TPWRKACT!H21/(2*$D22)," ")</f>
        <v> </v>
      </c>
      <c r="I22" s="69" t="str">
        <f>IF($D22&gt;0,TPWRKACT!I21/(2*$D22)," ")</f>
        <v> </v>
      </c>
      <c r="J22" s="69" t="str">
        <f>IF($D22&gt;0,TPWRKACT!J21/(2*$D22)," ")</f>
        <v> </v>
      </c>
      <c r="K22" s="69" t="str">
        <f>IF($D22&gt;0,TPWRKACT!K21/(2*$D22)," ")</f>
        <v> </v>
      </c>
      <c r="L22" s="69" t="str">
        <f>IF($D22&gt;0,TPWRKACT!L21/(2*$D22)," ")</f>
        <v> </v>
      </c>
      <c r="M22" s="69" t="str">
        <f>IF($D22&gt;0,TPWRKACT!M21/(2*$D22)," ")</f>
        <v> </v>
      </c>
      <c r="N22" s="69" t="str">
        <f>IF($D22&gt;0,TPWRKACT!N21/(2*$D22)," ")</f>
        <v> </v>
      </c>
      <c r="O22" s="69" t="str">
        <f>IF($D22&gt;0,TPWRKACT!O21/(2*$D22)," ")</f>
        <v> </v>
      </c>
      <c r="P22" s="69" t="str">
        <f>IF($D22&gt;0,TPWRKACT!P21/(2*$D22)," ")</f>
        <v> </v>
      </c>
      <c r="Q22" s="143" t="str">
        <f>IF($D22&gt;0,TPWRKACT!Q21/(2*$D22)," ")</f>
        <v> </v>
      </c>
      <c r="R22" s="69" t="str">
        <f>IF($D22&gt;0,TPWRKACT!R21/(2*$D22)," ")</f>
        <v> </v>
      </c>
    </row>
    <row r="23" spans="1:18" ht="12.75">
      <c r="A23" s="24" t="s">
        <v>19</v>
      </c>
      <c r="B23" s="21">
        <f>TPWRKACT!B22</f>
        <v>0</v>
      </c>
      <c r="C23" s="164">
        <f>TPWRKACT!C22</f>
        <v>0</v>
      </c>
      <c r="D23" s="164">
        <f>TPWRKACT!D22</f>
        <v>0</v>
      </c>
      <c r="E23" s="69" t="str">
        <f>IF($D23&gt;0,TPWRKACT!E22/(2*$D23)," ")</f>
        <v> </v>
      </c>
      <c r="F23" s="69" t="str">
        <f>IF($D23&gt;0,TPWRKACT!F22/(2*$D23)," ")</f>
        <v> </v>
      </c>
      <c r="G23" s="69" t="str">
        <f>IF($D23&gt;0,TPWRKACT!G22/(2*$D23)," ")</f>
        <v> </v>
      </c>
      <c r="H23" s="69" t="str">
        <f>IF($D23&gt;0,TPWRKACT!H22/(2*$D23)," ")</f>
        <v> </v>
      </c>
      <c r="I23" s="69" t="str">
        <f>IF($D23&gt;0,TPWRKACT!I22/(2*$D23)," ")</f>
        <v> </v>
      </c>
      <c r="J23" s="69" t="str">
        <f>IF($D23&gt;0,TPWRKACT!J22/(2*$D23)," ")</f>
        <v> </v>
      </c>
      <c r="K23" s="69" t="str">
        <f>IF($D23&gt;0,TPWRKACT!K22/(2*$D23)," ")</f>
        <v> </v>
      </c>
      <c r="L23" s="69" t="str">
        <f>IF($D23&gt;0,TPWRKACT!L22/(2*$D23)," ")</f>
        <v> </v>
      </c>
      <c r="M23" s="69" t="str">
        <f>IF($D23&gt;0,TPWRKACT!M22/(2*$D23)," ")</f>
        <v> </v>
      </c>
      <c r="N23" s="69" t="str">
        <f>IF($D23&gt;0,TPWRKACT!N22/(2*$D23)," ")</f>
        <v> </v>
      </c>
      <c r="O23" s="69" t="str">
        <f>IF($D23&gt;0,TPWRKACT!O22/(2*$D23)," ")</f>
        <v> </v>
      </c>
      <c r="P23" s="69" t="str">
        <f>IF($D23&gt;0,TPWRKACT!P22/(2*$D23)," ")</f>
        <v> </v>
      </c>
      <c r="Q23" s="143" t="str">
        <f>IF($D23&gt;0,TPWRKACT!Q22/(2*$D23)," ")</f>
        <v> </v>
      </c>
      <c r="R23" s="69" t="str">
        <f>IF($D23&gt;0,TPWRKACT!R22/(2*$D23)," ")</f>
        <v> </v>
      </c>
    </row>
    <row r="24" spans="1:18" ht="12.75">
      <c r="A24" s="24" t="s">
        <v>20</v>
      </c>
      <c r="B24" s="169">
        <f>TPWRKACT!B23</f>
        <v>160</v>
      </c>
      <c r="C24" s="164">
        <f>TPWRKACT!C23</f>
        <v>151</v>
      </c>
      <c r="D24" s="164">
        <f>TPWRKACT!D23</f>
        <v>30</v>
      </c>
      <c r="E24" s="69">
        <f>IF($D24&gt;0,TPWRKACT!E23/(2*$D24)," ")</f>
        <v>0.5666666666666667</v>
      </c>
      <c r="F24" s="69">
        <f>IF($D24&gt;0,TPWRKACT!F23/(2*$D24)," ")</f>
        <v>0</v>
      </c>
      <c r="G24" s="69">
        <f>IF($D24&gt;0,TPWRKACT!G23/(2*$D24)," ")</f>
        <v>0</v>
      </c>
      <c r="H24" s="69">
        <f>IF($D24&gt;0,TPWRKACT!H23/(2*$D24)," ")</f>
        <v>0.016666666666666666</v>
      </c>
      <c r="I24" s="69">
        <f>IF($D24&gt;0,TPWRKACT!I23/(2*$D24)," ")</f>
        <v>0</v>
      </c>
      <c r="J24" s="69">
        <f>IF($D24&gt;0,TPWRKACT!J23/(2*$D24)," ")</f>
        <v>0.06666666666666667</v>
      </c>
      <c r="K24" s="69">
        <f>IF($D24&gt;0,TPWRKACT!K23/(2*$D24)," ")</f>
        <v>0</v>
      </c>
      <c r="L24" s="69">
        <f>IF($D24&gt;0,TPWRKACT!L23/(2*$D24)," ")</f>
        <v>0</v>
      </c>
      <c r="M24" s="69">
        <f>IF($D24&gt;0,TPWRKACT!M23/(2*$D24)," ")</f>
        <v>0</v>
      </c>
      <c r="N24" s="69">
        <f>IF($D24&gt;0,TPWRKACT!N23/(2*$D24)," ")</f>
        <v>0</v>
      </c>
      <c r="O24" s="69">
        <f>IF($D24&gt;0,TPWRKACT!O23/(2*$D24)," ")</f>
        <v>0</v>
      </c>
      <c r="P24" s="69">
        <f>IF($D24&gt;0,TPWRKACT!P23/(2*$D24)," ")</f>
        <v>0</v>
      </c>
      <c r="Q24" s="143">
        <f>IF($D24&gt;0,TPWRKACT!Q23/(2*$D24)," ")</f>
        <v>0</v>
      </c>
      <c r="R24" s="69">
        <f>IF($D24&gt;0,TPWRKACT!R23/(2*$D24)," ")</f>
        <v>0</v>
      </c>
    </row>
    <row r="25" spans="1:18" ht="12.75">
      <c r="A25" s="24" t="s">
        <v>21</v>
      </c>
      <c r="B25" s="21">
        <f>TPWRKACT!B24</f>
        <v>0</v>
      </c>
      <c r="C25" s="164">
        <f>TPWRKACT!C24</f>
        <v>0</v>
      </c>
      <c r="D25" s="164">
        <f>TPWRKACT!D24</f>
        <v>0</v>
      </c>
      <c r="E25" s="69" t="str">
        <f>IF($D25&gt;0,TPWRKACT!E24/(2*$D25)," ")</f>
        <v> </v>
      </c>
      <c r="F25" s="69" t="str">
        <f>IF($D25&gt;0,TPWRKACT!F24/(2*$D25)," ")</f>
        <v> </v>
      </c>
      <c r="G25" s="69" t="str">
        <f>IF($D25&gt;0,TPWRKACT!G24/(2*$D25)," ")</f>
        <v> </v>
      </c>
      <c r="H25" s="69" t="str">
        <f>IF($D25&gt;0,TPWRKACT!H24/(2*$D25)," ")</f>
        <v> </v>
      </c>
      <c r="I25" s="69" t="str">
        <f>IF($D25&gt;0,TPWRKACT!I24/(2*$D25)," ")</f>
        <v> </v>
      </c>
      <c r="J25" s="69" t="str">
        <f>IF($D25&gt;0,TPWRKACT!J24/(2*$D25)," ")</f>
        <v> </v>
      </c>
      <c r="K25" s="69" t="str">
        <f>IF($D25&gt;0,TPWRKACT!K24/(2*$D25)," ")</f>
        <v> </v>
      </c>
      <c r="L25" s="69" t="str">
        <f>IF($D25&gt;0,TPWRKACT!L24/(2*$D25)," ")</f>
        <v> </v>
      </c>
      <c r="M25" s="69" t="str">
        <f>IF($D25&gt;0,TPWRKACT!M24/(2*$D25)," ")</f>
        <v> </v>
      </c>
      <c r="N25" s="69" t="str">
        <f>IF($D25&gt;0,TPWRKACT!N24/(2*$D25)," ")</f>
        <v> </v>
      </c>
      <c r="O25" s="69" t="str">
        <f>IF($D25&gt;0,TPWRKACT!O24/(2*$D25)," ")</f>
        <v> </v>
      </c>
      <c r="P25" s="69" t="str">
        <f>IF($D25&gt;0,TPWRKACT!P24/(2*$D25)," ")</f>
        <v> </v>
      </c>
      <c r="Q25" s="143" t="str">
        <f>IF($D25&gt;0,TPWRKACT!Q24/(2*$D25)," ")</f>
        <v> </v>
      </c>
      <c r="R25" s="69" t="str">
        <f>IF($D25&gt;0,TPWRKACT!R24/(2*$D25)," ")</f>
        <v> </v>
      </c>
    </row>
    <row r="26" spans="1:18" ht="12.75">
      <c r="A26" s="24"/>
      <c r="B26" s="21">
        <f>TPWRKACT!B25</f>
        <v>0</v>
      </c>
      <c r="C26" s="164">
        <f>TPWRKACT!C25</f>
        <v>0</v>
      </c>
      <c r="D26" s="164">
        <f>TPWRKACT!D25</f>
        <v>0</v>
      </c>
      <c r="E26" s="69"/>
      <c r="F26" s="69"/>
      <c r="G26" s="69"/>
      <c r="H26" s="69"/>
      <c r="I26" s="69"/>
      <c r="J26" s="69"/>
      <c r="K26" s="69"/>
      <c r="L26" s="69"/>
      <c r="M26" s="69"/>
      <c r="N26" s="69"/>
      <c r="O26" s="69"/>
      <c r="P26" s="69"/>
      <c r="Q26" s="143"/>
      <c r="R26" s="69"/>
    </row>
    <row r="27" spans="1:18" ht="12.75">
      <c r="A27" s="24" t="s">
        <v>23</v>
      </c>
      <c r="B27" s="21">
        <f>TPWRKACT!B26</f>
        <v>0</v>
      </c>
      <c r="C27" s="164">
        <f>TPWRKACT!C26</f>
        <v>0</v>
      </c>
      <c r="D27" s="164">
        <f>TPWRKACT!D26</f>
        <v>0</v>
      </c>
      <c r="E27" s="69" t="str">
        <f>IF($D27&gt;0,TPWRKACT!E26/(2*$D27)," ")</f>
        <v> </v>
      </c>
      <c r="F27" s="69" t="str">
        <f>IF($D27&gt;0,TPWRKACT!F26/(2*$D27)," ")</f>
        <v> </v>
      </c>
      <c r="G27" s="69" t="str">
        <f>IF($D27&gt;0,TPWRKACT!G26/(2*$D27)," ")</f>
        <v> </v>
      </c>
      <c r="H27" s="69" t="str">
        <f>IF($D27&gt;0,TPWRKACT!H26/(2*$D27)," ")</f>
        <v> </v>
      </c>
      <c r="I27" s="69" t="str">
        <f>IF($D27&gt;0,TPWRKACT!I26/(2*$D27)," ")</f>
        <v> </v>
      </c>
      <c r="J27" s="69" t="str">
        <f>IF($D27&gt;0,TPWRKACT!J26/(2*$D27)," ")</f>
        <v> </v>
      </c>
      <c r="K27" s="69" t="str">
        <f>IF($D27&gt;0,TPWRKACT!K26/(2*$D27)," ")</f>
        <v> </v>
      </c>
      <c r="L27" s="69" t="str">
        <f>IF($D27&gt;0,TPWRKACT!L26/(2*$D27)," ")</f>
        <v> </v>
      </c>
      <c r="M27" s="69" t="str">
        <f>IF($D27&gt;0,TPWRKACT!M26/(2*$D27)," ")</f>
        <v> </v>
      </c>
      <c r="N27" s="69" t="str">
        <f>IF($D27&gt;0,TPWRKACT!N26/(2*$D27)," ")</f>
        <v> </v>
      </c>
      <c r="O27" s="69" t="str">
        <f>IF($D27&gt;0,TPWRKACT!O26/(2*$D27)," ")</f>
        <v> </v>
      </c>
      <c r="P27" s="69" t="str">
        <f>IF($D27&gt;0,TPWRKACT!P26/(2*$D27)," ")</f>
        <v> </v>
      </c>
      <c r="Q27" s="143" t="str">
        <f>IF($D27&gt;0,TPWRKACT!Q26/(2*$D27)," ")</f>
        <v> </v>
      </c>
      <c r="R27" s="69" t="str">
        <f>IF($D27&gt;0,TPWRKACT!R26/(2*$D27)," ")</f>
        <v> </v>
      </c>
    </row>
    <row r="28" spans="1:18" ht="12.75">
      <c r="A28" s="24" t="s">
        <v>24</v>
      </c>
      <c r="B28" s="169" t="s">
        <v>101</v>
      </c>
      <c r="C28" s="180" t="s">
        <v>101</v>
      </c>
      <c r="D28" s="180" t="s">
        <v>101</v>
      </c>
      <c r="E28" s="69" t="s">
        <v>101</v>
      </c>
      <c r="F28" s="69" t="s">
        <v>101</v>
      </c>
      <c r="G28" s="69" t="s">
        <v>101</v>
      </c>
      <c r="H28" s="69" t="s">
        <v>101</v>
      </c>
      <c r="I28" s="69" t="s">
        <v>101</v>
      </c>
      <c r="J28" s="69" t="s">
        <v>101</v>
      </c>
      <c r="K28" s="69" t="s">
        <v>101</v>
      </c>
      <c r="L28" s="69" t="s">
        <v>101</v>
      </c>
      <c r="M28" s="69" t="s">
        <v>101</v>
      </c>
      <c r="N28" s="69" t="s">
        <v>101</v>
      </c>
      <c r="O28" s="69" t="s">
        <v>101</v>
      </c>
      <c r="P28" s="69" t="s">
        <v>101</v>
      </c>
      <c r="Q28" s="143" t="s">
        <v>101</v>
      </c>
      <c r="R28" s="69" t="s">
        <v>101</v>
      </c>
    </row>
    <row r="29" spans="1:18" ht="12.75">
      <c r="A29" s="24" t="s">
        <v>25</v>
      </c>
      <c r="B29" s="21">
        <f>TPWRKACT!B28</f>
        <v>0</v>
      </c>
      <c r="C29" s="164">
        <f>TPWRKACT!C28</f>
        <v>0</v>
      </c>
      <c r="D29" s="164">
        <f>TPWRKACT!D28</f>
        <v>0</v>
      </c>
      <c r="E29" s="69" t="str">
        <f>IF($D29&gt;0,TPWRKACT!E28/(2*$D29)," ")</f>
        <v> </v>
      </c>
      <c r="F29" s="69" t="str">
        <f>IF($D29&gt;0,TPWRKACT!F28/(2*$D29)," ")</f>
        <v> </v>
      </c>
      <c r="G29" s="69" t="str">
        <f>IF($D29&gt;0,TPWRKACT!G28/(2*$D29)," ")</f>
        <v> </v>
      </c>
      <c r="H29" s="69" t="str">
        <f>IF($D29&gt;0,TPWRKACT!H28/(2*$D29)," ")</f>
        <v> </v>
      </c>
      <c r="I29" s="69" t="str">
        <f>IF($D29&gt;0,TPWRKACT!I28/(2*$D29)," ")</f>
        <v> </v>
      </c>
      <c r="J29" s="69" t="str">
        <f>IF($D29&gt;0,TPWRKACT!J28/(2*$D29)," ")</f>
        <v> </v>
      </c>
      <c r="K29" s="69" t="str">
        <f>IF($D29&gt;0,TPWRKACT!K28/(2*$D29)," ")</f>
        <v> </v>
      </c>
      <c r="L29" s="69" t="str">
        <f>IF($D29&gt;0,TPWRKACT!L28/(2*$D29)," ")</f>
        <v> </v>
      </c>
      <c r="M29" s="69" t="str">
        <f>IF($D29&gt;0,TPWRKACT!M28/(2*$D29)," ")</f>
        <v> </v>
      </c>
      <c r="N29" s="69" t="str">
        <f>IF($D29&gt;0,TPWRKACT!N28/(2*$D29)," ")</f>
        <v> </v>
      </c>
      <c r="O29" s="69" t="str">
        <f>IF($D29&gt;0,TPWRKACT!O28/(2*$D29)," ")</f>
        <v> </v>
      </c>
      <c r="P29" s="69" t="str">
        <f>IF($D29&gt;0,TPWRKACT!P28/(2*$D29)," ")</f>
        <v> </v>
      </c>
      <c r="Q29" s="143" t="str">
        <f>IF($D29&gt;0,TPWRKACT!Q28/(2*$D29)," ")</f>
        <v> </v>
      </c>
      <c r="R29" s="69" t="str">
        <f>IF($D29&gt;0,TPWRKACT!R28/(2*$D29)," ")</f>
        <v> </v>
      </c>
    </row>
    <row r="30" spans="1:18" ht="12.75">
      <c r="A30" s="24" t="s">
        <v>26</v>
      </c>
      <c r="B30" s="21">
        <f>TPWRKACT!B29</f>
        <v>61</v>
      </c>
      <c r="C30" s="164">
        <f>TPWRKACT!C29</f>
        <v>61</v>
      </c>
      <c r="D30" s="164">
        <f>TPWRKACT!D29</f>
        <v>24</v>
      </c>
      <c r="E30" s="69">
        <f>IF($D30&gt;0,TPWRKACT!E29/(2*$D30)," ")</f>
        <v>0.5</v>
      </c>
      <c r="F30" s="69">
        <f>IF($D30&gt;0,TPWRKACT!F29/(2*$D30)," ")</f>
        <v>0</v>
      </c>
      <c r="G30" s="69">
        <f>IF($D30&gt;0,TPWRKACT!G29/(2*$D30)," ")</f>
        <v>0</v>
      </c>
      <c r="H30" s="69">
        <f>IF($D30&gt;0,TPWRKACT!H29/(2*$D30)," ")</f>
        <v>0.0625</v>
      </c>
      <c r="I30" s="69">
        <f>IF($D30&gt;0,TPWRKACT!I29/(2*$D30)," ")</f>
        <v>0</v>
      </c>
      <c r="J30" s="69">
        <f>IF($D30&gt;0,TPWRKACT!J29/(2*$D30)," ")</f>
        <v>0.4791666666666667</v>
      </c>
      <c r="K30" s="69">
        <f>IF($D30&gt;0,TPWRKACT!K29/(2*$D30)," ")</f>
        <v>0.020833333333333332</v>
      </c>
      <c r="L30" s="69">
        <f>IF($D30&gt;0,TPWRKACT!L29/(2*$D30)," ")</f>
        <v>0.3333333333333333</v>
      </c>
      <c r="M30" s="69">
        <f>IF($D30&gt;0,TPWRKACT!M29/(2*$D30)," ")</f>
        <v>0</v>
      </c>
      <c r="N30" s="69">
        <f>IF($D30&gt;0,TPWRKACT!N29/(2*$D30)," ")</f>
        <v>0</v>
      </c>
      <c r="O30" s="69">
        <f>IF($D30&gt;0,TPWRKACT!O29/(2*$D30)," ")</f>
        <v>0.020833333333333332</v>
      </c>
      <c r="P30" s="69">
        <f>IF($D30&gt;0,TPWRKACT!P29/(2*$D30)," ")</f>
        <v>0</v>
      </c>
      <c r="Q30" s="143">
        <f>IF($D30&gt;0,TPWRKACT!Q29/(2*$D30)," ")</f>
        <v>0</v>
      </c>
      <c r="R30" s="69">
        <f>IF($D30&gt;0,TPWRKACT!R29/(2*$D30)," ")</f>
        <v>0.3125</v>
      </c>
    </row>
    <row r="31" spans="1:18" ht="12.75">
      <c r="A31" s="24" t="s">
        <v>27</v>
      </c>
      <c r="B31" s="21">
        <f>TPWRKACT!B30</f>
        <v>0</v>
      </c>
      <c r="C31" s="164">
        <f>TPWRKACT!C30</f>
        <v>0</v>
      </c>
      <c r="D31" s="164">
        <f>TPWRKACT!D30</f>
        <v>0</v>
      </c>
      <c r="E31" s="69" t="str">
        <f>IF($D31&gt;0,TPWRKACT!E30/(2*$D31)," ")</f>
        <v> </v>
      </c>
      <c r="F31" s="69" t="str">
        <f>IF($D31&gt;0,TPWRKACT!F30/(2*$D31)," ")</f>
        <v> </v>
      </c>
      <c r="G31" s="69" t="str">
        <f>IF($D31&gt;0,TPWRKACT!G30/(2*$D31)," ")</f>
        <v> </v>
      </c>
      <c r="H31" s="69" t="str">
        <f>IF($D31&gt;0,TPWRKACT!H30/(2*$D31)," ")</f>
        <v> </v>
      </c>
      <c r="I31" s="69" t="str">
        <f>IF($D31&gt;0,TPWRKACT!I30/(2*$D31)," ")</f>
        <v> </v>
      </c>
      <c r="J31" s="69" t="str">
        <f>IF($D31&gt;0,TPWRKACT!J30/(2*$D31)," ")</f>
        <v> </v>
      </c>
      <c r="K31" s="69" t="str">
        <f>IF($D31&gt;0,TPWRKACT!K30/(2*$D31)," ")</f>
        <v> </v>
      </c>
      <c r="L31" s="69" t="str">
        <f>IF($D31&gt;0,TPWRKACT!L30/(2*$D31)," ")</f>
        <v> </v>
      </c>
      <c r="M31" s="69" t="str">
        <f>IF($D31&gt;0,TPWRKACT!M30/(2*$D31)," ")</f>
        <v> </v>
      </c>
      <c r="N31" s="69" t="str">
        <f>IF($D31&gt;0,TPWRKACT!N30/(2*$D31)," ")</f>
        <v> </v>
      </c>
      <c r="O31" s="69" t="str">
        <f>IF($D31&gt;0,TPWRKACT!O30/(2*$D31)," ")</f>
        <v> </v>
      </c>
      <c r="P31" s="69" t="str">
        <f>IF($D31&gt;0,TPWRKACT!P30/(2*$D31)," ")</f>
        <v> </v>
      </c>
      <c r="Q31" s="143" t="str">
        <f>IF($D31&gt;0,TPWRKACT!Q30/(2*$D31)," ")</f>
        <v> </v>
      </c>
      <c r="R31" s="69" t="str">
        <f>IF($D31&gt;0,TPWRKACT!R30/(2*$D31)," ")</f>
        <v> </v>
      </c>
    </row>
    <row r="32" spans="1:18" ht="12.75">
      <c r="A32" s="24"/>
      <c r="B32" s="21">
        <f>TPWRKACT!B31</f>
        <v>0</v>
      </c>
      <c r="C32" s="164">
        <f>TPWRKACT!C31</f>
        <v>0</v>
      </c>
      <c r="D32" s="164">
        <f>TPWRKACT!D31</f>
        <v>0</v>
      </c>
      <c r="E32" s="69"/>
      <c r="F32" s="69"/>
      <c r="G32" s="69"/>
      <c r="H32" s="69"/>
      <c r="I32" s="69"/>
      <c r="J32" s="69"/>
      <c r="K32" s="69"/>
      <c r="L32" s="69"/>
      <c r="M32" s="69"/>
      <c r="N32" s="69"/>
      <c r="O32" s="69"/>
      <c r="P32" s="69"/>
      <c r="Q32" s="143"/>
      <c r="R32" s="69"/>
    </row>
    <row r="33" spans="1:18" ht="12.75">
      <c r="A33" s="24" t="s">
        <v>28</v>
      </c>
      <c r="B33" s="21">
        <f>TPWRKACT!B32</f>
        <v>0</v>
      </c>
      <c r="C33" s="164">
        <f>TPWRKACT!C32</f>
        <v>0</v>
      </c>
      <c r="D33" s="164">
        <f>TPWRKACT!D32</f>
        <v>0</v>
      </c>
      <c r="E33" s="69" t="str">
        <f>IF($D33&gt;0,TPWRKACT!E32/(2*$D33)," ")</f>
        <v> </v>
      </c>
      <c r="F33" s="69" t="str">
        <f>IF($D33&gt;0,TPWRKACT!F32/(2*$D33)," ")</f>
        <v> </v>
      </c>
      <c r="G33" s="69" t="str">
        <f>IF($D33&gt;0,TPWRKACT!G32/(2*$D33)," ")</f>
        <v> </v>
      </c>
      <c r="H33" s="69" t="str">
        <f>IF($D33&gt;0,TPWRKACT!H32/(2*$D33)," ")</f>
        <v> </v>
      </c>
      <c r="I33" s="69" t="str">
        <f>IF($D33&gt;0,TPWRKACT!I32/(2*$D33)," ")</f>
        <v> </v>
      </c>
      <c r="J33" s="69" t="str">
        <f>IF($D33&gt;0,TPWRKACT!J32/(2*$D33)," ")</f>
        <v> </v>
      </c>
      <c r="K33" s="69" t="str">
        <f>IF($D33&gt;0,TPWRKACT!K32/(2*$D33)," ")</f>
        <v> </v>
      </c>
      <c r="L33" s="69" t="str">
        <f>IF($D33&gt;0,TPWRKACT!L32/(2*$D33)," ")</f>
        <v> </v>
      </c>
      <c r="M33" s="69" t="str">
        <f>IF($D33&gt;0,TPWRKACT!M32/(2*$D33)," ")</f>
        <v> </v>
      </c>
      <c r="N33" s="69" t="str">
        <f>IF($D33&gt;0,TPWRKACT!N32/(2*$D33)," ")</f>
        <v> </v>
      </c>
      <c r="O33" s="69" t="str">
        <f>IF($D33&gt;0,TPWRKACT!O32/(2*$D33)," ")</f>
        <v> </v>
      </c>
      <c r="P33" s="69" t="str">
        <f>IF($D33&gt;0,TPWRKACT!P32/(2*$D33)," ")</f>
        <v> </v>
      </c>
      <c r="Q33" s="143" t="str">
        <f>IF($D33&gt;0,TPWRKACT!Q32/(2*$D33)," ")</f>
        <v> </v>
      </c>
      <c r="R33" s="69" t="str">
        <f>IF($D33&gt;0,TPWRKACT!R32/(2*$D33)," ")</f>
        <v> </v>
      </c>
    </row>
    <row r="34" spans="1:18" ht="12.75">
      <c r="A34" s="24" t="s">
        <v>29</v>
      </c>
      <c r="B34" s="21">
        <f>TPWRKACT!B33</f>
        <v>0</v>
      </c>
      <c r="C34" s="164">
        <f>TPWRKACT!C33</f>
        <v>0</v>
      </c>
      <c r="D34" s="164">
        <f>TPWRKACT!D33</f>
        <v>0</v>
      </c>
      <c r="E34" s="69" t="str">
        <f>IF($D34&gt;0,TPWRKACT!E33/(2*$D34)," ")</f>
        <v> </v>
      </c>
      <c r="F34" s="69" t="str">
        <f>IF($D34&gt;0,TPWRKACT!F33/(2*$D34)," ")</f>
        <v> </v>
      </c>
      <c r="G34" s="69" t="str">
        <f>IF($D34&gt;0,TPWRKACT!G33/(2*$D34)," ")</f>
        <v> </v>
      </c>
      <c r="H34" s="69" t="str">
        <f>IF($D34&gt;0,TPWRKACT!H33/(2*$D34)," ")</f>
        <v> </v>
      </c>
      <c r="I34" s="69" t="str">
        <f>IF($D34&gt;0,TPWRKACT!I33/(2*$D34)," ")</f>
        <v> </v>
      </c>
      <c r="J34" s="69" t="str">
        <f>IF($D34&gt;0,TPWRKACT!J33/(2*$D34)," ")</f>
        <v> </v>
      </c>
      <c r="K34" s="69" t="str">
        <f>IF($D34&gt;0,TPWRKACT!K33/(2*$D34)," ")</f>
        <v> </v>
      </c>
      <c r="L34" s="69" t="str">
        <f>IF($D34&gt;0,TPWRKACT!L33/(2*$D34)," ")</f>
        <v> </v>
      </c>
      <c r="M34" s="69" t="str">
        <f>IF($D34&gt;0,TPWRKACT!M33/(2*$D34)," ")</f>
        <v> </v>
      </c>
      <c r="N34" s="69" t="str">
        <f>IF($D34&gt;0,TPWRKACT!N33/(2*$D34)," ")</f>
        <v> </v>
      </c>
      <c r="O34" s="69" t="str">
        <f>IF($D34&gt;0,TPWRKACT!O33/(2*$D34)," ")</f>
        <v> </v>
      </c>
      <c r="P34" s="69" t="str">
        <f>IF($D34&gt;0,TPWRKACT!P33/(2*$D34)," ")</f>
        <v> </v>
      </c>
      <c r="Q34" s="143" t="str">
        <f>IF($D34&gt;0,TPWRKACT!Q33/(2*$D34)," ")</f>
        <v> </v>
      </c>
      <c r="R34" s="69" t="str">
        <f>IF($D34&gt;0,TPWRKACT!R33/(2*$D34)," ")</f>
        <v> </v>
      </c>
    </row>
    <row r="35" spans="1:18" ht="12.75">
      <c r="A35" s="24" t="s">
        <v>30</v>
      </c>
      <c r="B35" s="21">
        <f>TPWRKACT!B34</f>
        <v>1176</v>
      </c>
      <c r="C35" s="164">
        <f>TPWRKACT!C34</f>
        <v>1175</v>
      </c>
      <c r="D35" s="164">
        <f>TPWRKACT!D34</f>
        <v>1101</v>
      </c>
      <c r="E35" s="69">
        <f>IF($D35&gt;0,TPWRKACT!E34/(2*$D35)," ")</f>
        <v>0.2061762034514078</v>
      </c>
      <c r="F35" s="69">
        <f>IF($D35&gt;0,TPWRKACT!F34/(2*$D35)," ")</f>
        <v>0</v>
      </c>
      <c r="G35" s="69">
        <f>IF($D35&gt;0,TPWRKACT!G34/(2*$D35)," ")</f>
        <v>0</v>
      </c>
      <c r="H35" s="69">
        <f>IF($D35&gt;0,TPWRKACT!H34/(2*$D35)," ")</f>
        <v>0.045413260672116255</v>
      </c>
      <c r="I35" s="69">
        <f>IF($D35&gt;0,TPWRKACT!I34/(2*$D35)," ")</f>
        <v>0</v>
      </c>
      <c r="J35" s="69">
        <f>IF($D35&gt;0,TPWRKACT!J34/(2*$D35)," ")</f>
        <v>0.12761126248864668</v>
      </c>
      <c r="K35" s="69">
        <f>IF($D35&gt;0,TPWRKACT!K34/(2*$D35)," ")</f>
        <v>0.7870118074477748</v>
      </c>
      <c r="L35" s="69">
        <f>IF($D35&gt;0,TPWRKACT!L34/(2*$D35)," ")</f>
        <v>0.015440508628519528</v>
      </c>
      <c r="M35" s="69">
        <f>IF($D35&gt;0,TPWRKACT!M34/(2*$D35)," ")</f>
        <v>0.003178928247048138</v>
      </c>
      <c r="N35" s="69">
        <f>IF($D35&gt;0,TPWRKACT!N34/(2*$D35)," ")</f>
        <v>0.0027247956403269754</v>
      </c>
      <c r="O35" s="69">
        <f>IF($D35&gt;0,TPWRKACT!O34/(2*$D35)," ")</f>
        <v>0.029064486830154404</v>
      </c>
      <c r="P35" s="69">
        <f>IF($D35&gt;0,TPWRKACT!P34/(2*$D35)," ")</f>
        <v>0</v>
      </c>
      <c r="Q35" s="143">
        <f>IF($D35&gt;0,TPWRKACT!Q34/(2*$D35)," ")</f>
        <v>0</v>
      </c>
      <c r="R35" s="69">
        <f>IF($D35&gt;0,TPWRKACT!R34/(2*$D35)," ")</f>
        <v>0</v>
      </c>
    </row>
    <row r="36" spans="1:18" ht="12.75">
      <c r="A36" s="24" t="s">
        <v>31</v>
      </c>
      <c r="B36" s="21">
        <f>TPWRKACT!B35</f>
        <v>798</v>
      </c>
      <c r="C36" s="164">
        <f>TPWRKACT!C35</f>
        <v>761</v>
      </c>
      <c r="D36" s="164">
        <f>TPWRKACT!D35</f>
        <v>421</v>
      </c>
      <c r="E36" s="69">
        <f>IF($D36&gt;0,TPWRKACT!E35/(2*$D36)," ")</f>
        <v>0.2672209026128266</v>
      </c>
      <c r="F36" s="69">
        <f>IF($D36&gt;0,TPWRKACT!F35/(2*$D36)," ")</f>
        <v>0.0011876484560570072</v>
      </c>
      <c r="G36" s="69">
        <f>IF($D36&gt;0,TPWRKACT!G35/(2*$D36)," ")</f>
        <v>0</v>
      </c>
      <c r="H36" s="69">
        <f>IF($D36&gt;0,TPWRKACT!H35/(2*$D36)," ")</f>
        <v>0.03681710213776722</v>
      </c>
      <c r="I36" s="69">
        <f>IF($D36&gt;0,TPWRKACT!I35/(2*$D36)," ")</f>
        <v>0.0035629453681710215</v>
      </c>
      <c r="J36" s="69">
        <f>IF($D36&gt;0,TPWRKACT!J35/(2*$D36)," ")</f>
        <v>0.09738717339667459</v>
      </c>
      <c r="K36" s="69">
        <f>IF($D36&gt;0,TPWRKACT!K35/(2*$D36)," ")</f>
        <v>0.12114014251781473</v>
      </c>
      <c r="L36" s="69">
        <f>IF($D36&gt;0,TPWRKACT!L35/(2*$D36)," ")</f>
        <v>0.2850356294536817</v>
      </c>
      <c r="M36" s="69">
        <f>IF($D36&gt;0,TPWRKACT!M35/(2*$D36)," ")</f>
        <v>0.019002375296912115</v>
      </c>
      <c r="N36" s="69">
        <f>IF($D36&gt;0,TPWRKACT!N35/(2*$D36)," ")</f>
        <v>0.022565320665083134</v>
      </c>
      <c r="O36" s="69">
        <f>IF($D36&gt;0,TPWRKACT!O35/(2*$D36)," ")</f>
        <v>0</v>
      </c>
      <c r="P36" s="69">
        <f>IF($D36&gt;0,TPWRKACT!P35/(2*$D36)," ")</f>
        <v>0</v>
      </c>
      <c r="Q36" s="143">
        <f>IF($D36&gt;0,TPWRKACT!Q35/(2*$D36)," ")</f>
        <v>0</v>
      </c>
      <c r="R36" s="69">
        <f>IF($D36&gt;0,TPWRKACT!R35/(2*$D36)," ")</f>
        <v>0.0035629453681710215</v>
      </c>
    </row>
    <row r="37" spans="1:18" ht="12.75">
      <c r="A37" s="24" t="s">
        <v>32</v>
      </c>
      <c r="B37" s="21">
        <f>TPWRKACT!B36</f>
        <v>154</v>
      </c>
      <c r="C37" s="164">
        <f>TPWRKACT!C36</f>
        <v>112</v>
      </c>
      <c r="D37" s="164">
        <f>TPWRKACT!D36</f>
        <v>42</v>
      </c>
      <c r="E37" s="69">
        <f>IF($D37&gt;0,TPWRKACT!E36/(2*$D37)," ")</f>
        <v>0.5595238095238095</v>
      </c>
      <c r="F37" s="69">
        <f>IF($D37&gt;0,TPWRKACT!F36/(2*$D37)," ")</f>
        <v>0</v>
      </c>
      <c r="G37" s="69">
        <f>IF($D37&gt;0,TPWRKACT!G36/(2*$D37)," ")</f>
        <v>0</v>
      </c>
      <c r="H37" s="69">
        <f>IF($D37&gt;0,TPWRKACT!H36/(2*$D37)," ")</f>
        <v>0.07142857142857142</v>
      </c>
      <c r="I37" s="69">
        <f>IF($D37&gt;0,TPWRKACT!I36/(2*$D37)," ")</f>
        <v>0</v>
      </c>
      <c r="J37" s="69">
        <f>IF($D37&gt;0,TPWRKACT!J36/(2*$D37)," ")</f>
        <v>0.08333333333333333</v>
      </c>
      <c r="K37" s="69">
        <f>IF($D37&gt;0,TPWRKACT!K36/(2*$D37)," ")</f>
        <v>0</v>
      </c>
      <c r="L37" s="69">
        <f>IF($D37&gt;0,TPWRKACT!L36/(2*$D37)," ")</f>
        <v>0.19047619047619047</v>
      </c>
      <c r="M37" s="69">
        <f>IF($D37&gt;0,TPWRKACT!M36/(2*$D37)," ")</f>
        <v>0</v>
      </c>
      <c r="N37" s="69">
        <f>IF($D37&gt;0,TPWRKACT!N36/(2*$D37)," ")</f>
        <v>0</v>
      </c>
      <c r="O37" s="69">
        <f>IF($D37&gt;0,TPWRKACT!O36/(2*$D37)," ")</f>
        <v>0.05952380952380952</v>
      </c>
      <c r="P37" s="69">
        <f>IF($D37&gt;0,TPWRKACT!P36/(2*$D37)," ")</f>
        <v>0</v>
      </c>
      <c r="Q37" s="143">
        <f>IF($D37&gt;0,TPWRKACT!Q36/(2*$D37)," ")</f>
        <v>0</v>
      </c>
      <c r="R37" s="69">
        <f>IF($D37&gt;0,TPWRKACT!R36/(2*$D37)," ")</f>
        <v>0</v>
      </c>
    </row>
    <row r="38" spans="1:18" ht="12.75">
      <c r="A38" s="24"/>
      <c r="B38" s="21">
        <f>TPWRKACT!B37</f>
        <v>0</v>
      </c>
      <c r="C38" s="164">
        <f>TPWRKACT!C37</f>
        <v>0</v>
      </c>
      <c r="D38" s="164">
        <f>TPWRKACT!D37</f>
        <v>0</v>
      </c>
      <c r="E38" s="69"/>
      <c r="F38" s="69"/>
      <c r="G38" s="69"/>
      <c r="H38" s="69"/>
      <c r="I38" s="69"/>
      <c r="J38" s="69"/>
      <c r="K38" s="69"/>
      <c r="L38" s="69"/>
      <c r="M38" s="69"/>
      <c r="N38" s="69"/>
      <c r="O38" s="69"/>
      <c r="P38" s="69"/>
      <c r="Q38" s="143"/>
      <c r="R38" s="69"/>
    </row>
    <row r="39" spans="1:18" ht="12.75">
      <c r="A39" s="24" t="s">
        <v>33</v>
      </c>
      <c r="B39" s="21">
        <f>TPWRKACT!B38</f>
        <v>0</v>
      </c>
      <c r="C39" s="164">
        <f>TPWRKACT!C38</f>
        <v>0</v>
      </c>
      <c r="D39" s="164">
        <f>TPWRKACT!D38</f>
        <v>0</v>
      </c>
      <c r="E39" s="69" t="str">
        <f>IF($D39&gt;0,TPWRKACT!E38/(2*$D39)," ")</f>
        <v> </v>
      </c>
      <c r="F39" s="69" t="str">
        <f>IF($D39&gt;0,TPWRKACT!F38/(2*$D39)," ")</f>
        <v> </v>
      </c>
      <c r="G39" s="69" t="str">
        <f>IF($D39&gt;0,TPWRKACT!G38/(2*$D39)," ")</f>
        <v> </v>
      </c>
      <c r="H39" s="69" t="str">
        <f>IF($D39&gt;0,TPWRKACT!H38/(2*$D39)," ")</f>
        <v> </v>
      </c>
      <c r="I39" s="69" t="str">
        <f>IF($D39&gt;0,TPWRKACT!I38/(2*$D39)," ")</f>
        <v> </v>
      </c>
      <c r="J39" s="69" t="str">
        <f>IF($D39&gt;0,TPWRKACT!J38/(2*$D39)," ")</f>
        <v> </v>
      </c>
      <c r="K39" s="69" t="str">
        <f>IF($D39&gt;0,TPWRKACT!K38/(2*$D39)," ")</f>
        <v> </v>
      </c>
      <c r="L39" s="69" t="str">
        <f>IF($D39&gt;0,TPWRKACT!L38/(2*$D39)," ")</f>
        <v> </v>
      </c>
      <c r="M39" s="69" t="str">
        <f>IF($D39&gt;0,TPWRKACT!M38/(2*$D39)," ")</f>
        <v> </v>
      </c>
      <c r="N39" s="69" t="str">
        <f>IF($D39&gt;0,TPWRKACT!N38/(2*$D39)," ")</f>
        <v> </v>
      </c>
      <c r="O39" s="69" t="str">
        <f>IF($D39&gt;0,TPWRKACT!O38/(2*$D39)," ")</f>
        <v> </v>
      </c>
      <c r="P39" s="69" t="str">
        <f>IF($D39&gt;0,TPWRKACT!P38/(2*$D39)," ")</f>
        <v> </v>
      </c>
      <c r="Q39" s="143" t="str">
        <f>IF($D39&gt;0,TPWRKACT!Q38/(2*$D39)," ")</f>
        <v> </v>
      </c>
      <c r="R39" s="69" t="str">
        <f>IF($D39&gt;0,TPWRKACT!R38/(2*$D39)," ")</f>
        <v> </v>
      </c>
    </row>
    <row r="40" spans="1:18" ht="12.75">
      <c r="A40" s="24" t="s">
        <v>34</v>
      </c>
      <c r="B40" s="21">
        <f>TPWRKACT!B39</f>
        <v>0</v>
      </c>
      <c r="C40" s="164">
        <f>TPWRKACT!C39</f>
        <v>0</v>
      </c>
      <c r="D40" s="164">
        <f>TPWRKACT!D39</f>
        <v>0</v>
      </c>
      <c r="E40" s="69" t="s">
        <v>101</v>
      </c>
      <c r="F40" s="69" t="str">
        <f>IF($D40&gt;0,TPWRKACT!F39/(2*$D40)," ")</f>
        <v> </v>
      </c>
      <c r="G40" s="69" t="str">
        <f>IF($D40&gt;0,TPWRKACT!G39/(2*$D40)," ")</f>
        <v> </v>
      </c>
      <c r="H40" s="69" t="str">
        <f>IF($D40&gt;0,TPWRKACT!H39/(2*$D40)," ")</f>
        <v> </v>
      </c>
      <c r="I40" s="69" t="str">
        <f>IF($D40&gt;0,TPWRKACT!I39/(2*$D40)," ")</f>
        <v> </v>
      </c>
      <c r="J40" s="69" t="str">
        <f>IF($D40&gt;0,TPWRKACT!J39/(2*$D40)," ")</f>
        <v> </v>
      </c>
      <c r="K40" s="69" t="str">
        <f>IF($D40&gt;0,TPWRKACT!K39/(2*$D40)," ")</f>
        <v> </v>
      </c>
      <c r="L40" s="69" t="str">
        <f>IF($D40&gt;0,TPWRKACT!L39/(2*$D40)," ")</f>
        <v> </v>
      </c>
      <c r="M40" s="69" t="str">
        <f>IF($D40&gt;0,TPWRKACT!M39/(2*$D40)," ")</f>
        <v> </v>
      </c>
      <c r="N40" s="69" t="str">
        <f>IF($D40&gt;0,TPWRKACT!N39/(2*$D40)," ")</f>
        <v> </v>
      </c>
      <c r="O40" s="69" t="str">
        <f>IF($D40&gt;0,TPWRKACT!O39/(2*$D40)," ")</f>
        <v> </v>
      </c>
      <c r="P40" s="69" t="str">
        <f>IF($D40&gt;0,TPWRKACT!P39/(2*$D40)," ")</f>
        <v> </v>
      </c>
      <c r="Q40" s="143" t="str">
        <f>IF($D40&gt;0,TPWRKACT!Q39/(2*$D40)," ")</f>
        <v> </v>
      </c>
      <c r="R40" s="69" t="str">
        <f>IF($D40&gt;0,TPWRKACT!R39/(2*$D40)," ")</f>
        <v> </v>
      </c>
    </row>
    <row r="41" spans="1:18" ht="12.75">
      <c r="A41" s="24" t="s">
        <v>35</v>
      </c>
      <c r="B41" s="21">
        <f>TPWRKACT!B40</f>
        <v>1453</v>
      </c>
      <c r="C41" s="164">
        <f>TPWRKACT!C40</f>
        <v>306</v>
      </c>
      <c r="D41" s="164">
        <f>TPWRKACT!D40</f>
        <v>197</v>
      </c>
      <c r="E41" s="69">
        <f>IF($D41&gt;0,TPWRKACT!E40/(2*$D41)," ")</f>
        <v>0.5482233502538071</v>
      </c>
      <c r="F41" s="69">
        <f>IF($D41&gt;0,TPWRKACT!F40/(2*$D41)," ")</f>
        <v>0</v>
      </c>
      <c r="G41" s="69">
        <f>IF($D41&gt;0,TPWRKACT!G40/(2*$D41)," ")</f>
        <v>0</v>
      </c>
      <c r="H41" s="69">
        <f>IF($D41&gt;0,TPWRKACT!H40/(2*$D41)," ")</f>
        <v>0</v>
      </c>
      <c r="I41" s="69">
        <f>IF($D41&gt;0,TPWRKACT!I40/(2*$D41)," ")</f>
        <v>0</v>
      </c>
      <c r="J41" s="69">
        <f>IF($D41&gt;0,TPWRKACT!J40/(2*$D41)," ")</f>
        <v>0.03553299492385787</v>
      </c>
      <c r="K41" s="69">
        <f>IF($D41&gt;0,TPWRKACT!K40/(2*$D41)," ")</f>
        <v>0.1065989847715736</v>
      </c>
      <c r="L41" s="69">
        <f>IF($D41&gt;0,TPWRKACT!L40/(2*$D41)," ")</f>
        <v>0.048223350253807105</v>
      </c>
      <c r="M41" s="69">
        <f>IF($D41&gt;0,TPWRKACT!M40/(2*$D41)," ")</f>
        <v>0.012690355329949238</v>
      </c>
      <c r="N41" s="69">
        <f>IF($D41&gt;0,TPWRKACT!N40/(2*$D41)," ")</f>
        <v>0.005076142131979695</v>
      </c>
      <c r="O41" s="69">
        <f>IF($D41&gt;0,TPWRKACT!O40/(2*$D41)," ")</f>
        <v>0.0532994923857868</v>
      </c>
      <c r="P41" s="69">
        <f>IF($D41&gt;0,TPWRKACT!P40/(2*$D41)," ")</f>
        <v>0</v>
      </c>
      <c r="Q41" s="143">
        <f>IF($D41&gt;0,TPWRKACT!Q40/(2*$D41)," ")</f>
        <v>0</v>
      </c>
      <c r="R41" s="69">
        <f>IF($D41&gt;0,TPWRKACT!R40/(2*$D41)," ")</f>
        <v>0</v>
      </c>
    </row>
    <row r="42" spans="1:18" ht="12.75">
      <c r="A42" s="24" t="s">
        <v>36</v>
      </c>
      <c r="B42" s="21">
        <f>TPWRKACT!B41</f>
        <v>2130</v>
      </c>
      <c r="C42" s="164">
        <f>TPWRKACT!C41</f>
        <v>2130</v>
      </c>
      <c r="D42" s="164">
        <f>TPWRKACT!D41</f>
        <v>750</v>
      </c>
      <c r="E42" s="69">
        <f>IF($D42&gt;0,TPWRKACT!E41/(2*$D42)," ")</f>
        <v>0.5873333333333334</v>
      </c>
      <c r="F42" s="69">
        <f>IF($D42&gt;0,TPWRKACT!F41/(2*$D42)," ")</f>
        <v>0</v>
      </c>
      <c r="G42" s="69">
        <f>IF($D42&gt;0,TPWRKACT!G41/(2*$D42)," ")</f>
        <v>0</v>
      </c>
      <c r="H42" s="69">
        <f>IF($D42&gt;0,TPWRKACT!H41/(2*$D42)," ")</f>
        <v>0.008666666666666666</v>
      </c>
      <c r="I42" s="69">
        <f>IF($D42&gt;0,TPWRKACT!I41/(2*$D42)," ")</f>
        <v>0</v>
      </c>
      <c r="J42" s="69">
        <f>IF($D42&gt;0,TPWRKACT!J41/(2*$D42)," ")</f>
        <v>0.314</v>
      </c>
      <c r="K42" s="69">
        <f>IF($D42&gt;0,TPWRKACT!K41/(2*$D42)," ")</f>
        <v>0</v>
      </c>
      <c r="L42" s="69">
        <f>IF($D42&gt;0,TPWRKACT!L41/(2*$D42)," ")</f>
        <v>0.02266666666666667</v>
      </c>
      <c r="M42" s="69">
        <f>IF($D42&gt;0,TPWRKACT!M41/(2*$D42)," ")</f>
        <v>0.002</v>
      </c>
      <c r="N42" s="69">
        <f>IF($D42&gt;0,TPWRKACT!N41/(2*$D42)," ")</f>
        <v>0.012666666666666666</v>
      </c>
      <c r="O42" s="69">
        <f>IF($D42&gt;0,TPWRKACT!O41/(2*$D42)," ")</f>
        <v>0.0026666666666666666</v>
      </c>
      <c r="P42" s="69">
        <f>IF($D42&gt;0,TPWRKACT!P41/(2*$D42)," ")</f>
        <v>0</v>
      </c>
      <c r="Q42" s="143">
        <f>IF($D42&gt;0,TPWRKACT!Q41/(2*$D42)," ")</f>
        <v>0</v>
      </c>
      <c r="R42" s="69">
        <f>IF($D42&gt;0,TPWRKACT!R41/(2*$D42)," ")</f>
        <v>0</v>
      </c>
    </row>
    <row r="43" spans="1:18" ht="12.75">
      <c r="A43" s="24" t="s">
        <v>37</v>
      </c>
      <c r="B43" s="21">
        <f>TPWRKACT!B42</f>
        <v>0</v>
      </c>
      <c r="C43" s="164">
        <f>TPWRKACT!C42</f>
        <v>0</v>
      </c>
      <c r="D43" s="164">
        <f>TPWRKACT!D42</f>
        <v>0</v>
      </c>
      <c r="E43" s="69" t="str">
        <f>IF($D43&gt;0,TPWRKACT!E42/(2*$D43)," ")</f>
        <v> </v>
      </c>
      <c r="F43" s="69" t="str">
        <f>IF($D43&gt;0,TPWRKACT!F42/(2*$D43)," ")</f>
        <v> </v>
      </c>
      <c r="G43" s="69" t="str">
        <f>IF($D43&gt;0,TPWRKACT!G42/(2*$D43)," ")</f>
        <v> </v>
      </c>
      <c r="H43" s="69" t="str">
        <f>IF($D43&gt;0,TPWRKACT!H42/(2*$D43)," ")</f>
        <v> </v>
      </c>
      <c r="I43" s="69" t="str">
        <f>IF($D43&gt;0,TPWRKACT!I42/(2*$D43)," ")</f>
        <v> </v>
      </c>
      <c r="J43" s="69" t="str">
        <f>IF($D43&gt;0,TPWRKACT!J42/(2*$D43)," ")</f>
        <v> </v>
      </c>
      <c r="K43" s="69" t="str">
        <f>IF($D43&gt;0,TPWRKACT!K42/(2*$D43)," ")</f>
        <v> </v>
      </c>
      <c r="L43" s="69" t="str">
        <f>IF($D43&gt;0,TPWRKACT!L42/(2*$D43)," ")</f>
        <v> </v>
      </c>
      <c r="M43" s="69" t="str">
        <f>IF($D43&gt;0,TPWRKACT!M42/(2*$D43)," ")</f>
        <v> </v>
      </c>
      <c r="N43" s="69" t="str">
        <f>IF($D43&gt;0,TPWRKACT!N42/(2*$D43)," ")</f>
        <v> </v>
      </c>
      <c r="O43" s="69" t="str">
        <f>IF($D43&gt;0,TPWRKACT!O42/(2*$D43)," ")</f>
        <v> </v>
      </c>
      <c r="P43" s="69" t="str">
        <f>IF($D43&gt;0,TPWRKACT!P42/(2*$D43)," ")</f>
        <v> </v>
      </c>
      <c r="Q43" s="143" t="str">
        <f>IF($D43&gt;0,TPWRKACT!Q42/(2*$D43)," ")</f>
        <v> </v>
      </c>
      <c r="R43" s="69" t="str">
        <f>IF($D43&gt;0,TPWRKACT!R42/(2*$D43)," ")</f>
        <v> </v>
      </c>
    </row>
    <row r="44" spans="1:18" ht="12.75">
      <c r="A44" s="24"/>
      <c r="B44" s="21">
        <f>TPWRKACT!B43</f>
        <v>0</v>
      </c>
      <c r="C44" s="164">
        <f>TPWRKACT!C43</f>
        <v>0</v>
      </c>
      <c r="D44" s="164">
        <f>TPWRKACT!D43</f>
        <v>0</v>
      </c>
      <c r="E44" s="69"/>
      <c r="F44" s="69"/>
      <c r="G44" s="69"/>
      <c r="H44" s="69"/>
      <c r="I44" s="69"/>
      <c r="J44" s="69"/>
      <c r="K44" s="69"/>
      <c r="L44" s="69"/>
      <c r="M44" s="69"/>
      <c r="N44" s="69"/>
      <c r="O44" s="69"/>
      <c r="P44" s="69"/>
      <c r="Q44" s="143"/>
      <c r="R44" s="69"/>
    </row>
    <row r="45" spans="1:18" ht="12.75">
      <c r="A45" s="24" t="s">
        <v>38</v>
      </c>
      <c r="B45" s="21">
        <f>TPWRKACT!B44</f>
        <v>0</v>
      </c>
      <c r="C45" s="164">
        <f>TPWRKACT!C44</f>
        <v>0</v>
      </c>
      <c r="D45" s="164">
        <f>TPWRKACT!D44</f>
        <v>0</v>
      </c>
      <c r="E45" s="69" t="str">
        <f>IF($D45&gt;0,TPWRKACT!E44/(2*$D45)," ")</f>
        <v> </v>
      </c>
      <c r="F45" s="69" t="str">
        <f>IF($D45&gt;0,TPWRKACT!F44/(2*$D45)," ")</f>
        <v> </v>
      </c>
      <c r="G45" s="69" t="str">
        <f>IF($D45&gt;0,TPWRKACT!G44/(2*$D45)," ")</f>
        <v> </v>
      </c>
      <c r="H45" s="69" t="str">
        <f>IF($D45&gt;0,TPWRKACT!H44/(2*$D45)," ")</f>
        <v> </v>
      </c>
      <c r="I45" s="69" t="str">
        <f>IF($D45&gt;0,TPWRKACT!I44/(2*$D45)," ")</f>
        <v> </v>
      </c>
      <c r="J45" s="69" t="str">
        <f>IF($D45&gt;0,TPWRKACT!J44/(2*$D45)," ")</f>
        <v> </v>
      </c>
      <c r="K45" s="69" t="str">
        <f>IF($D45&gt;0,TPWRKACT!K44/(2*$D45)," ")</f>
        <v> </v>
      </c>
      <c r="L45" s="69" t="str">
        <f>IF($D45&gt;0,TPWRKACT!L44/(2*$D45)," ")</f>
        <v> </v>
      </c>
      <c r="M45" s="69" t="str">
        <f>IF($D45&gt;0,TPWRKACT!M44/(2*$D45)," ")</f>
        <v> </v>
      </c>
      <c r="N45" s="69" t="str">
        <f>IF($D45&gt;0,TPWRKACT!N44/(2*$D45)," ")</f>
        <v> </v>
      </c>
      <c r="O45" s="69" t="str">
        <f>IF($D45&gt;0,TPWRKACT!O44/(2*$D45)," ")</f>
        <v> </v>
      </c>
      <c r="P45" s="69" t="str">
        <f>IF($D45&gt;0,TPWRKACT!P44/(2*$D45)," ")</f>
        <v> </v>
      </c>
      <c r="Q45" s="143" t="str">
        <f>IF($D45&gt;0,TPWRKACT!Q44/(2*$D45)," ")</f>
        <v> </v>
      </c>
      <c r="R45" s="69" t="str">
        <f>IF($D45&gt;0,TPWRKACT!R44/(2*$D45)," ")</f>
        <v> </v>
      </c>
    </row>
    <row r="46" spans="1:18" ht="12.75">
      <c r="A46" s="24" t="s">
        <v>39</v>
      </c>
      <c r="B46" s="21">
        <f>TPWRKACT!B45</f>
        <v>0</v>
      </c>
      <c r="C46" s="164">
        <f>TPWRKACT!C45</f>
        <v>0</v>
      </c>
      <c r="D46" s="164">
        <f>TPWRKACT!D45</f>
        <v>0</v>
      </c>
      <c r="E46" s="69" t="str">
        <f>IF($D46&gt;0,TPWRKACT!E45/(2*$D46)," ")</f>
        <v> </v>
      </c>
      <c r="F46" s="69" t="str">
        <f>IF($D46&gt;0,TPWRKACT!F45/(2*$D46)," ")</f>
        <v> </v>
      </c>
      <c r="G46" s="69" t="str">
        <f>IF($D46&gt;0,TPWRKACT!G45/(2*$D46)," ")</f>
        <v> </v>
      </c>
      <c r="H46" s="69" t="str">
        <f>IF($D46&gt;0,TPWRKACT!H45/(2*$D46)," ")</f>
        <v> </v>
      </c>
      <c r="I46" s="69" t="str">
        <f>IF($D46&gt;0,TPWRKACT!I45/(2*$D46)," ")</f>
        <v> </v>
      </c>
      <c r="J46" s="69" t="str">
        <f>IF($D46&gt;0,TPWRKACT!J45/(2*$D46)," ")</f>
        <v> </v>
      </c>
      <c r="K46" s="69" t="str">
        <f>IF($D46&gt;0,TPWRKACT!K45/(2*$D46)," ")</f>
        <v> </v>
      </c>
      <c r="L46" s="69" t="str">
        <f>IF($D46&gt;0,TPWRKACT!L45/(2*$D46)," ")</f>
        <v> </v>
      </c>
      <c r="M46" s="69" t="str">
        <f>IF($D46&gt;0,TPWRKACT!M45/(2*$D46)," ")</f>
        <v> </v>
      </c>
      <c r="N46" s="69" t="str">
        <f>IF($D46&gt;0,TPWRKACT!N45/(2*$D46)," ")</f>
        <v> </v>
      </c>
      <c r="O46" s="69" t="str">
        <f>IF($D46&gt;0,TPWRKACT!O45/(2*$D46)," ")</f>
        <v> </v>
      </c>
      <c r="P46" s="69" t="str">
        <f>IF($D46&gt;0,TPWRKACT!P45/(2*$D46)," ")</f>
        <v> </v>
      </c>
      <c r="Q46" s="143" t="str">
        <f>IF($D46&gt;0,TPWRKACT!Q45/(2*$D46)," ")</f>
        <v> </v>
      </c>
      <c r="R46" s="69" t="str">
        <f>IF($D46&gt;0,TPWRKACT!R45/(2*$D46)," ")</f>
        <v> </v>
      </c>
    </row>
    <row r="47" spans="1:18" ht="12.75">
      <c r="A47" s="24" t="s">
        <v>40</v>
      </c>
      <c r="B47" s="21">
        <f>TPWRKACT!B46</f>
        <v>768</v>
      </c>
      <c r="C47" s="164">
        <f>TPWRKACT!C46</f>
        <v>728</v>
      </c>
      <c r="D47" s="164">
        <f>TPWRKACT!D46</f>
        <v>697</v>
      </c>
      <c r="E47" s="69">
        <f>IF($D47&gt;0,TPWRKACT!E46/(2*$D47)," ")</f>
        <v>0.18077474892395984</v>
      </c>
      <c r="F47" s="69">
        <f>IF($D47&gt;0,TPWRKACT!F46/(2*$D47)," ")</f>
        <v>0</v>
      </c>
      <c r="G47" s="69">
        <f>IF($D47&gt;0,TPWRKACT!G46/(2*$D47)," ")</f>
        <v>0</v>
      </c>
      <c r="H47" s="69">
        <f>IF($D47&gt;0,TPWRKACT!H46/(2*$D47)," ")</f>
        <v>0.7905308464849354</v>
      </c>
      <c r="I47" s="69">
        <f>IF($D47&gt;0,TPWRKACT!I46/(2*$D47)," ")</f>
        <v>0</v>
      </c>
      <c r="J47" s="69">
        <f>IF($D47&gt;0,TPWRKACT!J46/(2*$D47)," ")</f>
        <v>0.1908177905308465</v>
      </c>
      <c r="K47" s="69">
        <f>IF($D47&gt;0,TPWRKACT!K46/(2*$D47)," ")</f>
        <v>0</v>
      </c>
      <c r="L47" s="69">
        <f>IF($D47&gt;0,TPWRKACT!L46/(2*$D47)," ")</f>
        <v>0.02582496413199426</v>
      </c>
      <c r="M47" s="69">
        <f>IF($D47&gt;0,TPWRKACT!M46/(2*$D47)," ")</f>
        <v>0.0014347202295552368</v>
      </c>
      <c r="N47" s="69">
        <f>IF($D47&gt;0,TPWRKACT!N46/(2*$D47)," ")</f>
        <v>0.10688665710186514</v>
      </c>
      <c r="O47" s="69">
        <f>IF($D47&gt;0,TPWRKACT!O46/(2*$D47)," ")</f>
        <v>0.010043041606886656</v>
      </c>
      <c r="P47" s="69">
        <f>IF($D47&gt;0,TPWRKACT!P46/(2*$D47)," ")</f>
        <v>0</v>
      </c>
      <c r="Q47" s="143">
        <f>IF($D47&gt;0,TPWRKACT!Q46/(2*$D47)," ")</f>
        <v>0.24892395982783358</v>
      </c>
      <c r="R47" s="69">
        <f>IF($D47&gt;0,TPWRKACT!R46/(2*$D47)," ")</f>
        <v>0</v>
      </c>
    </row>
    <row r="48" spans="1:18" ht="12.75">
      <c r="A48" s="24" t="s">
        <v>41</v>
      </c>
      <c r="B48" s="21">
        <f>TPWRKACT!B47</f>
        <v>0</v>
      </c>
      <c r="C48" s="164">
        <f>TPWRKACT!C47</f>
        <v>0</v>
      </c>
      <c r="D48" s="164">
        <f>TPWRKACT!D47</f>
        <v>0</v>
      </c>
      <c r="E48" s="69" t="str">
        <f>IF($D48&gt;0,TPWRKACT!E47/(2*$D48)," ")</f>
        <v> </v>
      </c>
      <c r="F48" s="69" t="str">
        <f>IF($D48&gt;0,TPWRKACT!F47/(2*$D48)," ")</f>
        <v> </v>
      </c>
      <c r="G48" s="69" t="str">
        <f>IF($D48&gt;0,TPWRKACT!G47/(2*$D48)," ")</f>
        <v> </v>
      </c>
      <c r="H48" s="69" t="str">
        <f>IF($D48&gt;0,TPWRKACT!H47/(2*$D48)," ")</f>
        <v> </v>
      </c>
      <c r="I48" s="69" t="str">
        <f>IF($D48&gt;0,TPWRKACT!I47/(2*$D48)," ")</f>
        <v> </v>
      </c>
      <c r="J48" s="69" t="str">
        <f>IF($D48&gt;0,TPWRKACT!J47/(2*$D48)," ")</f>
        <v> </v>
      </c>
      <c r="K48" s="69" t="str">
        <f>IF($D48&gt;0,TPWRKACT!K47/(2*$D48)," ")</f>
        <v> </v>
      </c>
      <c r="L48" s="69" t="str">
        <f>IF($D48&gt;0,TPWRKACT!L47/(2*$D48)," ")</f>
        <v> </v>
      </c>
      <c r="M48" s="69" t="str">
        <f>IF($D48&gt;0,TPWRKACT!M47/(2*$D48)," ")</f>
        <v> </v>
      </c>
      <c r="N48" s="69" t="str">
        <f>IF($D48&gt;0,TPWRKACT!N47/(2*$D48)," ")</f>
        <v> </v>
      </c>
      <c r="O48" s="69" t="str">
        <f>IF($D48&gt;0,TPWRKACT!O47/(2*$D48)," ")</f>
        <v> </v>
      </c>
      <c r="P48" s="69" t="str">
        <f>IF($D48&gt;0,TPWRKACT!P47/(2*$D48)," ")</f>
        <v> </v>
      </c>
      <c r="Q48" s="143" t="str">
        <f>IF($D48&gt;0,TPWRKACT!Q47/(2*$D48)," ")</f>
        <v> </v>
      </c>
      <c r="R48" s="69" t="str">
        <f>IF($D48&gt;0,TPWRKACT!R47/(2*$D48)," ")</f>
        <v> </v>
      </c>
    </row>
    <row r="49" spans="1:18" ht="12.75">
      <c r="A49" s="24" t="s">
        <v>42</v>
      </c>
      <c r="B49" s="21">
        <f>TPWRKACT!B48</f>
        <v>0</v>
      </c>
      <c r="C49" s="164">
        <f>TPWRKACT!C48</f>
        <v>0</v>
      </c>
      <c r="D49" s="164">
        <f>TPWRKACT!D48</f>
        <v>0</v>
      </c>
      <c r="E49" s="69" t="str">
        <f>IF($D49&gt;0,TPWRKACT!E48/(2*$D49)," ")</f>
        <v> </v>
      </c>
      <c r="F49" s="69" t="str">
        <f>IF($D49&gt;0,TPWRKACT!F48/(2*$D49)," ")</f>
        <v> </v>
      </c>
      <c r="G49" s="69" t="str">
        <f>IF($D49&gt;0,TPWRKACT!G48/(2*$D49)," ")</f>
        <v> </v>
      </c>
      <c r="H49" s="69" t="str">
        <f>IF($D49&gt;0,TPWRKACT!H48/(2*$D49)," ")</f>
        <v> </v>
      </c>
      <c r="I49" s="69" t="str">
        <f>IF($D49&gt;0,TPWRKACT!I48/(2*$D49)," ")</f>
        <v> </v>
      </c>
      <c r="J49" s="69" t="str">
        <f>IF($D49&gt;0,TPWRKACT!J48/(2*$D49)," ")</f>
        <v> </v>
      </c>
      <c r="K49" s="69" t="str">
        <f>IF($D49&gt;0,TPWRKACT!K48/(2*$D49)," ")</f>
        <v> </v>
      </c>
      <c r="L49" s="69" t="str">
        <f>IF($D49&gt;0,TPWRKACT!L48/(2*$D49)," ")</f>
        <v> </v>
      </c>
      <c r="M49" s="69" t="str">
        <f>IF($D49&gt;0,TPWRKACT!M48/(2*$D49)," ")</f>
        <v> </v>
      </c>
      <c r="N49" s="69" t="str">
        <f>IF($D49&gt;0,TPWRKACT!N48/(2*$D49)," ")</f>
        <v> </v>
      </c>
      <c r="O49" s="69" t="str">
        <f>IF($D49&gt;0,TPWRKACT!O48/(2*$D49)," ")</f>
        <v> </v>
      </c>
      <c r="P49" s="69" t="str">
        <f>IF($D49&gt;0,TPWRKACT!P48/(2*$D49)," ")</f>
        <v> </v>
      </c>
      <c r="Q49" s="143" t="str">
        <f>IF($D49&gt;0,TPWRKACT!Q48/(2*$D49)," ")</f>
        <v> </v>
      </c>
      <c r="R49" s="69" t="str">
        <f>IF($D49&gt;0,TPWRKACT!R48/(2*$D49)," ")</f>
        <v> </v>
      </c>
    </row>
    <row r="50" spans="1:18" ht="12.75">
      <c r="A50" s="24"/>
      <c r="B50" s="21">
        <f>TPWRKACT!B49</f>
        <v>0</v>
      </c>
      <c r="C50" s="164">
        <f>TPWRKACT!C49</f>
        <v>0</v>
      </c>
      <c r="D50" s="164">
        <f>TPWRKACT!D49</f>
        <v>0</v>
      </c>
      <c r="E50" s="69"/>
      <c r="F50" s="69"/>
      <c r="G50" s="69"/>
      <c r="H50" s="69"/>
      <c r="I50" s="69"/>
      <c r="J50" s="69"/>
      <c r="K50" s="69"/>
      <c r="L50" s="69"/>
      <c r="M50" s="69"/>
      <c r="N50" s="69"/>
      <c r="O50" s="69"/>
      <c r="P50" s="69"/>
      <c r="Q50" s="143"/>
      <c r="R50" s="69"/>
    </row>
    <row r="51" spans="1:18" ht="12.75">
      <c r="A51" s="24" t="s">
        <v>43</v>
      </c>
      <c r="B51" s="21">
        <f>TPWRKACT!B50</f>
        <v>146</v>
      </c>
      <c r="C51" s="164">
        <f>TPWRKACT!C50</f>
        <v>0</v>
      </c>
      <c r="D51" s="164">
        <f>TPWRKACT!D50</f>
        <v>0</v>
      </c>
      <c r="E51" s="69" t="str">
        <f>IF($D51&gt;0,TPWRKACT!E50/(2*$D51)," ")</f>
        <v> </v>
      </c>
      <c r="F51" s="69" t="str">
        <f>IF($D51&gt;0,TPWRKACT!F50/(2*$D51)," ")</f>
        <v> </v>
      </c>
      <c r="G51" s="69" t="str">
        <f>IF($D51&gt;0,TPWRKACT!G50/(2*$D51)," ")</f>
        <v> </v>
      </c>
      <c r="H51" s="69" t="str">
        <f>IF($D51&gt;0,TPWRKACT!H50/(2*$D51)," ")</f>
        <v> </v>
      </c>
      <c r="I51" s="69" t="str">
        <f>IF($D51&gt;0,TPWRKACT!I50/(2*$D51)," ")</f>
        <v> </v>
      </c>
      <c r="J51" s="69" t="str">
        <f>IF($D51&gt;0,TPWRKACT!J50/(2*$D51)," ")</f>
        <v> </v>
      </c>
      <c r="K51" s="69" t="str">
        <f>IF($D51&gt;0,TPWRKACT!K50/(2*$D51)," ")</f>
        <v> </v>
      </c>
      <c r="L51" s="69" t="str">
        <f>IF($D51&gt;0,TPWRKACT!L50/(2*$D51)," ")</f>
        <v> </v>
      </c>
      <c r="M51" s="69" t="str">
        <f>IF($D51&gt;0,TPWRKACT!M50/(2*$D51)," ")</f>
        <v> </v>
      </c>
      <c r="N51" s="69" t="str">
        <f>IF($D51&gt;0,TPWRKACT!N50/(2*$D51)," ")</f>
        <v> </v>
      </c>
      <c r="O51" s="69" t="str">
        <f>IF($D51&gt;0,TPWRKACT!O50/(2*$D51)," ")</f>
        <v> </v>
      </c>
      <c r="P51" s="69" t="str">
        <f>IF($D51&gt;0,TPWRKACT!P50/(2*$D51)," ")</f>
        <v> </v>
      </c>
      <c r="Q51" s="143" t="str">
        <f>IF($D51&gt;0,TPWRKACT!Q50/(2*$D51)," ")</f>
        <v> </v>
      </c>
      <c r="R51" s="69" t="str">
        <f>IF($D51&gt;0,TPWRKACT!R50/(2*$D51)," ")</f>
        <v> </v>
      </c>
    </row>
    <row r="52" spans="1:18" ht="12.75">
      <c r="A52" s="24" t="s">
        <v>44</v>
      </c>
      <c r="B52" s="21">
        <f>TPWRKACT!B51</f>
        <v>0</v>
      </c>
      <c r="C52" s="164">
        <f>TPWRKACT!C51</f>
        <v>0</v>
      </c>
      <c r="D52" s="164">
        <f>TPWRKACT!D51</f>
        <v>0</v>
      </c>
      <c r="E52" s="69" t="str">
        <f>IF($D52&gt;0,TPWRKACT!E51/(2*$D52)," ")</f>
        <v> </v>
      </c>
      <c r="F52" s="69" t="str">
        <f>IF($D52&gt;0,TPWRKACT!F51/(2*$D52)," ")</f>
        <v> </v>
      </c>
      <c r="G52" s="69" t="str">
        <f>IF($D52&gt;0,TPWRKACT!G51/(2*$D52)," ")</f>
        <v> </v>
      </c>
      <c r="H52" s="69" t="str">
        <f>IF($D52&gt;0,TPWRKACT!H51/(2*$D52)," ")</f>
        <v> </v>
      </c>
      <c r="I52" s="69" t="str">
        <f>IF($D52&gt;0,TPWRKACT!I51/(2*$D52)," ")</f>
        <v> </v>
      </c>
      <c r="J52" s="69" t="str">
        <f>IF($D52&gt;0,TPWRKACT!J51/(2*$D52)," ")</f>
        <v> </v>
      </c>
      <c r="K52" s="69" t="str">
        <f>IF($D52&gt;0,TPWRKACT!K51/(2*$D52)," ")</f>
        <v> </v>
      </c>
      <c r="L52" s="69" t="str">
        <f>IF($D52&gt;0,TPWRKACT!L51/(2*$D52)," ")</f>
        <v> </v>
      </c>
      <c r="M52" s="69" t="str">
        <f>IF($D52&gt;0,TPWRKACT!M51/(2*$D52)," ")</f>
        <v> </v>
      </c>
      <c r="N52" s="69" t="str">
        <f>IF($D52&gt;0,TPWRKACT!N51/(2*$D52)," ")</f>
        <v> </v>
      </c>
      <c r="O52" s="69" t="str">
        <f>IF($D52&gt;0,TPWRKACT!O51/(2*$D52)," ")</f>
        <v> </v>
      </c>
      <c r="P52" s="69" t="str">
        <f>IF($D52&gt;0,TPWRKACT!P51/(2*$D52)," ")</f>
        <v> </v>
      </c>
      <c r="Q52" s="143" t="str">
        <f>IF($D52&gt;0,TPWRKACT!Q51/(2*$D52)," ")</f>
        <v> </v>
      </c>
      <c r="R52" s="69" t="str">
        <f>IF($D52&gt;0,TPWRKACT!R51/(2*$D52)," ")</f>
        <v> </v>
      </c>
    </row>
    <row r="53" spans="1:18" ht="12.75">
      <c r="A53" s="24" t="s">
        <v>45</v>
      </c>
      <c r="B53" s="21">
        <f>TPWRKACT!B52</f>
        <v>1044</v>
      </c>
      <c r="C53" s="164">
        <f>TPWRKACT!C52</f>
        <v>964</v>
      </c>
      <c r="D53" s="164">
        <f>TPWRKACT!D52</f>
        <v>543</v>
      </c>
      <c r="E53" s="69">
        <f>IF($D53&gt;0,TPWRKACT!E52/(2*$D53)," ")</f>
        <v>0.4705340699815838</v>
      </c>
      <c r="F53" s="69">
        <f>IF($D53&gt;0,TPWRKACT!F52/(2*$D53)," ")</f>
        <v>0</v>
      </c>
      <c r="G53" s="69">
        <f>IF($D53&gt;0,TPWRKACT!G52/(2*$D53)," ")</f>
        <v>0</v>
      </c>
      <c r="H53" s="69">
        <f>IF($D53&gt;0,TPWRKACT!H52/(2*$D53)," ")</f>
        <v>0.06261510128913444</v>
      </c>
      <c r="I53" s="69">
        <f>IF($D53&gt;0,TPWRKACT!I52/(2*$D53)," ")</f>
        <v>0</v>
      </c>
      <c r="J53" s="69">
        <f>IF($D53&gt;0,TPWRKACT!J52/(2*$D53)," ")</f>
        <v>0.08747697974217311</v>
      </c>
      <c r="K53" s="69">
        <f>IF($D53&gt;0,TPWRKACT!K52/(2*$D53)," ")</f>
        <v>0.13075506445672191</v>
      </c>
      <c r="L53" s="69">
        <f>IF($D53&gt;0,TPWRKACT!L52/(2*$D53)," ")</f>
        <v>0.16758747697974216</v>
      </c>
      <c r="M53" s="69">
        <f>IF($D53&gt;0,TPWRKACT!M52/(2*$D53)," ")</f>
        <v>0.014732965009208104</v>
      </c>
      <c r="N53" s="69">
        <f>IF($D53&gt;0,TPWRKACT!N52/(2*$D53)," ")</f>
        <v>0.014732965009208104</v>
      </c>
      <c r="O53" s="69">
        <f>IF($D53&gt;0,TPWRKACT!O52/(2*$D53)," ")</f>
        <v>0.014732965009208104</v>
      </c>
      <c r="P53" s="69">
        <f>IF($D53&gt;0,TPWRKACT!P52/(2*$D53)," ")</f>
        <v>0.0009208103130755065</v>
      </c>
      <c r="Q53" s="143">
        <f>IF($D53&gt;0,TPWRKACT!Q52/(2*$D53)," ")</f>
        <v>0.007366482504604052</v>
      </c>
      <c r="R53" s="69">
        <f>IF($D53&gt;0,TPWRKACT!R52/(2*$D53)," ")</f>
        <v>0</v>
      </c>
    </row>
    <row r="54" spans="1:18" ht="12.75">
      <c r="A54" s="24" t="s">
        <v>46</v>
      </c>
      <c r="B54" s="21">
        <f>TPWRKACT!B53</f>
        <v>6381</v>
      </c>
      <c r="C54" s="164">
        <f>TPWRKACT!C53</f>
        <v>4401</v>
      </c>
      <c r="D54" s="164">
        <f>TPWRKACT!D53</f>
        <v>2114</v>
      </c>
      <c r="E54" s="69">
        <f>IF($D54&gt;0,TPWRKACT!E53/(2*$D54)," ")</f>
        <v>0.40894039735099336</v>
      </c>
      <c r="F54" s="69">
        <f>IF($D54&gt;0,TPWRKACT!F53/(2*$D54)," ")</f>
        <v>0.021996215704824976</v>
      </c>
      <c r="G54" s="69">
        <f>IF($D54&gt;0,TPWRKACT!G53/(2*$D54)," ")</f>
        <v>0.014427625354777672</v>
      </c>
      <c r="H54" s="69">
        <f>IF($D54&gt;0,TPWRKACT!H53/(2*$D54)," ")</f>
        <v>0.08372753074739829</v>
      </c>
      <c r="I54" s="69">
        <f>IF($D54&gt;0,TPWRKACT!I53/(2*$D54)," ")</f>
        <v>0</v>
      </c>
      <c r="J54" s="69">
        <f>IF($D54&gt;0,TPWRKACT!J53/(2*$D54)," ")</f>
        <v>0.023178807947019868</v>
      </c>
      <c r="K54" s="69">
        <f>IF($D54&gt;0,TPWRKACT!K53/(2*$D54)," ")</f>
        <v>0.1173131504257332</v>
      </c>
      <c r="L54" s="69">
        <f>IF($D54&gt;0,TPWRKACT!L53/(2*$D54)," ")</f>
        <v>0.06054872280037843</v>
      </c>
      <c r="M54" s="69">
        <f>IF($D54&gt;0,TPWRKACT!M53/(2*$D54)," ")</f>
        <v>0</v>
      </c>
      <c r="N54" s="69">
        <f>IF($D54&gt;0,TPWRKACT!N53/(2*$D54)," ")</f>
        <v>0.009933774834437087</v>
      </c>
      <c r="O54" s="69">
        <f>IF($D54&gt;0,TPWRKACT!O53/(2*$D54)," ")</f>
        <v>0.001892147587511826</v>
      </c>
      <c r="P54" s="69">
        <f>IF($D54&gt;0,TPWRKACT!P53/(2*$D54)," ")</f>
        <v>0.0021286660359508044</v>
      </c>
      <c r="Q54" s="143">
        <f>IF($D54&gt;0,TPWRKACT!Q53/(2*$D54)," ")</f>
        <v>0</v>
      </c>
      <c r="R54" s="69">
        <f>IF($D54&gt;0,TPWRKACT!R53/(2*$D54)," ")</f>
        <v>0</v>
      </c>
    </row>
    <row r="55" spans="1:18" ht="12.75">
      <c r="A55" s="24" t="s">
        <v>47</v>
      </c>
      <c r="B55" s="21">
        <f>TPWRKACT!B54</f>
        <v>381</v>
      </c>
      <c r="C55" s="164">
        <f>TPWRKACT!C54</f>
        <v>142</v>
      </c>
      <c r="D55" s="164">
        <f>TPWRKACT!D54</f>
        <v>69</v>
      </c>
      <c r="E55" s="69">
        <f>IF($D55&gt;0,TPWRKACT!E54/(2*$D55)," ")</f>
        <v>0.5217391304347826</v>
      </c>
      <c r="F55" s="69">
        <f>IF($D55&gt;0,TPWRKACT!F54/(2*$D55)," ")</f>
        <v>0</v>
      </c>
      <c r="G55" s="69">
        <f>IF($D55&gt;0,TPWRKACT!G54/(2*$D55)," ")</f>
        <v>0.007246376811594203</v>
      </c>
      <c r="H55" s="69">
        <f>IF($D55&gt;0,TPWRKACT!H54/(2*$D55)," ")</f>
        <v>0.06521739130434782</v>
      </c>
      <c r="I55" s="69">
        <f>IF($D55&gt;0,TPWRKACT!I54/(2*$D55)," ")</f>
        <v>0</v>
      </c>
      <c r="J55" s="69">
        <f>IF($D55&gt;0,TPWRKACT!J54/(2*$D55)," ")</f>
        <v>0.12318840579710146</v>
      </c>
      <c r="K55" s="69">
        <f>IF($D55&gt;0,TPWRKACT!K54/(2*$D55)," ")</f>
        <v>0</v>
      </c>
      <c r="L55" s="69">
        <f>IF($D55&gt;0,TPWRKACT!L54/(2*$D55)," ")</f>
        <v>0.21014492753623187</v>
      </c>
      <c r="M55" s="69">
        <f>IF($D55&gt;0,TPWRKACT!M54/(2*$D55)," ")</f>
        <v>0</v>
      </c>
      <c r="N55" s="69">
        <f>IF($D55&gt;0,TPWRKACT!N54/(2*$D55)," ")</f>
        <v>0</v>
      </c>
      <c r="O55" s="69">
        <f>IF($D55&gt;0,TPWRKACT!O54/(2*$D55)," ")</f>
        <v>0</v>
      </c>
      <c r="P55" s="69">
        <f>IF($D55&gt;0,TPWRKACT!P54/(2*$D55)," ")</f>
        <v>0</v>
      </c>
      <c r="Q55" s="143">
        <f>IF($D55&gt;0,TPWRKACT!Q54/(2*$D55)," ")</f>
        <v>0</v>
      </c>
      <c r="R55" s="69">
        <f>IF($D55&gt;0,TPWRKACT!R54/(2*$D55)," ")</f>
        <v>0</v>
      </c>
    </row>
    <row r="56" spans="1:18" ht="12.75">
      <c r="A56" s="24"/>
      <c r="B56" s="21">
        <f>TPWRKACT!B55</f>
        <v>0</v>
      </c>
      <c r="C56" s="164">
        <f>TPWRKACT!C55</f>
        <v>0</v>
      </c>
      <c r="D56" s="164">
        <f>TPWRKACT!D55</f>
        <v>0</v>
      </c>
      <c r="E56" s="69"/>
      <c r="F56" s="69"/>
      <c r="G56" s="69"/>
      <c r="H56" s="69"/>
      <c r="I56" s="69"/>
      <c r="J56" s="69"/>
      <c r="K56" s="69"/>
      <c r="L56" s="69"/>
      <c r="M56" s="69"/>
      <c r="N56" s="69"/>
      <c r="O56" s="69"/>
      <c r="P56" s="69"/>
      <c r="Q56" s="143"/>
      <c r="R56" s="69"/>
    </row>
    <row r="57" spans="1:18" ht="12.75">
      <c r="A57" s="24" t="s">
        <v>48</v>
      </c>
      <c r="B57" s="21">
        <f>TPWRKACT!B56</f>
        <v>0</v>
      </c>
      <c r="C57" s="164">
        <f>TPWRKACT!C56</f>
        <v>0</v>
      </c>
      <c r="D57" s="164">
        <f>TPWRKACT!D56</f>
        <v>0</v>
      </c>
      <c r="E57" s="69" t="str">
        <f>IF($D57&gt;0,TPWRKACT!E56/(2*$D57)," ")</f>
        <v> </v>
      </c>
      <c r="F57" s="69" t="str">
        <f>IF($D57&gt;0,TPWRKACT!F56/(2*$D57)," ")</f>
        <v> </v>
      </c>
      <c r="G57" s="69" t="str">
        <f>IF($D57&gt;0,TPWRKACT!G56/(2*$D57)," ")</f>
        <v> </v>
      </c>
      <c r="H57" s="69" t="str">
        <f>IF($D57&gt;0,TPWRKACT!H56/(2*$D57)," ")</f>
        <v> </v>
      </c>
      <c r="I57" s="69" t="str">
        <f>IF($D57&gt;0,TPWRKACT!I56/(2*$D57)," ")</f>
        <v> </v>
      </c>
      <c r="J57" s="69" t="str">
        <f>IF($D57&gt;0,TPWRKACT!J56/(2*$D57)," ")</f>
        <v> </v>
      </c>
      <c r="K57" s="69" t="str">
        <f>IF($D57&gt;0,TPWRKACT!K56/(2*$D57)," ")</f>
        <v> </v>
      </c>
      <c r="L57" s="69" t="str">
        <f>IF($D57&gt;0,TPWRKACT!L56/(2*$D57)," ")</f>
        <v> </v>
      </c>
      <c r="M57" s="69" t="str">
        <f>IF($D57&gt;0,TPWRKACT!M56/(2*$D57)," ")</f>
        <v> </v>
      </c>
      <c r="N57" s="69" t="str">
        <f>IF($D57&gt;0,TPWRKACT!N56/(2*$D57)," ")</f>
        <v> </v>
      </c>
      <c r="O57" s="69" t="str">
        <f>IF($D57&gt;0,TPWRKACT!O56/(2*$D57)," ")</f>
        <v> </v>
      </c>
      <c r="P57" s="69" t="str">
        <f>IF($D57&gt;0,TPWRKACT!P56/(2*$D57)," ")</f>
        <v> </v>
      </c>
      <c r="Q57" s="143" t="str">
        <f>IF($D57&gt;0,TPWRKACT!Q56/(2*$D57)," ")</f>
        <v> </v>
      </c>
      <c r="R57" s="69" t="str">
        <f>IF($D57&gt;0,TPWRKACT!R56/(2*$D57)," ")</f>
        <v> </v>
      </c>
    </row>
    <row r="58" spans="1:18" ht="12.75">
      <c r="A58" s="24" t="s">
        <v>49</v>
      </c>
      <c r="B58" s="21">
        <f>TPWRKACT!B57</f>
        <v>3460</v>
      </c>
      <c r="C58" s="164">
        <f>TPWRKACT!C57</f>
        <v>3441</v>
      </c>
      <c r="D58" s="164">
        <f>TPWRKACT!D57</f>
        <v>2354</v>
      </c>
      <c r="E58" s="69">
        <f>IF($D58&gt;0,TPWRKACT!E57/(2*$D58)," ")</f>
        <v>0.3137213254035684</v>
      </c>
      <c r="F58" s="69">
        <f>IF($D58&gt;0,TPWRKACT!F57/(2*$D58)," ")</f>
        <v>0</v>
      </c>
      <c r="G58" s="69">
        <f>IF($D58&gt;0,TPWRKACT!G57/(2*$D58)," ")</f>
        <v>0.000637213254035684</v>
      </c>
      <c r="H58" s="69">
        <f>IF($D58&gt;0,TPWRKACT!H57/(2*$D58)," ")</f>
        <v>0.46219201359388273</v>
      </c>
      <c r="I58" s="69">
        <f>IF($D58&gt;0,TPWRKACT!I57/(2*$D58)," ")</f>
        <v>0.001274426508071368</v>
      </c>
      <c r="J58" s="69">
        <f>IF($D58&gt;0,TPWRKACT!J57/(2*$D58)," ")</f>
        <v>0.052676295666949875</v>
      </c>
      <c r="K58" s="69">
        <f>IF($D58&gt;0,TPWRKACT!K57/(2*$D58)," ")</f>
        <v>0</v>
      </c>
      <c r="L58" s="69">
        <f>IF($D58&gt;0,TPWRKACT!L57/(2*$D58)," ")</f>
        <v>0.1314783347493628</v>
      </c>
      <c r="M58" s="69">
        <f>IF($D58&gt;0,TPWRKACT!M57/(2*$D58)," ")</f>
        <v>0.002336448598130841</v>
      </c>
      <c r="N58" s="69">
        <f>IF($D58&gt;0,TPWRKACT!N57/(2*$D58)," ")</f>
        <v>0</v>
      </c>
      <c r="O58" s="69">
        <f>IF($D58&gt;0,TPWRKACT!O57/(2*$D58)," ")</f>
        <v>0.022727272727272728</v>
      </c>
      <c r="P58" s="69">
        <f>IF($D58&gt;0,TPWRKACT!P57/(2*$D58)," ")</f>
        <v>0</v>
      </c>
      <c r="Q58" s="143">
        <f>IF($D58&gt;0,TPWRKACT!Q57/(2*$D58)," ")</f>
        <v>0</v>
      </c>
      <c r="R58" s="69">
        <f>IF($D58&gt;0,TPWRKACT!R57/(2*$D58)," ")</f>
        <v>0.04099405267629567</v>
      </c>
    </row>
    <row r="59" spans="1:18" ht="12.75">
      <c r="A59" s="24" t="s">
        <v>50</v>
      </c>
      <c r="B59" s="21">
        <f>TPWRKACT!B58</f>
        <v>103</v>
      </c>
      <c r="C59" s="164">
        <f>TPWRKACT!C58</f>
        <v>0</v>
      </c>
      <c r="D59" s="164">
        <f>TPWRKACT!D58</f>
        <v>0</v>
      </c>
      <c r="E59" s="69" t="str">
        <f>IF($D59&gt;0,TPWRKACT!E58/(2*$D59)," ")</f>
        <v> </v>
      </c>
      <c r="F59" s="69" t="str">
        <f>IF($D59&gt;0,TPWRKACT!F58/(2*$D59)," ")</f>
        <v> </v>
      </c>
      <c r="G59" s="69" t="str">
        <f>IF($D59&gt;0,TPWRKACT!G58/(2*$D59)," ")</f>
        <v> </v>
      </c>
      <c r="H59" s="69" t="str">
        <f>IF($D59&gt;0,TPWRKACT!H58/(2*$D59)," ")</f>
        <v> </v>
      </c>
      <c r="I59" s="69" t="str">
        <f>IF($D59&gt;0,TPWRKACT!I58/(2*$D59)," ")</f>
        <v> </v>
      </c>
      <c r="J59" s="69" t="str">
        <f>IF($D59&gt;0,TPWRKACT!J58/(2*$D59)," ")</f>
        <v> </v>
      </c>
      <c r="K59" s="69" t="str">
        <f>IF($D59&gt;0,TPWRKACT!K58/(2*$D59)," ")</f>
        <v> </v>
      </c>
      <c r="L59" s="69" t="str">
        <f>IF($D59&gt;0,TPWRKACT!L58/(2*$D59)," ")</f>
        <v> </v>
      </c>
      <c r="M59" s="69" t="str">
        <f>IF($D59&gt;0,TPWRKACT!M58/(2*$D59)," ")</f>
        <v> </v>
      </c>
      <c r="N59" s="69" t="str">
        <f>IF($D59&gt;0,TPWRKACT!N58/(2*$D59)," ")</f>
        <v> </v>
      </c>
      <c r="O59" s="69" t="str">
        <f>IF($D59&gt;0,TPWRKACT!O58/(2*$D59)," ")</f>
        <v> </v>
      </c>
      <c r="P59" s="69" t="str">
        <f>IF($D59&gt;0,TPWRKACT!P58/(2*$D59)," ")</f>
        <v> </v>
      </c>
      <c r="Q59" s="143" t="str">
        <f>IF($D59&gt;0,TPWRKACT!Q58/(2*$D59)," ")</f>
        <v> </v>
      </c>
      <c r="R59" s="69" t="str">
        <f>IF($D59&gt;0,TPWRKACT!R58/(2*$D59)," ")</f>
        <v> </v>
      </c>
    </row>
    <row r="60" spans="1:18" ht="12.75">
      <c r="A60" s="24" t="s">
        <v>51</v>
      </c>
      <c r="B60" s="21">
        <f>TPWRKACT!B59</f>
        <v>477</v>
      </c>
      <c r="C60" s="164">
        <f>TPWRKACT!C59</f>
        <v>382</v>
      </c>
      <c r="D60" s="164">
        <f>TPWRKACT!D59</f>
        <v>133</v>
      </c>
      <c r="E60" s="69">
        <f>IF($D60&gt;0,TPWRKACT!E59/(2*$D60)," ")</f>
        <v>0.2894736842105263</v>
      </c>
      <c r="F60" s="69">
        <f>IF($D60&gt;0,TPWRKACT!F59/(2*$D60)," ")</f>
        <v>0</v>
      </c>
      <c r="G60" s="69">
        <f>IF($D60&gt;0,TPWRKACT!G59/(2*$D60)," ")</f>
        <v>0</v>
      </c>
      <c r="H60" s="69">
        <f>IF($D60&gt;0,TPWRKACT!H59/(2*$D60)," ")</f>
        <v>0.24060150375939848</v>
      </c>
      <c r="I60" s="69">
        <f>IF($D60&gt;0,TPWRKACT!I59/(2*$D60)," ")</f>
        <v>0.0037593984962406013</v>
      </c>
      <c r="J60" s="69">
        <f>IF($D60&gt;0,TPWRKACT!J59/(2*$D60)," ")</f>
        <v>0.5526315789473685</v>
      </c>
      <c r="K60" s="69">
        <f>IF($D60&gt;0,TPWRKACT!K59/(2*$D60)," ")</f>
        <v>0</v>
      </c>
      <c r="L60" s="69">
        <f>IF($D60&gt;0,TPWRKACT!L59/(2*$D60)," ")</f>
        <v>0.03383458646616541</v>
      </c>
      <c r="M60" s="69">
        <f>IF($D60&gt;0,TPWRKACT!M59/(2*$D60)," ")</f>
        <v>0.05639097744360902</v>
      </c>
      <c r="N60" s="69">
        <f>IF($D60&gt;0,TPWRKACT!N59/(2*$D60)," ")</f>
        <v>0.015037593984962405</v>
      </c>
      <c r="O60" s="69">
        <f>IF($D60&gt;0,TPWRKACT!O59/(2*$D60)," ")</f>
        <v>0.018796992481203006</v>
      </c>
      <c r="P60" s="69">
        <f>IF($D60&gt;0,TPWRKACT!P59/(2*$D60)," ")</f>
        <v>0</v>
      </c>
      <c r="Q60" s="143">
        <f>IF($D60&gt;0,TPWRKACT!Q59/(2*$D60)," ")</f>
        <v>0</v>
      </c>
      <c r="R60" s="69">
        <f>IF($D60&gt;0,TPWRKACT!R59/(2*$D60)," ")</f>
        <v>0.011278195488721804</v>
      </c>
    </row>
    <row r="61" spans="1:18" ht="12.75">
      <c r="A61" s="24" t="s">
        <v>52</v>
      </c>
      <c r="B61" s="21">
        <f>TPWRKACT!B60</f>
        <v>3768</v>
      </c>
      <c r="C61" s="164">
        <f>TPWRKACT!C60</f>
        <v>2064</v>
      </c>
      <c r="D61" s="164">
        <f>TPWRKACT!D60</f>
        <v>338</v>
      </c>
      <c r="E61" s="69">
        <f>IF($D61&gt;0,TPWRKACT!E60/(2*$D61)," ")</f>
        <v>0.4807692307692308</v>
      </c>
      <c r="F61" s="69">
        <f>IF($D61&gt;0,TPWRKACT!F60/(2*$D61)," ")</f>
        <v>0.004437869822485207</v>
      </c>
      <c r="G61" s="69">
        <f>IF($D61&gt;0,TPWRKACT!G60/(2*$D61)," ")</f>
        <v>0</v>
      </c>
      <c r="H61" s="69">
        <f>IF($D61&gt;0,TPWRKACT!H60/(2*$D61)," ")</f>
        <v>0.004437869822485207</v>
      </c>
      <c r="I61" s="69">
        <f>IF($D61&gt;0,TPWRKACT!I60/(2*$D61)," ")</f>
        <v>0</v>
      </c>
      <c r="J61" s="69">
        <f>IF($D61&gt;0,TPWRKACT!J60/(2*$D61)," ")</f>
        <v>0.07840236686390532</v>
      </c>
      <c r="K61" s="69">
        <f>IF($D61&gt;0,TPWRKACT!K60/(2*$D61)," ")</f>
        <v>0</v>
      </c>
      <c r="L61" s="69">
        <f>IF($D61&gt;0,TPWRKACT!L60/(2*$D61)," ")</f>
        <v>0.21745562130177515</v>
      </c>
      <c r="M61" s="69">
        <f>IF($D61&gt;0,TPWRKACT!M60/(2*$D61)," ")</f>
        <v>0.023668639053254437</v>
      </c>
      <c r="N61" s="69">
        <f>IF($D61&gt;0,TPWRKACT!N60/(2*$D61)," ")</f>
        <v>0.022189349112426034</v>
      </c>
      <c r="O61" s="69">
        <f>IF($D61&gt;0,TPWRKACT!O60/(2*$D61)," ")</f>
        <v>0</v>
      </c>
      <c r="P61" s="69">
        <f>IF($D61&gt;0,TPWRKACT!P60/(2*$D61)," ")</f>
        <v>0</v>
      </c>
      <c r="Q61" s="143">
        <f>IF($D61&gt;0,TPWRKACT!Q60/(2*$D61)," ")</f>
        <v>0</v>
      </c>
      <c r="R61" s="69">
        <f>IF($D61&gt;0,TPWRKACT!R60/(2*$D61)," ")</f>
        <v>0.026627218934911243</v>
      </c>
    </row>
    <row r="62" spans="1:18" ht="12.75">
      <c r="A62" s="24"/>
      <c r="B62" s="21">
        <f>TPWRKACT!B61</f>
        <v>0</v>
      </c>
      <c r="C62" s="164">
        <f>TPWRKACT!C61</f>
        <v>0</v>
      </c>
      <c r="D62" s="164">
        <f>TPWRKACT!D61</f>
        <v>0</v>
      </c>
      <c r="E62" s="69"/>
      <c r="F62" s="69"/>
      <c r="G62" s="69"/>
      <c r="H62" s="69"/>
      <c r="I62" s="69"/>
      <c r="J62" s="69"/>
      <c r="K62" s="69"/>
      <c r="L62" s="69"/>
      <c r="M62" s="69"/>
      <c r="N62" s="69"/>
      <c r="O62" s="69"/>
      <c r="P62" s="69"/>
      <c r="Q62" s="143"/>
      <c r="R62" s="69"/>
    </row>
    <row r="63" spans="1:18" ht="12.75">
      <c r="A63" s="24" t="s">
        <v>53</v>
      </c>
      <c r="B63" s="21">
        <f>TPWRKACT!B62</f>
        <v>12</v>
      </c>
      <c r="C63" s="164">
        <f>TPWRKACT!C62</f>
        <v>12</v>
      </c>
      <c r="D63" s="164">
        <f>TPWRKACT!D62</f>
        <v>0</v>
      </c>
      <c r="E63" s="69" t="str">
        <f>IF($D63&gt;0,TPWRKACT!E62/(2*$D63)," ")</f>
        <v> </v>
      </c>
      <c r="F63" s="69" t="str">
        <f>IF($D63&gt;0,TPWRKACT!F62/(2*$D63)," ")</f>
        <v> </v>
      </c>
      <c r="G63" s="69" t="str">
        <f>IF($D63&gt;0,TPWRKACT!G62/(2*$D63)," ")</f>
        <v> </v>
      </c>
      <c r="H63" s="69" t="str">
        <f>IF($D63&gt;0,TPWRKACT!H62/(2*$D63)," ")</f>
        <v> </v>
      </c>
      <c r="I63" s="69" t="str">
        <f>IF($D63&gt;0,TPWRKACT!I62/(2*$D63)," ")</f>
        <v> </v>
      </c>
      <c r="J63" s="69" t="str">
        <f>IF($D63&gt;0,TPWRKACT!J62/(2*$D63)," ")</f>
        <v> </v>
      </c>
      <c r="K63" s="69" t="str">
        <f>IF($D63&gt;0,TPWRKACT!K62/(2*$D63)," ")</f>
        <v> </v>
      </c>
      <c r="L63" s="69" t="str">
        <f>IF($D63&gt;0,TPWRKACT!L62/(2*$D63)," ")</f>
        <v> </v>
      </c>
      <c r="M63" s="69" t="str">
        <f>IF($D63&gt;0,TPWRKACT!M62/(2*$D63)," ")</f>
        <v> </v>
      </c>
      <c r="N63" s="69" t="str">
        <f>IF($D63&gt;0,TPWRKACT!N62/(2*$D63)," ")</f>
        <v> </v>
      </c>
      <c r="O63" s="69" t="str">
        <f>IF($D63&gt;0,TPWRKACT!O62/(2*$D63)," ")</f>
        <v> </v>
      </c>
      <c r="P63" s="69" t="str">
        <f>IF($D63&gt;0,TPWRKACT!P62/(2*$D63)," ")</f>
        <v> </v>
      </c>
      <c r="Q63" s="143" t="str">
        <f>IF($D63&gt;0,TPWRKACT!Q62/(2*$D63)," ")</f>
        <v> </v>
      </c>
      <c r="R63" s="69" t="str">
        <f>IF($D63&gt;0,TPWRKACT!R62/(2*$D63)," ")</f>
        <v> </v>
      </c>
    </row>
    <row r="64" spans="1:18" ht="12.75">
      <c r="A64" s="24" t="s">
        <v>54</v>
      </c>
      <c r="B64" s="21">
        <f>TPWRKACT!B63</f>
        <v>306</v>
      </c>
      <c r="C64" s="164">
        <f>TPWRKACT!C63</f>
        <v>160</v>
      </c>
      <c r="D64" s="164">
        <f>TPWRKACT!D63</f>
        <v>152</v>
      </c>
      <c r="E64" s="69">
        <f>IF($D64&gt;0,TPWRKACT!E63/(2*$D64)," ")</f>
        <v>0.5361842105263158</v>
      </c>
      <c r="F64" s="69">
        <f>IF($D64&gt;0,TPWRKACT!F63/(2*$D64)," ")</f>
        <v>0.003289473684210526</v>
      </c>
      <c r="G64" s="69">
        <f>IF($D64&gt;0,TPWRKACT!G63/(2*$D64)," ")</f>
        <v>0</v>
      </c>
      <c r="H64" s="69">
        <f>IF($D64&gt;0,TPWRKACT!H63/(2*$D64)," ")</f>
        <v>0.019736842105263157</v>
      </c>
      <c r="I64" s="69">
        <f>IF($D64&gt;0,TPWRKACT!I63/(2*$D64)," ")</f>
        <v>0</v>
      </c>
      <c r="J64" s="69">
        <f>IF($D64&gt;0,TPWRKACT!J63/(2*$D64)," ")</f>
        <v>0.05263157894736842</v>
      </c>
      <c r="K64" s="69">
        <f>IF($D64&gt;0,TPWRKACT!K63/(2*$D64)," ")</f>
        <v>0</v>
      </c>
      <c r="L64" s="69">
        <f>IF($D64&gt;0,TPWRKACT!L63/(2*$D64)," ")</f>
        <v>0.05263157894736842</v>
      </c>
      <c r="M64" s="69">
        <f>IF($D64&gt;0,TPWRKACT!M63/(2*$D64)," ")</f>
        <v>0</v>
      </c>
      <c r="N64" s="69">
        <f>IF($D64&gt;0,TPWRKACT!N63/(2*$D64)," ")</f>
        <v>0.003289473684210526</v>
      </c>
      <c r="O64" s="69">
        <f>IF($D64&gt;0,TPWRKACT!O63/(2*$D64)," ")</f>
        <v>0</v>
      </c>
      <c r="P64" s="69">
        <f>IF($D64&gt;0,TPWRKACT!P63/(2*$D64)," ")</f>
        <v>0</v>
      </c>
      <c r="Q64" s="143">
        <f>IF($D64&gt;0,TPWRKACT!Q63/(2*$D64)," ")</f>
        <v>0</v>
      </c>
      <c r="R64" s="69">
        <f>IF($D64&gt;0,TPWRKACT!R63/(2*$D64)," ")</f>
        <v>0.013157894736842105</v>
      </c>
    </row>
    <row r="65" spans="1:18" ht="12.75">
      <c r="A65" s="24" t="s">
        <v>55</v>
      </c>
      <c r="B65" s="21">
        <f>TPWRKACT!B64</f>
        <v>471</v>
      </c>
      <c r="C65" s="164">
        <f>TPWRKACT!C64</f>
        <v>426</v>
      </c>
      <c r="D65" s="164">
        <f>TPWRKACT!D64</f>
        <v>233</v>
      </c>
      <c r="E65" s="69">
        <f>IF($D65&gt;0,TPWRKACT!E64/(2*$D65)," ")</f>
        <v>0.5042918454935622</v>
      </c>
      <c r="F65" s="69">
        <f>IF($D65&gt;0,TPWRKACT!F64/(2*$D65)," ")</f>
        <v>0.004291845493562232</v>
      </c>
      <c r="G65" s="69">
        <f>IF($D65&gt;0,TPWRKACT!G64/(2*$D65)," ")</f>
        <v>0</v>
      </c>
      <c r="H65" s="69">
        <f>IF($D65&gt;0,TPWRKACT!H64/(2*$D65)," ")</f>
        <v>0.045064377682403435</v>
      </c>
      <c r="I65" s="69">
        <f>IF($D65&gt;0,TPWRKACT!I64/(2*$D65)," ")</f>
        <v>0.006437768240343348</v>
      </c>
      <c r="J65" s="69">
        <f>IF($D65&gt;0,TPWRKACT!J64/(2*$D65)," ")</f>
        <v>0.07296137339055794</v>
      </c>
      <c r="K65" s="69">
        <f>IF($D65&gt;0,TPWRKACT!K64/(2*$D65)," ")</f>
        <v>0.14377682403433475</v>
      </c>
      <c r="L65" s="69">
        <f>IF($D65&gt;0,TPWRKACT!L64/(2*$D65)," ")</f>
        <v>0.019313304721030045</v>
      </c>
      <c r="M65" s="69">
        <f>IF($D65&gt;0,TPWRKACT!M64/(2*$D65)," ")</f>
        <v>0.019313304721030045</v>
      </c>
      <c r="N65" s="69">
        <f>IF($D65&gt;0,TPWRKACT!N64/(2*$D65)," ")</f>
        <v>0.002145922746781116</v>
      </c>
      <c r="O65" s="69">
        <f>IF($D65&gt;0,TPWRKACT!O64/(2*$D65)," ")</f>
        <v>0.032188841201716736</v>
      </c>
      <c r="P65" s="69">
        <f>IF($D65&gt;0,TPWRKACT!P64/(2*$D65)," ")</f>
        <v>0.09871244635193133</v>
      </c>
      <c r="Q65" s="143">
        <f>IF($D65&gt;0,TPWRKACT!Q64/(2*$D65)," ")</f>
        <v>0</v>
      </c>
      <c r="R65" s="69">
        <f>IF($D65&gt;0,TPWRKACT!R64/(2*$D65)," ")</f>
        <v>0.008583690987124463</v>
      </c>
    </row>
    <row r="66" spans="1:18" ht="12.75">
      <c r="A66" s="24" t="s">
        <v>56</v>
      </c>
      <c r="B66" s="21">
        <f>TPWRKACT!B65</f>
        <v>0</v>
      </c>
      <c r="C66" s="164">
        <f>TPWRKACT!C65</f>
        <v>0</v>
      </c>
      <c r="D66" s="164">
        <f>TPWRKACT!D65</f>
        <v>0</v>
      </c>
      <c r="E66" s="69" t="str">
        <f>IF($D66&gt;0,TPWRKACT!E65/(2*$D66)," ")</f>
        <v> </v>
      </c>
      <c r="F66" s="69" t="str">
        <f>IF($D66&gt;0,TPWRKACT!F65/(2*$D66)," ")</f>
        <v> </v>
      </c>
      <c r="G66" s="69" t="str">
        <f>IF($D66&gt;0,TPWRKACT!G65/(2*$D66)," ")</f>
        <v> </v>
      </c>
      <c r="H66" s="69" t="str">
        <f>IF($D66&gt;0,TPWRKACT!H65/(2*$D66)," ")</f>
        <v> </v>
      </c>
      <c r="I66" s="69" t="str">
        <f>IF($D66&gt;0,TPWRKACT!I65/(2*$D66)," ")</f>
        <v> </v>
      </c>
      <c r="J66" s="69" t="str">
        <f>IF($D66&gt;0,TPWRKACT!J65/(2*$D66)," ")</f>
        <v> </v>
      </c>
      <c r="K66" s="69" t="str">
        <f>IF($D66&gt;0,TPWRKACT!K65/(2*$D66)," ")</f>
        <v> </v>
      </c>
      <c r="L66" s="69" t="str">
        <f>IF($D66&gt;0,TPWRKACT!L65/(2*$D66)," ")</f>
        <v> </v>
      </c>
      <c r="M66" s="69" t="str">
        <f>IF($D66&gt;0,TPWRKACT!M65/(2*$D66)," ")</f>
        <v> </v>
      </c>
      <c r="N66" s="69" t="str">
        <f>IF($D66&gt;0,TPWRKACT!N65/(2*$D66)," ")</f>
        <v> </v>
      </c>
      <c r="O66" s="69" t="str">
        <f>IF($D66&gt;0,TPWRKACT!O65/(2*$D66)," ")</f>
        <v> </v>
      </c>
      <c r="P66" s="69" t="str">
        <f>IF($D66&gt;0,TPWRKACT!P65/(2*$D66)," ")</f>
        <v> </v>
      </c>
      <c r="Q66" s="143" t="str">
        <f>IF($D66&gt;0,TPWRKACT!Q65/(2*$D66)," ")</f>
        <v> </v>
      </c>
      <c r="R66" s="69" t="str">
        <f>IF($D66&gt;0,TPWRKACT!R65/(2*$D66)," ")</f>
        <v> </v>
      </c>
    </row>
    <row r="67" spans="1:18" ht="12.75">
      <c r="A67" s="24" t="s">
        <v>57</v>
      </c>
      <c r="B67" s="21">
        <f>TPWRKACT!B66</f>
        <v>0</v>
      </c>
      <c r="C67" s="164">
        <f>TPWRKACT!C66</f>
        <v>0</v>
      </c>
      <c r="D67" s="164">
        <f>TPWRKACT!D66</f>
        <v>0</v>
      </c>
      <c r="E67" s="69" t="str">
        <f>IF($D67&gt;0,TPWRKACT!E66/(2*$D67)," ")</f>
        <v> </v>
      </c>
      <c r="F67" s="69" t="str">
        <f>IF($D67&gt;0,TPWRKACT!F66/(2*$D67)," ")</f>
        <v> </v>
      </c>
      <c r="G67" s="69" t="str">
        <f>IF($D67&gt;0,TPWRKACT!G66/(2*$D67)," ")</f>
        <v> </v>
      </c>
      <c r="H67" s="69" t="str">
        <f>IF($D67&gt;0,TPWRKACT!H66/(2*$D67)," ")</f>
        <v> </v>
      </c>
      <c r="I67" s="69" t="str">
        <f>IF($D67&gt;0,TPWRKACT!I66/(2*$D67)," ")</f>
        <v> </v>
      </c>
      <c r="J67" s="69" t="str">
        <f>IF($D67&gt;0,TPWRKACT!J66/(2*$D67)," ")</f>
        <v> </v>
      </c>
      <c r="K67" s="69" t="str">
        <f>IF($D67&gt;0,TPWRKACT!K66/(2*$D67)," ")</f>
        <v> </v>
      </c>
      <c r="L67" s="69" t="str">
        <f>IF($D67&gt;0,TPWRKACT!L66/(2*$D67)," ")</f>
        <v> </v>
      </c>
      <c r="M67" s="69" t="str">
        <f>IF($D67&gt;0,TPWRKACT!M66/(2*$D67)," ")</f>
        <v> </v>
      </c>
      <c r="N67" s="69" t="str">
        <f>IF($D67&gt;0,TPWRKACT!N66/(2*$D67)," ")</f>
        <v> </v>
      </c>
      <c r="O67" s="69" t="str">
        <f>IF($D67&gt;0,TPWRKACT!O66/(2*$D67)," ")</f>
        <v> </v>
      </c>
      <c r="P67" s="69" t="str">
        <f>IF($D67&gt;0,TPWRKACT!P66/(2*$D67)," ")</f>
        <v> </v>
      </c>
      <c r="Q67" s="143" t="str">
        <f>IF($D67&gt;0,TPWRKACT!Q66/(2*$D67)," ")</f>
        <v> </v>
      </c>
      <c r="R67" s="69" t="str">
        <f>IF($D67&gt;0,TPWRKACT!R66/(2*$D67)," ")</f>
        <v> </v>
      </c>
    </row>
    <row r="68" spans="1:18" ht="12.75">
      <c r="A68" s="24"/>
      <c r="B68" s="21">
        <f>TPWRKACT!B67</f>
        <v>0</v>
      </c>
      <c r="C68" s="164">
        <f>TPWRKACT!C67</f>
        <v>0</v>
      </c>
      <c r="D68" s="164">
        <f>TPWRKACT!D67</f>
        <v>0</v>
      </c>
      <c r="E68" s="69"/>
      <c r="F68" s="69"/>
      <c r="G68" s="69"/>
      <c r="H68" s="69"/>
      <c r="I68" s="69"/>
      <c r="J68" s="69"/>
      <c r="K68" s="69"/>
      <c r="L68" s="69"/>
      <c r="M68" s="69"/>
      <c r="N68" s="69"/>
      <c r="O68" s="69"/>
      <c r="P68" s="69"/>
      <c r="Q68" s="143"/>
      <c r="R68" s="69"/>
    </row>
    <row r="69" spans="1:18" ht="12.75">
      <c r="A69" s="24" t="s">
        <v>58</v>
      </c>
      <c r="B69" s="21">
        <f>TPWRKACT!B68</f>
        <v>0</v>
      </c>
      <c r="C69" s="164">
        <f>TPWRKACT!C68</f>
        <v>0</v>
      </c>
      <c r="D69" s="164">
        <f>TPWRKACT!D68</f>
        <v>0</v>
      </c>
      <c r="E69" s="69" t="str">
        <f>IF($D69&gt;0,TPWRKACT!E68/(2*$D69)," ")</f>
        <v> </v>
      </c>
      <c r="F69" s="69" t="str">
        <f>IF($D69&gt;0,TPWRKACT!F68/(2*$D69)," ")</f>
        <v> </v>
      </c>
      <c r="G69" s="69" t="str">
        <f>IF($D69&gt;0,TPWRKACT!G68/(2*$D69)," ")</f>
        <v> </v>
      </c>
      <c r="H69" s="69" t="str">
        <f>IF($D69&gt;0,TPWRKACT!H68/(2*$D69)," ")</f>
        <v> </v>
      </c>
      <c r="I69" s="69" t="str">
        <f>IF($D69&gt;0,TPWRKACT!I68/(2*$D69)," ")</f>
        <v> </v>
      </c>
      <c r="J69" s="69" t="str">
        <f>IF($D69&gt;0,TPWRKACT!J68/(2*$D69)," ")</f>
        <v> </v>
      </c>
      <c r="K69" s="69" t="str">
        <f>IF($D69&gt;0,TPWRKACT!K68/(2*$D69)," ")</f>
        <v> </v>
      </c>
      <c r="L69" s="69" t="str">
        <f>IF($D69&gt;0,TPWRKACT!L68/(2*$D69)," ")</f>
        <v> </v>
      </c>
      <c r="M69" s="69" t="str">
        <f>IF($D69&gt;0,TPWRKACT!M68/(2*$D69)," ")</f>
        <v> </v>
      </c>
      <c r="N69" s="69" t="str">
        <f>IF($D69&gt;0,TPWRKACT!N68/(2*$D69)," ")</f>
        <v> </v>
      </c>
      <c r="O69" s="69" t="str">
        <f>IF($D69&gt;0,TPWRKACT!O68/(2*$D69)," ")</f>
        <v> </v>
      </c>
      <c r="P69" s="69" t="str">
        <f>IF($D69&gt;0,TPWRKACT!P68/(2*$D69)," ")</f>
        <v> </v>
      </c>
      <c r="Q69" s="143" t="str">
        <f>IF($D69&gt;0,TPWRKACT!Q68/(2*$D69)," ")</f>
        <v> </v>
      </c>
      <c r="R69" s="69" t="str">
        <f>IF($D69&gt;0,TPWRKACT!R68/(2*$D69)," ")</f>
        <v> </v>
      </c>
    </row>
    <row r="70" spans="1:18" ht="12.75">
      <c r="A70" s="24" t="s">
        <v>59</v>
      </c>
      <c r="B70" s="21">
        <f>TPWRKACT!B69</f>
        <v>0</v>
      </c>
      <c r="C70" s="164">
        <f>TPWRKACT!C69</f>
        <v>0</v>
      </c>
      <c r="D70" s="164">
        <f>TPWRKACT!D69</f>
        <v>0</v>
      </c>
      <c r="E70" s="69" t="str">
        <f>IF($D70&gt;0,TPWRKACT!E69/(2*$D70)," ")</f>
        <v> </v>
      </c>
      <c r="F70" s="69" t="str">
        <f>IF($D70&gt;0,TPWRKACT!F69/(2*$D70)," ")</f>
        <v> </v>
      </c>
      <c r="G70" s="69" t="str">
        <f>IF($D70&gt;0,TPWRKACT!G69/(2*$D70)," ")</f>
        <v> </v>
      </c>
      <c r="H70" s="69" t="str">
        <f>IF($D70&gt;0,TPWRKACT!H69/(2*$D70)," ")</f>
        <v> </v>
      </c>
      <c r="I70" s="69" t="str">
        <f>IF($D70&gt;0,TPWRKACT!I69/(2*$D70)," ")</f>
        <v> </v>
      </c>
      <c r="J70" s="69" t="str">
        <f>IF($D70&gt;0,TPWRKACT!J69/(2*$D70)," ")</f>
        <v> </v>
      </c>
      <c r="K70" s="69" t="str">
        <f>IF($D70&gt;0,TPWRKACT!K69/(2*$D70)," ")</f>
        <v> </v>
      </c>
      <c r="L70" s="69" t="str">
        <f>IF($D70&gt;0,TPWRKACT!L69/(2*$D70)," ")</f>
        <v> </v>
      </c>
      <c r="M70" s="69" t="str">
        <f>IF($D70&gt;0,TPWRKACT!M69/(2*$D70)," ")</f>
        <v> </v>
      </c>
      <c r="N70" s="69" t="str">
        <f>IF($D70&gt;0,TPWRKACT!N69/(2*$D70)," ")</f>
        <v> </v>
      </c>
      <c r="O70" s="69" t="str">
        <f>IF($D70&gt;0,TPWRKACT!O69/(2*$D70)," ")</f>
        <v> </v>
      </c>
      <c r="P70" s="69" t="str">
        <f>IF($D70&gt;0,TPWRKACT!P69/(2*$D70)," ")</f>
        <v> </v>
      </c>
      <c r="Q70" s="143" t="str">
        <f>IF($D70&gt;0,TPWRKACT!Q69/(2*$D70)," ")</f>
        <v> </v>
      </c>
      <c r="R70" s="69" t="str">
        <f>IF($D70&gt;0,TPWRKACT!R69/(2*$D70)," ")</f>
        <v> </v>
      </c>
    </row>
    <row r="71" spans="1:18" ht="12.75">
      <c r="A71" s="24" t="s">
        <v>60</v>
      </c>
      <c r="B71" s="21">
        <f>TPWRKACT!B70</f>
        <v>576</v>
      </c>
      <c r="C71" s="164">
        <f>TPWRKACT!C70</f>
        <v>405</v>
      </c>
      <c r="D71" s="164">
        <f>TPWRKACT!D70</f>
        <v>155</v>
      </c>
      <c r="E71" s="69">
        <f>IF($D71&gt;0,TPWRKACT!E70/(2*$D71)," ")</f>
        <v>0.36451612903225805</v>
      </c>
      <c r="F71" s="69">
        <f>IF($D71&gt;0,TPWRKACT!F70/(2*$D71)," ")</f>
        <v>0</v>
      </c>
      <c r="G71" s="69">
        <f>IF($D71&gt;0,TPWRKACT!G70/(2*$D71)," ")</f>
        <v>0</v>
      </c>
      <c r="H71" s="69">
        <f>IF($D71&gt;0,TPWRKACT!H70/(2*$D71)," ")</f>
        <v>0.06129032258064516</v>
      </c>
      <c r="I71" s="69">
        <f>IF($D71&gt;0,TPWRKACT!I70/(2*$D71)," ")</f>
        <v>0.0032258064516129032</v>
      </c>
      <c r="J71" s="69">
        <f>IF($D71&gt;0,TPWRKACT!J70/(2*$D71)," ")</f>
        <v>0.2709677419354839</v>
      </c>
      <c r="K71" s="69">
        <f>IF($D71&gt;0,TPWRKACT!K70/(2*$D71)," ")</f>
        <v>0.06129032258064516</v>
      </c>
      <c r="L71" s="69">
        <f>IF($D71&gt;0,TPWRKACT!L70/(2*$D71)," ")</f>
        <v>0.00967741935483871</v>
      </c>
      <c r="M71" s="69">
        <f>IF($D71&gt;0,TPWRKACT!M70/(2*$D71)," ")</f>
        <v>0.00967741935483871</v>
      </c>
      <c r="N71" s="69">
        <f>IF($D71&gt;0,TPWRKACT!N70/(2*$D71)," ")</f>
        <v>0.0064516129032258064</v>
      </c>
      <c r="O71" s="69">
        <f>IF($D71&gt;0,TPWRKACT!O70/(2*$D71)," ")</f>
        <v>0.025806451612903226</v>
      </c>
      <c r="P71" s="69">
        <f>IF($D71&gt;0,TPWRKACT!P70/(2*$D71)," ")</f>
        <v>0</v>
      </c>
      <c r="Q71" s="143">
        <f>IF($D71&gt;0,TPWRKACT!Q70/(2*$D71)," ")</f>
        <v>0</v>
      </c>
      <c r="R71" s="69">
        <f>IF($D71&gt;0,TPWRKACT!R70/(2*$D71)," ")</f>
        <v>0.2645161290322581</v>
      </c>
    </row>
    <row r="72" spans="1:18" ht="12.75">
      <c r="A72" s="24" t="s">
        <v>61</v>
      </c>
      <c r="B72" s="21">
        <f>TPWRKACT!B71</f>
        <v>0</v>
      </c>
      <c r="C72" s="164">
        <f>TPWRKACT!C71</f>
        <v>0</v>
      </c>
      <c r="D72" s="164">
        <f>TPWRKACT!D71</f>
        <v>0</v>
      </c>
      <c r="E72" s="69" t="str">
        <f>IF($D72&gt;0,TPWRKACT!E71/(2*$D72)," ")</f>
        <v> </v>
      </c>
      <c r="F72" s="69" t="str">
        <f>IF($D72&gt;0,TPWRKACT!F71/(2*$D72)," ")</f>
        <v> </v>
      </c>
      <c r="G72" s="69" t="str">
        <f>IF($D72&gt;0,TPWRKACT!G71/(2*$D72)," ")</f>
        <v> </v>
      </c>
      <c r="H72" s="69" t="str">
        <f>IF($D72&gt;0,TPWRKACT!H71/(2*$D72)," ")</f>
        <v> </v>
      </c>
      <c r="I72" s="69" t="str">
        <f>IF($D72&gt;0,TPWRKACT!I71/(2*$D72)," ")</f>
        <v> </v>
      </c>
      <c r="J72" s="69" t="str">
        <f>IF($D72&gt;0,TPWRKACT!J71/(2*$D72)," ")</f>
        <v> </v>
      </c>
      <c r="K72" s="69" t="str">
        <f>IF($D72&gt;0,TPWRKACT!K71/(2*$D72)," ")</f>
        <v> </v>
      </c>
      <c r="L72" s="69" t="str">
        <f>IF($D72&gt;0,TPWRKACT!L71/(2*$D72)," ")</f>
        <v> </v>
      </c>
      <c r="M72" s="69" t="str">
        <f>IF($D72&gt;0,TPWRKACT!M71/(2*$D72)," ")</f>
        <v> </v>
      </c>
      <c r="N72" s="69" t="str">
        <f>IF($D72&gt;0,TPWRKACT!N71/(2*$D72)," ")</f>
        <v> </v>
      </c>
      <c r="O72" s="69" t="str">
        <f>IF($D72&gt;0,TPWRKACT!O71/(2*$D72)," ")</f>
        <v> </v>
      </c>
      <c r="P72" s="69" t="str">
        <f>IF($D72&gt;0,TPWRKACT!P71/(2*$D72)," ")</f>
        <v> </v>
      </c>
      <c r="Q72" s="143" t="str">
        <f>IF($D72&gt;0,TPWRKACT!Q71/(2*$D72)," ")</f>
        <v> </v>
      </c>
      <c r="R72" s="69" t="str">
        <f>IF($D72&gt;0,TPWRKACT!R71/(2*$D72)," ")</f>
        <v> </v>
      </c>
    </row>
    <row r="73" spans="1:18" ht="12.75">
      <c r="A73" s="24" t="s">
        <v>62</v>
      </c>
      <c r="B73" s="21">
        <f>TPWRKACT!B72</f>
        <v>0</v>
      </c>
      <c r="C73" s="164">
        <f>TPWRKACT!C72</f>
        <v>0</v>
      </c>
      <c r="D73" s="164">
        <f>TPWRKACT!D72</f>
        <v>0</v>
      </c>
      <c r="E73" s="69" t="str">
        <f>IF($D73&gt;0,TPWRKACT!E72/(2*$D73)," ")</f>
        <v> </v>
      </c>
      <c r="F73" s="69" t="str">
        <f>IF($D73&gt;0,TPWRKACT!F72/(2*$D73)," ")</f>
        <v> </v>
      </c>
      <c r="G73" s="69" t="str">
        <f>IF($D73&gt;0,TPWRKACT!G72/(2*$D73)," ")</f>
        <v> </v>
      </c>
      <c r="H73" s="69" t="str">
        <f>IF($D73&gt;0,TPWRKACT!H72/(2*$D73)," ")</f>
        <v> </v>
      </c>
      <c r="I73" s="69" t="str">
        <f>IF($D73&gt;0,TPWRKACT!I72/(2*$D73)," ")</f>
        <v> </v>
      </c>
      <c r="J73" s="69" t="str">
        <f>IF($D73&gt;0,TPWRKACT!J72/(2*$D73)," ")</f>
        <v> </v>
      </c>
      <c r="K73" s="69" t="str">
        <f>IF($D73&gt;0,TPWRKACT!K72/(2*$D73)," ")</f>
        <v> </v>
      </c>
      <c r="L73" s="69" t="str">
        <f>IF($D73&gt;0,TPWRKACT!L72/(2*$D73)," ")</f>
        <v> </v>
      </c>
      <c r="M73" s="69" t="str">
        <f>IF($D73&gt;0,TPWRKACT!M72/(2*$D73)," ")</f>
        <v> </v>
      </c>
      <c r="N73" s="69" t="str">
        <f>IF($D73&gt;0,TPWRKACT!N72/(2*$D73)," ")</f>
        <v> </v>
      </c>
      <c r="O73" s="69" t="str">
        <f>IF($D73&gt;0,TPWRKACT!O72/(2*$D73)," ")</f>
        <v> </v>
      </c>
      <c r="P73" s="69" t="str">
        <f>IF($D73&gt;0,TPWRKACT!P72/(2*$D73)," ")</f>
        <v> </v>
      </c>
      <c r="Q73" s="143" t="str">
        <f>IF($D73&gt;0,TPWRKACT!Q72/(2*$D73)," ")</f>
        <v> </v>
      </c>
      <c r="R73" s="69" t="str">
        <f>IF($D73&gt;0,TPWRKACT!R72/(2*$D73)," ")</f>
        <v> </v>
      </c>
    </row>
    <row r="74" spans="1:18" ht="12.75">
      <c r="A74" s="24"/>
      <c r="B74" s="21">
        <f>TPWRKACT!B73</f>
        <v>0</v>
      </c>
      <c r="C74" s="164">
        <f>TPWRKACT!C73</f>
        <v>0</v>
      </c>
      <c r="D74" s="164">
        <f>TPWRKACT!D73</f>
        <v>0</v>
      </c>
      <c r="E74" s="69"/>
      <c r="F74" s="69"/>
      <c r="G74" s="69"/>
      <c r="H74" s="69"/>
      <c r="I74" s="69"/>
      <c r="J74" s="69"/>
      <c r="K74" s="69"/>
      <c r="L74" s="69"/>
      <c r="M74" s="69"/>
      <c r="N74" s="69"/>
      <c r="O74" s="69"/>
      <c r="P74" s="69"/>
      <c r="Q74" s="143"/>
      <c r="R74" s="69"/>
    </row>
    <row r="75" spans="1:18" ht="12.75">
      <c r="A75" s="24" t="s">
        <v>63</v>
      </c>
      <c r="B75" s="21">
        <f>TPWRKACT!B74</f>
        <v>5475</v>
      </c>
      <c r="C75" s="164">
        <f>TPWRKACT!C74</f>
        <v>4723</v>
      </c>
      <c r="D75" s="164">
        <f>TPWRKACT!D74</f>
        <v>1465</v>
      </c>
      <c r="E75" s="69">
        <f>IF($D75&gt;0,TPWRKACT!E74/(2*$D75)," ")</f>
        <v>0.36416382252559726</v>
      </c>
      <c r="F75" s="69">
        <f>IF($D75&gt;0,TPWRKACT!F74/(2*$D75)," ")</f>
        <v>0</v>
      </c>
      <c r="G75" s="69">
        <f>IF($D75&gt;0,TPWRKACT!G74/(2*$D75)," ")</f>
        <v>0.04061433447098976</v>
      </c>
      <c r="H75" s="69">
        <f>IF($D75&gt;0,TPWRKACT!H74/(2*$D75)," ")</f>
        <v>0</v>
      </c>
      <c r="I75" s="69">
        <f>IF($D75&gt;0,TPWRKACT!I74/(2*$D75)," ")</f>
        <v>0.0006825938566552901</v>
      </c>
      <c r="J75" s="69">
        <f>IF($D75&gt;0,TPWRKACT!J74/(2*$D75)," ")</f>
        <v>0.22457337883959044</v>
      </c>
      <c r="K75" s="69">
        <f>IF($D75&gt;0,TPWRKACT!K74/(2*$D75)," ")</f>
        <v>0.6522184300341297</v>
      </c>
      <c r="L75" s="69">
        <f>IF($D75&gt;0,TPWRKACT!L74/(2*$D75)," ")</f>
        <v>0.09044368600682594</v>
      </c>
      <c r="M75" s="69">
        <f>IF($D75&gt;0,TPWRKACT!M74/(2*$D75)," ")</f>
        <v>0.015699658703071672</v>
      </c>
      <c r="N75" s="69">
        <f>IF($D75&gt;0,TPWRKACT!N74/(2*$D75)," ")</f>
        <v>0.006825938566552901</v>
      </c>
      <c r="O75" s="69">
        <f>IF($D75&gt;0,TPWRKACT!O74/(2*$D75)," ")</f>
        <v>0.030716723549488054</v>
      </c>
      <c r="P75" s="69">
        <f>IF($D75&gt;0,TPWRKACT!P74/(2*$D75)," ")</f>
        <v>0.0006825938566552901</v>
      </c>
      <c r="Q75" s="143">
        <f>IF($D75&gt;0,TPWRKACT!Q74/(2*$D75)," ")</f>
        <v>0</v>
      </c>
      <c r="R75" s="69">
        <f>IF($D75&gt;0,TPWRKACT!R74/(2*$D75)," ")</f>
        <v>0.061092150170648465</v>
      </c>
    </row>
    <row r="76" spans="1:18" ht="12.75">
      <c r="A76" s="24" t="s">
        <v>64</v>
      </c>
      <c r="B76" s="21">
        <f>TPWRKACT!B75</f>
        <v>0</v>
      </c>
      <c r="C76" s="164">
        <f>TPWRKACT!C75</f>
        <v>0</v>
      </c>
      <c r="D76" s="164">
        <f>TPWRKACT!D75</f>
        <v>0</v>
      </c>
      <c r="E76" s="69" t="str">
        <f>IF($D76&gt;0,TPWRKACT!E75/(2*$D76)," ")</f>
        <v> </v>
      </c>
      <c r="F76" s="69" t="str">
        <f>IF($D76&gt;0,TPWRKACT!F75/(2*$D76)," ")</f>
        <v> </v>
      </c>
      <c r="G76" s="69" t="str">
        <f>IF($D76&gt;0,TPWRKACT!G75/(2*$D76)," ")</f>
        <v> </v>
      </c>
      <c r="H76" s="69" t="str">
        <f>IF($D76&gt;0,TPWRKACT!H75/(2*$D76)," ")</f>
        <v> </v>
      </c>
      <c r="I76" s="69" t="str">
        <f>IF($D76&gt;0,TPWRKACT!I75/(2*$D76)," ")</f>
        <v> </v>
      </c>
      <c r="J76" s="69" t="str">
        <f>IF($D76&gt;0,TPWRKACT!J75/(2*$D76)," ")</f>
        <v> </v>
      </c>
      <c r="K76" s="69" t="str">
        <f>IF($D76&gt;0,TPWRKACT!K75/(2*$D76)," ")</f>
        <v> </v>
      </c>
      <c r="L76" s="69" t="str">
        <f>IF($D76&gt;0,TPWRKACT!L75/(2*$D76)," ")</f>
        <v> </v>
      </c>
      <c r="M76" s="69" t="str">
        <f>IF($D76&gt;0,TPWRKACT!M75/(2*$D76)," ")</f>
        <v> </v>
      </c>
      <c r="N76" s="69" t="str">
        <f>IF($D76&gt;0,TPWRKACT!N75/(2*$D76)," ")</f>
        <v> </v>
      </c>
      <c r="O76" s="69" t="str">
        <f>IF($D76&gt;0,TPWRKACT!O75/(2*$D76)," ")</f>
        <v> </v>
      </c>
      <c r="P76" s="69" t="str">
        <f>IF($D76&gt;0,TPWRKACT!P75/(2*$D76)," ")</f>
        <v> </v>
      </c>
      <c r="Q76" s="143" t="str">
        <f>IF($D76&gt;0,TPWRKACT!Q75/(2*$D76)," ")</f>
        <v> </v>
      </c>
      <c r="R76" s="69" t="str">
        <f>IF($D76&gt;0,TPWRKACT!R75/(2*$D76)," ")</f>
        <v> </v>
      </c>
    </row>
    <row r="77" spans="1:18" ht="12.75">
      <c r="A77" s="24" t="s">
        <v>65</v>
      </c>
      <c r="B77" s="21">
        <f>TPWRKACT!B76</f>
        <v>391</v>
      </c>
      <c r="C77" s="164">
        <f>TPWRKACT!C76</f>
        <v>305</v>
      </c>
      <c r="D77" s="164">
        <f>TPWRKACT!D76</f>
        <v>101</v>
      </c>
      <c r="E77" s="69">
        <f>IF($D77&gt;0,TPWRKACT!E76/(2*$D77)," ")</f>
        <v>0.1485148514851485</v>
      </c>
      <c r="F77" s="69">
        <f>IF($D77&gt;0,TPWRKACT!F76/(2*$D77)," ")</f>
        <v>0</v>
      </c>
      <c r="G77" s="69">
        <f>IF($D77&gt;0,TPWRKACT!G76/(2*$D77)," ")</f>
        <v>0</v>
      </c>
      <c r="H77" s="69">
        <f>IF($D77&gt;0,TPWRKACT!H76/(2*$D77)," ")</f>
        <v>0.3465346534653465</v>
      </c>
      <c r="I77" s="69">
        <f>IF($D77&gt;0,TPWRKACT!I76/(2*$D77)," ")</f>
        <v>0</v>
      </c>
      <c r="J77" s="69">
        <f>IF($D77&gt;0,TPWRKACT!J76/(2*$D77)," ")</f>
        <v>0.3465346534653465</v>
      </c>
      <c r="K77" s="69">
        <f>IF($D77&gt;0,TPWRKACT!K76/(2*$D77)," ")</f>
        <v>0.09405940594059406</v>
      </c>
      <c r="L77" s="69">
        <f>IF($D77&gt;0,TPWRKACT!L76/(2*$D77)," ")</f>
        <v>0.019801980198019802</v>
      </c>
      <c r="M77" s="69">
        <f>IF($D77&gt;0,TPWRKACT!M76/(2*$D77)," ")</f>
        <v>0.14356435643564355</v>
      </c>
      <c r="N77" s="69">
        <f>IF($D77&gt;0,TPWRKACT!N76/(2*$D77)," ")</f>
        <v>0.16831683168316833</v>
      </c>
      <c r="O77" s="69">
        <f>IF($D77&gt;0,TPWRKACT!O76/(2*$D77)," ")</f>
        <v>0.04455445544554455</v>
      </c>
      <c r="P77" s="69">
        <f>IF($D77&gt;0,TPWRKACT!P76/(2*$D77)," ")</f>
        <v>0</v>
      </c>
      <c r="Q77" s="143">
        <f>IF($D77&gt;0,TPWRKACT!Q76/(2*$D77)," ")</f>
        <v>0</v>
      </c>
      <c r="R77" s="69">
        <f>IF($D77&gt;0,TPWRKACT!R76/(2*$D77)," ")</f>
        <v>0</v>
      </c>
    </row>
    <row r="78" spans="1:18" ht="13.5" thickBot="1">
      <c r="A78" s="25" t="s">
        <v>66</v>
      </c>
      <c r="B78" s="61">
        <f>TPWRKACT!B77</f>
        <v>2</v>
      </c>
      <c r="C78" s="165">
        <f>TPWRKACT!C77</f>
        <v>2</v>
      </c>
      <c r="D78" s="165">
        <f>TPWRKACT!D77</f>
        <v>2</v>
      </c>
      <c r="E78" s="70">
        <f>IF($D78&gt;0,TPWRKACT!E77/(2*$D78)," ")</f>
        <v>0.25</v>
      </c>
      <c r="F78" s="70">
        <f>IF($D78&gt;0,TPWRKACT!F77/(2*$D78)," ")</f>
        <v>0</v>
      </c>
      <c r="G78" s="70">
        <f>IF($D78&gt;0,TPWRKACT!G77/(2*$D78)," ")</f>
        <v>0</v>
      </c>
      <c r="H78" s="70">
        <f>IF($D78&gt;0,TPWRKACT!H77/(2*$D78)," ")</f>
        <v>0.75</v>
      </c>
      <c r="I78" s="70">
        <f>IF($D78&gt;0,TPWRKACT!I77/(2*$D78)," ")</f>
        <v>0</v>
      </c>
      <c r="J78" s="70">
        <f>IF($D78&gt;0,TPWRKACT!J77/(2*$D78)," ")</f>
        <v>0.25</v>
      </c>
      <c r="K78" s="70">
        <f>IF($D78&gt;0,TPWRKACT!K77/(2*$D78)," ")</f>
        <v>0</v>
      </c>
      <c r="L78" s="70">
        <f>IF($D78&gt;0,TPWRKACT!L77/(2*$D78)," ")</f>
        <v>0</v>
      </c>
      <c r="M78" s="70">
        <f>IF($D78&gt;0,TPWRKACT!M77/(2*$D78)," ")</f>
        <v>0</v>
      </c>
      <c r="N78" s="70">
        <f>IF($D78&gt;0,TPWRKACT!N77/(2*$D78)," ")</f>
        <v>0</v>
      </c>
      <c r="O78" s="70">
        <f>IF($D78&gt;0,TPWRKACT!O77/(2*$D78)," ")</f>
        <v>0</v>
      </c>
      <c r="P78" s="70">
        <f>IF($D78&gt;0,TPWRKACT!P77/(2*$D78)," ")</f>
        <v>0</v>
      </c>
      <c r="Q78" s="144">
        <f>IF($D78&gt;0,TPWRKACT!Q77/(2*$D78)," ")</f>
        <v>0</v>
      </c>
      <c r="R78" s="70">
        <f>IF($D78&gt;0,TPWRKACT!R77/(2*$D78)," ")</f>
        <v>0</v>
      </c>
    </row>
    <row r="80" ht="12.75">
      <c r="A80" t="s">
        <v>413</v>
      </c>
    </row>
  </sheetData>
  <mergeCells count="4">
    <mergeCell ref="A2:P2"/>
    <mergeCell ref="E8:R9"/>
    <mergeCell ref="A3:R4"/>
    <mergeCell ref="A5:R5"/>
  </mergeCells>
  <printOptions horizontalCentered="1" verticalCentered="1"/>
  <pageMargins left="0.25" right="0.25" top="0.25" bottom="0.25" header="0.5" footer="0.5"/>
  <pageSetup fitToHeight="1" fitToWidth="1" horizontalDpi="600" verticalDpi="600" orientation="landscape" scale="56" r:id="rId1"/>
</worksheet>
</file>

<file path=xl/worksheets/sheet11.xml><?xml version="1.0" encoding="utf-8"?>
<worksheet xmlns="http://schemas.openxmlformats.org/spreadsheetml/2006/main" xmlns:r="http://schemas.openxmlformats.org/officeDocument/2006/relationships">
  <sheetPr>
    <pageSetUpPr fitToPage="1"/>
  </sheetPr>
  <dimension ref="A1:R79"/>
  <sheetViews>
    <sheetView workbookViewId="0" topLeftCell="A1">
      <selection activeCell="A1" sqref="A1"/>
    </sheetView>
  </sheetViews>
  <sheetFormatPr defaultColWidth="9.140625" defaultRowHeight="12.75"/>
  <cols>
    <col min="1" max="1" width="18.140625" style="0" customWidth="1"/>
    <col min="2" max="2" width="10.57421875" style="0" customWidth="1"/>
    <col min="3" max="3" width="14.8515625" style="0" customWidth="1"/>
    <col min="4" max="5" width="12.00390625" style="0" customWidth="1"/>
    <col min="6" max="6" width="12.28125" style="0" customWidth="1"/>
    <col min="7" max="7" width="10.57421875" style="0" customWidth="1"/>
    <col min="8" max="8" width="10.8515625" style="0" customWidth="1"/>
    <col min="9" max="9" width="10.421875" style="0" bestFit="1" customWidth="1"/>
    <col min="10" max="10" width="10.57421875" style="0" customWidth="1"/>
    <col min="11" max="11" width="11.57421875" style="0" customWidth="1"/>
    <col min="12" max="12" width="10.57421875" style="0" customWidth="1"/>
    <col min="13" max="13" width="11.8515625" style="0" customWidth="1"/>
    <col min="14" max="14" width="12.7109375" style="0" customWidth="1"/>
    <col min="15" max="15" width="12.00390625" style="0" customWidth="1"/>
    <col min="16" max="16" width="11.7109375" style="0" customWidth="1"/>
    <col min="17" max="17" width="9.28125" style="0" bestFit="1" customWidth="1"/>
  </cols>
  <sheetData>
    <row r="1" ht="12.75">
      <c r="O1" s="22" t="s">
        <v>249</v>
      </c>
    </row>
    <row r="2" spans="1:16" ht="12.75">
      <c r="A2" s="229" t="s">
        <v>0</v>
      </c>
      <c r="B2" s="229"/>
      <c r="C2" s="229"/>
      <c r="D2" s="229"/>
      <c r="E2" s="229"/>
      <c r="F2" s="229"/>
      <c r="G2" s="229"/>
      <c r="H2" s="229"/>
      <c r="I2" s="229"/>
      <c r="J2" s="229"/>
      <c r="K2" s="229"/>
      <c r="L2" s="229"/>
      <c r="M2" s="229"/>
      <c r="N2" s="229"/>
      <c r="O2" s="229"/>
      <c r="P2" s="229"/>
    </row>
    <row r="3" spans="1:16" ht="12.75">
      <c r="A3" s="229" t="s">
        <v>391</v>
      </c>
      <c r="B3" s="229"/>
      <c r="C3" s="229"/>
      <c r="D3" s="229"/>
      <c r="E3" s="229"/>
      <c r="F3" s="229"/>
      <c r="G3" s="229"/>
      <c r="H3" s="229"/>
      <c r="I3" s="229"/>
      <c r="J3" s="229"/>
      <c r="K3" s="229"/>
      <c r="L3" s="229"/>
      <c r="M3" s="229"/>
      <c r="N3" s="229"/>
      <c r="O3" s="229"/>
      <c r="P3" s="229"/>
    </row>
    <row r="4" spans="1:16" ht="12.75">
      <c r="A4" s="229" t="s">
        <v>406</v>
      </c>
      <c r="B4" s="229"/>
      <c r="C4" s="229"/>
      <c r="D4" s="229"/>
      <c r="E4" s="229"/>
      <c r="F4" s="229"/>
      <c r="G4" s="229"/>
      <c r="H4" s="229"/>
      <c r="I4" s="229"/>
      <c r="J4" s="229"/>
      <c r="K4" s="229"/>
      <c r="L4" s="229"/>
      <c r="M4" s="229"/>
      <c r="N4" s="229"/>
      <c r="O4" s="229"/>
      <c r="P4" s="229"/>
    </row>
    <row r="6" spans="6:8" ht="13.5" thickBot="1">
      <c r="F6" s="42"/>
      <c r="G6" s="42"/>
      <c r="H6" s="42"/>
    </row>
    <row r="7" spans="1:18" ht="13.5" thickBot="1">
      <c r="A7" s="23"/>
      <c r="B7" s="26"/>
      <c r="C7" s="27"/>
      <c r="D7" s="246" t="s">
        <v>162</v>
      </c>
      <c r="E7" s="247"/>
      <c r="F7" s="247"/>
      <c r="G7" s="247"/>
      <c r="H7" s="247"/>
      <c r="I7" s="247"/>
      <c r="J7" s="247"/>
      <c r="K7" s="247"/>
      <c r="L7" s="247"/>
      <c r="M7" s="247"/>
      <c r="N7" s="247"/>
      <c r="O7" s="247"/>
      <c r="P7" s="247"/>
      <c r="Q7" s="248"/>
      <c r="R7" s="148"/>
    </row>
    <row r="8" spans="1:18" ht="12.75">
      <c r="A8" s="24"/>
      <c r="B8" s="29" t="s">
        <v>68</v>
      </c>
      <c r="C8" s="29" t="s">
        <v>200</v>
      </c>
      <c r="D8" s="24"/>
      <c r="E8" s="116" t="s">
        <v>97</v>
      </c>
      <c r="F8" s="31" t="s">
        <v>97</v>
      </c>
      <c r="G8" s="24"/>
      <c r="H8" s="117"/>
      <c r="I8" s="24"/>
      <c r="J8" s="37"/>
      <c r="K8" s="24"/>
      <c r="L8" s="24"/>
      <c r="M8" s="32" t="s">
        <v>72</v>
      </c>
      <c r="N8" s="31" t="s">
        <v>73</v>
      </c>
      <c r="O8" s="37"/>
      <c r="P8" s="24" t="s">
        <v>190</v>
      </c>
      <c r="Q8" s="10"/>
      <c r="R8" s="5"/>
    </row>
    <row r="9" spans="1:18" ht="12.75">
      <c r="A9" s="24"/>
      <c r="B9" s="31" t="s">
        <v>69</v>
      </c>
      <c r="C9" s="31" t="s">
        <v>204</v>
      </c>
      <c r="D9" s="31" t="s">
        <v>76</v>
      </c>
      <c r="E9" s="31" t="s">
        <v>70</v>
      </c>
      <c r="F9" s="31" t="s">
        <v>71</v>
      </c>
      <c r="G9" s="31" t="s">
        <v>77</v>
      </c>
      <c r="H9" s="32" t="s">
        <v>78</v>
      </c>
      <c r="I9" s="31" t="s">
        <v>79</v>
      </c>
      <c r="J9" s="33" t="s">
        <v>80</v>
      </c>
      <c r="K9" s="31" t="s">
        <v>81</v>
      </c>
      <c r="L9" s="31" t="s">
        <v>82</v>
      </c>
      <c r="M9" s="32" t="s">
        <v>83</v>
      </c>
      <c r="N9" s="31" t="s">
        <v>84</v>
      </c>
      <c r="O9" s="37" t="s">
        <v>85</v>
      </c>
      <c r="P9" s="24" t="s">
        <v>100</v>
      </c>
      <c r="Q9" s="10"/>
      <c r="R9" s="5"/>
    </row>
    <row r="10" spans="1:18" ht="13.5" thickBot="1">
      <c r="A10" s="25" t="s">
        <v>3</v>
      </c>
      <c r="B10" s="28" t="s">
        <v>163</v>
      </c>
      <c r="C10" s="28" t="s">
        <v>198</v>
      </c>
      <c r="D10" s="28" t="s">
        <v>87</v>
      </c>
      <c r="E10" s="28" t="s">
        <v>87</v>
      </c>
      <c r="F10" s="28" t="s">
        <v>87</v>
      </c>
      <c r="G10" s="28" t="s">
        <v>88</v>
      </c>
      <c r="H10" s="35" t="s">
        <v>89</v>
      </c>
      <c r="I10" s="28" t="s">
        <v>90</v>
      </c>
      <c r="J10" s="36" t="s">
        <v>91</v>
      </c>
      <c r="K10" s="28" t="s">
        <v>72</v>
      </c>
      <c r="L10" s="28" t="s">
        <v>89</v>
      </c>
      <c r="M10" s="35" t="s">
        <v>87</v>
      </c>
      <c r="N10" s="28" t="s">
        <v>92</v>
      </c>
      <c r="O10" s="37" t="s">
        <v>93</v>
      </c>
      <c r="P10" s="25" t="s">
        <v>181</v>
      </c>
      <c r="Q10" s="25" t="s">
        <v>189</v>
      </c>
      <c r="R10" s="139" t="s">
        <v>101</v>
      </c>
    </row>
    <row r="11" spans="1:17" ht="12.75">
      <c r="A11" s="23" t="s">
        <v>7</v>
      </c>
      <c r="B11" s="19">
        <f aca="true" t="shared" si="0" ref="B11:Q11">SUM(B13:B76)</f>
        <v>1164873</v>
      </c>
      <c r="C11" s="19">
        <f t="shared" si="0"/>
        <v>494761</v>
      </c>
      <c r="D11" s="19">
        <f t="shared" si="0"/>
        <v>239125</v>
      </c>
      <c r="E11" s="19">
        <f t="shared" si="0"/>
        <v>1456</v>
      </c>
      <c r="F11" s="19">
        <f t="shared" si="0"/>
        <v>3511</v>
      </c>
      <c r="G11" s="19">
        <f t="shared" si="0"/>
        <v>56719</v>
      </c>
      <c r="H11" s="19">
        <f t="shared" si="0"/>
        <v>976</v>
      </c>
      <c r="I11" s="19">
        <f t="shared" si="0"/>
        <v>88840</v>
      </c>
      <c r="J11" s="19">
        <f t="shared" si="0"/>
        <v>48021</v>
      </c>
      <c r="K11" s="19">
        <f t="shared" si="0"/>
        <v>59015</v>
      </c>
      <c r="L11" s="19">
        <f t="shared" si="0"/>
        <v>12841</v>
      </c>
      <c r="M11" s="19">
        <f t="shared" si="0"/>
        <v>15243</v>
      </c>
      <c r="N11" s="19">
        <f t="shared" si="0"/>
        <v>18355</v>
      </c>
      <c r="O11" s="19">
        <f t="shared" si="0"/>
        <v>522</v>
      </c>
      <c r="P11" s="19">
        <f t="shared" si="0"/>
        <v>24524</v>
      </c>
      <c r="Q11" s="19">
        <f t="shared" si="0"/>
        <v>40873</v>
      </c>
    </row>
    <row r="12" spans="1:17" ht="12.75">
      <c r="A12" s="24"/>
      <c r="B12" s="20"/>
      <c r="C12" s="20"/>
      <c r="D12" s="20"/>
      <c r="E12" s="20"/>
      <c r="F12" s="20"/>
      <c r="G12" s="20"/>
      <c r="H12" s="20"/>
      <c r="I12" s="20"/>
      <c r="J12" s="20"/>
      <c r="K12" s="20"/>
      <c r="L12" s="20"/>
      <c r="M12" s="20"/>
      <c r="N12" s="20"/>
      <c r="O12" s="20"/>
      <c r="P12" s="10"/>
      <c r="Q12" s="10"/>
    </row>
    <row r="13" spans="1:17" ht="12.75">
      <c r="A13" s="24" t="s">
        <v>8</v>
      </c>
      <c r="B13" s="21">
        <v>10135</v>
      </c>
      <c r="C13" s="164">
        <v>4509</v>
      </c>
      <c r="D13" s="164">
        <v>2451</v>
      </c>
      <c r="E13" s="164">
        <v>50</v>
      </c>
      <c r="F13" s="164">
        <v>160</v>
      </c>
      <c r="G13" s="164">
        <v>164</v>
      </c>
      <c r="H13" s="164">
        <v>2</v>
      </c>
      <c r="I13" s="164">
        <v>1127</v>
      </c>
      <c r="J13" s="164">
        <v>24</v>
      </c>
      <c r="K13" s="164">
        <v>644</v>
      </c>
      <c r="L13" s="164">
        <v>0</v>
      </c>
      <c r="M13" s="164">
        <v>0</v>
      </c>
      <c r="N13" s="164">
        <v>474</v>
      </c>
      <c r="O13" s="164">
        <v>0</v>
      </c>
      <c r="P13" s="164">
        <v>0</v>
      </c>
      <c r="Q13" s="164">
        <v>178</v>
      </c>
    </row>
    <row r="14" spans="1:17" ht="12.75">
      <c r="A14" s="24" t="s">
        <v>9</v>
      </c>
      <c r="B14" s="21">
        <v>4391</v>
      </c>
      <c r="C14" s="164">
        <v>2413</v>
      </c>
      <c r="D14" s="164">
        <v>1367</v>
      </c>
      <c r="E14" s="164">
        <v>0</v>
      </c>
      <c r="F14" s="164">
        <v>11</v>
      </c>
      <c r="G14" s="164">
        <v>45</v>
      </c>
      <c r="H14" s="164">
        <v>4</v>
      </c>
      <c r="I14" s="164">
        <v>618</v>
      </c>
      <c r="J14" s="164">
        <v>265</v>
      </c>
      <c r="K14" s="164">
        <v>452</v>
      </c>
      <c r="L14" s="164">
        <v>0</v>
      </c>
      <c r="M14" s="164">
        <v>0</v>
      </c>
      <c r="N14" s="164">
        <v>67</v>
      </c>
      <c r="O14" s="164">
        <v>0</v>
      </c>
      <c r="P14" s="164">
        <v>0</v>
      </c>
      <c r="Q14" s="164">
        <v>434</v>
      </c>
    </row>
    <row r="15" spans="1:17" ht="12.75">
      <c r="A15" s="24" t="s">
        <v>355</v>
      </c>
      <c r="B15" s="21">
        <v>30721</v>
      </c>
      <c r="C15" s="164">
        <v>9961</v>
      </c>
      <c r="D15" s="164">
        <v>6249</v>
      </c>
      <c r="E15" s="164">
        <v>0</v>
      </c>
      <c r="F15" s="164">
        <v>1</v>
      </c>
      <c r="G15" s="164">
        <v>1235</v>
      </c>
      <c r="H15" s="164">
        <v>6</v>
      </c>
      <c r="I15" s="164">
        <v>2807</v>
      </c>
      <c r="J15" s="164">
        <v>296</v>
      </c>
      <c r="K15" s="164">
        <v>1267</v>
      </c>
      <c r="L15" s="164">
        <v>39</v>
      </c>
      <c r="M15" s="164">
        <v>28</v>
      </c>
      <c r="N15" s="164">
        <v>238</v>
      </c>
      <c r="O15" s="164">
        <v>0</v>
      </c>
      <c r="P15" s="164">
        <v>0</v>
      </c>
      <c r="Q15" s="164">
        <v>0</v>
      </c>
    </row>
    <row r="16" spans="1:17" ht="12.75">
      <c r="A16" s="24" t="s">
        <v>14</v>
      </c>
      <c r="B16" s="21">
        <v>5514</v>
      </c>
      <c r="C16" s="164">
        <v>2007</v>
      </c>
      <c r="D16" s="164">
        <v>849</v>
      </c>
      <c r="E16" s="164">
        <v>23</v>
      </c>
      <c r="F16" s="164">
        <v>23</v>
      </c>
      <c r="G16" s="164">
        <v>83</v>
      </c>
      <c r="H16" s="164">
        <v>23</v>
      </c>
      <c r="I16" s="164">
        <v>590</v>
      </c>
      <c r="J16" s="164">
        <v>9</v>
      </c>
      <c r="K16" s="164">
        <v>397</v>
      </c>
      <c r="L16" s="164">
        <v>75</v>
      </c>
      <c r="M16" s="164">
        <v>37</v>
      </c>
      <c r="N16" s="164">
        <v>105</v>
      </c>
      <c r="O16" s="164">
        <v>0</v>
      </c>
      <c r="P16" s="164">
        <v>0</v>
      </c>
      <c r="Q16" s="164">
        <v>21</v>
      </c>
    </row>
    <row r="17" spans="1:17" ht="12.75">
      <c r="A17" s="24" t="s">
        <v>15</v>
      </c>
      <c r="B17" s="21">
        <v>212953</v>
      </c>
      <c r="C17" s="164">
        <v>75988</v>
      </c>
      <c r="D17" s="164">
        <v>53194</v>
      </c>
      <c r="E17" s="164">
        <v>190</v>
      </c>
      <c r="F17" s="164">
        <v>163</v>
      </c>
      <c r="G17" s="164">
        <v>1377</v>
      </c>
      <c r="H17" s="164">
        <v>164</v>
      </c>
      <c r="I17" s="164">
        <v>10298</v>
      </c>
      <c r="J17" s="164">
        <v>1700</v>
      </c>
      <c r="K17" s="164">
        <v>8709</v>
      </c>
      <c r="L17" s="164">
        <v>185</v>
      </c>
      <c r="M17" s="164">
        <v>1382</v>
      </c>
      <c r="N17" s="164">
        <v>2991</v>
      </c>
      <c r="O17" s="164">
        <v>0</v>
      </c>
      <c r="P17" s="164">
        <v>167</v>
      </c>
      <c r="Q17" s="164">
        <v>2119</v>
      </c>
    </row>
    <row r="18" spans="1:17" ht="12.75">
      <c r="A18" s="24"/>
      <c r="B18" s="21"/>
      <c r="C18" s="164"/>
      <c r="D18" s="164"/>
      <c r="E18" s="164"/>
      <c r="F18" s="164"/>
      <c r="G18" s="164"/>
      <c r="H18" s="164"/>
      <c r="I18" s="164"/>
      <c r="J18" s="164"/>
      <c r="K18" s="164"/>
      <c r="L18" s="164"/>
      <c r="M18" s="164"/>
      <c r="N18" s="164"/>
      <c r="O18" s="164"/>
      <c r="P18" s="164"/>
      <c r="Q18" s="164"/>
    </row>
    <row r="19" spans="1:17" ht="12.75">
      <c r="A19" s="24" t="s">
        <v>17</v>
      </c>
      <c r="B19" s="21">
        <v>10596</v>
      </c>
      <c r="C19" s="164">
        <v>4701</v>
      </c>
      <c r="D19" s="164">
        <v>1858</v>
      </c>
      <c r="E19" s="164">
        <v>12</v>
      </c>
      <c r="F19" s="164">
        <v>70</v>
      </c>
      <c r="G19" s="164">
        <v>473</v>
      </c>
      <c r="H19" s="164">
        <v>0</v>
      </c>
      <c r="I19" s="164">
        <v>466</v>
      </c>
      <c r="J19" s="164">
        <v>808</v>
      </c>
      <c r="K19" s="164">
        <v>1009</v>
      </c>
      <c r="L19" s="164">
        <v>37</v>
      </c>
      <c r="M19" s="164">
        <v>396</v>
      </c>
      <c r="N19" s="164">
        <v>515</v>
      </c>
      <c r="O19" s="164">
        <v>13</v>
      </c>
      <c r="P19" s="164">
        <v>0</v>
      </c>
      <c r="Q19" s="164">
        <v>0</v>
      </c>
    </row>
    <row r="20" spans="1:17" ht="12.75">
      <c r="A20" s="24" t="s">
        <v>18</v>
      </c>
      <c r="B20" s="21">
        <v>12182</v>
      </c>
      <c r="C20" s="164">
        <v>4704</v>
      </c>
      <c r="D20" s="164">
        <v>3056</v>
      </c>
      <c r="E20" s="164">
        <v>75</v>
      </c>
      <c r="F20" s="164">
        <v>8</v>
      </c>
      <c r="G20" s="164">
        <v>0</v>
      </c>
      <c r="H20" s="164">
        <v>15</v>
      </c>
      <c r="I20" s="164">
        <v>292</v>
      </c>
      <c r="J20" s="164">
        <v>40</v>
      </c>
      <c r="K20" s="164">
        <v>620</v>
      </c>
      <c r="L20" s="164">
        <v>23</v>
      </c>
      <c r="M20" s="164">
        <v>273</v>
      </c>
      <c r="N20" s="164">
        <v>38</v>
      </c>
      <c r="O20" s="164">
        <v>0</v>
      </c>
      <c r="P20" s="164">
        <v>0</v>
      </c>
      <c r="Q20" s="164">
        <v>1121</v>
      </c>
    </row>
    <row r="21" spans="1:17" ht="12.75">
      <c r="A21" s="24" t="s">
        <v>19</v>
      </c>
      <c r="B21" s="21">
        <v>3055</v>
      </c>
      <c r="C21" s="164">
        <v>889</v>
      </c>
      <c r="D21" s="164">
        <v>583</v>
      </c>
      <c r="E21" s="164">
        <v>0</v>
      </c>
      <c r="F21" s="164">
        <v>0</v>
      </c>
      <c r="G21" s="164">
        <v>392</v>
      </c>
      <c r="H21" s="164">
        <v>0</v>
      </c>
      <c r="I21" s="164">
        <v>0</v>
      </c>
      <c r="J21" s="164">
        <v>0</v>
      </c>
      <c r="K21" s="164">
        <v>0</v>
      </c>
      <c r="L21" s="164">
        <v>0</v>
      </c>
      <c r="M21" s="164">
        <v>1</v>
      </c>
      <c r="N21" s="164">
        <v>18</v>
      </c>
      <c r="O21" s="164">
        <v>0</v>
      </c>
      <c r="P21" s="164">
        <v>0</v>
      </c>
      <c r="Q21" s="164">
        <v>0</v>
      </c>
    </row>
    <row r="22" spans="1:17" ht="12.75">
      <c r="A22" s="24" t="s">
        <v>20</v>
      </c>
      <c r="B22" s="21">
        <v>11079</v>
      </c>
      <c r="C22" s="164">
        <v>2476</v>
      </c>
      <c r="D22" s="164">
        <v>1965</v>
      </c>
      <c r="E22" s="164">
        <v>0</v>
      </c>
      <c r="F22" s="164">
        <v>0</v>
      </c>
      <c r="G22" s="164">
        <v>78</v>
      </c>
      <c r="H22" s="164">
        <v>0</v>
      </c>
      <c r="I22" s="164">
        <v>354</v>
      </c>
      <c r="J22" s="164">
        <v>0</v>
      </c>
      <c r="K22" s="164">
        <v>124</v>
      </c>
      <c r="L22" s="164">
        <v>8</v>
      </c>
      <c r="M22" s="164">
        <v>25</v>
      </c>
      <c r="N22" s="164">
        <v>0</v>
      </c>
      <c r="O22" s="164">
        <v>0</v>
      </c>
      <c r="P22" s="164">
        <v>8</v>
      </c>
      <c r="Q22" s="164">
        <v>0</v>
      </c>
    </row>
    <row r="23" spans="1:17" ht="12.75">
      <c r="A23" s="24" t="s">
        <v>21</v>
      </c>
      <c r="B23" s="21">
        <v>22765</v>
      </c>
      <c r="C23" s="164">
        <v>9303</v>
      </c>
      <c r="D23" s="164">
        <v>4279</v>
      </c>
      <c r="E23" s="164">
        <v>88</v>
      </c>
      <c r="F23" s="164">
        <v>89</v>
      </c>
      <c r="G23" s="164">
        <v>523</v>
      </c>
      <c r="H23" s="164">
        <v>0</v>
      </c>
      <c r="I23" s="164">
        <v>1791</v>
      </c>
      <c r="J23" s="164">
        <v>1493</v>
      </c>
      <c r="K23" s="164">
        <v>1510</v>
      </c>
      <c r="L23" s="164">
        <v>52</v>
      </c>
      <c r="M23" s="164">
        <v>573</v>
      </c>
      <c r="N23" s="164">
        <v>1188</v>
      </c>
      <c r="O23" s="164">
        <v>17</v>
      </c>
      <c r="P23" s="164">
        <v>17</v>
      </c>
      <c r="Q23" s="164">
        <v>0</v>
      </c>
    </row>
    <row r="24" spans="1:17" ht="12.75">
      <c r="A24" s="24"/>
      <c r="B24" s="21"/>
      <c r="C24" s="164"/>
      <c r="D24" s="164"/>
      <c r="E24" s="164"/>
      <c r="F24" s="164"/>
      <c r="G24" s="164"/>
      <c r="H24" s="164"/>
      <c r="I24" s="164"/>
      <c r="J24" s="164"/>
      <c r="K24" s="164"/>
      <c r="L24" s="164"/>
      <c r="M24" s="164"/>
      <c r="N24" s="164"/>
      <c r="O24" s="164"/>
      <c r="P24" s="164"/>
      <c r="Q24" s="164"/>
    </row>
    <row r="25" spans="1:17" ht="12.75">
      <c r="A25" s="24" t="s">
        <v>23</v>
      </c>
      <c r="B25" s="21">
        <v>28190</v>
      </c>
      <c r="C25" s="164">
        <v>9522</v>
      </c>
      <c r="D25" s="164">
        <v>2874</v>
      </c>
      <c r="E25" s="164">
        <v>14</v>
      </c>
      <c r="F25" s="164">
        <v>27</v>
      </c>
      <c r="G25" s="164">
        <v>1689</v>
      </c>
      <c r="H25" s="164">
        <v>152</v>
      </c>
      <c r="I25" s="164">
        <v>979</v>
      </c>
      <c r="J25" s="164">
        <v>821</v>
      </c>
      <c r="K25" s="164">
        <v>2538</v>
      </c>
      <c r="L25" s="164">
        <v>137</v>
      </c>
      <c r="M25" s="164">
        <v>29</v>
      </c>
      <c r="N25" s="164">
        <v>525</v>
      </c>
      <c r="O25" s="164">
        <v>376</v>
      </c>
      <c r="P25" s="164">
        <v>0</v>
      </c>
      <c r="Q25" s="164">
        <v>1009</v>
      </c>
    </row>
    <row r="26" spans="1:17" ht="12.75">
      <c r="A26" s="24" t="s">
        <v>24</v>
      </c>
      <c r="B26" s="21" t="s">
        <v>261</v>
      </c>
      <c r="C26" s="164" t="s">
        <v>261</v>
      </c>
      <c r="D26" s="164" t="s">
        <v>261</v>
      </c>
      <c r="E26" s="164" t="s">
        <v>261</v>
      </c>
      <c r="F26" s="164" t="s">
        <v>261</v>
      </c>
      <c r="G26" s="164" t="s">
        <v>261</v>
      </c>
      <c r="H26" s="164" t="s">
        <v>261</v>
      </c>
      <c r="I26" s="164" t="s">
        <v>261</v>
      </c>
      <c r="J26" s="164" t="s">
        <v>261</v>
      </c>
      <c r="K26" s="164" t="s">
        <v>261</v>
      </c>
      <c r="L26" s="164" t="s">
        <v>261</v>
      </c>
      <c r="M26" s="164" t="s">
        <v>261</v>
      </c>
      <c r="N26" s="164" t="s">
        <v>261</v>
      </c>
      <c r="O26" s="164" t="s">
        <v>261</v>
      </c>
      <c r="P26" s="164" t="s">
        <v>261</v>
      </c>
      <c r="Q26" s="164" t="s">
        <v>261</v>
      </c>
    </row>
    <row r="27" spans="1:17" ht="12.75">
      <c r="A27" s="24" t="s">
        <v>25</v>
      </c>
      <c r="B27" s="21">
        <v>6714</v>
      </c>
      <c r="C27" s="164">
        <v>2611</v>
      </c>
      <c r="D27" s="164">
        <v>2053</v>
      </c>
      <c r="E27" s="164">
        <v>0</v>
      </c>
      <c r="F27" s="164">
        <v>0</v>
      </c>
      <c r="G27" s="164">
        <v>430</v>
      </c>
      <c r="H27" s="164">
        <v>6</v>
      </c>
      <c r="I27" s="164">
        <v>717</v>
      </c>
      <c r="J27" s="164">
        <v>7</v>
      </c>
      <c r="K27" s="164">
        <v>509</v>
      </c>
      <c r="L27" s="164">
        <v>37</v>
      </c>
      <c r="M27" s="164">
        <v>27</v>
      </c>
      <c r="N27" s="164">
        <v>15</v>
      </c>
      <c r="O27" s="164">
        <v>0</v>
      </c>
      <c r="P27" s="164">
        <v>0</v>
      </c>
      <c r="Q27" s="164">
        <v>0</v>
      </c>
    </row>
    <row r="28" spans="1:17" ht="12.75">
      <c r="A28" s="24" t="s">
        <v>26</v>
      </c>
      <c r="B28" s="21">
        <v>686</v>
      </c>
      <c r="C28" s="164">
        <v>585</v>
      </c>
      <c r="D28" s="164">
        <v>223</v>
      </c>
      <c r="E28" s="164">
        <v>1</v>
      </c>
      <c r="F28" s="164">
        <v>1</v>
      </c>
      <c r="G28" s="164">
        <v>37</v>
      </c>
      <c r="H28" s="164">
        <v>0</v>
      </c>
      <c r="I28" s="164">
        <v>242</v>
      </c>
      <c r="J28" s="164">
        <v>14</v>
      </c>
      <c r="K28" s="164">
        <v>190</v>
      </c>
      <c r="L28" s="164">
        <v>0</v>
      </c>
      <c r="M28" s="164">
        <v>1</v>
      </c>
      <c r="N28" s="164">
        <v>15</v>
      </c>
      <c r="O28" s="164">
        <v>0</v>
      </c>
      <c r="P28" s="164">
        <v>0</v>
      </c>
      <c r="Q28" s="164">
        <v>336</v>
      </c>
    </row>
    <row r="29" spans="1:17" ht="12.75">
      <c r="A29" s="24" t="s">
        <v>27</v>
      </c>
      <c r="B29" s="21">
        <v>15854</v>
      </c>
      <c r="C29" s="164">
        <v>11092</v>
      </c>
      <c r="D29" s="164">
        <v>3288</v>
      </c>
      <c r="E29" s="164">
        <v>0</v>
      </c>
      <c r="F29" s="164">
        <v>0</v>
      </c>
      <c r="G29" s="164">
        <v>936</v>
      </c>
      <c r="H29" s="164">
        <v>0</v>
      </c>
      <c r="I29" s="164">
        <v>78</v>
      </c>
      <c r="J29" s="164">
        <v>177</v>
      </c>
      <c r="K29" s="164">
        <v>1810</v>
      </c>
      <c r="L29" s="164">
        <v>155</v>
      </c>
      <c r="M29" s="164">
        <v>825</v>
      </c>
      <c r="N29" s="164">
        <v>85</v>
      </c>
      <c r="O29" s="164">
        <v>0</v>
      </c>
      <c r="P29" s="164">
        <v>0</v>
      </c>
      <c r="Q29" s="164">
        <v>5384</v>
      </c>
    </row>
    <row r="30" spans="1:17" ht="12.75">
      <c r="A30" s="24"/>
      <c r="B30" s="21"/>
      <c r="C30" s="164"/>
      <c r="D30" s="164"/>
      <c r="E30" s="164"/>
      <c r="F30" s="164"/>
      <c r="G30" s="164"/>
      <c r="H30" s="164"/>
      <c r="I30" s="164"/>
      <c r="J30" s="164"/>
      <c r="K30" s="164"/>
      <c r="L30" s="164"/>
      <c r="M30" s="164"/>
      <c r="N30" s="164"/>
      <c r="O30" s="164"/>
      <c r="P30" s="164"/>
      <c r="Q30" s="164"/>
    </row>
    <row r="31" spans="1:17" ht="12.75">
      <c r="A31" s="24" t="s">
        <v>28</v>
      </c>
      <c r="B31" s="21">
        <v>30545</v>
      </c>
      <c r="C31" s="164">
        <v>10008</v>
      </c>
      <c r="D31" s="164">
        <v>7567</v>
      </c>
      <c r="E31" s="164">
        <v>72</v>
      </c>
      <c r="F31" s="164">
        <v>0</v>
      </c>
      <c r="G31" s="164">
        <v>150</v>
      </c>
      <c r="H31" s="164">
        <v>34</v>
      </c>
      <c r="I31" s="164">
        <v>1439</v>
      </c>
      <c r="J31" s="164">
        <v>0</v>
      </c>
      <c r="K31" s="164">
        <v>332</v>
      </c>
      <c r="L31" s="164">
        <v>286</v>
      </c>
      <c r="M31" s="164">
        <v>498</v>
      </c>
      <c r="N31" s="164">
        <v>442</v>
      </c>
      <c r="O31" s="164">
        <v>0</v>
      </c>
      <c r="P31" s="164">
        <v>0</v>
      </c>
      <c r="Q31" s="164">
        <v>0</v>
      </c>
    </row>
    <row r="32" spans="1:17" ht="12.75">
      <c r="A32" s="24" t="s">
        <v>29</v>
      </c>
      <c r="B32" s="21">
        <v>13747</v>
      </c>
      <c r="C32" s="164">
        <v>8133</v>
      </c>
      <c r="D32" s="164">
        <v>6114</v>
      </c>
      <c r="E32" s="164">
        <v>15</v>
      </c>
      <c r="F32" s="164">
        <v>0</v>
      </c>
      <c r="G32" s="164">
        <v>62</v>
      </c>
      <c r="H32" s="164">
        <v>0</v>
      </c>
      <c r="I32" s="164">
        <v>413</v>
      </c>
      <c r="J32" s="164">
        <v>15</v>
      </c>
      <c r="K32" s="164">
        <v>1602</v>
      </c>
      <c r="L32" s="164">
        <v>0</v>
      </c>
      <c r="M32" s="164">
        <v>0</v>
      </c>
      <c r="N32" s="164">
        <v>659</v>
      </c>
      <c r="O32" s="164">
        <v>0</v>
      </c>
      <c r="P32" s="164">
        <v>0</v>
      </c>
      <c r="Q32" s="164">
        <v>978</v>
      </c>
    </row>
    <row r="33" spans="1:17" ht="12.75">
      <c r="A33" s="24" t="s">
        <v>30</v>
      </c>
      <c r="B33" s="21">
        <v>13686</v>
      </c>
      <c r="C33" s="164">
        <v>11360</v>
      </c>
      <c r="D33" s="164">
        <v>2480</v>
      </c>
      <c r="E33" s="164">
        <v>0</v>
      </c>
      <c r="F33" s="164">
        <v>0</v>
      </c>
      <c r="G33" s="164">
        <v>765</v>
      </c>
      <c r="H33" s="164">
        <v>2</v>
      </c>
      <c r="I33" s="164">
        <v>2094</v>
      </c>
      <c r="J33" s="164">
        <v>7832</v>
      </c>
      <c r="K33" s="164">
        <v>282</v>
      </c>
      <c r="L33" s="164">
        <v>64</v>
      </c>
      <c r="M33" s="164">
        <v>35</v>
      </c>
      <c r="N33" s="164">
        <v>432</v>
      </c>
      <c r="O33" s="164">
        <v>0</v>
      </c>
      <c r="P33" s="164">
        <v>0</v>
      </c>
      <c r="Q33" s="164">
        <v>0</v>
      </c>
    </row>
    <row r="34" spans="1:17" ht="12.75">
      <c r="A34" s="24" t="s">
        <v>31</v>
      </c>
      <c r="B34" s="21">
        <v>20242</v>
      </c>
      <c r="C34" s="164">
        <v>8760</v>
      </c>
      <c r="D34" s="164">
        <v>4304</v>
      </c>
      <c r="E34" s="164">
        <v>22</v>
      </c>
      <c r="F34" s="164">
        <v>0</v>
      </c>
      <c r="G34" s="164">
        <v>404</v>
      </c>
      <c r="H34" s="164">
        <v>24</v>
      </c>
      <c r="I34" s="164">
        <v>515</v>
      </c>
      <c r="J34" s="164">
        <v>904</v>
      </c>
      <c r="K34" s="164">
        <v>2919</v>
      </c>
      <c r="L34" s="164">
        <v>346</v>
      </c>
      <c r="M34" s="164">
        <v>442</v>
      </c>
      <c r="N34" s="164">
        <v>0</v>
      </c>
      <c r="O34" s="164">
        <v>0</v>
      </c>
      <c r="P34" s="164">
        <v>0</v>
      </c>
      <c r="Q34" s="164">
        <v>282</v>
      </c>
    </row>
    <row r="35" spans="1:17" ht="12.75">
      <c r="A35" s="24" t="s">
        <v>32</v>
      </c>
      <c r="B35" s="21">
        <v>8231</v>
      </c>
      <c r="C35" s="164">
        <v>3540</v>
      </c>
      <c r="D35" s="164">
        <v>1816</v>
      </c>
      <c r="E35" s="164">
        <v>5</v>
      </c>
      <c r="F35" s="164">
        <v>8</v>
      </c>
      <c r="G35" s="164">
        <v>608</v>
      </c>
      <c r="H35" s="164">
        <v>20</v>
      </c>
      <c r="I35" s="164">
        <v>350</v>
      </c>
      <c r="J35" s="164">
        <v>0</v>
      </c>
      <c r="K35" s="164">
        <v>912</v>
      </c>
      <c r="L35" s="164">
        <v>0</v>
      </c>
      <c r="M35" s="164">
        <v>30</v>
      </c>
      <c r="N35" s="164">
        <v>411</v>
      </c>
      <c r="O35" s="164">
        <v>0</v>
      </c>
      <c r="P35" s="164">
        <v>0</v>
      </c>
      <c r="Q35" s="164">
        <v>0</v>
      </c>
    </row>
    <row r="36" spans="1:17" ht="12.75">
      <c r="A36" s="24"/>
      <c r="B36" s="21"/>
      <c r="C36" s="164"/>
      <c r="D36" s="164"/>
      <c r="E36" s="164"/>
      <c r="F36" s="164"/>
      <c r="G36" s="164"/>
      <c r="H36" s="164"/>
      <c r="I36" s="164"/>
      <c r="J36" s="164"/>
      <c r="K36" s="164"/>
      <c r="L36" s="164"/>
      <c r="M36" s="164"/>
      <c r="N36" s="164"/>
      <c r="O36" s="164"/>
      <c r="P36" s="164"/>
      <c r="Q36" s="164"/>
    </row>
    <row r="37" spans="1:17" ht="12.75">
      <c r="A37" s="24" t="s">
        <v>33</v>
      </c>
      <c r="B37" s="21">
        <v>7596</v>
      </c>
      <c r="C37" s="164">
        <v>3557</v>
      </c>
      <c r="D37" s="164">
        <v>2003</v>
      </c>
      <c r="E37" s="164">
        <v>0</v>
      </c>
      <c r="F37" s="164">
        <v>0</v>
      </c>
      <c r="G37" s="164">
        <v>243</v>
      </c>
      <c r="H37" s="164">
        <v>4</v>
      </c>
      <c r="I37" s="164">
        <v>950</v>
      </c>
      <c r="J37" s="164">
        <v>22</v>
      </c>
      <c r="K37" s="164">
        <v>594</v>
      </c>
      <c r="L37" s="164">
        <v>648</v>
      </c>
      <c r="M37" s="164">
        <v>6</v>
      </c>
      <c r="N37" s="164">
        <v>208</v>
      </c>
      <c r="O37" s="164">
        <v>0</v>
      </c>
      <c r="P37" s="164">
        <v>0</v>
      </c>
      <c r="Q37" s="164">
        <v>0</v>
      </c>
    </row>
    <row r="38" spans="1:17" ht="12.75">
      <c r="A38" s="24" t="s">
        <v>34</v>
      </c>
      <c r="B38" s="21">
        <v>15506</v>
      </c>
      <c r="C38" s="164">
        <v>4207</v>
      </c>
      <c r="D38" s="164">
        <v>1252</v>
      </c>
      <c r="E38" s="164">
        <v>9</v>
      </c>
      <c r="F38" s="164">
        <v>158</v>
      </c>
      <c r="G38" s="164">
        <v>524</v>
      </c>
      <c r="H38" s="164">
        <v>9</v>
      </c>
      <c r="I38" s="164">
        <v>1423</v>
      </c>
      <c r="J38" s="164">
        <v>407</v>
      </c>
      <c r="K38" s="164">
        <v>727</v>
      </c>
      <c r="L38" s="164">
        <v>10</v>
      </c>
      <c r="M38" s="164">
        <v>19</v>
      </c>
      <c r="N38" s="164">
        <v>312</v>
      </c>
      <c r="O38" s="164">
        <v>0</v>
      </c>
      <c r="P38" s="164">
        <v>0</v>
      </c>
      <c r="Q38" s="164">
        <v>0</v>
      </c>
    </row>
    <row r="39" spans="1:17" ht="12.75">
      <c r="A39" s="24" t="s">
        <v>35</v>
      </c>
      <c r="B39" s="21">
        <v>31759</v>
      </c>
      <c r="C39" s="164">
        <v>8190</v>
      </c>
      <c r="D39" s="164">
        <v>4803</v>
      </c>
      <c r="E39" s="164">
        <v>81</v>
      </c>
      <c r="F39" s="164">
        <v>25</v>
      </c>
      <c r="G39" s="164">
        <v>0</v>
      </c>
      <c r="H39" s="164">
        <v>0</v>
      </c>
      <c r="I39" s="164">
        <v>698</v>
      </c>
      <c r="J39" s="164">
        <v>1186</v>
      </c>
      <c r="K39" s="164">
        <v>381</v>
      </c>
      <c r="L39" s="164">
        <v>979</v>
      </c>
      <c r="M39" s="164">
        <v>103</v>
      </c>
      <c r="N39" s="164">
        <v>346</v>
      </c>
      <c r="O39" s="164">
        <v>0</v>
      </c>
      <c r="P39" s="164">
        <v>0</v>
      </c>
      <c r="Q39" s="164">
        <v>0</v>
      </c>
    </row>
    <row r="40" spans="1:17" ht="12.75">
      <c r="A40" s="24" t="s">
        <v>36</v>
      </c>
      <c r="B40" s="21">
        <v>57907</v>
      </c>
      <c r="C40" s="164">
        <v>17665</v>
      </c>
      <c r="D40" s="164">
        <v>13454</v>
      </c>
      <c r="E40" s="164">
        <v>0</v>
      </c>
      <c r="F40" s="164">
        <v>97</v>
      </c>
      <c r="G40" s="164">
        <v>79</v>
      </c>
      <c r="H40" s="164">
        <v>0</v>
      </c>
      <c r="I40" s="164">
        <v>4960</v>
      </c>
      <c r="J40" s="164">
        <v>0</v>
      </c>
      <c r="K40" s="164">
        <v>745</v>
      </c>
      <c r="L40" s="164">
        <v>53</v>
      </c>
      <c r="M40" s="164">
        <v>118</v>
      </c>
      <c r="N40" s="164">
        <v>352</v>
      </c>
      <c r="O40" s="164">
        <v>0</v>
      </c>
      <c r="P40" s="164">
        <v>0</v>
      </c>
      <c r="Q40" s="164">
        <v>8</v>
      </c>
    </row>
    <row r="41" spans="1:17" ht="12.75">
      <c r="A41" s="24" t="s">
        <v>37</v>
      </c>
      <c r="B41" s="21">
        <v>25489</v>
      </c>
      <c r="C41" s="164">
        <v>13126</v>
      </c>
      <c r="D41" s="164">
        <v>6926</v>
      </c>
      <c r="E41" s="164">
        <v>0</v>
      </c>
      <c r="F41" s="164">
        <v>0</v>
      </c>
      <c r="G41" s="164">
        <v>120</v>
      </c>
      <c r="H41" s="164">
        <v>0</v>
      </c>
      <c r="I41" s="164">
        <v>2731</v>
      </c>
      <c r="J41" s="164">
        <v>595</v>
      </c>
      <c r="K41" s="164">
        <v>591</v>
      </c>
      <c r="L41" s="164">
        <v>27</v>
      </c>
      <c r="M41" s="164">
        <v>275</v>
      </c>
      <c r="N41" s="164">
        <v>1628</v>
      </c>
      <c r="O41" s="164">
        <v>1</v>
      </c>
      <c r="P41" s="164">
        <v>0</v>
      </c>
      <c r="Q41" s="164">
        <v>4423</v>
      </c>
    </row>
    <row r="42" spans="1:17" ht="12.75">
      <c r="A42" s="24"/>
      <c r="B42" s="21"/>
      <c r="C42" s="164"/>
      <c r="D42" s="164"/>
      <c r="E42" s="164"/>
      <c r="F42" s="164"/>
      <c r="G42" s="164"/>
      <c r="H42" s="164"/>
      <c r="I42" s="164"/>
      <c r="J42" s="164"/>
      <c r="K42" s="164"/>
      <c r="L42" s="164"/>
      <c r="M42" s="164"/>
      <c r="N42" s="164"/>
      <c r="O42" s="164"/>
      <c r="P42" s="164"/>
      <c r="Q42" s="164"/>
    </row>
    <row r="43" spans="1:17" ht="12.75">
      <c r="A43" s="24" t="s">
        <v>38</v>
      </c>
      <c r="B43" s="21">
        <v>10970</v>
      </c>
      <c r="C43" s="164">
        <v>3132</v>
      </c>
      <c r="D43" s="164">
        <v>1529</v>
      </c>
      <c r="E43" s="164">
        <v>0</v>
      </c>
      <c r="F43" s="164">
        <v>0</v>
      </c>
      <c r="G43" s="164">
        <v>455</v>
      </c>
      <c r="H43" s="164">
        <v>0</v>
      </c>
      <c r="I43" s="164">
        <v>301</v>
      </c>
      <c r="J43" s="164">
        <v>443</v>
      </c>
      <c r="K43" s="164">
        <v>329</v>
      </c>
      <c r="L43" s="164">
        <v>38</v>
      </c>
      <c r="M43" s="164">
        <v>93</v>
      </c>
      <c r="N43" s="164">
        <v>111</v>
      </c>
      <c r="O43" s="164">
        <v>0</v>
      </c>
      <c r="P43" s="164">
        <v>0</v>
      </c>
      <c r="Q43" s="164">
        <v>25</v>
      </c>
    </row>
    <row r="44" spans="1:17" ht="12.75">
      <c r="A44" s="24" t="s">
        <v>39</v>
      </c>
      <c r="B44" s="21">
        <v>29398</v>
      </c>
      <c r="C44" s="164">
        <v>11727</v>
      </c>
      <c r="D44" s="164">
        <v>3519</v>
      </c>
      <c r="E44" s="164">
        <v>16</v>
      </c>
      <c r="F44" s="164">
        <v>64</v>
      </c>
      <c r="G44" s="164">
        <v>474</v>
      </c>
      <c r="H44" s="164">
        <v>31</v>
      </c>
      <c r="I44" s="164">
        <v>1343</v>
      </c>
      <c r="J44" s="164">
        <v>0</v>
      </c>
      <c r="K44" s="164">
        <v>2004</v>
      </c>
      <c r="L44" s="164">
        <v>0</v>
      </c>
      <c r="M44" s="164">
        <v>1406</v>
      </c>
      <c r="N44" s="164">
        <v>170</v>
      </c>
      <c r="O44" s="164">
        <v>0</v>
      </c>
      <c r="P44" s="164">
        <v>0</v>
      </c>
      <c r="Q44" s="164">
        <v>4522</v>
      </c>
    </row>
    <row r="45" spans="1:17" ht="12.75">
      <c r="A45" s="24" t="s">
        <v>40</v>
      </c>
      <c r="B45" s="21">
        <v>4725</v>
      </c>
      <c r="C45" s="164">
        <v>4454</v>
      </c>
      <c r="D45" s="164">
        <v>883</v>
      </c>
      <c r="E45" s="164">
        <v>0</v>
      </c>
      <c r="F45" s="164">
        <v>0</v>
      </c>
      <c r="G45" s="164">
        <v>3523</v>
      </c>
      <c r="H45" s="164">
        <v>0</v>
      </c>
      <c r="I45" s="164">
        <v>854</v>
      </c>
      <c r="J45" s="164">
        <v>0</v>
      </c>
      <c r="K45" s="164">
        <v>180</v>
      </c>
      <c r="L45" s="164">
        <v>7</v>
      </c>
      <c r="M45" s="164">
        <v>396</v>
      </c>
      <c r="N45" s="164">
        <v>50</v>
      </c>
      <c r="O45" s="164">
        <v>0</v>
      </c>
      <c r="P45" s="164">
        <v>1155</v>
      </c>
      <c r="Q45" s="164">
        <v>0</v>
      </c>
    </row>
    <row r="46" spans="1:17" ht="12.75">
      <c r="A46" s="24" t="s">
        <v>41</v>
      </c>
      <c r="B46" s="21">
        <v>7156</v>
      </c>
      <c r="C46" s="164">
        <v>3301</v>
      </c>
      <c r="D46" s="164">
        <v>1372</v>
      </c>
      <c r="E46" s="164">
        <v>0</v>
      </c>
      <c r="F46" s="164">
        <v>0</v>
      </c>
      <c r="G46" s="164">
        <v>0</v>
      </c>
      <c r="H46" s="164">
        <v>13</v>
      </c>
      <c r="I46" s="164">
        <v>1274</v>
      </c>
      <c r="J46" s="164">
        <v>0</v>
      </c>
      <c r="K46" s="164">
        <v>597</v>
      </c>
      <c r="L46" s="164">
        <v>35</v>
      </c>
      <c r="M46" s="164">
        <v>0</v>
      </c>
      <c r="N46" s="164">
        <v>294</v>
      </c>
      <c r="O46" s="164">
        <v>0</v>
      </c>
      <c r="P46" s="164">
        <v>9</v>
      </c>
      <c r="Q46" s="164">
        <v>16</v>
      </c>
    </row>
    <row r="47" spans="1:17" ht="12.75">
      <c r="A47" s="24" t="s">
        <v>42</v>
      </c>
      <c r="B47" s="21">
        <v>4297</v>
      </c>
      <c r="C47" s="164">
        <v>2143</v>
      </c>
      <c r="D47" s="164">
        <v>1241</v>
      </c>
      <c r="E47" s="164">
        <v>0</v>
      </c>
      <c r="F47" s="164">
        <v>3</v>
      </c>
      <c r="G47" s="164">
        <v>522</v>
      </c>
      <c r="H47" s="164">
        <v>3</v>
      </c>
      <c r="I47" s="164">
        <v>569</v>
      </c>
      <c r="J47" s="164">
        <v>197</v>
      </c>
      <c r="K47" s="164">
        <v>180</v>
      </c>
      <c r="L47" s="164">
        <v>4</v>
      </c>
      <c r="M47" s="164">
        <v>20</v>
      </c>
      <c r="N47" s="164">
        <v>25</v>
      </c>
      <c r="O47" s="164">
        <v>0</v>
      </c>
      <c r="P47" s="164">
        <v>0</v>
      </c>
      <c r="Q47" s="164">
        <v>0</v>
      </c>
    </row>
    <row r="48" spans="1:17" ht="12.75">
      <c r="A48" s="24"/>
      <c r="B48" s="21"/>
      <c r="C48" s="164"/>
      <c r="D48" s="164"/>
      <c r="E48" s="164"/>
      <c r="F48" s="164"/>
      <c r="G48" s="164"/>
      <c r="H48" s="164"/>
      <c r="I48" s="164"/>
      <c r="J48" s="164"/>
      <c r="K48" s="164"/>
      <c r="L48" s="164"/>
      <c r="M48" s="164"/>
      <c r="N48" s="164"/>
      <c r="O48" s="164"/>
      <c r="P48" s="164"/>
      <c r="Q48" s="164"/>
    </row>
    <row r="49" spans="1:17" ht="12.75">
      <c r="A49" s="24" t="s">
        <v>43</v>
      </c>
      <c r="B49" s="21">
        <v>4364</v>
      </c>
      <c r="C49" s="164">
        <v>2139</v>
      </c>
      <c r="D49" s="164">
        <v>970</v>
      </c>
      <c r="E49" s="164">
        <v>0</v>
      </c>
      <c r="F49" s="164">
        <v>0</v>
      </c>
      <c r="G49" s="164">
        <v>274</v>
      </c>
      <c r="H49" s="164">
        <v>3</v>
      </c>
      <c r="I49" s="164">
        <v>507</v>
      </c>
      <c r="J49" s="164">
        <v>18</v>
      </c>
      <c r="K49" s="164">
        <v>87</v>
      </c>
      <c r="L49" s="164">
        <v>234</v>
      </c>
      <c r="M49" s="164">
        <v>0</v>
      </c>
      <c r="N49" s="164">
        <v>224</v>
      </c>
      <c r="O49" s="164">
        <v>0</v>
      </c>
      <c r="P49" s="164">
        <v>0</v>
      </c>
      <c r="Q49" s="164">
        <v>766</v>
      </c>
    </row>
    <row r="50" spans="1:17" ht="12.75">
      <c r="A50" s="24" t="s">
        <v>44</v>
      </c>
      <c r="B50" s="21">
        <v>27427</v>
      </c>
      <c r="C50" s="164">
        <v>11850</v>
      </c>
      <c r="D50" s="164">
        <v>4196</v>
      </c>
      <c r="E50" s="164">
        <v>0</v>
      </c>
      <c r="F50" s="164">
        <v>0</v>
      </c>
      <c r="G50" s="164">
        <v>3970</v>
      </c>
      <c r="H50" s="164">
        <v>17</v>
      </c>
      <c r="I50" s="164">
        <v>1619</v>
      </c>
      <c r="J50" s="164">
        <v>48</v>
      </c>
      <c r="K50" s="164">
        <v>3065</v>
      </c>
      <c r="L50" s="164">
        <v>931</v>
      </c>
      <c r="M50" s="164">
        <v>1603</v>
      </c>
      <c r="N50" s="164">
        <v>184</v>
      </c>
      <c r="O50" s="164">
        <v>1</v>
      </c>
      <c r="P50" s="164">
        <v>0</v>
      </c>
      <c r="Q50" s="164">
        <v>0</v>
      </c>
    </row>
    <row r="51" spans="1:17" ht="12.75">
      <c r="A51" s="24" t="s">
        <v>45</v>
      </c>
      <c r="B51" s="21">
        <v>14005</v>
      </c>
      <c r="C51" s="164">
        <v>6377</v>
      </c>
      <c r="D51" s="164">
        <v>4098</v>
      </c>
      <c r="E51" s="164">
        <v>8</v>
      </c>
      <c r="F51" s="164">
        <v>0</v>
      </c>
      <c r="G51" s="164">
        <v>303</v>
      </c>
      <c r="H51" s="164">
        <v>8</v>
      </c>
      <c r="I51" s="164">
        <v>525</v>
      </c>
      <c r="J51" s="164">
        <v>837</v>
      </c>
      <c r="K51" s="164">
        <v>1117</v>
      </c>
      <c r="L51" s="164">
        <v>296</v>
      </c>
      <c r="M51" s="164">
        <v>118</v>
      </c>
      <c r="N51" s="164">
        <v>212</v>
      </c>
      <c r="O51" s="164">
        <v>25</v>
      </c>
      <c r="P51" s="164">
        <v>8</v>
      </c>
      <c r="Q51" s="164">
        <v>26</v>
      </c>
    </row>
    <row r="52" spans="1:17" ht="12.75">
      <c r="A52" s="24" t="s">
        <v>46</v>
      </c>
      <c r="B52" s="21">
        <v>93169</v>
      </c>
      <c r="C52" s="164">
        <v>33881</v>
      </c>
      <c r="D52" s="164">
        <v>17078</v>
      </c>
      <c r="E52" s="164">
        <v>174</v>
      </c>
      <c r="F52" s="164">
        <v>1364</v>
      </c>
      <c r="G52" s="164">
        <v>5357</v>
      </c>
      <c r="H52" s="164">
        <v>68</v>
      </c>
      <c r="I52" s="164">
        <v>1401</v>
      </c>
      <c r="J52" s="164">
        <v>5831</v>
      </c>
      <c r="K52" s="164">
        <v>3680</v>
      </c>
      <c r="L52" s="164">
        <v>68</v>
      </c>
      <c r="M52" s="164">
        <v>200</v>
      </c>
      <c r="N52" s="164">
        <v>263</v>
      </c>
      <c r="O52" s="164">
        <v>9</v>
      </c>
      <c r="P52" s="164">
        <v>0</v>
      </c>
      <c r="Q52" s="164">
        <v>284</v>
      </c>
    </row>
    <row r="53" spans="1:17" ht="12.75">
      <c r="A53" s="24" t="s">
        <v>47</v>
      </c>
      <c r="B53" s="21">
        <v>17178</v>
      </c>
      <c r="C53" s="164">
        <v>6690</v>
      </c>
      <c r="D53" s="164">
        <v>3163</v>
      </c>
      <c r="E53" s="164">
        <v>15</v>
      </c>
      <c r="F53" s="164">
        <v>58</v>
      </c>
      <c r="G53" s="164">
        <v>913</v>
      </c>
      <c r="H53" s="164">
        <v>37</v>
      </c>
      <c r="I53" s="164">
        <v>1331</v>
      </c>
      <c r="J53" s="164">
        <v>0</v>
      </c>
      <c r="K53" s="164">
        <v>1922</v>
      </c>
      <c r="L53" s="164">
        <v>86</v>
      </c>
      <c r="M53" s="164">
        <v>296</v>
      </c>
      <c r="N53" s="164">
        <v>133</v>
      </c>
      <c r="O53" s="164">
        <v>0</v>
      </c>
      <c r="P53" s="164">
        <v>0</v>
      </c>
      <c r="Q53" s="164">
        <v>0</v>
      </c>
    </row>
    <row r="54" spans="1:17" ht="12.75">
      <c r="A54" s="24"/>
      <c r="B54" s="21"/>
      <c r="C54" s="164"/>
      <c r="D54" s="164"/>
      <c r="E54" s="164"/>
      <c r="F54" s="164"/>
      <c r="G54" s="164"/>
      <c r="H54" s="164"/>
      <c r="I54" s="164"/>
      <c r="J54" s="164"/>
      <c r="K54" s="164"/>
      <c r="L54" s="164"/>
      <c r="M54" s="164"/>
      <c r="N54" s="164"/>
      <c r="O54" s="164"/>
      <c r="P54" s="164"/>
      <c r="Q54" s="164"/>
    </row>
    <row r="55" spans="1:17" ht="12.75">
      <c r="A55" s="24" t="s">
        <v>48</v>
      </c>
      <c r="B55" s="21">
        <v>2397</v>
      </c>
      <c r="C55" s="164">
        <v>1008</v>
      </c>
      <c r="D55" s="164">
        <v>548</v>
      </c>
      <c r="E55" s="164">
        <v>3</v>
      </c>
      <c r="F55" s="164">
        <v>0</v>
      </c>
      <c r="G55" s="164">
        <v>98</v>
      </c>
      <c r="H55" s="164">
        <v>0</v>
      </c>
      <c r="I55" s="164">
        <v>301</v>
      </c>
      <c r="J55" s="164">
        <v>2</v>
      </c>
      <c r="K55" s="164">
        <v>129</v>
      </c>
      <c r="L55" s="164">
        <v>31</v>
      </c>
      <c r="M55" s="164">
        <v>68</v>
      </c>
      <c r="N55" s="164">
        <v>46</v>
      </c>
      <c r="O55" s="164">
        <v>0</v>
      </c>
      <c r="P55" s="164">
        <v>0</v>
      </c>
      <c r="Q55" s="164">
        <v>0</v>
      </c>
    </row>
    <row r="56" spans="1:17" ht="12.75">
      <c r="A56" s="24" t="s">
        <v>49</v>
      </c>
      <c r="B56" s="21">
        <v>46359</v>
      </c>
      <c r="C56" s="164">
        <v>36282</v>
      </c>
      <c r="D56" s="164">
        <v>10941</v>
      </c>
      <c r="E56" s="164">
        <v>3</v>
      </c>
      <c r="F56" s="164">
        <v>52</v>
      </c>
      <c r="G56" s="164">
        <v>18690</v>
      </c>
      <c r="H56" s="164">
        <v>50</v>
      </c>
      <c r="I56" s="164">
        <v>2379</v>
      </c>
      <c r="J56" s="164">
        <v>0</v>
      </c>
      <c r="K56" s="164">
        <v>6953</v>
      </c>
      <c r="L56" s="164">
        <v>338</v>
      </c>
      <c r="M56" s="164">
        <v>25</v>
      </c>
      <c r="N56" s="164">
        <v>1051</v>
      </c>
      <c r="O56" s="164">
        <v>0</v>
      </c>
      <c r="P56" s="164">
        <v>0</v>
      </c>
      <c r="Q56" s="164">
        <v>5300</v>
      </c>
    </row>
    <row r="57" spans="1:17" ht="12.75">
      <c r="A57" s="24" t="s">
        <v>50</v>
      </c>
      <c r="B57" s="21">
        <v>7778</v>
      </c>
      <c r="C57" s="164">
        <v>3988</v>
      </c>
      <c r="D57" s="164">
        <v>890</v>
      </c>
      <c r="E57" s="164">
        <v>41</v>
      </c>
      <c r="F57" s="164">
        <v>1</v>
      </c>
      <c r="G57" s="164">
        <v>177</v>
      </c>
      <c r="H57" s="164">
        <v>1</v>
      </c>
      <c r="I57" s="164">
        <v>1570</v>
      </c>
      <c r="J57" s="164">
        <v>0</v>
      </c>
      <c r="K57" s="164">
        <v>471</v>
      </c>
      <c r="L57" s="164">
        <v>485</v>
      </c>
      <c r="M57" s="164">
        <v>275</v>
      </c>
      <c r="N57" s="164">
        <v>78</v>
      </c>
      <c r="O57" s="164">
        <v>0</v>
      </c>
      <c r="P57" s="164">
        <v>0</v>
      </c>
      <c r="Q57" s="164">
        <v>0</v>
      </c>
    </row>
    <row r="58" spans="1:17" ht="12.75">
      <c r="A58" s="24" t="s">
        <v>51</v>
      </c>
      <c r="B58" s="21">
        <v>10897</v>
      </c>
      <c r="C58" s="164">
        <v>7378</v>
      </c>
      <c r="D58" s="164">
        <v>1123</v>
      </c>
      <c r="E58" s="164">
        <v>1</v>
      </c>
      <c r="F58" s="164">
        <v>0</v>
      </c>
      <c r="G58" s="164">
        <v>1720</v>
      </c>
      <c r="H58" s="164">
        <v>7</v>
      </c>
      <c r="I58" s="164">
        <v>4878</v>
      </c>
      <c r="J58" s="164">
        <v>0</v>
      </c>
      <c r="K58" s="164">
        <v>258</v>
      </c>
      <c r="L58" s="164">
        <v>338</v>
      </c>
      <c r="M58" s="164">
        <v>393</v>
      </c>
      <c r="N58" s="164">
        <v>214</v>
      </c>
      <c r="O58" s="164">
        <v>0</v>
      </c>
      <c r="P58" s="164">
        <v>0</v>
      </c>
      <c r="Q58" s="164">
        <v>361</v>
      </c>
    </row>
    <row r="59" spans="1:17" ht="12.75">
      <c r="A59" s="24" t="s">
        <v>52</v>
      </c>
      <c r="B59" s="21">
        <v>66070</v>
      </c>
      <c r="C59" s="164">
        <v>17665</v>
      </c>
      <c r="D59" s="164">
        <v>8209</v>
      </c>
      <c r="E59" s="164">
        <v>43</v>
      </c>
      <c r="F59" s="164">
        <v>0</v>
      </c>
      <c r="G59" s="164">
        <v>990</v>
      </c>
      <c r="H59" s="164">
        <v>3</v>
      </c>
      <c r="I59" s="164">
        <v>1410</v>
      </c>
      <c r="J59" s="164">
        <v>609</v>
      </c>
      <c r="K59" s="164">
        <v>2971</v>
      </c>
      <c r="L59" s="164">
        <v>1809</v>
      </c>
      <c r="M59" s="164">
        <v>1107</v>
      </c>
      <c r="N59" s="164">
        <v>0</v>
      </c>
      <c r="O59" s="164">
        <v>0</v>
      </c>
      <c r="P59" s="164">
        <v>0</v>
      </c>
      <c r="Q59" s="164">
        <v>3480</v>
      </c>
    </row>
    <row r="60" spans="1:17" ht="12.75">
      <c r="A60" s="24"/>
      <c r="B60" s="21"/>
      <c r="C60" s="164"/>
      <c r="D60" s="164"/>
      <c r="E60" s="164"/>
      <c r="F60" s="164"/>
      <c r="G60" s="164"/>
      <c r="H60" s="164"/>
      <c r="I60" s="164"/>
      <c r="J60" s="164"/>
      <c r="K60" s="164"/>
      <c r="L60" s="164"/>
      <c r="M60" s="164"/>
      <c r="N60" s="164"/>
      <c r="O60" s="164"/>
      <c r="P60" s="164"/>
      <c r="Q60" s="164"/>
    </row>
    <row r="61" spans="1:17" ht="12.75">
      <c r="A61" s="24" t="s">
        <v>53</v>
      </c>
      <c r="B61" s="21">
        <v>14187</v>
      </c>
      <c r="C61" s="164">
        <v>1351</v>
      </c>
      <c r="D61" s="164">
        <v>186</v>
      </c>
      <c r="E61" s="164">
        <v>79</v>
      </c>
      <c r="F61" s="164">
        <v>13</v>
      </c>
      <c r="G61" s="164">
        <v>177</v>
      </c>
      <c r="H61" s="164">
        <v>95</v>
      </c>
      <c r="I61" s="164">
        <v>88</v>
      </c>
      <c r="J61" s="164">
        <v>390</v>
      </c>
      <c r="K61" s="164">
        <v>283</v>
      </c>
      <c r="L61" s="164">
        <v>30</v>
      </c>
      <c r="M61" s="164">
        <v>11</v>
      </c>
      <c r="N61" s="164">
        <v>27</v>
      </c>
      <c r="O61" s="164">
        <v>6</v>
      </c>
      <c r="P61" s="164">
        <v>6</v>
      </c>
      <c r="Q61" s="164">
        <v>19</v>
      </c>
    </row>
    <row r="62" spans="1:17" ht="12.75">
      <c r="A62" s="24" t="s">
        <v>54</v>
      </c>
      <c r="B62" s="21">
        <v>9647</v>
      </c>
      <c r="C62" s="164">
        <v>3444</v>
      </c>
      <c r="D62" s="164">
        <v>2320</v>
      </c>
      <c r="E62" s="164">
        <v>13</v>
      </c>
      <c r="F62" s="164">
        <v>0</v>
      </c>
      <c r="G62" s="164">
        <v>91</v>
      </c>
      <c r="H62" s="164">
        <v>0</v>
      </c>
      <c r="I62" s="164">
        <v>331</v>
      </c>
      <c r="J62" s="164">
        <v>0</v>
      </c>
      <c r="K62" s="164">
        <v>535</v>
      </c>
      <c r="L62" s="164">
        <v>0</v>
      </c>
      <c r="M62" s="164">
        <v>43</v>
      </c>
      <c r="N62" s="164">
        <v>21</v>
      </c>
      <c r="O62" s="164">
        <v>0</v>
      </c>
      <c r="P62" s="164">
        <v>0</v>
      </c>
      <c r="Q62" s="164">
        <v>394</v>
      </c>
    </row>
    <row r="63" spans="1:17" ht="12.75">
      <c r="A63" s="24" t="s">
        <v>55</v>
      </c>
      <c r="B63" s="21">
        <v>8472</v>
      </c>
      <c r="C63" s="164">
        <v>5109</v>
      </c>
      <c r="D63" s="164">
        <v>2980</v>
      </c>
      <c r="E63" s="164">
        <v>12</v>
      </c>
      <c r="F63" s="164">
        <v>0</v>
      </c>
      <c r="G63" s="164">
        <v>417</v>
      </c>
      <c r="H63" s="164">
        <v>29</v>
      </c>
      <c r="I63" s="164">
        <v>439</v>
      </c>
      <c r="J63" s="164">
        <v>1186</v>
      </c>
      <c r="K63" s="164">
        <v>172</v>
      </c>
      <c r="L63" s="164">
        <v>283</v>
      </c>
      <c r="M63" s="164">
        <v>12</v>
      </c>
      <c r="N63" s="164">
        <v>373</v>
      </c>
      <c r="O63" s="164">
        <v>48</v>
      </c>
      <c r="P63" s="164">
        <v>0</v>
      </c>
      <c r="Q63" s="164">
        <v>257</v>
      </c>
    </row>
    <row r="64" spans="1:17" ht="12.75">
      <c r="A64" s="24" t="s">
        <v>56</v>
      </c>
      <c r="B64" s="21">
        <v>977</v>
      </c>
      <c r="C64" s="164">
        <v>620</v>
      </c>
      <c r="D64" s="164">
        <v>163</v>
      </c>
      <c r="E64" s="164">
        <v>0</v>
      </c>
      <c r="F64" s="164">
        <v>0</v>
      </c>
      <c r="G64" s="164">
        <v>0</v>
      </c>
      <c r="H64" s="164">
        <v>16</v>
      </c>
      <c r="I64" s="164">
        <v>67</v>
      </c>
      <c r="J64" s="164">
        <v>370</v>
      </c>
      <c r="K64" s="164">
        <v>75</v>
      </c>
      <c r="L64" s="164">
        <v>3</v>
      </c>
      <c r="M64" s="164">
        <v>57</v>
      </c>
      <c r="N64" s="164">
        <v>9</v>
      </c>
      <c r="O64" s="164">
        <v>0</v>
      </c>
      <c r="P64" s="164">
        <v>0</v>
      </c>
      <c r="Q64" s="164">
        <v>0</v>
      </c>
    </row>
    <row r="65" spans="1:17" ht="12.75">
      <c r="A65" s="24" t="s">
        <v>57</v>
      </c>
      <c r="B65" s="21">
        <v>54633</v>
      </c>
      <c r="C65" s="164">
        <v>33465</v>
      </c>
      <c r="D65" s="164">
        <v>10857</v>
      </c>
      <c r="E65" s="164">
        <v>0</v>
      </c>
      <c r="F65" s="164">
        <v>0</v>
      </c>
      <c r="G65" s="164">
        <v>342</v>
      </c>
      <c r="H65" s="164">
        <v>18</v>
      </c>
      <c r="I65" s="164">
        <v>16952</v>
      </c>
      <c r="J65" s="164">
        <v>59</v>
      </c>
      <c r="K65" s="164">
        <v>0</v>
      </c>
      <c r="L65" s="164">
        <v>0</v>
      </c>
      <c r="M65" s="164">
        <v>0</v>
      </c>
      <c r="N65" s="164">
        <v>474</v>
      </c>
      <c r="O65" s="164">
        <v>0</v>
      </c>
      <c r="P65" s="164">
        <v>22689</v>
      </c>
      <c r="Q65" s="164">
        <v>6038</v>
      </c>
    </row>
    <row r="66" spans="1:17" ht="12.75">
      <c r="A66" s="24"/>
      <c r="B66" s="21"/>
      <c r="C66" s="164"/>
      <c r="D66" s="164"/>
      <c r="E66" s="164"/>
      <c r="F66" s="164"/>
      <c r="G66" s="164"/>
      <c r="H66" s="164"/>
      <c r="I66" s="164"/>
      <c r="J66" s="164"/>
      <c r="K66" s="164"/>
      <c r="L66" s="164"/>
      <c r="M66" s="164"/>
      <c r="N66" s="164"/>
      <c r="O66" s="164"/>
      <c r="P66" s="164"/>
      <c r="Q66" s="164"/>
    </row>
    <row r="67" spans="1:17" ht="12.75">
      <c r="A67" s="24" t="s">
        <v>58</v>
      </c>
      <c r="B67" s="21">
        <v>48387</v>
      </c>
      <c r="C67" s="164">
        <v>20124</v>
      </c>
      <c r="D67" s="164">
        <v>12125</v>
      </c>
      <c r="E67" s="164">
        <v>362</v>
      </c>
      <c r="F67" s="164">
        <v>42</v>
      </c>
      <c r="G67" s="164">
        <v>755</v>
      </c>
      <c r="H67" s="164">
        <v>0</v>
      </c>
      <c r="I67" s="164">
        <v>5873</v>
      </c>
      <c r="J67" s="164">
        <v>3783</v>
      </c>
      <c r="K67" s="164">
        <v>1849</v>
      </c>
      <c r="L67" s="164">
        <v>377</v>
      </c>
      <c r="M67" s="164">
        <v>270</v>
      </c>
      <c r="N67" s="164">
        <v>353</v>
      </c>
      <c r="O67" s="164">
        <v>0</v>
      </c>
      <c r="P67" s="164">
        <v>465</v>
      </c>
      <c r="Q67" s="164">
        <v>0</v>
      </c>
    </row>
    <row r="68" spans="1:17" ht="12.75">
      <c r="A68" s="24" t="s">
        <v>59</v>
      </c>
      <c r="B68" s="21">
        <v>6544</v>
      </c>
      <c r="C68" s="164">
        <v>3282</v>
      </c>
      <c r="D68" s="164">
        <v>1265</v>
      </c>
      <c r="E68" s="164">
        <v>0</v>
      </c>
      <c r="F68" s="164">
        <v>0</v>
      </c>
      <c r="G68" s="164">
        <v>197</v>
      </c>
      <c r="H68" s="164">
        <v>6</v>
      </c>
      <c r="I68" s="164">
        <v>1111</v>
      </c>
      <c r="J68" s="164">
        <v>0</v>
      </c>
      <c r="K68" s="164">
        <v>557</v>
      </c>
      <c r="L68" s="164">
        <v>880</v>
      </c>
      <c r="M68" s="164">
        <v>18</v>
      </c>
      <c r="N68" s="164">
        <v>119</v>
      </c>
      <c r="O68" s="164">
        <v>0</v>
      </c>
      <c r="P68" s="164">
        <v>0</v>
      </c>
      <c r="Q68" s="164">
        <v>0</v>
      </c>
    </row>
    <row r="69" spans="1:17" ht="12.75">
      <c r="A69" s="24" t="s">
        <v>60</v>
      </c>
      <c r="B69" s="21">
        <v>4407</v>
      </c>
      <c r="C69" s="164">
        <v>2767</v>
      </c>
      <c r="D69" s="164">
        <v>906</v>
      </c>
      <c r="E69" s="164">
        <v>1</v>
      </c>
      <c r="F69" s="164">
        <v>0</v>
      </c>
      <c r="G69" s="164">
        <v>128</v>
      </c>
      <c r="H69" s="164">
        <v>19</v>
      </c>
      <c r="I69" s="164">
        <v>438</v>
      </c>
      <c r="J69" s="164">
        <v>126</v>
      </c>
      <c r="K69" s="164">
        <v>47</v>
      </c>
      <c r="L69" s="164">
        <v>188</v>
      </c>
      <c r="M69" s="164">
        <v>35</v>
      </c>
      <c r="N69" s="164">
        <v>264</v>
      </c>
      <c r="O69" s="164">
        <v>0</v>
      </c>
      <c r="P69" s="164">
        <v>0</v>
      </c>
      <c r="Q69" s="164">
        <v>1579</v>
      </c>
    </row>
    <row r="70" spans="1:17" ht="12.75">
      <c r="A70" s="24" t="s">
        <v>61</v>
      </c>
      <c r="B70" s="169">
        <v>405</v>
      </c>
      <c r="C70" s="164">
        <v>64</v>
      </c>
      <c r="D70" s="164">
        <v>2</v>
      </c>
      <c r="E70" s="164">
        <v>0</v>
      </c>
      <c r="F70" s="164">
        <v>0</v>
      </c>
      <c r="G70" s="164">
        <v>7</v>
      </c>
      <c r="H70" s="164">
        <v>6</v>
      </c>
      <c r="I70" s="164">
        <v>14</v>
      </c>
      <c r="J70" s="164">
        <v>6</v>
      </c>
      <c r="K70" s="164">
        <v>15</v>
      </c>
      <c r="L70" s="164">
        <v>6</v>
      </c>
      <c r="M70" s="164">
        <v>6</v>
      </c>
      <c r="N70" s="164">
        <v>3</v>
      </c>
      <c r="O70" s="164">
        <v>0</v>
      </c>
      <c r="P70" s="164">
        <v>0</v>
      </c>
      <c r="Q70" s="164">
        <v>2</v>
      </c>
    </row>
    <row r="71" spans="1:17" ht="12.75">
      <c r="A71" s="24" t="s">
        <v>62</v>
      </c>
      <c r="B71" s="21">
        <v>9634</v>
      </c>
      <c r="C71" s="164">
        <v>6596</v>
      </c>
      <c r="D71" s="164">
        <v>4886</v>
      </c>
      <c r="E71" s="164">
        <v>27</v>
      </c>
      <c r="F71" s="164">
        <v>0</v>
      </c>
      <c r="G71" s="164">
        <v>412</v>
      </c>
      <c r="H71" s="164">
        <v>66</v>
      </c>
      <c r="I71" s="164">
        <v>2200</v>
      </c>
      <c r="J71" s="164">
        <v>0</v>
      </c>
      <c r="K71" s="164">
        <v>46</v>
      </c>
      <c r="L71" s="164">
        <v>189</v>
      </c>
      <c r="M71" s="164">
        <v>115</v>
      </c>
      <c r="N71" s="164">
        <v>9</v>
      </c>
      <c r="O71" s="164">
        <v>0</v>
      </c>
      <c r="P71" s="164">
        <v>0</v>
      </c>
      <c r="Q71" s="164">
        <v>0</v>
      </c>
    </row>
    <row r="72" spans="1:17" ht="12.75">
      <c r="A72" s="24"/>
      <c r="B72" s="21"/>
      <c r="C72" s="164"/>
      <c r="D72" s="164"/>
      <c r="E72" s="164"/>
      <c r="F72" s="164"/>
      <c r="G72" s="164"/>
      <c r="H72" s="164"/>
      <c r="I72" s="164"/>
      <c r="J72" s="164"/>
      <c r="K72" s="164"/>
      <c r="L72" s="164"/>
      <c r="M72" s="164"/>
      <c r="N72" s="164"/>
      <c r="O72" s="164"/>
      <c r="P72" s="164"/>
      <c r="Q72" s="164"/>
    </row>
    <row r="73" spans="1:17" ht="12.75">
      <c r="A73" s="24" t="s">
        <v>63</v>
      </c>
      <c r="B73" s="21">
        <v>40778</v>
      </c>
      <c r="C73" s="164">
        <v>24648</v>
      </c>
      <c r="D73" s="164">
        <v>7306</v>
      </c>
      <c r="E73" s="164">
        <v>0</v>
      </c>
      <c r="F73" s="164">
        <v>1063</v>
      </c>
      <c r="G73" s="164">
        <v>0</v>
      </c>
      <c r="H73" s="164">
        <v>10</v>
      </c>
      <c r="I73" s="164">
        <v>3242</v>
      </c>
      <c r="J73" s="164">
        <v>16239</v>
      </c>
      <c r="K73" s="164">
        <v>1923</v>
      </c>
      <c r="L73" s="164">
        <v>693</v>
      </c>
      <c r="M73" s="164">
        <v>286</v>
      </c>
      <c r="N73" s="164">
        <v>1311</v>
      </c>
      <c r="O73" s="164">
        <v>26</v>
      </c>
      <c r="P73" s="164">
        <v>0</v>
      </c>
      <c r="Q73" s="164">
        <v>1511</v>
      </c>
    </row>
    <row r="74" spans="1:17" ht="12.75">
      <c r="A74" s="24" t="s">
        <v>64</v>
      </c>
      <c r="B74" s="21">
        <v>9352</v>
      </c>
      <c r="C74" s="164">
        <v>2393</v>
      </c>
      <c r="D74" s="164">
        <v>471</v>
      </c>
      <c r="E74" s="164">
        <v>0</v>
      </c>
      <c r="F74" s="164">
        <v>10</v>
      </c>
      <c r="G74" s="164">
        <v>313</v>
      </c>
      <c r="H74" s="164">
        <v>3</v>
      </c>
      <c r="I74" s="164">
        <v>219</v>
      </c>
      <c r="J74" s="164">
        <v>617</v>
      </c>
      <c r="K74" s="164">
        <v>620</v>
      </c>
      <c r="L74" s="164">
        <v>0</v>
      </c>
      <c r="M74" s="164">
        <v>0</v>
      </c>
      <c r="N74" s="164">
        <v>340</v>
      </c>
      <c r="O74" s="164">
        <v>0</v>
      </c>
      <c r="P74" s="164">
        <v>0</v>
      </c>
      <c r="Q74" s="164">
        <v>0</v>
      </c>
    </row>
    <row r="75" spans="1:17" ht="12.75">
      <c r="A75" s="24" t="s">
        <v>65</v>
      </c>
      <c r="B75" s="21">
        <v>11639</v>
      </c>
      <c r="C75" s="164">
        <v>9527</v>
      </c>
      <c r="D75" s="164">
        <v>879</v>
      </c>
      <c r="E75" s="164">
        <v>1</v>
      </c>
      <c r="F75" s="164">
        <v>0</v>
      </c>
      <c r="G75" s="164">
        <v>5962</v>
      </c>
      <c r="H75" s="164">
        <v>2</v>
      </c>
      <c r="I75" s="164">
        <v>1658</v>
      </c>
      <c r="J75" s="164">
        <v>645</v>
      </c>
      <c r="K75" s="164">
        <v>86</v>
      </c>
      <c r="L75" s="164">
        <v>2331</v>
      </c>
      <c r="M75" s="164">
        <v>3267</v>
      </c>
      <c r="N75" s="164">
        <v>931</v>
      </c>
      <c r="O75" s="164">
        <v>0</v>
      </c>
      <c r="P75" s="164">
        <v>0</v>
      </c>
      <c r="Q75" s="164">
        <v>0</v>
      </c>
    </row>
    <row r="76" spans="1:17" ht="13.5" thickBot="1">
      <c r="A76" s="25" t="s">
        <v>66</v>
      </c>
      <c r="B76" s="61">
        <v>78</v>
      </c>
      <c r="C76" s="165">
        <v>49</v>
      </c>
      <c r="D76" s="165">
        <v>11</v>
      </c>
      <c r="E76" s="165">
        <v>0</v>
      </c>
      <c r="F76" s="165">
        <v>0</v>
      </c>
      <c r="G76" s="165">
        <v>35</v>
      </c>
      <c r="H76" s="165">
        <v>0</v>
      </c>
      <c r="I76" s="165">
        <v>14</v>
      </c>
      <c r="J76" s="165">
        <v>0</v>
      </c>
      <c r="K76" s="165">
        <v>0</v>
      </c>
      <c r="L76" s="165">
        <v>0</v>
      </c>
      <c r="M76" s="165">
        <v>0</v>
      </c>
      <c r="N76" s="165">
        <v>2</v>
      </c>
      <c r="O76" s="165">
        <v>0</v>
      </c>
      <c r="P76" s="165">
        <v>0</v>
      </c>
      <c r="Q76" s="165">
        <v>0</v>
      </c>
    </row>
    <row r="77" ht="12.75">
      <c r="A77" t="s">
        <v>161</v>
      </c>
    </row>
    <row r="79" ht="12.75">
      <c r="A79" t="s">
        <v>413</v>
      </c>
    </row>
  </sheetData>
  <mergeCells count="4">
    <mergeCell ref="A2:P2"/>
    <mergeCell ref="A3:P3"/>
    <mergeCell ref="A4:P4"/>
    <mergeCell ref="D7:Q7"/>
  </mergeCells>
  <printOptions horizontalCentered="1" verticalCentered="1"/>
  <pageMargins left="0.25" right="0.25" top="0.25" bottom="0.5" header="0.5" footer="0.5"/>
  <pageSetup fitToHeight="1" fitToWidth="1" horizontalDpi="600" verticalDpi="600" orientation="landscape" scale="55" r:id="rId1"/>
</worksheet>
</file>

<file path=xl/worksheets/sheet12.xml><?xml version="1.0" encoding="utf-8"?>
<worksheet xmlns="http://schemas.openxmlformats.org/spreadsheetml/2006/main" xmlns:r="http://schemas.openxmlformats.org/officeDocument/2006/relationships">
  <sheetPr>
    <pageSetUpPr fitToPage="1"/>
  </sheetPr>
  <dimension ref="A1:S79"/>
  <sheetViews>
    <sheetView workbookViewId="0" topLeftCell="A1">
      <selection activeCell="A1" sqref="A1"/>
    </sheetView>
  </sheetViews>
  <sheetFormatPr defaultColWidth="9.140625" defaultRowHeight="12.75"/>
  <cols>
    <col min="1" max="1" width="18.140625" style="0" customWidth="1"/>
    <col min="2" max="2" width="10.00390625" style="0" customWidth="1"/>
    <col min="3" max="3" width="14.8515625" style="0" customWidth="1"/>
    <col min="4" max="4" width="11.57421875" style="0" customWidth="1"/>
    <col min="5" max="5" width="11.8515625" style="0" customWidth="1"/>
    <col min="6" max="6" width="11.57421875" style="0" customWidth="1"/>
    <col min="7" max="7" width="11.8515625" style="0" customWidth="1"/>
    <col min="8" max="8" width="11.57421875" style="0" customWidth="1"/>
    <col min="9" max="9" width="11.140625" style="0" customWidth="1"/>
    <col min="10" max="10" width="11.7109375" style="0" customWidth="1"/>
    <col min="11" max="12" width="11.57421875" style="0" customWidth="1"/>
    <col min="13" max="13" width="12.57421875" style="0" customWidth="1"/>
    <col min="14" max="14" width="13.28125" style="0" customWidth="1"/>
    <col min="15" max="15" width="13.140625" style="0" customWidth="1"/>
    <col min="16" max="16" width="11.8515625" style="0" customWidth="1"/>
  </cols>
  <sheetData>
    <row r="1" ht="12.75">
      <c r="O1" s="22" t="s">
        <v>248</v>
      </c>
    </row>
    <row r="2" spans="1:16" ht="12.75">
      <c r="A2" s="229" t="s">
        <v>0</v>
      </c>
      <c r="B2" s="229"/>
      <c r="C2" s="229"/>
      <c r="D2" s="229"/>
      <c r="E2" s="229"/>
      <c r="F2" s="229"/>
      <c r="G2" s="229"/>
      <c r="H2" s="229"/>
      <c r="I2" s="229"/>
      <c r="J2" s="229"/>
      <c r="K2" s="229"/>
      <c r="L2" s="229"/>
      <c r="M2" s="229"/>
      <c r="N2" s="229"/>
      <c r="O2" s="229"/>
      <c r="P2" s="229"/>
    </row>
    <row r="3" spans="1:16" ht="12.75">
      <c r="A3" s="229" t="s">
        <v>172</v>
      </c>
      <c r="B3" s="229"/>
      <c r="C3" s="229"/>
      <c r="D3" s="229"/>
      <c r="E3" s="229"/>
      <c r="F3" s="229"/>
      <c r="G3" s="229"/>
      <c r="H3" s="229"/>
      <c r="I3" s="229"/>
      <c r="J3" s="229"/>
      <c r="K3" s="229"/>
      <c r="L3" s="229"/>
      <c r="M3" s="229"/>
      <c r="N3" s="229"/>
      <c r="O3" s="229"/>
      <c r="P3" s="229"/>
    </row>
    <row r="4" spans="1:16" ht="12.75">
      <c r="A4" s="229" t="s">
        <v>406</v>
      </c>
      <c r="B4" s="229"/>
      <c r="C4" s="229"/>
      <c r="D4" s="229"/>
      <c r="E4" s="229"/>
      <c r="F4" s="229"/>
      <c r="G4" s="229"/>
      <c r="H4" s="229"/>
      <c r="I4" s="229"/>
      <c r="J4" s="229"/>
      <c r="K4" s="229"/>
      <c r="L4" s="229"/>
      <c r="M4" s="229"/>
      <c r="N4" s="229"/>
      <c r="O4" s="229"/>
      <c r="P4" s="229"/>
    </row>
    <row r="6" ht="13.5" thickBot="1"/>
    <row r="7" spans="1:17" ht="13.5" thickBot="1">
      <c r="A7" s="23"/>
      <c r="B7" s="26"/>
      <c r="C7" s="27"/>
      <c r="D7" s="246" t="s">
        <v>172</v>
      </c>
      <c r="E7" s="247"/>
      <c r="F7" s="247"/>
      <c r="G7" s="247"/>
      <c r="H7" s="247"/>
      <c r="I7" s="247"/>
      <c r="J7" s="247"/>
      <c r="K7" s="247"/>
      <c r="L7" s="247"/>
      <c r="M7" s="247"/>
      <c r="N7" s="247"/>
      <c r="O7" s="247"/>
      <c r="P7" s="247"/>
      <c r="Q7" s="248"/>
    </row>
    <row r="8" spans="1:17" ht="12.75">
      <c r="A8" s="24"/>
      <c r="B8" s="29" t="s">
        <v>68</v>
      </c>
      <c r="C8" s="29" t="s">
        <v>203</v>
      </c>
      <c r="D8" s="24"/>
      <c r="E8" s="116" t="s">
        <v>97</v>
      </c>
      <c r="F8" s="31" t="s">
        <v>97</v>
      </c>
      <c r="G8" s="24"/>
      <c r="H8" s="117"/>
      <c r="I8" s="24"/>
      <c r="J8" s="37"/>
      <c r="K8" s="24"/>
      <c r="L8" s="24"/>
      <c r="M8" s="32" t="s">
        <v>72</v>
      </c>
      <c r="N8" s="31" t="s">
        <v>73</v>
      </c>
      <c r="O8" s="37"/>
      <c r="P8" s="24" t="s">
        <v>190</v>
      </c>
      <c r="Q8" s="10"/>
    </row>
    <row r="9" spans="1:17" ht="12.75">
      <c r="A9" s="24"/>
      <c r="B9" s="31" t="s">
        <v>69</v>
      </c>
      <c r="C9" s="31" t="s">
        <v>204</v>
      </c>
      <c r="D9" s="31" t="s">
        <v>76</v>
      </c>
      <c r="E9" s="31" t="s">
        <v>70</v>
      </c>
      <c r="F9" s="31" t="s">
        <v>71</v>
      </c>
      <c r="G9" s="31" t="s">
        <v>77</v>
      </c>
      <c r="H9" s="32" t="s">
        <v>78</v>
      </c>
      <c r="I9" s="31" t="s">
        <v>79</v>
      </c>
      <c r="J9" s="33" t="s">
        <v>80</v>
      </c>
      <c r="K9" s="31" t="s">
        <v>81</v>
      </c>
      <c r="L9" s="31" t="s">
        <v>82</v>
      </c>
      <c r="M9" s="32" t="s">
        <v>83</v>
      </c>
      <c r="N9" s="31" t="s">
        <v>84</v>
      </c>
      <c r="O9" s="37" t="s">
        <v>85</v>
      </c>
      <c r="P9" s="24" t="s">
        <v>194</v>
      </c>
      <c r="Q9" s="10"/>
    </row>
    <row r="10" spans="1:17" ht="13.5" thickBot="1">
      <c r="A10" s="25" t="s">
        <v>3</v>
      </c>
      <c r="B10" s="28" t="s">
        <v>163</v>
      </c>
      <c r="C10" s="28" t="s">
        <v>198</v>
      </c>
      <c r="D10" s="28" t="s">
        <v>87</v>
      </c>
      <c r="E10" s="28" t="s">
        <v>87</v>
      </c>
      <c r="F10" s="28" t="s">
        <v>87</v>
      </c>
      <c r="G10" s="28" t="s">
        <v>88</v>
      </c>
      <c r="H10" s="35" t="s">
        <v>89</v>
      </c>
      <c r="I10" s="28" t="s">
        <v>90</v>
      </c>
      <c r="J10" s="36" t="s">
        <v>91</v>
      </c>
      <c r="K10" s="28" t="s">
        <v>72</v>
      </c>
      <c r="L10" s="28" t="s">
        <v>89</v>
      </c>
      <c r="M10" s="35" t="s">
        <v>87</v>
      </c>
      <c r="N10" s="28" t="s">
        <v>92</v>
      </c>
      <c r="O10" s="37" t="s">
        <v>93</v>
      </c>
      <c r="P10" s="25" t="s">
        <v>181</v>
      </c>
      <c r="Q10" s="25" t="s">
        <v>189</v>
      </c>
    </row>
    <row r="11" spans="1:17" ht="12.75">
      <c r="A11" s="23" t="s">
        <v>7</v>
      </c>
      <c r="B11" s="19">
        <f>SUM(B13:B76)</f>
        <v>1164873</v>
      </c>
      <c r="C11" s="19">
        <f>SUM(C13:C76)</f>
        <v>494761</v>
      </c>
      <c r="D11" s="68">
        <f>TOTWRKACT!D11/$C11</f>
        <v>0.48331416582956216</v>
      </c>
      <c r="E11" s="68">
        <f>TOTWRKACT!E11/$C11</f>
        <v>0.0029428350253961</v>
      </c>
      <c r="F11" s="68">
        <f>TOTWRKACT!F11/$C11</f>
        <v>0.0070963556141248</v>
      </c>
      <c r="G11" s="68">
        <f>TOTWRKACT!G11/$C11</f>
        <v>0.11463918942681416</v>
      </c>
      <c r="H11" s="68">
        <f>TOTWRKACT!H11/$C11</f>
        <v>0.001972669632408375</v>
      </c>
      <c r="I11" s="68">
        <f>TOTWRKACT!I11/$C11</f>
        <v>0.1795614448188115</v>
      </c>
      <c r="J11" s="68">
        <f>TOTWRKACT!J11/$C11</f>
        <v>0.09705898403471575</v>
      </c>
      <c r="K11" s="68">
        <f>TOTWRKACT!K11/$C11</f>
        <v>0.11927981388993877</v>
      </c>
      <c r="L11" s="68">
        <f>TOTWRKACT!L11/$C11</f>
        <v>0.02595394544032371</v>
      </c>
      <c r="M11" s="68">
        <f>TOTWRKACT!M11/$C11</f>
        <v>0.030808814761066453</v>
      </c>
      <c r="N11" s="68">
        <f>TOTWRKACT!N11/$C11</f>
        <v>0.037098720392270204</v>
      </c>
      <c r="O11" s="68">
        <f>TOTWRKACT!O11/$C11</f>
        <v>0.0010550548648741514</v>
      </c>
      <c r="P11" s="68">
        <f>TOTWRKACT!P11/$C11</f>
        <v>0.049567366870064536</v>
      </c>
      <c r="Q11" s="68">
        <f>TOTWRKACT!Q11/$C11</f>
        <v>0.08261160439080688</v>
      </c>
    </row>
    <row r="12" spans="1:17" ht="12.75">
      <c r="A12" s="24"/>
      <c r="B12" s="20"/>
      <c r="C12" s="20"/>
      <c r="D12" s="69"/>
      <c r="E12" s="69"/>
      <c r="F12" s="69"/>
      <c r="G12" s="69"/>
      <c r="H12" s="69"/>
      <c r="I12" s="69"/>
      <c r="J12" s="69"/>
      <c r="K12" s="69"/>
      <c r="L12" s="69"/>
      <c r="M12" s="69"/>
      <c r="N12" s="69"/>
      <c r="O12" s="69"/>
      <c r="P12" s="69"/>
      <c r="Q12" s="69"/>
    </row>
    <row r="13" spans="1:17" ht="12.75">
      <c r="A13" s="24" t="s">
        <v>8</v>
      </c>
      <c r="B13" s="21">
        <f>TOTWRKACT!B13</f>
        <v>10135</v>
      </c>
      <c r="C13" s="164">
        <f>TOTWRKACT!C13</f>
        <v>4509</v>
      </c>
      <c r="D13" s="16">
        <f>TOTWRKACT!D13/$C13</f>
        <v>0.543579507651364</v>
      </c>
      <c r="E13" s="16">
        <f>TOTWRKACT!E13/$C13</f>
        <v>0.011088933244621867</v>
      </c>
      <c r="F13" s="16">
        <f>TOTWRKACT!F13/$C13</f>
        <v>0.03548458638278998</v>
      </c>
      <c r="G13" s="16">
        <f>TOTWRKACT!G13/$C13</f>
        <v>0.036371701042359726</v>
      </c>
      <c r="H13" s="16">
        <f>TOTWRKACT!H13/$C13</f>
        <v>0.00044355732978487467</v>
      </c>
      <c r="I13" s="16">
        <f>TOTWRKACT!I13/$C13</f>
        <v>0.24994455533377688</v>
      </c>
      <c r="J13" s="16">
        <f>TOTWRKACT!J13/$C13</f>
        <v>0.0053226879574184965</v>
      </c>
      <c r="K13" s="16">
        <f>TOTWRKACT!K13/$C13</f>
        <v>0.14282546019072964</v>
      </c>
      <c r="L13" s="16">
        <f>TOTWRKACT!L13/$C13</f>
        <v>0</v>
      </c>
      <c r="M13" s="16">
        <f>TOTWRKACT!M13/$C13</f>
        <v>0</v>
      </c>
      <c r="N13" s="16">
        <f>TOTWRKACT!N13/$C13</f>
        <v>0.1051230871590153</v>
      </c>
      <c r="O13" s="16">
        <f>TOTWRKACT!O13/$C13</f>
        <v>0</v>
      </c>
      <c r="P13" s="16">
        <f>TOTWRKACT!P13/$C13</f>
        <v>0</v>
      </c>
      <c r="Q13" s="16">
        <f>TOTWRKACT!Q13/$C13</f>
        <v>0.039476602350853846</v>
      </c>
    </row>
    <row r="14" spans="1:17" ht="12.75">
      <c r="A14" s="24" t="s">
        <v>9</v>
      </c>
      <c r="B14" s="21">
        <f>TOTWRKACT!B14</f>
        <v>4391</v>
      </c>
      <c r="C14" s="164">
        <f>TOTWRKACT!C14</f>
        <v>2413</v>
      </c>
      <c r="D14" s="16">
        <f>TOTWRKACT!D14/$C14</f>
        <v>0.5665147119767924</v>
      </c>
      <c r="E14" s="16">
        <f>TOTWRKACT!E14/$C14</f>
        <v>0</v>
      </c>
      <c r="F14" s="16">
        <f>TOTWRKACT!F14/$C14</f>
        <v>0.0045586406962287605</v>
      </c>
      <c r="G14" s="16">
        <f>TOTWRKACT!G14/$C14</f>
        <v>0.018648984666390384</v>
      </c>
      <c r="H14" s="16">
        <f>TOTWRKACT!H14/$C14</f>
        <v>0.0016576875259013675</v>
      </c>
      <c r="I14" s="16">
        <f>TOTWRKACT!I14/$C14</f>
        <v>0.2561127227517613</v>
      </c>
      <c r="J14" s="16">
        <f>TOTWRKACT!J14/$C14</f>
        <v>0.10982179859096561</v>
      </c>
      <c r="K14" s="16">
        <f>TOTWRKACT!K14/$C14</f>
        <v>0.18731869042685453</v>
      </c>
      <c r="L14" s="16">
        <f>TOTWRKACT!L14/$C14</f>
        <v>0</v>
      </c>
      <c r="M14" s="16">
        <f>TOTWRKACT!M14/$C14</f>
        <v>0</v>
      </c>
      <c r="N14" s="16">
        <f>TOTWRKACT!N14/$C14</f>
        <v>0.027766266058847907</v>
      </c>
      <c r="O14" s="16">
        <f>TOTWRKACT!O14/$C14</f>
        <v>0</v>
      </c>
      <c r="P14" s="16">
        <f>TOTWRKACT!P14/$C14</f>
        <v>0</v>
      </c>
      <c r="Q14" s="16">
        <f>TOTWRKACT!Q14/$C14</f>
        <v>0.1798590965602984</v>
      </c>
    </row>
    <row r="15" spans="1:17" ht="12.75">
      <c r="A15" s="24" t="s">
        <v>12</v>
      </c>
      <c r="B15" s="21">
        <f>TOTWRKACT!B15</f>
        <v>30721</v>
      </c>
      <c r="C15" s="164">
        <f>TOTWRKACT!C15</f>
        <v>9961</v>
      </c>
      <c r="D15" s="16">
        <f>TOTWRKACT!D15/$C15</f>
        <v>0.627346651942576</v>
      </c>
      <c r="E15" s="16">
        <f>TOTWRKACT!E15/$C15</f>
        <v>0</v>
      </c>
      <c r="F15" s="16">
        <f>TOTWRKACT!F15/$C15</f>
        <v>0.00010039152695512498</v>
      </c>
      <c r="G15" s="16">
        <f>TOTWRKACT!G15/$C15</f>
        <v>0.12398353578957937</v>
      </c>
      <c r="H15" s="16">
        <f>TOTWRKACT!H15/$C15</f>
        <v>0.00060234916173075</v>
      </c>
      <c r="I15" s="16">
        <f>TOTWRKACT!I15/$C15</f>
        <v>0.2817990161630358</v>
      </c>
      <c r="J15" s="16">
        <f>TOTWRKACT!J15/$C15</f>
        <v>0.029715891978716998</v>
      </c>
      <c r="K15" s="16">
        <f>TOTWRKACT!K15/$C15</f>
        <v>0.12719606465214336</v>
      </c>
      <c r="L15" s="16">
        <f>TOTWRKACT!L15/$C15</f>
        <v>0.003915269551249875</v>
      </c>
      <c r="M15" s="16">
        <f>TOTWRKACT!M15/$C15</f>
        <v>0.0028109627547434997</v>
      </c>
      <c r="N15" s="16">
        <f>TOTWRKACT!N15/$C15</f>
        <v>0.023893183415319746</v>
      </c>
      <c r="O15" s="16">
        <f>TOTWRKACT!O15/$C15</f>
        <v>0</v>
      </c>
      <c r="P15" s="16">
        <f>TOTWRKACT!P15/$C15</f>
        <v>0</v>
      </c>
      <c r="Q15" s="16">
        <f>TOTWRKACT!Q15/$C15</f>
        <v>0</v>
      </c>
    </row>
    <row r="16" spans="1:17" ht="12.75">
      <c r="A16" s="24" t="s">
        <v>14</v>
      </c>
      <c r="B16" s="21">
        <f>TOTWRKACT!B16</f>
        <v>5514</v>
      </c>
      <c r="C16" s="164">
        <f>TOTWRKACT!C16</f>
        <v>2007</v>
      </c>
      <c r="D16" s="16">
        <f>TOTWRKACT!D16/$C16</f>
        <v>0.42301943198804187</v>
      </c>
      <c r="E16" s="16">
        <f>TOTWRKACT!E16/$C16</f>
        <v>0.0114598903836572</v>
      </c>
      <c r="F16" s="16">
        <f>TOTWRKACT!F16/$C16</f>
        <v>0.0114598903836572</v>
      </c>
      <c r="G16" s="16">
        <f>TOTWRKACT!G16/$C16</f>
        <v>0.041355256601893375</v>
      </c>
      <c r="H16" s="16">
        <f>TOTWRKACT!H16/$C16</f>
        <v>0.0114598903836572</v>
      </c>
      <c r="I16" s="16">
        <f>TOTWRKACT!I16/$C16</f>
        <v>0.293971101145989</v>
      </c>
      <c r="J16" s="16">
        <f>TOTWRKACT!J16/$C16</f>
        <v>0.004484304932735426</v>
      </c>
      <c r="K16" s="16">
        <f>TOTWRKACT!K16/$C16</f>
        <v>0.19780767314399603</v>
      </c>
      <c r="L16" s="16">
        <f>TOTWRKACT!L16/$C16</f>
        <v>0.03736920777279522</v>
      </c>
      <c r="M16" s="16">
        <f>TOTWRKACT!M16/$C16</f>
        <v>0.018435475834578975</v>
      </c>
      <c r="N16" s="16">
        <f>TOTWRKACT!N16/$C16</f>
        <v>0.052316890881913304</v>
      </c>
      <c r="O16" s="16">
        <f>TOTWRKACT!O16/$C16</f>
        <v>0</v>
      </c>
      <c r="P16" s="16">
        <f>TOTWRKACT!P16/$C16</f>
        <v>0</v>
      </c>
      <c r="Q16" s="16">
        <f>TOTWRKACT!Q16/$C16</f>
        <v>0.01046337817638266</v>
      </c>
    </row>
    <row r="17" spans="1:17" ht="12.75">
      <c r="A17" s="24" t="s">
        <v>15</v>
      </c>
      <c r="B17" s="21">
        <f>TOTWRKACT!B17</f>
        <v>212953</v>
      </c>
      <c r="C17" s="164">
        <f>TOTWRKACT!C17</f>
        <v>75988</v>
      </c>
      <c r="D17" s="16">
        <f>TOTWRKACT!D17/$C17</f>
        <v>0.7000315839343054</v>
      </c>
      <c r="E17" s="16">
        <f>TOTWRKACT!E17/$C17</f>
        <v>0.0025003947991788177</v>
      </c>
      <c r="F17" s="16">
        <f>TOTWRKACT!F17/$C17</f>
        <v>0.0021450755382428806</v>
      </c>
      <c r="G17" s="16">
        <f>TOTWRKACT!G17/$C17</f>
        <v>0.0181212823077328</v>
      </c>
      <c r="H17" s="16">
        <f>TOTWRKACT!H17/$C17</f>
        <v>0.0021582355108701375</v>
      </c>
      <c r="I17" s="16">
        <f>TOTWRKACT!I17/$C17</f>
        <v>0.1355213981154919</v>
      </c>
      <c r="J17" s="16">
        <f>TOTWRKACT!J17/$C17</f>
        <v>0.02237195346633679</v>
      </c>
      <c r="K17" s="16">
        <f>TOTWRKACT!K17/$C17</f>
        <v>0.11461020161078064</v>
      </c>
      <c r="L17" s="16">
        <f>TOTWRKACT!L17/$C17</f>
        <v>0.002434594936042533</v>
      </c>
      <c r="M17" s="16">
        <f>TOTWRKACT!M17/$C17</f>
        <v>0.018187082170869083</v>
      </c>
      <c r="N17" s="16">
        <f>TOTWRKACT!N17/$C17</f>
        <v>0.039361478128125495</v>
      </c>
      <c r="O17" s="16">
        <f>TOTWRKACT!O17/$C17</f>
        <v>0</v>
      </c>
      <c r="P17" s="16">
        <f>TOTWRKACT!P17/$C17</f>
        <v>0.0021977154287519084</v>
      </c>
      <c r="Q17" s="16">
        <f>TOTWRKACT!Q17/$C17</f>
        <v>0.027885981997157448</v>
      </c>
    </row>
    <row r="18" spans="1:17" ht="12.75">
      <c r="A18" s="24"/>
      <c r="B18" s="169" t="s">
        <v>101</v>
      </c>
      <c r="C18" s="180" t="s">
        <v>101</v>
      </c>
      <c r="D18" s="183" t="s">
        <v>101</v>
      </c>
      <c r="E18" s="183" t="s">
        <v>101</v>
      </c>
      <c r="F18" s="183" t="s">
        <v>101</v>
      </c>
      <c r="G18" s="183" t="s">
        <v>101</v>
      </c>
      <c r="H18" s="183" t="s">
        <v>101</v>
      </c>
      <c r="I18" s="183" t="s">
        <v>101</v>
      </c>
      <c r="J18" s="183" t="s">
        <v>101</v>
      </c>
      <c r="K18" s="183" t="s">
        <v>101</v>
      </c>
      <c r="L18" s="183" t="s">
        <v>101</v>
      </c>
      <c r="M18" s="183" t="s">
        <v>101</v>
      </c>
      <c r="N18" s="183" t="s">
        <v>101</v>
      </c>
      <c r="O18" s="183" t="s">
        <v>101</v>
      </c>
      <c r="P18" s="183" t="s">
        <v>101</v>
      </c>
      <c r="Q18" s="183" t="s">
        <v>101</v>
      </c>
    </row>
    <row r="19" spans="1:17" ht="12.75">
      <c r="A19" s="24" t="s">
        <v>17</v>
      </c>
      <c r="B19" s="21">
        <f>TOTWRKACT!B19</f>
        <v>10596</v>
      </c>
      <c r="C19" s="164">
        <f>TOTWRKACT!C19</f>
        <v>4701</v>
      </c>
      <c r="D19" s="16">
        <f>TOTWRKACT!D19/$C19</f>
        <v>0.3952350563709849</v>
      </c>
      <c r="E19" s="16">
        <f>TOTWRKACT!E19/$C19</f>
        <v>0.0025526483726866626</v>
      </c>
      <c r="F19" s="16">
        <f>TOTWRKACT!F19/$C19</f>
        <v>0.014890448840672197</v>
      </c>
      <c r="G19" s="16">
        <f>TOTWRKACT!G19/$C19</f>
        <v>0.10061689002339928</v>
      </c>
      <c r="H19" s="16">
        <f>TOTWRKACT!H19/$C19</f>
        <v>0</v>
      </c>
      <c r="I19" s="16">
        <f>TOTWRKACT!I19/$C19</f>
        <v>0.09912784513933205</v>
      </c>
      <c r="J19" s="16">
        <f>TOTWRKACT!J19/$C19</f>
        <v>0.17187832376090192</v>
      </c>
      <c r="K19" s="16">
        <f>TOTWRKACT!K19/$C19</f>
        <v>0.21463518400340353</v>
      </c>
      <c r="L19" s="16">
        <f>TOTWRKACT!L19/$C19</f>
        <v>0.007870665815783875</v>
      </c>
      <c r="M19" s="16">
        <f>TOTWRKACT!M19/$C19</f>
        <v>0.08423739629865985</v>
      </c>
      <c r="N19" s="16">
        <f>TOTWRKACT!N19/$C19</f>
        <v>0.1095511593278026</v>
      </c>
      <c r="O19" s="16">
        <f>TOTWRKACT!O19/$C19</f>
        <v>0.002765369070410551</v>
      </c>
      <c r="P19" s="16">
        <f>TOTWRKACT!P19/$C19</f>
        <v>0</v>
      </c>
      <c r="Q19" s="16">
        <f>TOTWRKACT!Q19/$C19</f>
        <v>0</v>
      </c>
    </row>
    <row r="20" spans="1:17" ht="12.75">
      <c r="A20" s="24" t="s">
        <v>18</v>
      </c>
      <c r="B20" s="21">
        <f>TOTWRKACT!B20</f>
        <v>12182</v>
      </c>
      <c r="C20" s="164">
        <f>TOTWRKACT!C20</f>
        <v>4704</v>
      </c>
      <c r="D20" s="16">
        <f>TOTWRKACT!D20/$C20</f>
        <v>0.6496598639455783</v>
      </c>
      <c r="E20" s="16">
        <f>TOTWRKACT!E20/$C20</f>
        <v>0.01594387755102041</v>
      </c>
      <c r="F20" s="16">
        <f>TOTWRKACT!F20/$C20</f>
        <v>0.0017006802721088435</v>
      </c>
      <c r="G20" s="16">
        <f>TOTWRKACT!G20/$C20</f>
        <v>0</v>
      </c>
      <c r="H20" s="16">
        <f>TOTWRKACT!H20/$C20</f>
        <v>0.0031887755102040817</v>
      </c>
      <c r="I20" s="16">
        <f>TOTWRKACT!I20/$C20</f>
        <v>0.06207482993197279</v>
      </c>
      <c r="J20" s="16">
        <f>TOTWRKACT!J20/$C20</f>
        <v>0.008503401360544218</v>
      </c>
      <c r="K20" s="16">
        <f>TOTWRKACT!K20/$C20</f>
        <v>0.13180272108843538</v>
      </c>
      <c r="L20" s="16">
        <f>TOTWRKACT!L20/$C20</f>
        <v>0.004889455782312925</v>
      </c>
      <c r="M20" s="16">
        <f>TOTWRKACT!M20/$C20</f>
        <v>0.05803571428571429</v>
      </c>
      <c r="N20" s="16">
        <f>TOTWRKACT!N20/$C20</f>
        <v>0.008078231292517007</v>
      </c>
      <c r="O20" s="16">
        <f>TOTWRKACT!O20/$C20</f>
        <v>0</v>
      </c>
      <c r="P20" s="16">
        <f>TOTWRKACT!P20/$C20</f>
        <v>0</v>
      </c>
      <c r="Q20" s="16">
        <f>TOTWRKACT!Q20/$C20</f>
        <v>0.2383078231292517</v>
      </c>
    </row>
    <row r="21" spans="1:17" ht="12.75">
      <c r="A21" s="24" t="s">
        <v>19</v>
      </c>
      <c r="B21" s="21">
        <f>TOTWRKACT!B21</f>
        <v>3055</v>
      </c>
      <c r="C21" s="164">
        <f>TOTWRKACT!C21</f>
        <v>889</v>
      </c>
      <c r="D21" s="16">
        <f>TOTWRKACT!D21/$C21</f>
        <v>0.655793025871766</v>
      </c>
      <c r="E21" s="16">
        <f>TOTWRKACT!E21/$C21</f>
        <v>0</v>
      </c>
      <c r="F21" s="16">
        <f>TOTWRKACT!F21/$C21</f>
        <v>0</v>
      </c>
      <c r="G21" s="16">
        <f>TOTWRKACT!G21/$C21</f>
        <v>0.4409448818897638</v>
      </c>
      <c r="H21" s="16">
        <f>TOTWRKACT!H21/$C21</f>
        <v>0</v>
      </c>
      <c r="I21" s="16">
        <f>TOTWRKACT!I21/$C21</f>
        <v>0</v>
      </c>
      <c r="J21" s="16">
        <f>TOTWRKACT!J21/$C21</f>
        <v>0</v>
      </c>
      <c r="K21" s="16">
        <f>TOTWRKACT!K21/$C21</f>
        <v>0</v>
      </c>
      <c r="L21" s="16">
        <f>TOTWRKACT!L21/$C21</f>
        <v>0</v>
      </c>
      <c r="M21" s="16">
        <f>TOTWRKACT!M21/$C21</f>
        <v>0.0011248593925759281</v>
      </c>
      <c r="N21" s="16">
        <f>TOTWRKACT!N21/$C21</f>
        <v>0.020247469066366704</v>
      </c>
      <c r="O21" s="16">
        <f>TOTWRKACT!O21/$C21</f>
        <v>0</v>
      </c>
      <c r="P21" s="16">
        <f>TOTWRKACT!P21/$C21</f>
        <v>0</v>
      </c>
      <c r="Q21" s="16">
        <f>TOTWRKACT!Q21/$C21</f>
        <v>0</v>
      </c>
    </row>
    <row r="22" spans="1:17" ht="12.75">
      <c r="A22" s="24" t="s">
        <v>20</v>
      </c>
      <c r="B22" s="21">
        <f>TOTWRKACT!B22</f>
        <v>11079</v>
      </c>
      <c r="C22" s="164">
        <f>TOTWRKACT!C22</f>
        <v>2476</v>
      </c>
      <c r="D22" s="16">
        <f>TOTWRKACT!D22/$C22</f>
        <v>0.7936187399030694</v>
      </c>
      <c r="E22" s="16">
        <f>TOTWRKACT!E22/$C22</f>
        <v>0</v>
      </c>
      <c r="F22" s="16">
        <f>TOTWRKACT!F22/$C22</f>
        <v>0</v>
      </c>
      <c r="G22" s="16">
        <f>TOTWRKACT!G22/$C22</f>
        <v>0.03150242326332795</v>
      </c>
      <c r="H22" s="16">
        <f>TOTWRKACT!H22/$C22</f>
        <v>0</v>
      </c>
      <c r="I22" s="16">
        <f>TOTWRKACT!I22/$C22</f>
        <v>0.1429725363489499</v>
      </c>
      <c r="J22" s="16">
        <f>TOTWRKACT!J22/$C22</f>
        <v>0</v>
      </c>
      <c r="K22" s="16">
        <f>TOTWRKACT!K22/$C22</f>
        <v>0.050080775444264945</v>
      </c>
      <c r="L22" s="16">
        <f>TOTWRKACT!L22/$C22</f>
        <v>0.0032310177705977385</v>
      </c>
      <c r="M22" s="16">
        <f>TOTWRKACT!M22/$C22</f>
        <v>0.010096930533117932</v>
      </c>
      <c r="N22" s="16">
        <f>TOTWRKACT!N22/$C22</f>
        <v>0</v>
      </c>
      <c r="O22" s="16">
        <f>TOTWRKACT!O22/$C22</f>
        <v>0</v>
      </c>
      <c r="P22" s="16">
        <f>TOTWRKACT!P22/$C22</f>
        <v>0.0032310177705977385</v>
      </c>
      <c r="Q22" s="16">
        <f>TOTWRKACT!Q22/$C22</f>
        <v>0</v>
      </c>
    </row>
    <row r="23" spans="1:17" ht="12.75">
      <c r="A23" s="24" t="s">
        <v>21</v>
      </c>
      <c r="B23" s="21">
        <f>TOTWRKACT!B23</f>
        <v>22765</v>
      </c>
      <c r="C23" s="164">
        <f>TOTWRKACT!C23</f>
        <v>9303</v>
      </c>
      <c r="D23" s="16">
        <f>TOTWRKACT!D23/$C23</f>
        <v>0.4599591529614103</v>
      </c>
      <c r="E23" s="16">
        <f>TOTWRKACT!E23/$C23</f>
        <v>0.00945931419972052</v>
      </c>
      <c r="F23" s="16">
        <f>TOTWRKACT!F23/$C23</f>
        <v>0.009566806406535526</v>
      </c>
      <c r="G23" s="16">
        <f>TOTWRKACT!G23/$C23</f>
        <v>0.05621842416424809</v>
      </c>
      <c r="H23" s="16">
        <f>TOTWRKACT!H23/$C23</f>
        <v>0</v>
      </c>
      <c r="I23" s="16">
        <f>TOTWRKACT!I23/$C23</f>
        <v>0.1925185424056756</v>
      </c>
      <c r="J23" s="16">
        <f>TOTWRKACT!J23/$C23</f>
        <v>0.16048586477480384</v>
      </c>
      <c r="K23" s="16">
        <f>TOTWRKACT!K23/$C23</f>
        <v>0.16231323229065892</v>
      </c>
      <c r="L23" s="16">
        <f>TOTWRKACT!L23/$C23</f>
        <v>0.005589594754380307</v>
      </c>
      <c r="M23" s="16">
        <f>TOTWRKACT!M23/$C23</f>
        <v>0.06159303450499839</v>
      </c>
      <c r="N23" s="16">
        <f>TOTWRKACT!N23/$C23</f>
        <v>0.12770074169622703</v>
      </c>
      <c r="O23" s="16">
        <f>TOTWRKACT!O23/$C23</f>
        <v>0.0018273675158551005</v>
      </c>
      <c r="P23" s="16">
        <f>TOTWRKACT!P23/$C23</f>
        <v>0.0018273675158551005</v>
      </c>
      <c r="Q23" s="16">
        <f>TOTWRKACT!Q23/$C23</f>
        <v>0</v>
      </c>
    </row>
    <row r="24" spans="1:17" ht="12.75">
      <c r="A24" s="24"/>
      <c r="B24" s="169" t="s">
        <v>101</v>
      </c>
      <c r="C24" s="180" t="s">
        <v>101</v>
      </c>
      <c r="D24" s="183" t="s">
        <v>101</v>
      </c>
      <c r="E24" s="183" t="s">
        <v>101</v>
      </c>
      <c r="F24" s="183" t="s">
        <v>101</v>
      </c>
      <c r="G24" s="183" t="s">
        <v>101</v>
      </c>
      <c r="H24" s="183" t="s">
        <v>101</v>
      </c>
      <c r="I24" s="183" t="s">
        <v>101</v>
      </c>
      <c r="J24" s="183" t="s">
        <v>101</v>
      </c>
      <c r="K24" s="183" t="s">
        <v>101</v>
      </c>
      <c r="L24" s="183" t="s">
        <v>101</v>
      </c>
      <c r="M24" s="183" t="s">
        <v>101</v>
      </c>
      <c r="N24" s="183" t="s">
        <v>101</v>
      </c>
      <c r="O24" s="183" t="s">
        <v>101</v>
      </c>
      <c r="P24" s="183" t="s">
        <v>101</v>
      </c>
      <c r="Q24" s="183" t="s">
        <v>101</v>
      </c>
    </row>
    <row r="25" spans="1:17" ht="12.75">
      <c r="A25" s="24" t="s">
        <v>23</v>
      </c>
      <c r="B25" s="21">
        <f>TOTWRKACT!B25</f>
        <v>28190</v>
      </c>
      <c r="C25" s="164">
        <f>TOTWRKACT!C25</f>
        <v>9522</v>
      </c>
      <c r="D25" s="16">
        <f>TOTWRKACT!D25/$C25</f>
        <v>0.3018273471959672</v>
      </c>
      <c r="E25" s="16">
        <f>TOTWRKACT!E25/$C25</f>
        <v>0.0014702793530770846</v>
      </c>
      <c r="F25" s="16">
        <f>TOTWRKACT!F25/$C25</f>
        <v>0.002835538752362949</v>
      </c>
      <c r="G25" s="16">
        <f>TOTWRKACT!G25/$C25</f>
        <v>0.17737870195337113</v>
      </c>
      <c r="H25" s="16">
        <f>TOTWRKACT!H25/$C25</f>
        <v>0.01596303297626549</v>
      </c>
      <c r="I25" s="16">
        <f>TOTWRKACT!I25/$C25</f>
        <v>0.10281453476160471</v>
      </c>
      <c r="J25" s="16">
        <f>TOTWRKACT!J25/$C25</f>
        <v>0.08622138206259189</v>
      </c>
      <c r="K25" s="16">
        <f>TOTWRKACT!K25/$C25</f>
        <v>0.2665406427221172</v>
      </c>
      <c r="L25" s="16">
        <f>TOTWRKACT!L25/$C25</f>
        <v>0.014387733669397185</v>
      </c>
      <c r="M25" s="16">
        <f>TOTWRKACT!M25/$C25</f>
        <v>0.0030455786599453897</v>
      </c>
      <c r="N25" s="16">
        <f>TOTWRKACT!N25/$C25</f>
        <v>0.055135475740390676</v>
      </c>
      <c r="O25" s="16">
        <f>TOTWRKACT!O25/$C25</f>
        <v>0.03948750262549885</v>
      </c>
      <c r="P25" s="16">
        <f>TOTWRKACT!P25/$C25</f>
        <v>0</v>
      </c>
      <c r="Q25" s="16">
        <f>TOTWRKACT!Q25/$C25</f>
        <v>0.10596513337534132</v>
      </c>
    </row>
    <row r="26" spans="1:17" ht="12.75">
      <c r="A26" s="24" t="s">
        <v>24</v>
      </c>
      <c r="B26" s="21" t="str">
        <f>TOTWRKACT!B26</f>
        <v>.</v>
      </c>
      <c r="C26" s="164" t="str">
        <f>TOTWRKACT!C26</f>
        <v>.</v>
      </c>
      <c r="D26" s="183" t="s">
        <v>101</v>
      </c>
      <c r="E26" s="183" t="s">
        <v>101</v>
      </c>
      <c r="F26" s="183" t="s">
        <v>101</v>
      </c>
      <c r="G26" s="183" t="s">
        <v>101</v>
      </c>
      <c r="H26" s="183" t="s">
        <v>101</v>
      </c>
      <c r="I26" s="183" t="s">
        <v>101</v>
      </c>
      <c r="J26" s="183" t="s">
        <v>101</v>
      </c>
      <c r="K26" s="183" t="s">
        <v>101</v>
      </c>
      <c r="L26" s="183" t="s">
        <v>101</v>
      </c>
      <c r="M26" s="183" t="s">
        <v>101</v>
      </c>
      <c r="N26" s="183" t="s">
        <v>101</v>
      </c>
      <c r="O26" s="183" t="s">
        <v>101</v>
      </c>
      <c r="P26" s="183" t="s">
        <v>101</v>
      </c>
      <c r="Q26" s="183" t="s">
        <v>101</v>
      </c>
    </row>
    <row r="27" spans="1:17" ht="12.75">
      <c r="A27" s="24" t="s">
        <v>25</v>
      </c>
      <c r="B27" s="21">
        <f>TOTWRKACT!B27</f>
        <v>6714</v>
      </c>
      <c r="C27" s="164">
        <f>TOTWRKACT!C27</f>
        <v>2611</v>
      </c>
      <c r="D27" s="16">
        <f>TOTWRKACT!D27/$C27</f>
        <v>0.7862887782458828</v>
      </c>
      <c r="E27" s="16">
        <f>TOTWRKACT!E27/$C27</f>
        <v>0</v>
      </c>
      <c r="F27" s="16">
        <f>TOTWRKACT!F27/$C27</f>
        <v>0</v>
      </c>
      <c r="G27" s="16">
        <f>TOTWRKACT!G27/$C27</f>
        <v>0.16468785905783226</v>
      </c>
      <c r="H27" s="16">
        <f>TOTWRKACT!H27/$C27</f>
        <v>0.002297970126388357</v>
      </c>
      <c r="I27" s="16">
        <f>TOTWRKACT!I27/$C27</f>
        <v>0.27460743010340866</v>
      </c>
      <c r="J27" s="16">
        <f>TOTWRKACT!J27/$C27</f>
        <v>0.002680965147453083</v>
      </c>
      <c r="K27" s="16">
        <f>TOTWRKACT!K27/$C27</f>
        <v>0.19494446572194563</v>
      </c>
      <c r="L27" s="16">
        <f>TOTWRKACT!L27/$C27</f>
        <v>0.014170815779394868</v>
      </c>
      <c r="M27" s="16">
        <f>TOTWRKACT!M27/$C27</f>
        <v>0.010340865568747606</v>
      </c>
      <c r="N27" s="16">
        <f>TOTWRKACT!N27/$C27</f>
        <v>0.005744925315970892</v>
      </c>
      <c r="O27" s="16">
        <f>TOTWRKACT!O27/$C27</f>
        <v>0</v>
      </c>
      <c r="P27" s="16">
        <f>TOTWRKACT!P27/$C27</f>
        <v>0</v>
      </c>
      <c r="Q27" s="16">
        <f>TOTWRKACT!Q27/$C27</f>
        <v>0</v>
      </c>
    </row>
    <row r="28" spans="1:17" ht="12.75">
      <c r="A28" s="24" t="s">
        <v>26</v>
      </c>
      <c r="B28" s="21">
        <f>TOTWRKACT!B28</f>
        <v>686</v>
      </c>
      <c r="C28" s="164">
        <f>TOTWRKACT!C28</f>
        <v>585</v>
      </c>
      <c r="D28" s="16">
        <f>TOTWRKACT!D28/$C28</f>
        <v>0.3811965811965812</v>
      </c>
      <c r="E28" s="16">
        <f>TOTWRKACT!E28/$C28</f>
        <v>0.0017094017094017094</v>
      </c>
      <c r="F28" s="16">
        <f>TOTWRKACT!F28/$C28</f>
        <v>0.0017094017094017094</v>
      </c>
      <c r="G28" s="16">
        <f>TOTWRKACT!G28/$C28</f>
        <v>0.06324786324786325</v>
      </c>
      <c r="H28" s="16">
        <f>TOTWRKACT!H28/$C28</f>
        <v>0</v>
      </c>
      <c r="I28" s="16">
        <f>TOTWRKACT!I28/$C28</f>
        <v>0.41367521367521365</v>
      </c>
      <c r="J28" s="16">
        <f>TOTWRKACT!J28/$C28</f>
        <v>0.023931623931623933</v>
      </c>
      <c r="K28" s="16">
        <f>TOTWRKACT!K28/$C28</f>
        <v>0.3247863247863248</v>
      </c>
      <c r="L28" s="16">
        <f>TOTWRKACT!L28/$C28</f>
        <v>0</v>
      </c>
      <c r="M28" s="16">
        <f>TOTWRKACT!M28/$C28</f>
        <v>0.0017094017094017094</v>
      </c>
      <c r="N28" s="16">
        <f>TOTWRKACT!N28/$C28</f>
        <v>0.02564102564102564</v>
      </c>
      <c r="O28" s="16">
        <f>TOTWRKACT!O28/$C28</f>
        <v>0</v>
      </c>
      <c r="P28" s="16">
        <f>TOTWRKACT!P28/$C28</f>
        <v>0</v>
      </c>
      <c r="Q28" s="16">
        <f>TOTWRKACT!Q28/$C28</f>
        <v>0.5743589743589743</v>
      </c>
    </row>
    <row r="29" spans="1:17" ht="12.75">
      <c r="A29" s="24" t="s">
        <v>27</v>
      </c>
      <c r="B29" s="21">
        <f>TOTWRKACT!B29</f>
        <v>15854</v>
      </c>
      <c r="C29" s="164">
        <f>TOTWRKACT!C29</f>
        <v>11092</v>
      </c>
      <c r="D29" s="16">
        <f>TOTWRKACT!D29/$C29</f>
        <v>0.2964298593580959</v>
      </c>
      <c r="E29" s="16">
        <f>TOTWRKACT!E29/$C29</f>
        <v>0</v>
      </c>
      <c r="F29" s="16">
        <f>TOTWRKACT!F29/$C29</f>
        <v>0</v>
      </c>
      <c r="G29" s="16">
        <f>TOTWRKACT!G29/$C29</f>
        <v>0.0843851424450054</v>
      </c>
      <c r="H29" s="16">
        <f>TOTWRKACT!H29/$C29</f>
        <v>0</v>
      </c>
      <c r="I29" s="16">
        <f>TOTWRKACT!I29/$C29</f>
        <v>0.007032095203750451</v>
      </c>
      <c r="J29" s="16">
        <f>TOTWRKACT!J29/$C29</f>
        <v>0.015957446808510637</v>
      </c>
      <c r="K29" s="16">
        <f>TOTWRKACT!K29/$C29</f>
        <v>0.16318067075369636</v>
      </c>
      <c r="L29" s="16">
        <f>TOTWRKACT!L29/$C29</f>
        <v>0.013974035340786152</v>
      </c>
      <c r="M29" s="16">
        <f>TOTWRKACT!M29/$C29</f>
        <v>0.07437793003966824</v>
      </c>
      <c r="N29" s="16">
        <f>TOTWRKACT!N29/$C29</f>
        <v>0.007663180670753696</v>
      </c>
      <c r="O29" s="16">
        <f>TOTWRKACT!O29/$C29</f>
        <v>0</v>
      </c>
      <c r="P29" s="16">
        <f>TOTWRKACT!P29/$C29</f>
        <v>0</v>
      </c>
      <c r="Q29" s="16">
        <f>TOTWRKACT!Q29/$C29</f>
        <v>0.4853948791922106</v>
      </c>
    </row>
    <row r="30" spans="1:17" ht="12.75">
      <c r="A30" s="24"/>
      <c r="B30" s="169" t="s">
        <v>101</v>
      </c>
      <c r="C30" s="180" t="s">
        <v>101</v>
      </c>
      <c r="D30" s="183" t="s">
        <v>101</v>
      </c>
      <c r="E30" s="183" t="s">
        <v>101</v>
      </c>
      <c r="F30" s="183" t="s">
        <v>101</v>
      </c>
      <c r="G30" s="183" t="s">
        <v>101</v>
      </c>
      <c r="H30" s="183" t="s">
        <v>101</v>
      </c>
      <c r="I30" s="183" t="s">
        <v>101</v>
      </c>
      <c r="J30" s="183" t="s">
        <v>101</v>
      </c>
      <c r="K30" s="183" t="s">
        <v>101</v>
      </c>
      <c r="L30" s="183" t="s">
        <v>101</v>
      </c>
      <c r="M30" s="183" t="s">
        <v>101</v>
      </c>
      <c r="N30" s="183" t="s">
        <v>101</v>
      </c>
      <c r="O30" s="183" t="s">
        <v>101</v>
      </c>
      <c r="P30" s="183" t="s">
        <v>101</v>
      </c>
      <c r="Q30" s="183" t="s">
        <v>101</v>
      </c>
    </row>
    <row r="31" spans="1:17" ht="12.75">
      <c r="A31" s="24" t="s">
        <v>28</v>
      </c>
      <c r="B31" s="21">
        <f>TOTWRKACT!B31</f>
        <v>30545</v>
      </c>
      <c r="C31" s="164">
        <f>TOTWRKACT!C31</f>
        <v>10008</v>
      </c>
      <c r="D31" s="16">
        <f>TOTWRKACT!D31/$C31</f>
        <v>0.7560951239008793</v>
      </c>
      <c r="E31" s="16">
        <f>TOTWRKACT!E31/$C31</f>
        <v>0.007194244604316547</v>
      </c>
      <c r="F31" s="16">
        <f>TOTWRKACT!F31/$C31</f>
        <v>0</v>
      </c>
      <c r="G31" s="16">
        <f>TOTWRKACT!G31/$C31</f>
        <v>0.01498800959232614</v>
      </c>
      <c r="H31" s="16">
        <f>TOTWRKACT!H31/$C31</f>
        <v>0.0033972821742605914</v>
      </c>
      <c r="I31" s="16">
        <f>TOTWRKACT!I31/$C31</f>
        <v>0.1437849720223821</v>
      </c>
      <c r="J31" s="16">
        <f>TOTWRKACT!J31/$C31</f>
        <v>0</v>
      </c>
      <c r="K31" s="16">
        <f>TOTWRKACT!K31/$C31</f>
        <v>0.03317346123101519</v>
      </c>
      <c r="L31" s="16">
        <f>TOTWRKACT!L31/$C31</f>
        <v>0.028577138289368507</v>
      </c>
      <c r="M31" s="16">
        <f>TOTWRKACT!M31/$C31</f>
        <v>0.049760191846522785</v>
      </c>
      <c r="N31" s="16">
        <f>TOTWRKACT!N31/$C31</f>
        <v>0.04416466826538769</v>
      </c>
      <c r="O31" s="16">
        <f>TOTWRKACT!O31/$C31</f>
        <v>0</v>
      </c>
      <c r="P31" s="16">
        <f>TOTWRKACT!P31/$C31</f>
        <v>0</v>
      </c>
      <c r="Q31" s="16">
        <f>TOTWRKACT!Q31/$C31</f>
        <v>0</v>
      </c>
    </row>
    <row r="32" spans="1:17" ht="12.75">
      <c r="A32" s="24" t="s">
        <v>29</v>
      </c>
      <c r="B32" s="21">
        <f>TOTWRKACT!B32</f>
        <v>13747</v>
      </c>
      <c r="C32" s="164">
        <f>TOTWRKACT!C32</f>
        <v>8133</v>
      </c>
      <c r="D32" s="16">
        <f>TOTWRKACT!D32/$C32</f>
        <v>0.7517521209885651</v>
      </c>
      <c r="E32" s="16">
        <f>TOTWRKACT!E32/$C32</f>
        <v>0.0018443378827001106</v>
      </c>
      <c r="F32" s="16">
        <f>TOTWRKACT!F32/$C32</f>
        <v>0</v>
      </c>
      <c r="G32" s="16">
        <f>TOTWRKACT!G32/$C32</f>
        <v>0.0076232632484937906</v>
      </c>
      <c r="H32" s="16">
        <f>TOTWRKACT!H32/$C32</f>
        <v>0</v>
      </c>
      <c r="I32" s="16">
        <f>TOTWRKACT!I32/$C32</f>
        <v>0.05078076970367638</v>
      </c>
      <c r="J32" s="16">
        <f>TOTWRKACT!J32/$C32</f>
        <v>0.0018443378827001106</v>
      </c>
      <c r="K32" s="16">
        <f>TOTWRKACT!K32/$C32</f>
        <v>0.1969752858723718</v>
      </c>
      <c r="L32" s="16">
        <f>TOTWRKACT!L32/$C32</f>
        <v>0</v>
      </c>
      <c r="M32" s="16">
        <f>TOTWRKACT!M32/$C32</f>
        <v>0</v>
      </c>
      <c r="N32" s="16">
        <f>TOTWRKACT!N32/$C32</f>
        <v>0.08102791097995819</v>
      </c>
      <c r="O32" s="16">
        <f>TOTWRKACT!O32/$C32</f>
        <v>0</v>
      </c>
      <c r="P32" s="16">
        <f>TOTWRKACT!P32/$C32</f>
        <v>0</v>
      </c>
      <c r="Q32" s="16">
        <f>TOTWRKACT!Q32/$C32</f>
        <v>0.12025082995204721</v>
      </c>
    </row>
    <row r="33" spans="1:17" ht="12.75">
      <c r="A33" s="24" t="s">
        <v>30</v>
      </c>
      <c r="B33" s="21">
        <f>TOTWRKACT!B33</f>
        <v>13686</v>
      </c>
      <c r="C33" s="164">
        <f>TOTWRKACT!C33</f>
        <v>11360</v>
      </c>
      <c r="D33" s="16">
        <f>TOTWRKACT!D33/$C33</f>
        <v>0.21830985915492956</v>
      </c>
      <c r="E33" s="16">
        <f>TOTWRKACT!E33/$C33</f>
        <v>0</v>
      </c>
      <c r="F33" s="16">
        <f>TOTWRKACT!F33/$C33</f>
        <v>0</v>
      </c>
      <c r="G33" s="16">
        <f>TOTWRKACT!G33/$C33</f>
        <v>0.06734154929577464</v>
      </c>
      <c r="H33" s="16">
        <f>TOTWRKACT!H33/$C33</f>
        <v>0.00017605633802816902</v>
      </c>
      <c r="I33" s="16">
        <f>TOTWRKACT!I33/$C33</f>
        <v>0.18433098591549296</v>
      </c>
      <c r="J33" s="16">
        <f>TOTWRKACT!J33/$C33</f>
        <v>0.6894366197183098</v>
      </c>
      <c r="K33" s="16">
        <f>TOTWRKACT!K33/$C33</f>
        <v>0.024823943661971833</v>
      </c>
      <c r="L33" s="16">
        <f>TOTWRKACT!L33/$C33</f>
        <v>0.005633802816901409</v>
      </c>
      <c r="M33" s="16">
        <f>TOTWRKACT!M33/$C33</f>
        <v>0.0030809859154929575</v>
      </c>
      <c r="N33" s="16">
        <f>TOTWRKACT!N33/$C33</f>
        <v>0.038028169014084505</v>
      </c>
      <c r="O33" s="16">
        <f>TOTWRKACT!O33/$C33</f>
        <v>0</v>
      </c>
      <c r="P33" s="16">
        <f>TOTWRKACT!P33/$C33</f>
        <v>0</v>
      </c>
      <c r="Q33" s="16">
        <f>TOTWRKACT!Q33/$C33</f>
        <v>0</v>
      </c>
    </row>
    <row r="34" spans="1:17" ht="12.75">
      <c r="A34" s="24" t="s">
        <v>31</v>
      </c>
      <c r="B34" s="21">
        <f>TOTWRKACT!B34</f>
        <v>20242</v>
      </c>
      <c r="C34" s="164">
        <f>TOTWRKACT!C34</f>
        <v>8760</v>
      </c>
      <c r="D34" s="16">
        <f>TOTWRKACT!D34/$C34</f>
        <v>0.491324200913242</v>
      </c>
      <c r="E34" s="16">
        <f>TOTWRKACT!E34/$C34</f>
        <v>0.002511415525114155</v>
      </c>
      <c r="F34" s="16">
        <f>TOTWRKACT!F34/$C34</f>
        <v>0</v>
      </c>
      <c r="G34" s="16">
        <f>TOTWRKACT!G34/$C34</f>
        <v>0.046118721461187215</v>
      </c>
      <c r="H34" s="16">
        <f>TOTWRKACT!H34/$C34</f>
        <v>0.0027397260273972603</v>
      </c>
      <c r="I34" s="16">
        <f>TOTWRKACT!I34/$C34</f>
        <v>0.05878995433789954</v>
      </c>
      <c r="J34" s="16">
        <f>TOTWRKACT!J34/$C34</f>
        <v>0.10319634703196347</v>
      </c>
      <c r="K34" s="16">
        <f>TOTWRKACT!K34/$C34</f>
        <v>0.33321917808219176</v>
      </c>
      <c r="L34" s="16">
        <f>TOTWRKACT!L34/$C34</f>
        <v>0.03949771689497717</v>
      </c>
      <c r="M34" s="16">
        <f>TOTWRKACT!M34/$C34</f>
        <v>0.05045662100456621</v>
      </c>
      <c r="N34" s="16">
        <f>TOTWRKACT!N34/$C34</f>
        <v>0</v>
      </c>
      <c r="O34" s="16">
        <f>TOTWRKACT!O34/$C34</f>
        <v>0</v>
      </c>
      <c r="P34" s="16">
        <f>TOTWRKACT!P34/$C34</f>
        <v>0</v>
      </c>
      <c r="Q34" s="16">
        <f>TOTWRKACT!Q34/$C34</f>
        <v>0.03219178082191781</v>
      </c>
    </row>
    <row r="35" spans="1:17" ht="12.75">
      <c r="A35" s="24" t="s">
        <v>32</v>
      </c>
      <c r="B35" s="21">
        <f>TOTWRKACT!B35</f>
        <v>8231</v>
      </c>
      <c r="C35" s="164">
        <f>TOTWRKACT!C35</f>
        <v>3540</v>
      </c>
      <c r="D35" s="16">
        <f>TOTWRKACT!D35/$C35</f>
        <v>0.5129943502824859</v>
      </c>
      <c r="E35" s="16">
        <f>TOTWRKACT!E35/$C35</f>
        <v>0.0014124293785310734</v>
      </c>
      <c r="F35" s="16">
        <f>TOTWRKACT!F35/$C35</f>
        <v>0.0022598870056497176</v>
      </c>
      <c r="G35" s="16">
        <f>TOTWRKACT!G35/$C35</f>
        <v>0.17175141242937852</v>
      </c>
      <c r="H35" s="16">
        <f>TOTWRKACT!H35/$C35</f>
        <v>0.005649717514124294</v>
      </c>
      <c r="I35" s="16">
        <f>TOTWRKACT!I35/$C35</f>
        <v>0.09887005649717515</v>
      </c>
      <c r="J35" s="16">
        <f>TOTWRKACT!J35/$C35</f>
        <v>0</v>
      </c>
      <c r="K35" s="16">
        <f>TOTWRKACT!K35/$C35</f>
        <v>0.2576271186440678</v>
      </c>
      <c r="L35" s="16">
        <f>TOTWRKACT!L35/$C35</f>
        <v>0</v>
      </c>
      <c r="M35" s="16">
        <f>TOTWRKACT!M35/$C35</f>
        <v>0.00847457627118644</v>
      </c>
      <c r="N35" s="16">
        <f>TOTWRKACT!N35/$C35</f>
        <v>0.11610169491525424</v>
      </c>
      <c r="O35" s="16">
        <f>TOTWRKACT!O35/$C35</f>
        <v>0</v>
      </c>
      <c r="P35" s="16">
        <f>TOTWRKACT!P35/$C35</f>
        <v>0</v>
      </c>
      <c r="Q35" s="16">
        <f>TOTWRKACT!Q35/$C35</f>
        <v>0</v>
      </c>
    </row>
    <row r="36" spans="1:17" ht="12.75">
      <c r="A36" s="24"/>
      <c r="B36" s="169" t="s">
        <v>101</v>
      </c>
      <c r="C36" s="180" t="s">
        <v>101</v>
      </c>
      <c r="D36" s="183" t="s">
        <v>101</v>
      </c>
      <c r="E36" s="183" t="s">
        <v>101</v>
      </c>
      <c r="F36" s="183" t="s">
        <v>101</v>
      </c>
      <c r="G36" s="183" t="s">
        <v>101</v>
      </c>
      <c r="H36" s="183" t="s">
        <v>101</v>
      </c>
      <c r="I36" s="183" t="s">
        <v>101</v>
      </c>
      <c r="J36" s="183" t="s">
        <v>101</v>
      </c>
      <c r="K36" s="183" t="s">
        <v>101</v>
      </c>
      <c r="L36" s="183" t="s">
        <v>101</v>
      </c>
      <c r="M36" s="183" t="s">
        <v>101</v>
      </c>
      <c r="N36" s="183" t="s">
        <v>101</v>
      </c>
      <c r="O36" s="183" t="s">
        <v>101</v>
      </c>
      <c r="P36" s="183" t="s">
        <v>101</v>
      </c>
      <c r="Q36" s="183" t="s">
        <v>101</v>
      </c>
    </row>
    <row r="37" spans="1:17" ht="12.75">
      <c r="A37" s="24" t="s">
        <v>33</v>
      </c>
      <c r="B37" s="21">
        <f>TOTWRKACT!B37</f>
        <v>7596</v>
      </c>
      <c r="C37" s="164">
        <f>TOTWRKACT!C37</f>
        <v>3557</v>
      </c>
      <c r="D37" s="16">
        <f>TOTWRKACT!D37/$C37</f>
        <v>0.5631149845375316</v>
      </c>
      <c r="E37" s="16">
        <f>TOTWRKACT!E37/$C37</f>
        <v>0</v>
      </c>
      <c r="F37" s="16">
        <f>TOTWRKACT!F37/$C37</f>
        <v>0</v>
      </c>
      <c r="G37" s="16">
        <f>TOTWRKACT!G37/$C37</f>
        <v>0.06831599662637054</v>
      </c>
      <c r="H37" s="16">
        <f>TOTWRKACT!H37/$C37</f>
        <v>0.001124543154343548</v>
      </c>
      <c r="I37" s="16">
        <f>TOTWRKACT!I37/$C37</f>
        <v>0.2670789991565926</v>
      </c>
      <c r="J37" s="16">
        <f>TOTWRKACT!J37/$C37</f>
        <v>0.006184987348889514</v>
      </c>
      <c r="K37" s="16">
        <f>TOTWRKACT!K37/$C37</f>
        <v>0.16699465842001687</v>
      </c>
      <c r="L37" s="16">
        <f>TOTWRKACT!L37/$C37</f>
        <v>0.18217599100365475</v>
      </c>
      <c r="M37" s="16">
        <f>TOTWRKACT!M37/$C37</f>
        <v>0.0016868147315153219</v>
      </c>
      <c r="N37" s="16">
        <f>TOTWRKACT!N37/$C37</f>
        <v>0.058476244025864495</v>
      </c>
      <c r="O37" s="16">
        <f>TOTWRKACT!O37/$C37</f>
        <v>0</v>
      </c>
      <c r="P37" s="16">
        <f>TOTWRKACT!P37/$C37</f>
        <v>0</v>
      </c>
      <c r="Q37" s="16">
        <f>TOTWRKACT!Q37/$C37</f>
        <v>0</v>
      </c>
    </row>
    <row r="38" spans="1:17" ht="12.75">
      <c r="A38" s="24" t="s">
        <v>34</v>
      </c>
      <c r="B38" s="21">
        <f>TOTWRKACT!B38</f>
        <v>15506</v>
      </c>
      <c r="C38" s="164">
        <f>TOTWRKACT!C38</f>
        <v>4207</v>
      </c>
      <c r="D38" s="16">
        <f>TOTWRKACT!D38/$C38</f>
        <v>0.2975992393629665</v>
      </c>
      <c r="E38" s="16">
        <f>TOTWRKACT!E38/$C38</f>
        <v>0.0021392916567625386</v>
      </c>
      <c r="F38" s="16">
        <f>TOTWRKACT!F38/$C38</f>
        <v>0.03755645352983123</v>
      </c>
      <c r="G38" s="16">
        <f>TOTWRKACT!G38/$C38</f>
        <v>0.12455431423817447</v>
      </c>
      <c r="H38" s="16">
        <f>TOTWRKACT!H38/$C38</f>
        <v>0.0021392916567625386</v>
      </c>
      <c r="I38" s="16">
        <f>TOTWRKACT!I38/$C38</f>
        <v>0.33824578084145474</v>
      </c>
      <c r="J38" s="16">
        <f>TOTWRKACT!J38/$C38</f>
        <v>0.09674352270026147</v>
      </c>
      <c r="K38" s="16">
        <f>TOTWRKACT!K38/$C38</f>
        <v>0.1728072260518184</v>
      </c>
      <c r="L38" s="16">
        <f>TOTWRKACT!L38/$C38</f>
        <v>0.002376990729736154</v>
      </c>
      <c r="M38" s="16">
        <f>TOTWRKACT!M38/$C38</f>
        <v>0.004516282386498692</v>
      </c>
      <c r="N38" s="16">
        <f>TOTWRKACT!N38/$C38</f>
        <v>0.074162110767768</v>
      </c>
      <c r="O38" s="16">
        <f>TOTWRKACT!O38/$C38</f>
        <v>0</v>
      </c>
      <c r="P38" s="16">
        <f>TOTWRKACT!P38/$C38</f>
        <v>0</v>
      </c>
      <c r="Q38" s="16">
        <f>TOTWRKACT!Q38/$C38</f>
        <v>0</v>
      </c>
    </row>
    <row r="39" spans="1:17" ht="12.75">
      <c r="A39" s="24" t="s">
        <v>35</v>
      </c>
      <c r="B39" s="21">
        <f>TOTWRKACT!B39</f>
        <v>31759</v>
      </c>
      <c r="C39" s="164">
        <f>TOTWRKACT!C39</f>
        <v>8190</v>
      </c>
      <c r="D39" s="16">
        <f>TOTWRKACT!D39/$C39</f>
        <v>0.5864468864468865</v>
      </c>
      <c r="E39" s="16">
        <f>TOTWRKACT!E39/$C39</f>
        <v>0.00989010989010989</v>
      </c>
      <c r="F39" s="16">
        <f>TOTWRKACT!F39/$C39</f>
        <v>0.0030525030525030525</v>
      </c>
      <c r="G39" s="16">
        <f>TOTWRKACT!G39/$C39</f>
        <v>0</v>
      </c>
      <c r="H39" s="16">
        <f>TOTWRKACT!H39/$C39</f>
        <v>0</v>
      </c>
      <c r="I39" s="16">
        <f>TOTWRKACT!I39/$C39</f>
        <v>0.08522588522588523</v>
      </c>
      <c r="J39" s="16">
        <f>TOTWRKACT!J39/$C39</f>
        <v>0.14481074481074482</v>
      </c>
      <c r="K39" s="16">
        <f>TOTWRKACT!K39/$C39</f>
        <v>0.04652014652014652</v>
      </c>
      <c r="L39" s="16">
        <f>TOTWRKACT!L39/$C39</f>
        <v>0.11953601953601954</v>
      </c>
      <c r="M39" s="16">
        <f>TOTWRKACT!M39/$C39</f>
        <v>0.012576312576312577</v>
      </c>
      <c r="N39" s="16">
        <f>TOTWRKACT!N39/$C39</f>
        <v>0.04224664224664225</v>
      </c>
      <c r="O39" s="16">
        <f>TOTWRKACT!O39/$C39</f>
        <v>0</v>
      </c>
      <c r="P39" s="16">
        <f>TOTWRKACT!P39/$C39</f>
        <v>0</v>
      </c>
      <c r="Q39" s="16">
        <f>TOTWRKACT!Q39/$C39</f>
        <v>0</v>
      </c>
    </row>
    <row r="40" spans="1:17" ht="12.75">
      <c r="A40" s="24" t="s">
        <v>36</v>
      </c>
      <c r="B40" s="21">
        <f>TOTWRKACT!B40</f>
        <v>57907</v>
      </c>
      <c r="C40" s="164">
        <f>TOTWRKACT!C40</f>
        <v>17665</v>
      </c>
      <c r="D40" s="16">
        <f>TOTWRKACT!D40/$C40</f>
        <v>0.7616190206623267</v>
      </c>
      <c r="E40" s="16">
        <f>TOTWRKACT!E40/$C40</f>
        <v>0</v>
      </c>
      <c r="F40" s="16">
        <f>TOTWRKACT!F40/$C40</f>
        <v>0.00549108406453439</v>
      </c>
      <c r="G40" s="16">
        <f>TOTWRKACT!G40/$C40</f>
        <v>0.004472120011321822</v>
      </c>
      <c r="H40" s="16">
        <f>TOTWRKACT!H40/$C40</f>
        <v>0</v>
      </c>
      <c r="I40" s="16">
        <f>TOTWRKACT!I40/$C40</f>
        <v>0.2807812057741296</v>
      </c>
      <c r="J40" s="16">
        <f>TOTWRKACT!J40/$C40</f>
        <v>0</v>
      </c>
      <c r="K40" s="16">
        <f>TOTWRKACT!K40/$C40</f>
        <v>0.04217378998018681</v>
      </c>
      <c r="L40" s="16">
        <f>TOTWRKACT!L40/$C40</f>
        <v>0.003000283045570337</v>
      </c>
      <c r="M40" s="16">
        <f>TOTWRKACT!M40/$C40</f>
        <v>0.006679875459949052</v>
      </c>
      <c r="N40" s="16">
        <f>TOTWRKACT!N40/$C40</f>
        <v>0.019926408151712427</v>
      </c>
      <c r="O40" s="16">
        <f>TOTWRKACT!O40/$C40</f>
        <v>0</v>
      </c>
      <c r="P40" s="16">
        <f>TOTWRKACT!P40/$C40</f>
        <v>0</v>
      </c>
      <c r="Q40" s="16">
        <f>TOTWRKACT!Q40/$C40</f>
        <v>0.0004528729125389188</v>
      </c>
    </row>
    <row r="41" spans="1:17" ht="12.75">
      <c r="A41" s="24" t="s">
        <v>37</v>
      </c>
      <c r="B41" s="21">
        <f>TOTWRKACT!B41</f>
        <v>25489</v>
      </c>
      <c r="C41" s="164">
        <f>TOTWRKACT!C41</f>
        <v>13126</v>
      </c>
      <c r="D41" s="16">
        <f>TOTWRKACT!D41/$C41</f>
        <v>0.5276550358067956</v>
      </c>
      <c r="E41" s="16">
        <f>TOTWRKACT!E41/$C41</f>
        <v>0</v>
      </c>
      <c r="F41" s="16">
        <f>TOTWRKACT!F41/$C41</f>
        <v>0</v>
      </c>
      <c r="G41" s="16">
        <f>TOTWRKACT!G41/$C41</f>
        <v>0.009142160597287825</v>
      </c>
      <c r="H41" s="16">
        <f>TOTWRKACT!H41/$C41</f>
        <v>0</v>
      </c>
      <c r="I41" s="16">
        <f>TOTWRKACT!I41/$C41</f>
        <v>0.2080603382599421</v>
      </c>
      <c r="J41" s="16">
        <f>TOTWRKACT!J41/$C41</f>
        <v>0.0453298796282188</v>
      </c>
      <c r="K41" s="16">
        <f>TOTWRKACT!K41/$C41</f>
        <v>0.04502514094164254</v>
      </c>
      <c r="L41" s="16">
        <f>TOTWRKACT!L41/$C41</f>
        <v>0.002056986134389761</v>
      </c>
      <c r="M41" s="16">
        <f>TOTWRKACT!M41/$C41</f>
        <v>0.020950784702117933</v>
      </c>
      <c r="N41" s="16">
        <f>TOTWRKACT!N41/$C41</f>
        <v>0.12402864543653817</v>
      </c>
      <c r="O41" s="16">
        <f>TOTWRKACT!O41/$C41</f>
        <v>7.618467164406521E-05</v>
      </c>
      <c r="P41" s="16">
        <f>TOTWRKACT!P41/$C41</f>
        <v>0</v>
      </c>
      <c r="Q41" s="16">
        <f>TOTWRKACT!Q41/$C41</f>
        <v>0.3369648026817004</v>
      </c>
    </row>
    <row r="42" spans="1:18" ht="12.75">
      <c r="A42" s="24"/>
      <c r="B42" s="169" t="s">
        <v>101</v>
      </c>
      <c r="C42" s="180" t="s">
        <v>101</v>
      </c>
      <c r="D42" s="183" t="s">
        <v>101</v>
      </c>
      <c r="E42" s="183" t="s">
        <v>101</v>
      </c>
      <c r="F42" s="183" t="s">
        <v>101</v>
      </c>
      <c r="G42" s="183" t="s">
        <v>101</v>
      </c>
      <c r="H42" s="183" t="s">
        <v>101</v>
      </c>
      <c r="I42" s="183" t="s">
        <v>101</v>
      </c>
      <c r="J42" s="183" t="s">
        <v>101</v>
      </c>
      <c r="K42" s="183" t="s">
        <v>101</v>
      </c>
      <c r="L42" s="183" t="s">
        <v>101</v>
      </c>
      <c r="M42" s="183" t="s">
        <v>101</v>
      </c>
      <c r="N42" s="183" t="s">
        <v>101</v>
      </c>
      <c r="O42" s="183" t="s">
        <v>101</v>
      </c>
      <c r="P42" s="183" t="s">
        <v>101</v>
      </c>
      <c r="Q42" s="183" t="s">
        <v>101</v>
      </c>
      <c r="R42" t="s">
        <v>101</v>
      </c>
    </row>
    <row r="43" spans="1:17" ht="12.75">
      <c r="A43" s="24" t="s">
        <v>38</v>
      </c>
      <c r="B43" s="21">
        <f>TOTWRKACT!B43</f>
        <v>10970</v>
      </c>
      <c r="C43" s="164">
        <f>TOTWRKACT!C43</f>
        <v>3132</v>
      </c>
      <c r="D43" s="16">
        <f>TOTWRKACT!D43/$C43</f>
        <v>0.48818646232439333</v>
      </c>
      <c r="E43" s="16">
        <f>TOTWRKACT!E43/$C43</f>
        <v>0</v>
      </c>
      <c r="F43" s="16">
        <f>TOTWRKACT!F43/$C43</f>
        <v>0</v>
      </c>
      <c r="G43" s="16">
        <f>TOTWRKACT!G43/$C43</f>
        <v>0.14527458492975734</v>
      </c>
      <c r="H43" s="16">
        <f>TOTWRKACT!H43/$C43</f>
        <v>0</v>
      </c>
      <c r="I43" s="16">
        <f>TOTWRKACT!I43/$C43</f>
        <v>0.09610472541507024</v>
      </c>
      <c r="J43" s="16">
        <f>TOTWRKACT!J43/$C43</f>
        <v>0.14144316730523626</v>
      </c>
      <c r="K43" s="16">
        <f>TOTWRKACT!K43/$C43</f>
        <v>0.10504469987228608</v>
      </c>
      <c r="L43" s="16">
        <f>TOTWRKACT!L43/$C43</f>
        <v>0.012132822477650063</v>
      </c>
      <c r="M43" s="16">
        <f>TOTWRKACT!M43/$C43</f>
        <v>0.029693486590038315</v>
      </c>
      <c r="N43" s="16">
        <f>TOTWRKACT!N43/$C43</f>
        <v>0.035440613026819924</v>
      </c>
      <c r="O43" s="16">
        <f>TOTWRKACT!O43/$C43</f>
        <v>0</v>
      </c>
      <c r="P43" s="16">
        <f>TOTWRKACT!P43/$C43</f>
        <v>0</v>
      </c>
      <c r="Q43" s="16">
        <f>TOTWRKACT!Q43/$C43</f>
        <v>0.007982120051085569</v>
      </c>
    </row>
    <row r="44" spans="1:17" ht="12.75">
      <c r="A44" s="24" t="s">
        <v>39</v>
      </c>
      <c r="B44" s="21">
        <f>TOTWRKACT!B44</f>
        <v>29398</v>
      </c>
      <c r="C44" s="164">
        <f>TOTWRKACT!C44</f>
        <v>11727</v>
      </c>
      <c r="D44" s="16">
        <f>TOTWRKACT!D44/$C44</f>
        <v>0.30007674597083656</v>
      </c>
      <c r="E44" s="16">
        <f>TOTWRKACT!E44/$C44</f>
        <v>0.0013643728148716636</v>
      </c>
      <c r="F44" s="16">
        <f>TOTWRKACT!F44/$C44</f>
        <v>0.0054574912594866545</v>
      </c>
      <c r="G44" s="16">
        <f>TOTWRKACT!G44/$C44</f>
        <v>0.040419544640573034</v>
      </c>
      <c r="H44" s="16">
        <f>TOTWRKACT!H44/$C44</f>
        <v>0.0026434723288138486</v>
      </c>
      <c r="I44" s="16">
        <f>TOTWRKACT!I44/$C44</f>
        <v>0.11452204314829027</v>
      </c>
      <c r="J44" s="16">
        <f>TOTWRKACT!J44/$C44</f>
        <v>0</v>
      </c>
      <c r="K44" s="16">
        <f>TOTWRKACT!K44/$C44</f>
        <v>0.17088769506267587</v>
      </c>
      <c r="L44" s="16">
        <f>TOTWRKACT!L44/$C44</f>
        <v>0</v>
      </c>
      <c r="M44" s="16">
        <f>TOTWRKACT!M44/$C44</f>
        <v>0.11989426110684745</v>
      </c>
      <c r="N44" s="16">
        <f>TOTWRKACT!N44/$C44</f>
        <v>0.014496461158011427</v>
      </c>
      <c r="O44" s="16">
        <f>TOTWRKACT!O44/$C44</f>
        <v>0</v>
      </c>
      <c r="P44" s="16">
        <f>TOTWRKACT!P44/$C44</f>
        <v>0</v>
      </c>
      <c r="Q44" s="16">
        <f>TOTWRKACT!Q44/$C44</f>
        <v>0.38560586680310394</v>
      </c>
    </row>
    <row r="45" spans="1:17" ht="12.75">
      <c r="A45" s="24" t="s">
        <v>40</v>
      </c>
      <c r="B45" s="21">
        <f>TOTWRKACT!B45</f>
        <v>4725</v>
      </c>
      <c r="C45" s="164">
        <f>TOTWRKACT!C45</f>
        <v>4454</v>
      </c>
      <c r="D45" s="16">
        <f>TOTWRKACT!D45/$C45</f>
        <v>0.19824876515491693</v>
      </c>
      <c r="E45" s="16">
        <f>TOTWRKACT!E45/$C45</f>
        <v>0</v>
      </c>
      <c r="F45" s="16">
        <f>TOTWRKACT!F45/$C45</f>
        <v>0</v>
      </c>
      <c r="G45" s="16">
        <f>TOTWRKACT!G45/$C45</f>
        <v>0.7909744050291873</v>
      </c>
      <c r="H45" s="16">
        <f>TOTWRKACT!H45/$C45</f>
        <v>0</v>
      </c>
      <c r="I45" s="16">
        <f>TOTWRKACT!I45/$C45</f>
        <v>0.1917377638078132</v>
      </c>
      <c r="J45" s="16">
        <f>TOTWRKACT!J45/$C45</f>
        <v>0</v>
      </c>
      <c r="K45" s="16">
        <f>TOTWRKACT!K45/$C45</f>
        <v>0.04041311180960934</v>
      </c>
      <c r="L45" s="16">
        <f>TOTWRKACT!L45/$C45</f>
        <v>0.001571621014818141</v>
      </c>
      <c r="M45" s="16">
        <f>TOTWRKACT!M45/$C45</f>
        <v>0.08890884598114054</v>
      </c>
      <c r="N45" s="16">
        <f>TOTWRKACT!N45/$C45</f>
        <v>0.01122586439155815</v>
      </c>
      <c r="O45" s="16">
        <f>TOTWRKACT!O45/$C45</f>
        <v>0</v>
      </c>
      <c r="P45" s="16">
        <f>TOTWRKACT!P45/$C45</f>
        <v>0.2593174674449933</v>
      </c>
      <c r="Q45" s="16">
        <f>TOTWRKACT!Q45/$C45</f>
        <v>0</v>
      </c>
    </row>
    <row r="46" spans="1:17" ht="12.75">
      <c r="A46" s="24" t="s">
        <v>41</v>
      </c>
      <c r="B46" s="21">
        <f>TOTWRKACT!B46</f>
        <v>7156</v>
      </c>
      <c r="C46" s="164">
        <f>TOTWRKACT!C46</f>
        <v>3301</v>
      </c>
      <c r="D46" s="16">
        <f>TOTWRKACT!D46/$C46</f>
        <v>0.41563162677976373</v>
      </c>
      <c r="E46" s="16">
        <f>TOTWRKACT!E46/$C46</f>
        <v>0</v>
      </c>
      <c r="F46" s="16">
        <f>TOTWRKACT!F46/$C46</f>
        <v>0</v>
      </c>
      <c r="G46" s="16">
        <f>TOTWRKACT!G46/$C46</f>
        <v>0</v>
      </c>
      <c r="H46" s="16">
        <f>TOTWRKACT!H46/$C46</f>
        <v>0.003938200545289306</v>
      </c>
      <c r="I46" s="16">
        <f>TOTWRKACT!I46/$C46</f>
        <v>0.385943653438352</v>
      </c>
      <c r="J46" s="16">
        <f>TOTWRKACT!J46/$C46</f>
        <v>0</v>
      </c>
      <c r="K46" s="16">
        <f>TOTWRKACT!K46/$C46</f>
        <v>0.1808542865798243</v>
      </c>
      <c r="L46" s="16">
        <f>TOTWRKACT!L46/$C46</f>
        <v>0.010602847621932747</v>
      </c>
      <c r="M46" s="16">
        <f>TOTWRKACT!M46/$C46</f>
        <v>0</v>
      </c>
      <c r="N46" s="16">
        <f>TOTWRKACT!N46/$C46</f>
        <v>0.08906392002423508</v>
      </c>
      <c r="O46" s="16">
        <f>TOTWRKACT!O46/$C46</f>
        <v>0</v>
      </c>
      <c r="P46" s="16">
        <f>TOTWRKACT!P46/$C46</f>
        <v>0.002726446531354135</v>
      </c>
      <c r="Q46" s="16">
        <f>TOTWRKACT!Q46/$C46</f>
        <v>0.004847016055740685</v>
      </c>
    </row>
    <row r="47" spans="1:17" ht="12.75">
      <c r="A47" s="24" t="s">
        <v>42</v>
      </c>
      <c r="B47" s="21">
        <f>TOTWRKACT!B47</f>
        <v>4297</v>
      </c>
      <c r="C47" s="164">
        <f>TOTWRKACT!C47</f>
        <v>2143</v>
      </c>
      <c r="D47" s="16">
        <f>TOTWRKACT!D47/$C47</f>
        <v>0.5790947270181988</v>
      </c>
      <c r="E47" s="16">
        <f>TOTWRKACT!E47/$C47</f>
        <v>0</v>
      </c>
      <c r="F47" s="16">
        <f>TOTWRKACT!F47/$C47</f>
        <v>0.0013999066728884741</v>
      </c>
      <c r="G47" s="16">
        <f>TOTWRKACT!G47/$C47</f>
        <v>0.2435837610825945</v>
      </c>
      <c r="H47" s="16">
        <f>TOTWRKACT!H47/$C47</f>
        <v>0.0013999066728884741</v>
      </c>
      <c r="I47" s="16">
        <f>TOTWRKACT!I47/$C47</f>
        <v>0.2655156322911806</v>
      </c>
      <c r="J47" s="16">
        <f>TOTWRKACT!J47/$C47</f>
        <v>0.0919272048530098</v>
      </c>
      <c r="K47" s="16">
        <f>TOTWRKACT!K47/$C47</f>
        <v>0.08399440037330845</v>
      </c>
      <c r="L47" s="16">
        <f>TOTWRKACT!L47/$C47</f>
        <v>0.0018665422305179655</v>
      </c>
      <c r="M47" s="16">
        <f>TOTWRKACT!M47/$C47</f>
        <v>0.009332711152589827</v>
      </c>
      <c r="N47" s="16">
        <f>TOTWRKACT!N47/$C47</f>
        <v>0.011665888940737284</v>
      </c>
      <c r="O47" s="16">
        <f>TOTWRKACT!O47/$C47</f>
        <v>0</v>
      </c>
      <c r="P47" s="16">
        <f>TOTWRKACT!P47/$C47</f>
        <v>0</v>
      </c>
      <c r="Q47" s="16">
        <f>TOTWRKACT!Q47/$C47</f>
        <v>0</v>
      </c>
    </row>
    <row r="48" spans="1:17" ht="12.75">
      <c r="A48" s="24"/>
      <c r="B48" s="169" t="s">
        <v>101</v>
      </c>
      <c r="C48" s="180" t="s">
        <v>101</v>
      </c>
      <c r="D48" s="183" t="s">
        <v>101</v>
      </c>
      <c r="E48" s="183" t="s">
        <v>101</v>
      </c>
      <c r="F48" s="183" t="s">
        <v>101</v>
      </c>
      <c r="G48" s="183" t="s">
        <v>101</v>
      </c>
      <c r="H48" s="183" t="s">
        <v>101</v>
      </c>
      <c r="I48" s="183" t="s">
        <v>101</v>
      </c>
      <c r="J48" s="183" t="s">
        <v>101</v>
      </c>
      <c r="K48" s="183" t="s">
        <v>101</v>
      </c>
      <c r="L48" s="183" t="s">
        <v>101</v>
      </c>
      <c r="M48" s="183" t="s">
        <v>101</v>
      </c>
      <c r="N48" s="183" t="s">
        <v>101</v>
      </c>
      <c r="O48" s="183" t="s">
        <v>101</v>
      </c>
      <c r="P48" s="183" t="s">
        <v>101</v>
      </c>
      <c r="Q48" s="183" t="s">
        <v>101</v>
      </c>
    </row>
    <row r="49" spans="1:17" ht="12.75">
      <c r="A49" s="24" t="s">
        <v>43</v>
      </c>
      <c r="B49" s="21">
        <f>TOTWRKACT!B49</f>
        <v>4364</v>
      </c>
      <c r="C49" s="164">
        <f>TOTWRKACT!C49</f>
        <v>2139</v>
      </c>
      <c r="D49" s="16">
        <f>TOTWRKACT!D49/$C49</f>
        <v>0.4534829359513792</v>
      </c>
      <c r="E49" s="16">
        <f>TOTWRKACT!E49/$C49</f>
        <v>0</v>
      </c>
      <c r="F49" s="16">
        <f>TOTWRKACT!F49/$C49</f>
        <v>0</v>
      </c>
      <c r="G49" s="16">
        <f>TOTWRKACT!G49/$C49</f>
        <v>0.12809724170172979</v>
      </c>
      <c r="H49" s="16">
        <f>TOTWRKACT!H49/$C49</f>
        <v>0.001402524544179523</v>
      </c>
      <c r="I49" s="16">
        <f>TOTWRKACT!I49/$C49</f>
        <v>0.2370266479663394</v>
      </c>
      <c r="J49" s="16">
        <f>TOTWRKACT!J49/$C49</f>
        <v>0.008415147265077139</v>
      </c>
      <c r="K49" s="16">
        <f>TOTWRKACT!K49/$C49</f>
        <v>0.04067321178120617</v>
      </c>
      <c r="L49" s="16">
        <f>TOTWRKACT!L49/$C49</f>
        <v>0.1093969144460028</v>
      </c>
      <c r="M49" s="16">
        <f>TOTWRKACT!M49/$C49</f>
        <v>0</v>
      </c>
      <c r="N49" s="16">
        <f>TOTWRKACT!N49/$C49</f>
        <v>0.10472183263207106</v>
      </c>
      <c r="O49" s="16">
        <f>TOTWRKACT!O49/$C49</f>
        <v>0</v>
      </c>
      <c r="P49" s="16">
        <f>TOTWRKACT!P49/$C49</f>
        <v>0</v>
      </c>
      <c r="Q49" s="16">
        <f>TOTWRKACT!Q49/$C49</f>
        <v>0.3581112669471716</v>
      </c>
    </row>
    <row r="50" spans="1:17" ht="12.75">
      <c r="A50" s="24" t="s">
        <v>44</v>
      </c>
      <c r="B50" s="21">
        <f>TOTWRKACT!B50</f>
        <v>27427</v>
      </c>
      <c r="C50" s="164">
        <f>TOTWRKACT!C50</f>
        <v>11850</v>
      </c>
      <c r="D50" s="16">
        <f>TOTWRKACT!D50/$C50</f>
        <v>0.3540928270042194</v>
      </c>
      <c r="E50" s="16">
        <f>TOTWRKACT!E50/$C50</f>
        <v>0</v>
      </c>
      <c r="F50" s="16">
        <f>TOTWRKACT!F50/$C50</f>
        <v>0</v>
      </c>
      <c r="G50" s="16">
        <f>TOTWRKACT!G50/$C50</f>
        <v>0.33502109704641353</v>
      </c>
      <c r="H50" s="16">
        <f>TOTWRKACT!H50/$C50</f>
        <v>0.0014345991561181435</v>
      </c>
      <c r="I50" s="16">
        <f>TOTWRKACT!I50/$C50</f>
        <v>0.13662447257383967</v>
      </c>
      <c r="J50" s="16">
        <f>TOTWRKACT!J50/$C50</f>
        <v>0.004050632911392405</v>
      </c>
      <c r="K50" s="16">
        <f>TOTWRKACT!K50/$C50</f>
        <v>0.2586497890295359</v>
      </c>
      <c r="L50" s="16">
        <f>TOTWRKACT!L50/$C50</f>
        <v>0.07856540084388186</v>
      </c>
      <c r="M50" s="16">
        <f>TOTWRKACT!M50/$C50</f>
        <v>0.13527426160337552</v>
      </c>
      <c r="N50" s="16">
        <f>TOTWRKACT!N50/$C50</f>
        <v>0.015527426160337553</v>
      </c>
      <c r="O50" s="16">
        <f>TOTWRKACT!O50/$C50</f>
        <v>8.438818565400843E-05</v>
      </c>
      <c r="P50" s="16">
        <f>TOTWRKACT!P50/$C50</f>
        <v>0</v>
      </c>
      <c r="Q50" s="16">
        <f>TOTWRKACT!Q50/$C50</f>
        <v>0</v>
      </c>
    </row>
    <row r="51" spans="1:17" ht="12.75">
      <c r="A51" s="24" t="s">
        <v>45</v>
      </c>
      <c r="B51" s="21">
        <f>TOTWRKACT!B51</f>
        <v>14005</v>
      </c>
      <c r="C51" s="164">
        <f>TOTWRKACT!C51</f>
        <v>6377</v>
      </c>
      <c r="D51" s="16">
        <f>TOTWRKACT!D51/$C51</f>
        <v>0.642621922534107</v>
      </c>
      <c r="E51" s="16">
        <f>TOTWRKACT!E51/$C51</f>
        <v>0.001254508389524855</v>
      </c>
      <c r="F51" s="16">
        <f>TOTWRKACT!F51/$C51</f>
        <v>0</v>
      </c>
      <c r="G51" s="16">
        <f>TOTWRKACT!G51/$C51</f>
        <v>0.04751450525325388</v>
      </c>
      <c r="H51" s="16">
        <f>TOTWRKACT!H51/$C51</f>
        <v>0.001254508389524855</v>
      </c>
      <c r="I51" s="16">
        <f>TOTWRKACT!I51/$C51</f>
        <v>0.08232711306256861</v>
      </c>
      <c r="J51" s="16">
        <f>TOTWRKACT!J51/$C51</f>
        <v>0.13125294025403794</v>
      </c>
      <c r="K51" s="16">
        <f>TOTWRKACT!K51/$C51</f>
        <v>0.17516073388740788</v>
      </c>
      <c r="L51" s="16">
        <f>TOTWRKACT!L51/$C51</f>
        <v>0.046416810412419636</v>
      </c>
      <c r="M51" s="16">
        <f>TOTWRKACT!M51/$C51</f>
        <v>0.01850399874549161</v>
      </c>
      <c r="N51" s="16">
        <f>TOTWRKACT!N51/$C51</f>
        <v>0.03324447232240866</v>
      </c>
      <c r="O51" s="16">
        <f>TOTWRKACT!O51/$C51</f>
        <v>0.0039203387172651715</v>
      </c>
      <c r="P51" s="16">
        <f>TOTWRKACT!P51/$C51</f>
        <v>0.001254508389524855</v>
      </c>
      <c r="Q51" s="16">
        <f>TOTWRKACT!Q51/$C51</f>
        <v>0.004077152265955779</v>
      </c>
    </row>
    <row r="52" spans="1:17" ht="12.75">
      <c r="A52" s="24" t="s">
        <v>46</v>
      </c>
      <c r="B52" s="21">
        <f>TOTWRKACT!B52</f>
        <v>93169</v>
      </c>
      <c r="C52" s="164">
        <f>TOTWRKACT!C52</f>
        <v>33881</v>
      </c>
      <c r="D52" s="16">
        <f>TOTWRKACT!D52/$C52</f>
        <v>0.5040583217732653</v>
      </c>
      <c r="E52" s="16">
        <f>TOTWRKACT!E52/$C52</f>
        <v>0.005135621734895664</v>
      </c>
      <c r="F52" s="16">
        <f>TOTWRKACT!F52/$C52</f>
        <v>0.0402585519907913</v>
      </c>
      <c r="G52" s="16">
        <f>TOTWRKACT!G52/$C52</f>
        <v>0.15811221628641423</v>
      </c>
      <c r="H52" s="16">
        <f>TOTWRKACT!H52/$C52</f>
        <v>0.002007024586051179</v>
      </c>
      <c r="I52" s="16">
        <f>TOTWRKACT!I52/$C52</f>
        <v>0.04135060948614268</v>
      </c>
      <c r="J52" s="16">
        <f>TOTWRKACT!J52/$C52</f>
        <v>0.17210235825388862</v>
      </c>
      <c r="K52" s="16">
        <f>TOTWRKACT!K52/$C52</f>
        <v>0.1086154481862991</v>
      </c>
      <c r="L52" s="16">
        <f>TOTWRKACT!L52/$C52</f>
        <v>0.002007024586051179</v>
      </c>
      <c r="M52" s="16">
        <f>TOTWRKACT!M52/$C52</f>
        <v>0.005903013488385821</v>
      </c>
      <c r="N52" s="16">
        <f>TOTWRKACT!N52/$C52</f>
        <v>0.007762462737227354</v>
      </c>
      <c r="O52" s="16">
        <f>TOTWRKACT!O52/$C52</f>
        <v>0.00026563560697736194</v>
      </c>
      <c r="P52" s="16">
        <f>TOTWRKACT!P52/$C52</f>
        <v>0</v>
      </c>
      <c r="Q52" s="16">
        <f>TOTWRKACT!Q52/$C52</f>
        <v>0.008382279153507866</v>
      </c>
    </row>
    <row r="53" spans="1:17" ht="12.75">
      <c r="A53" s="24" t="s">
        <v>47</v>
      </c>
      <c r="B53" s="21">
        <f>TOTWRKACT!B53</f>
        <v>17178</v>
      </c>
      <c r="C53" s="164">
        <f>TOTWRKACT!C53</f>
        <v>6690</v>
      </c>
      <c r="D53" s="16">
        <f>TOTWRKACT!D53/$C53</f>
        <v>0.47279521674140507</v>
      </c>
      <c r="E53" s="16">
        <f>TOTWRKACT!E53/$C53</f>
        <v>0.002242152466367713</v>
      </c>
      <c r="F53" s="16">
        <f>TOTWRKACT!F53/$C53</f>
        <v>0.00866965620328849</v>
      </c>
      <c r="G53" s="16">
        <f>TOTWRKACT!G53/$C53</f>
        <v>0.13647234678624814</v>
      </c>
      <c r="H53" s="16">
        <f>TOTWRKACT!H53/$C53</f>
        <v>0.005530642750373692</v>
      </c>
      <c r="I53" s="16">
        <f>TOTWRKACT!I53/$C53</f>
        <v>0.19895366218236174</v>
      </c>
      <c r="J53" s="16">
        <f>TOTWRKACT!J53/$C53</f>
        <v>0</v>
      </c>
      <c r="K53" s="16">
        <f>TOTWRKACT!K53/$C53</f>
        <v>0.2872944693572496</v>
      </c>
      <c r="L53" s="16">
        <f>TOTWRKACT!L53/$C53</f>
        <v>0.012855007473841554</v>
      </c>
      <c r="M53" s="16">
        <f>TOTWRKACT!M53/$C53</f>
        <v>0.04424514200298953</v>
      </c>
      <c r="N53" s="16">
        <f>TOTWRKACT!N53/$C53</f>
        <v>0.019880418535127054</v>
      </c>
      <c r="O53" s="16">
        <f>TOTWRKACT!O53/$C53</f>
        <v>0</v>
      </c>
      <c r="P53" s="16">
        <f>TOTWRKACT!P53/$C53</f>
        <v>0</v>
      </c>
      <c r="Q53" s="16">
        <f>TOTWRKACT!Q53/$C53</f>
        <v>0</v>
      </c>
    </row>
    <row r="54" spans="1:17" ht="12.75">
      <c r="A54" s="24"/>
      <c r="B54" s="169" t="s">
        <v>101</v>
      </c>
      <c r="C54" s="180" t="s">
        <v>101</v>
      </c>
      <c r="D54" s="183" t="s">
        <v>101</v>
      </c>
      <c r="E54" s="183" t="s">
        <v>101</v>
      </c>
      <c r="F54" s="183" t="s">
        <v>101</v>
      </c>
      <c r="G54" s="183" t="s">
        <v>101</v>
      </c>
      <c r="H54" s="183" t="s">
        <v>101</v>
      </c>
      <c r="I54" s="183" t="s">
        <v>101</v>
      </c>
      <c r="J54" s="183" t="s">
        <v>101</v>
      </c>
      <c r="K54" s="183" t="s">
        <v>101</v>
      </c>
      <c r="L54" s="183" t="s">
        <v>101</v>
      </c>
      <c r="M54" s="183" t="s">
        <v>101</v>
      </c>
      <c r="N54" s="183" t="s">
        <v>101</v>
      </c>
      <c r="O54" s="183" t="s">
        <v>101</v>
      </c>
      <c r="P54" s="183" t="s">
        <v>101</v>
      </c>
      <c r="Q54" s="183" t="s">
        <v>101</v>
      </c>
    </row>
    <row r="55" spans="1:17" ht="12.75">
      <c r="A55" s="24" t="s">
        <v>48</v>
      </c>
      <c r="B55" s="21">
        <f>TOTWRKACT!B55</f>
        <v>2397</v>
      </c>
      <c r="C55" s="164">
        <f>TOTWRKACT!C55</f>
        <v>1008</v>
      </c>
      <c r="D55" s="16">
        <f>TOTWRKACT!D55/$C55</f>
        <v>0.5436507936507936</v>
      </c>
      <c r="E55" s="16">
        <f>TOTWRKACT!E55/$C55</f>
        <v>0.002976190476190476</v>
      </c>
      <c r="F55" s="16">
        <f>TOTWRKACT!F55/$C55</f>
        <v>0</v>
      </c>
      <c r="G55" s="16">
        <f>TOTWRKACT!G55/$C55</f>
        <v>0.09722222222222222</v>
      </c>
      <c r="H55" s="16">
        <f>TOTWRKACT!H55/$C55</f>
        <v>0</v>
      </c>
      <c r="I55" s="16">
        <f>TOTWRKACT!I55/$C55</f>
        <v>0.2986111111111111</v>
      </c>
      <c r="J55" s="16">
        <f>TOTWRKACT!J55/$C55</f>
        <v>0.001984126984126984</v>
      </c>
      <c r="K55" s="16">
        <f>TOTWRKACT!K55/$C55</f>
        <v>0.12797619047619047</v>
      </c>
      <c r="L55" s="16">
        <f>TOTWRKACT!L55/$C55</f>
        <v>0.030753968253968252</v>
      </c>
      <c r="M55" s="16">
        <f>TOTWRKACT!M55/$C55</f>
        <v>0.06746031746031746</v>
      </c>
      <c r="N55" s="16">
        <f>TOTWRKACT!N55/$C55</f>
        <v>0.04563492063492063</v>
      </c>
      <c r="O55" s="16">
        <f>TOTWRKACT!O55/$C55</f>
        <v>0</v>
      </c>
      <c r="P55" s="16">
        <f>TOTWRKACT!P55/$C55</f>
        <v>0</v>
      </c>
      <c r="Q55" s="16">
        <f>TOTWRKACT!Q55/$C55</f>
        <v>0</v>
      </c>
    </row>
    <row r="56" spans="1:17" ht="12.75">
      <c r="A56" s="24" t="s">
        <v>49</v>
      </c>
      <c r="B56" s="21">
        <f>TOTWRKACT!B56</f>
        <v>46359</v>
      </c>
      <c r="C56" s="164">
        <f>TOTWRKACT!C56</f>
        <v>36282</v>
      </c>
      <c r="D56" s="16">
        <f>TOTWRKACT!D56/$C56</f>
        <v>0.3015544898296676</v>
      </c>
      <c r="E56" s="16">
        <f>TOTWRKACT!E56/$C56</f>
        <v>8.26856292376385E-05</v>
      </c>
      <c r="F56" s="16">
        <f>TOTWRKACT!F56/$C56</f>
        <v>0.0014332175734524007</v>
      </c>
      <c r="G56" s="16">
        <f>TOTWRKACT!G56/$C56</f>
        <v>0.5151314701504879</v>
      </c>
      <c r="H56" s="16">
        <f>TOTWRKACT!H56/$C56</f>
        <v>0.0013780938206273082</v>
      </c>
      <c r="I56" s="16">
        <f>TOTWRKACT!I56/$C56</f>
        <v>0.06556970398544733</v>
      </c>
      <c r="J56" s="16">
        <f>TOTWRKACT!J56/$C56</f>
        <v>0</v>
      </c>
      <c r="K56" s="16">
        <f>TOTWRKACT!K56/$C56</f>
        <v>0.1916377266964335</v>
      </c>
      <c r="L56" s="16">
        <f>TOTWRKACT!L56/$C56</f>
        <v>0.009315914227440604</v>
      </c>
      <c r="M56" s="16">
        <f>TOTWRKACT!M56/$C56</f>
        <v>0.0006890469103136541</v>
      </c>
      <c r="N56" s="16">
        <f>TOTWRKACT!N56/$C56</f>
        <v>0.02896753210958602</v>
      </c>
      <c r="O56" s="16">
        <f>TOTWRKACT!O56/$C56</f>
        <v>0</v>
      </c>
      <c r="P56" s="16">
        <f>TOTWRKACT!P56/$C56</f>
        <v>0</v>
      </c>
      <c r="Q56" s="16">
        <f>TOTWRKACT!Q56/$C56</f>
        <v>0.14607794498649468</v>
      </c>
    </row>
    <row r="57" spans="1:17" ht="12.75">
      <c r="A57" s="24" t="s">
        <v>50</v>
      </c>
      <c r="B57" s="21">
        <f>TOTWRKACT!B57</f>
        <v>7778</v>
      </c>
      <c r="C57" s="164">
        <f>TOTWRKACT!C57</f>
        <v>3988</v>
      </c>
      <c r="D57" s="16">
        <f>TOTWRKACT!D57/$C57</f>
        <v>0.22316950852557674</v>
      </c>
      <c r="E57" s="16">
        <f>TOTWRKACT!E57/$C57</f>
        <v>0.010280842527582748</v>
      </c>
      <c r="F57" s="16">
        <f>TOTWRKACT!F57/$C57</f>
        <v>0.00025075225677031093</v>
      </c>
      <c r="G57" s="16">
        <f>TOTWRKACT!G57/$C57</f>
        <v>0.04438314944834504</v>
      </c>
      <c r="H57" s="16">
        <f>TOTWRKACT!H57/$C57</f>
        <v>0.00025075225677031093</v>
      </c>
      <c r="I57" s="16">
        <f>TOTWRKACT!I57/$C57</f>
        <v>0.3936810431293882</v>
      </c>
      <c r="J57" s="16">
        <f>TOTWRKACT!J57/$C57</f>
        <v>0</v>
      </c>
      <c r="K57" s="16">
        <f>TOTWRKACT!K57/$C57</f>
        <v>0.11810431293881644</v>
      </c>
      <c r="L57" s="16">
        <f>TOTWRKACT!L57/$C57</f>
        <v>0.1216148445336008</v>
      </c>
      <c r="M57" s="16">
        <f>TOTWRKACT!M57/$C57</f>
        <v>0.0689568706118355</v>
      </c>
      <c r="N57" s="16">
        <f>TOTWRKACT!N57/$C57</f>
        <v>0.019558676028084254</v>
      </c>
      <c r="O57" s="16">
        <f>TOTWRKACT!O57/$C57</f>
        <v>0</v>
      </c>
      <c r="P57" s="16">
        <f>TOTWRKACT!P57/$C57</f>
        <v>0</v>
      </c>
      <c r="Q57" s="16">
        <f>TOTWRKACT!Q57/$C57</f>
        <v>0</v>
      </c>
    </row>
    <row r="58" spans="1:17" ht="12.75">
      <c r="A58" s="24" t="s">
        <v>51</v>
      </c>
      <c r="B58" s="21">
        <f>TOTWRKACT!B58</f>
        <v>10897</v>
      </c>
      <c r="C58" s="164">
        <f>TOTWRKACT!C58</f>
        <v>7378</v>
      </c>
      <c r="D58" s="16">
        <f>TOTWRKACT!D58/$C58</f>
        <v>0.15220927080509622</v>
      </c>
      <c r="E58" s="16">
        <f>TOTWRKACT!E58/$C58</f>
        <v>0.0001355380862022228</v>
      </c>
      <c r="F58" s="16">
        <f>TOTWRKACT!F58/$C58</f>
        <v>0</v>
      </c>
      <c r="G58" s="16">
        <f>TOTWRKACT!G58/$C58</f>
        <v>0.23312550826782324</v>
      </c>
      <c r="H58" s="16">
        <f>TOTWRKACT!H58/$C58</f>
        <v>0.0009487666034155598</v>
      </c>
      <c r="I58" s="16">
        <f>TOTWRKACT!I58/$C58</f>
        <v>0.661154784494443</v>
      </c>
      <c r="J58" s="16">
        <f>TOTWRKACT!J58/$C58</f>
        <v>0</v>
      </c>
      <c r="K58" s="16">
        <f>TOTWRKACT!K58/$C58</f>
        <v>0.03496882624017349</v>
      </c>
      <c r="L58" s="16">
        <f>TOTWRKACT!L58/$C58</f>
        <v>0.045811873136351315</v>
      </c>
      <c r="M58" s="16">
        <f>TOTWRKACT!M58/$C58</f>
        <v>0.05326646787747357</v>
      </c>
      <c r="N58" s="16">
        <f>TOTWRKACT!N58/$C58</f>
        <v>0.029005150447275686</v>
      </c>
      <c r="O58" s="16">
        <f>TOTWRKACT!O58/$C58</f>
        <v>0</v>
      </c>
      <c r="P58" s="16">
        <f>TOTWRKACT!P58/$C58</f>
        <v>0</v>
      </c>
      <c r="Q58" s="16">
        <f>TOTWRKACT!Q58/$C58</f>
        <v>0.04892924911900244</v>
      </c>
    </row>
    <row r="59" spans="1:17" ht="12.75">
      <c r="A59" s="24" t="s">
        <v>52</v>
      </c>
      <c r="B59" s="21">
        <f>TOTWRKACT!B59</f>
        <v>66070</v>
      </c>
      <c r="C59" s="164">
        <f>TOTWRKACT!C59</f>
        <v>17665</v>
      </c>
      <c r="D59" s="16">
        <f>TOTWRKACT!D59/$C59</f>
        <v>0.46470421737899803</v>
      </c>
      <c r="E59" s="16">
        <f>TOTWRKACT!E59/$C59</f>
        <v>0.0024341919048966884</v>
      </c>
      <c r="F59" s="16">
        <f>TOTWRKACT!F59/$C59</f>
        <v>0</v>
      </c>
      <c r="G59" s="16">
        <f>TOTWRKACT!G59/$C59</f>
        <v>0.056043022926691194</v>
      </c>
      <c r="H59" s="16">
        <f>TOTWRKACT!H59/$C59</f>
        <v>0.00016982734220209454</v>
      </c>
      <c r="I59" s="16">
        <f>TOTWRKACT!I59/$C59</f>
        <v>0.07981885083498443</v>
      </c>
      <c r="J59" s="16">
        <f>TOTWRKACT!J59/$C59</f>
        <v>0.034474950467025194</v>
      </c>
      <c r="K59" s="16">
        <f>TOTWRKACT!K59/$C59</f>
        <v>0.16818567789414096</v>
      </c>
      <c r="L59" s="16">
        <f>TOTWRKACT!L59/$C59</f>
        <v>0.102405887347863</v>
      </c>
      <c r="M59" s="16">
        <f>TOTWRKACT!M59/$C59</f>
        <v>0.06266628927257288</v>
      </c>
      <c r="N59" s="16">
        <f>TOTWRKACT!N59/$C59</f>
        <v>0</v>
      </c>
      <c r="O59" s="16">
        <f>TOTWRKACT!O59/$C59</f>
        <v>0</v>
      </c>
      <c r="P59" s="16">
        <f>TOTWRKACT!P59/$C59</f>
        <v>0</v>
      </c>
      <c r="Q59" s="16">
        <f>TOTWRKACT!Q59/$C59</f>
        <v>0.19699971695442967</v>
      </c>
    </row>
    <row r="60" spans="1:18" ht="12.75">
      <c r="A60" s="24"/>
      <c r="B60" s="169" t="s">
        <v>101</v>
      </c>
      <c r="C60" s="180" t="s">
        <v>101</v>
      </c>
      <c r="D60" s="183" t="s">
        <v>101</v>
      </c>
      <c r="E60" s="183" t="s">
        <v>101</v>
      </c>
      <c r="F60" s="183" t="s">
        <v>101</v>
      </c>
      <c r="G60" s="183" t="s">
        <v>101</v>
      </c>
      <c r="H60" s="183" t="s">
        <v>101</v>
      </c>
      <c r="I60" s="183" t="s">
        <v>101</v>
      </c>
      <c r="J60" s="183" t="s">
        <v>101</v>
      </c>
      <c r="K60" s="183" t="s">
        <v>101</v>
      </c>
      <c r="L60" s="183" t="s">
        <v>101</v>
      </c>
      <c r="M60" s="183" t="s">
        <v>101</v>
      </c>
      <c r="N60" s="183" t="s">
        <v>101</v>
      </c>
      <c r="O60" s="183" t="s">
        <v>101</v>
      </c>
      <c r="P60" s="183" t="s">
        <v>101</v>
      </c>
      <c r="Q60" s="183" t="s">
        <v>101</v>
      </c>
      <c r="R60" t="s">
        <v>101</v>
      </c>
    </row>
    <row r="61" spans="1:17" ht="12.75">
      <c r="A61" s="24" t="s">
        <v>53</v>
      </c>
      <c r="B61" s="21">
        <f>TOTWRKACT!B61</f>
        <v>14187</v>
      </c>
      <c r="C61" s="164">
        <f>TOTWRKACT!C61</f>
        <v>1351</v>
      </c>
      <c r="D61" s="16">
        <f>TOTWRKACT!D61/$C61</f>
        <v>0.1376757957068838</v>
      </c>
      <c r="E61" s="16">
        <f>TOTWRKACT!E61/$C61</f>
        <v>0.05847520355292376</v>
      </c>
      <c r="F61" s="16">
        <f>TOTWRKACT!F61/$C61</f>
        <v>0.009622501850481125</v>
      </c>
      <c r="G61" s="16">
        <f>TOTWRKACT!G61/$C61</f>
        <v>0.13101406365655072</v>
      </c>
      <c r="H61" s="16">
        <f>TOTWRKACT!H61/$C61</f>
        <v>0.07031828275351591</v>
      </c>
      <c r="I61" s="16">
        <f>TOTWRKACT!I61/$C61</f>
        <v>0.06513693560325684</v>
      </c>
      <c r="J61" s="16">
        <f>TOTWRKACT!J61/$C61</f>
        <v>0.28867505551443373</v>
      </c>
      <c r="K61" s="16">
        <f>TOTWRKACT!K61/$C61</f>
        <v>0.20947446336047373</v>
      </c>
      <c r="L61" s="16">
        <f>TOTWRKACT!L61/$C61</f>
        <v>0.02220577350111029</v>
      </c>
      <c r="M61" s="16">
        <f>TOTWRKACT!M61/$C61</f>
        <v>0.008142116950407105</v>
      </c>
      <c r="N61" s="16">
        <f>TOTWRKACT!N61/$C61</f>
        <v>0.01998519615099926</v>
      </c>
      <c r="O61" s="16">
        <f>TOTWRKACT!O61/$C61</f>
        <v>0.0044411547002220575</v>
      </c>
      <c r="P61" s="16">
        <f>TOTWRKACT!P61/$C61</f>
        <v>0.0044411547002220575</v>
      </c>
      <c r="Q61" s="16">
        <f>TOTWRKACT!Q61/$C61</f>
        <v>0.014063656550703183</v>
      </c>
    </row>
    <row r="62" spans="1:17" ht="12.75">
      <c r="A62" s="24" t="s">
        <v>54</v>
      </c>
      <c r="B62" s="21">
        <f>TOTWRKACT!B62</f>
        <v>9647</v>
      </c>
      <c r="C62" s="164">
        <f>TOTWRKACT!C62</f>
        <v>3444</v>
      </c>
      <c r="D62" s="16">
        <f>TOTWRKACT!D62/$C62</f>
        <v>0.6736353077816493</v>
      </c>
      <c r="E62" s="16">
        <f>TOTWRKACT!E62/$C62</f>
        <v>0.003774680603948897</v>
      </c>
      <c r="F62" s="16">
        <f>TOTWRKACT!F62/$C62</f>
        <v>0</v>
      </c>
      <c r="G62" s="16">
        <f>TOTWRKACT!G62/$C62</f>
        <v>0.026422764227642278</v>
      </c>
      <c r="H62" s="16">
        <f>TOTWRKACT!H62/$C62</f>
        <v>0</v>
      </c>
      <c r="I62" s="16">
        <f>TOTWRKACT!I62/$C62</f>
        <v>0.09610917537746806</v>
      </c>
      <c r="J62" s="16">
        <f>TOTWRKACT!J62/$C62</f>
        <v>0</v>
      </c>
      <c r="K62" s="16">
        <f>TOTWRKACT!K62/$C62</f>
        <v>0.15534262485481998</v>
      </c>
      <c r="L62" s="16">
        <f>TOTWRKACT!L62/$C62</f>
        <v>0</v>
      </c>
      <c r="M62" s="16">
        <f>TOTWRKACT!M62/$C62</f>
        <v>0.01248548199767712</v>
      </c>
      <c r="N62" s="16">
        <f>TOTWRKACT!N62/$C62</f>
        <v>0.006097560975609756</v>
      </c>
      <c r="O62" s="16">
        <f>TOTWRKACT!O62/$C62</f>
        <v>0</v>
      </c>
      <c r="P62" s="16">
        <f>TOTWRKACT!P62/$C62</f>
        <v>0</v>
      </c>
      <c r="Q62" s="16">
        <f>TOTWRKACT!Q62/$C62</f>
        <v>0.11440185830429733</v>
      </c>
    </row>
    <row r="63" spans="1:17" ht="12.75">
      <c r="A63" s="24" t="s">
        <v>55</v>
      </c>
      <c r="B63" s="21">
        <f>TOTWRKACT!B63</f>
        <v>8472</v>
      </c>
      <c r="C63" s="164">
        <f>TOTWRKACT!C63</f>
        <v>5109</v>
      </c>
      <c r="D63" s="16">
        <f>TOTWRKACT!D63/$C63</f>
        <v>0.5832844000782932</v>
      </c>
      <c r="E63" s="16">
        <f>TOTWRKACT!E63/$C63</f>
        <v>0.002348796241926013</v>
      </c>
      <c r="F63" s="16">
        <f>TOTWRKACT!F63/$C63</f>
        <v>0</v>
      </c>
      <c r="G63" s="16">
        <f>TOTWRKACT!G63/$C63</f>
        <v>0.08162066940692896</v>
      </c>
      <c r="H63" s="16">
        <f>TOTWRKACT!H63/$C63</f>
        <v>0.005676257584654531</v>
      </c>
      <c r="I63" s="16">
        <f>TOTWRKACT!I63/$C63</f>
        <v>0.08592679585045997</v>
      </c>
      <c r="J63" s="16">
        <f>TOTWRKACT!J63/$C63</f>
        <v>0.23213936191035428</v>
      </c>
      <c r="K63" s="16">
        <f>TOTWRKACT!K63/$C63</f>
        <v>0.033666079467606184</v>
      </c>
      <c r="L63" s="16">
        <f>TOTWRKACT!L63/$C63</f>
        <v>0.0553924447054218</v>
      </c>
      <c r="M63" s="16">
        <f>TOTWRKACT!M63/$C63</f>
        <v>0.002348796241926013</v>
      </c>
      <c r="N63" s="16">
        <f>TOTWRKACT!N63/$C63</f>
        <v>0.0730084165198669</v>
      </c>
      <c r="O63" s="16">
        <f>TOTWRKACT!O63/$C63</f>
        <v>0.009395184967704051</v>
      </c>
      <c r="P63" s="16">
        <f>TOTWRKACT!P63/$C63</f>
        <v>0</v>
      </c>
      <c r="Q63" s="16">
        <f>TOTWRKACT!Q63/$C63</f>
        <v>0.05030338618124878</v>
      </c>
    </row>
    <row r="64" spans="1:17" ht="12.75">
      <c r="A64" s="24" t="s">
        <v>56</v>
      </c>
      <c r="B64" s="21">
        <f>TOTWRKACT!B64</f>
        <v>977</v>
      </c>
      <c r="C64" s="164">
        <f>TOTWRKACT!C64</f>
        <v>620</v>
      </c>
      <c r="D64" s="16">
        <f>TOTWRKACT!D64/$C64</f>
        <v>0.2629032258064516</v>
      </c>
      <c r="E64" s="16">
        <f>TOTWRKACT!E64/$C64</f>
        <v>0</v>
      </c>
      <c r="F64" s="16">
        <f>TOTWRKACT!F64/$C64</f>
        <v>0</v>
      </c>
      <c r="G64" s="16">
        <f>TOTWRKACT!G64/$C64</f>
        <v>0</v>
      </c>
      <c r="H64" s="16">
        <f>TOTWRKACT!H64/$C64</f>
        <v>0.025806451612903226</v>
      </c>
      <c r="I64" s="16">
        <f>TOTWRKACT!I64/$C64</f>
        <v>0.10806451612903226</v>
      </c>
      <c r="J64" s="16">
        <f>TOTWRKACT!J64/$C64</f>
        <v>0.5967741935483871</v>
      </c>
      <c r="K64" s="16">
        <f>TOTWRKACT!K64/$C64</f>
        <v>0.12096774193548387</v>
      </c>
      <c r="L64" s="16">
        <f>TOTWRKACT!L64/$C64</f>
        <v>0.004838709677419355</v>
      </c>
      <c r="M64" s="16">
        <f>TOTWRKACT!M64/$C64</f>
        <v>0.09193548387096774</v>
      </c>
      <c r="N64" s="16">
        <f>TOTWRKACT!N64/$C64</f>
        <v>0.014516129032258065</v>
      </c>
      <c r="O64" s="16">
        <f>TOTWRKACT!O64/$C64</f>
        <v>0</v>
      </c>
      <c r="P64" s="16">
        <f>TOTWRKACT!P64/$C64</f>
        <v>0</v>
      </c>
      <c r="Q64" s="16">
        <f>TOTWRKACT!Q64/$C64</f>
        <v>0</v>
      </c>
    </row>
    <row r="65" spans="1:17" ht="12.75">
      <c r="A65" s="24" t="s">
        <v>57</v>
      </c>
      <c r="B65" s="21">
        <f>TOTWRKACT!B65</f>
        <v>54633</v>
      </c>
      <c r="C65" s="164">
        <f>TOTWRKACT!C65</f>
        <v>33465</v>
      </c>
      <c r="D65" s="16">
        <f>TOTWRKACT!D65/$C65</f>
        <v>0.32442850739578666</v>
      </c>
      <c r="E65" s="16">
        <f>TOTWRKACT!E65/$C65</f>
        <v>0</v>
      </c>
      <c r="F65" s="16">
        <f>TOTWRKACT!F65/$C65</f>
        <v>0</v>
      </c>
      <c r="G65" s="16">
        <f>TOTWRKACT!G65/$C65</f>
        <v>0.01021963245181533</v>
      </c>
      <c r="H65" s="16">
        <f>TOTWRKACT!H65/$C65</f>
        <v>0.0005378753922008068</v>
      </c>
      <c r="I65" s="16">
        <f>TOTWRKACT!I65/$C65</f>
        <v>0.5065590915882265</v>
      </c>
      <c r="J65" s="16">
        <f>TOTWRKACT!J65/$C65</f>
        <v>0.0017630360077693112</v>
      </c>
      <c r="K65" s="16">
        <f>TOTWRKACT!K65/$C65</f>
        <v>0</v>
      </c>
      <c r="L65" s="16">
        <f>TOTWRKACT!L65/$C65</f>
        <v>0</v>
      </c>
      <c r="M65" s="16">
        <f>TOTWRKACT!M65/$C65</f>
        <v>0</v>
      </c>
      <c r="N65" s="16">
        <f>TOTWRKACT!N65/$C65</f>
        <v>0.014164051994621247</v>
      </c>
      <c r="O65" s="16">
        <f>TOTWRKACT!O65/$C65</f>
        <v>0</v>
      </c>
      <c r="P65" s="16">
        <f>TOTWRKACT!P65/$C65</f>
        <v>0.677991931869117</v>
      </c>
      <c r="Q65" s="16">
        <f>TOTWRKACT!Q65/$C65</f>
        <v>0.1804273121171373</v>
      </c>
    </row>
    <row r="66" spans="1:19" ht="12.75">
      <c r="A66" s="24"/>
      <c r="B66" s="169" t="s">
        <v>101</v>
      </c>
      <c r="C66" s="180" t="s">
        <v>101</v>
      </c>
      <c r="D66" s="183" t="s">
        <v>101</v>
      </c>
      <c r="E66" s="183" t="s">
        <v>101</v>
      </c>
      <c r="F66" s="183" t="s">
        <v>101</v>
      </c>
      <c r="G66" s="183" t="s">
        <v>101</v>
      </c>
      <c r="H66" s="183" t="s">
        <v>101</v>
      </c>
      <c r="I66" s="183" t="s">
        <v>101</v>
      </c>
      <c r="J66" s="183" t="s">
        <v>101</v>
      </c>
      <c r="K66" s="183" t="s">
        <v>101</v>
      </c>
      <c r="L66" s="183" t="s">
        <v>101</v>
      </c>
      <c r="M66" s="183" t="s">
        <v>101</v>
      </c>
      <c r="N66" s="183" t="s">
        <v>101</v>
      </c>
      <c r="O66" s="183" t="s">
        <v>101</v>
      </c>
      <c r="P66" s="183" t="s">
        <v>101</v>
      </c>
      <c r="Q66" s="183" t="s">
        <v>101</v>
      </c>
      <c r="R66" t="s">
        <v>101</v>
      </c>
      <c r="S66" t="s">
        <v>101</v>
      </c>
    </row>
    <row r="67" spans="1:17" ht="12.75">
      <c r="A67" s="24" t="s">
        <v>58</v>
      </c>
      <c r="B67" s="21">
        <f>TOTWRKACT!B67</f>
        <v>48387</v>
      </c>
      <c r="C67" s="164">
        <f>TOTWRKACT!C67</f>
        <v>20124</v>
      </c>
      <c r="D67" s="16">
        <f>TOTWRKACT!D67/$C67</f>
        <v>0.6025144106539455</v>
      </c>
      <c r="E67" s="16">
        <f>TOTWRKACT!E67/$C67</f>
        <v>0.01798847147684357</v>
      </c>
      <c r="F67" s="16">
        <f>TOTWRKACT!F67/$C67</f>
        <v>0.0020870602265951103</v>
      </c>
      <c r="G67" s="16">
        <f>TOTWRKACT!G67/$C67</f>
        <v>0.03751739216855496</v>
      </c>
      <c r="H67" s="16">
        <f>TOTWRKACT!H67/$C67</f>
        <v>0</v>
      </c>
      <c r="I67" s="16">
        <f>TOTWRKACT!I67/$C67</f>
        <v>0.29184058835221627</v>
      </c>
      <c r="J67" s="16">
        <f>TOTWRKACT!J67/$C67</f>
        <v>0.187984496124031</v>
      </c>
      <c r="K67" s="16">
        <f>TOTWRKACT!K67/$C67</f>
        <v>0.09188034188034189</v>
      </c>
      <c r="L67" s="16">
        <f>TOTWRKACT!L67/$C67</f>
        <v>0.018733850129198967</v>
      </c>
      <c r="M67" s="16">
        <f>TOTWRKACT!M67/$C67</f>
        <v>0.013416815742397137</v>
      </c>
      <c r="N67" s="16">
        <f>TOTWRKACT!N67/$C67</f>
        <v>0.017541244285430333</v>
      </c>
      <c r="O67" s="16">
        <f>TOTWRKACT!O67/$C67</f>
        <v>0</v>
      </c>
      <c r="P67" s="16">
        <f>TOTWRKACT!P67/$C67</f>
        <v>0.023106738223017294</v>
      </c>
      <c r="Q67" s="16">
        <f>TOTWRKACT!Q67/$C67</f>
        <v>0</v>
      </c>
    </row>
    <row r="68" spans="1:17" ht="12.75">
      <c r="A68" s="24" t="s">
        <v>59</v>
      </c>
      <c r="B68" s="21">
        <f>TOTWRKACT!B68</f>
        <v>6544</v>
      </c>
      <c r="C68" s="164">
        <f>TOTWRKACT!C68</f>
        <v>3282</v>
      </c>
      <c r="D68" s="16">
        <f>TOTWRKACT!D68/$C68</f>
        <v>0.3854357099329677</v>
      </c>
      <c r="E68" s="16">
        <f>TOTWRKACT!E68/$C68</f>
        <v>0</v>
      </c>
      <c r="F68" s="16">
        <f>TOTWRKACT!F68/$C68</f>
        <v>0</v>
      </c>
      <c r="G68" s="16">
        <f>TOTWRKACT!G68/$C68</f>
        <v>0.06002437538086532</v>
      </c>
      <c r="H68" s="16">
        <f>TOTWRKACT!H68/$C68</f>
        <v>0.0018281535648994515</v>
      </c>
      <c r="I68" s="16">
        <f>TOTWRKACT!I68/$C68</f>
        <v>0.3385131017672151</v>
      </c>
      <c r="J68" s="16">
        <f>TOTWRKACT!J68/$C68</f>
        <v>0</v>
      </c>
      <c r="K68" s="16">
        <f>TOTWRKACT!K68/$C68</f>
        <v>0.16971358927483243</v>
      </c>
      <c r="L68" s="16">
        <f>TOTWRKACT!L68/$C68</f>
        <v>0.2681291895185862</v>
      </c>
      <c r="M68" s="16">
        <f>TOTWRKACT!M68/$C68</f>
        <v>0.005484460694698354</v>
      </c>
      <c r="N68" s="16">
        <f>TOTWRKACT!N68/$C68</f>
        <v>0.03625837903717245</v>
      </c>
      <c r="O68" s="16">
        <f>TOTWRKACT!O68/$C68</f>
        <v>0</v>
      </c>
      <c r="P68" s="16">
        <f>TOTWRKACT!P68/$C68</f>
        <v>0</v>
      </c>
      <c r="Q68" s="16">
        <f>TOTWRKACT!Q68/$C68</f>
        <v>0</v>
      </c>
    </row>
    <row r="69" spans="1:17" ht="12.75">
      <c r="A69" s="24" t="s">
        <v>60</v>
      </c>
      <c r="B69" s="21">
        <f>TOTWRKACT!B69</f>
        <v>4407</v>
      </c>
      <c r="C69" s="164">
        <f>TOTWRKACT!C69</f>
        <v>2767</v>
      </c>
      <c r="D69" s="16">
        <f>TOTWRKACT!D69/$C69</f>
        <v>0.3274304300686664</v>
      </c>
      <c r="E69" s="16">
        <f>TOTWRKACT!E69/$C69</f>
        <v>0.0003614022406938923</v>
      </c>
      <c r="F69" s="16">
        <f>TOTWRKACT!F69/$C69</f>
        <v>0</v>
      </c>
      <c r="G69" s="16">
        <f>TOTWRKACT!G69/$C69</f>
        <v>0.046259486808818216</v>
      </c>
      <c r="H69" s="16">
        <f>TOTWRKACT!H69/$C69</f>
        <v>0.0068666425731839535</v>
      </c>
      <c r="I69" s="16">
        <f>TOTWRKACT!I69/$C69</f>
        <v>0.15829418142392482</v>
      </c>
      <c r="J69" s="16">
        <f>TOTWRKACT!J69/$C69</f>
        <v>0.04553668232743043</v>
      </c>
      <c r="K69" s="16">
        <f>TOTWRKACT!K69/$C69</f>
        <v>0.016985905312612938</v>
      </c>
      <c r="L69" s="16">
        <f>TOTWRKACT!L69/$C69</f>
        <v>0.06794362125045175</v>
      </c>
      <c r="M69" s="16">
        <f>TOTWRKACT!M69/$C69</f>
        <v>0.01264907842428623</v>
      </c>
      <c r="N69" s="16">
        <f>TOTWRKACT!N69/$C69</f>
        <v>0.09541019154318757</v>
      </c>
      <c r="O69" s="16">
        <f>TOTWRKACT!O69/$C69</f>
        <v>0</v>
      </c>
      <c r="P69" s="16">
        <f>TOTWRKACT!P69/$C69</f>
        <v>0</v>
      </c>
      <c r="Q69" s="16">
        <f>TOTWRKACT!Q69/$C69</f>
        <v>0.5706541380556559</v>
      </c>
    </row>
    <row r="70" spans="1:17" ht="12.75">
      <c r="A70" s="24" t="s">
        <v>61</v>
      </c>
      <c r="B70" s="169">
        <f>TOTWRKACT!B70</f>
        <v>405</v>
      </c>
      <c r="C70" s="164">
        <f>TOTWRKACT!C70</f>
        <v>64</v>
      </c>
      <c r="D70" s="16">
        <f>TOTWRKACT!D70/$C70</f>
        <v>0.03125</v>
      </c>
      <c r="E70" s="16">
        <f>TOTWRKACT!E70/$C70</f>
        <v>0</v>
      </c>
      <c r="F70" s="16">
        <f>TOTWRKACT!F70/$C70</f>
        <v>0</v>
      </c>
      <c r="G70" s="16">
        <f>TOTWRKACT!G70/$C70</f>
        <v>0.109375</v>
      </c>
      <c r="H70" s="16">
        <f>TOTWRKACT!H70/$C70</f>
        <v>0.09375</v>
      </c>
      <c r="I70" s="16">
        <f>TOTWRKACT!I70/$C70</f>
        <v>0.21875</v>
      </c>
      <c r="J70" s="16">
        <f>TOTWRKACT!J70/$C70</f>
        <v>0.09375</v>
      </c>
      <c r="K70" s="16">
        <f>TOTWRKACT!K70/$C70</f>
        <v>0.234375</v>
      </c>
      <c r="L70" s="16">
        <f>TOTWRKACT!L70/$C70</f>
        <v>0.09375</v>
      </c>
      <c r="M70" s="16">
        <f>TOTWRKACT!M70/$C70</f>
        <v>0.09375</v>
      </c>
      <c r="N70" s="16">
        <f>TOTWRKACT!N70/$C70</f>
        <v>0.046875</v>
      </c>
      <c r="O70" s="16">
        <f>TOTWRKACT!O70/$C70</f>
        <v>0</v>
      </c>
      <c r="P70" s="16">
        <f>TOTWRKACT!P70/$C70</f>
        <v>0</v>
      </c>
      <c r="Q70" s="16">
        <f>TOTWRKACT!Q70/$C70</f>
        <v>0.03125</v>
      </c>
    </row>
    <row r="71" spans="1:17" ht="12.75">
      <c r="A71" s="24" t="s">
        <v>62</v>
      </c>
      <c r="B71" s="21">
        <f>TOTWRKACT!B71</f>
        <v>9634</v>
      </c>
      <c r="C71" s="164">
        <f>TOTWRKACT!C71</f>
        <v>6596</v>
      </c>
      <c r="D71" s="16">
        <f>TOTWRKACT!D71/$C71</f>
        <v>0.7407519708914494</v>
      </c>
      <c r="E71" s="16">
        <f>TOTWRKACT!E71/$C71</f>
        <v>0.004093389933292905</v>
      </c>
      <c r="F71" s="16">
        <f>TOTWRKACT!F71/$C71</f>
        <v>0</v>
      </c>
      <c r="G71" s="16">
        <f>TOTWRKACT!G71/$C71</f>
        <v>0.0624620982413584</v>
      </c>
      <c r="H71" s="16">
        <f>TOTWRKACT!H71/$C71</f>
        <v>0.010006064281382655</v>
      </c>
      <c r="I71" s="16">
        <f>TOTWRKACT!I71/$C71</f>
        <v>0.3335354760460885</v>
      </c>
      <c r="J71" s="16">
        <f>TOTWRKACT!J71/$C71</f>
        <v>0</v>
      </c>
      <c r="K71" s="16">
        <f>TOTWRKACT!K71/$C71</f>
        <v>0.006973923590054579</v>
      </c>
      <c r="L71" s="16">
        <f>TOTWRKACT!L71/$C71</f>
        <v>0.028653729533050332</v>
      </c>
      <c r="M71" s="16">
        <f>TOTWRKACT!M71/$C71</f>
        <v>0.017434808975136447</v>
      </c>
      <c r="N71" s="16">
        <f>TOTWRKACT!N71/$C71</f>
        <v>0.0013644633110976349</v>
      </c>
      <c r="O71" s="16">
        <f>TOTWRKACT!O71/$C71</f>
        <v>0</v>
      </c>
      <c r="P71" s="16">
        <f>TOTWRKACT!P71/$C71</f>
        <v>0</v>
      </c>
      <c r="Q71" s="16">
        <f>TOTWRKACT!Q71/$C71</f>
        <v>0</v>
      </c>
    </row>
    <row r="72" spans="1:17" ht="12.75">
      <c r="A72" s="24"/>
      <c r="B72" s="169" t="s">
        <v>101</v>
      </c>
      <c r="C72" s="180" t="s">
        <v>101</v>
      </c>
      <c r="D72" s="183" t="s">
        <v>101</v>
      </c>
      <c r="E72" s="183" t="s">
        <v>101</v>
      </c>
      <c r="F72" s="183" t="s">
        <v>101</v>
      </c>
      <c r="G72" s="183" t="s">
        <v>101</v>
      </c>
      <c r="H72" s="183" t="s">
        <v>101</v>
      </c>
      <c r="I72" s="183" t="s">
        <v>101</v>
      </c>
      <c r="J72" s="183" t="s">
        <v>101</v>
      </c>
      <c r="K72" s="183" t="s">
        <v>101</v>
      </c>
      <c r="L72" s="183" t="s">
        <v>101</v>
      </c>
      <c r="M72" s="183" t="s">
        <v>101</v>
      </c>
      <c r="N72" s="183" t="s">
        <v>101</v>
      </c>
      <c r="O72" s="183" t="s">
        <v>101</v>
      </c>
      <c r="P72" s="183" t="s">
        <v>101</v>
      </c>
      <c r="Q72" s="183" t="s">
        <v>101</v>
      </c>
    </row>
    <row r="73" spans="1:17" ht="12.75">
      <c r="A73" s="24" t="s">
        <v>63</v>
      </c>
      <c r="B73" s="21">
        <f>TOTWRKACT!B73</f>
        <v>40778</v>
      </c>
      <c r="C73" s="164">
        <f>TOTWRKACT!C73</f>
        <v>24648</v>
      </c>
      <c r="D73" s="16">
        <f>TOTWRKACT!D73/$C73</f>
        <v>0.29641350210970463</v>
      </c>
      <c r="E73" s="16">
        <f>TOTWRKACT!E73/$C73</f>
        <v>0</v>
      </c>
      <c r="F73" s="16">
        <f>TOTWRKACT!F73/$C73</f>
        <v>0.04312723141837066</v>
      </c>
      <c r="G73" s="16">
        <f>TOTWRKACT!G73/$C73</f>
        <v>0</v>
      </c>
      <c r="H73" s="16">
        <f>TOTWRKACT!H73/$C73</f>
        <v>0.0004057124310288867</v>
      </c>
      <c r="I73" s="16">
        <f>TOTWRKACT!I73/$C73</f>
        <v>0.13153197013956508</v>
      </c>
      <c r="J73" s="16">
        <f>TOTWRKACT!J73/$C73</f>
        <v>0.6588364167478091</v>
      </c>
      <c r="K73" s="16">
        <f>TOTWRKACT!K73/$C73</f>
        <v>0.07801850048685492</v>
      </c>
      <c r="L73" s="16">
        <f>TOTWRKACT!L73/$C73</f>
        <v>0.02811587147030185</v>
      </c>
      <c r="M73" s="16">
        <f>TOTWRKACT!M73/$C73</f>
        <v>0.011603375527426161</v>
      </c>
      <c r="N73" s="16">
        <f>TOTWRKACT!N73/$C73</f>
        <v>0.05318889970788705</v>
      </c>
      <c r="O73" s="16">
        <f>TOTWRKACT!O73/$C73</f>
        <v>0.0010548523206751054</v>
      </c>
      <c r="P73" s="16">
        <f>TOTWRKACT!P73/$C73</f>
        <v>0</v>
      </c>
      <c r="Q73" s="16">
        <f>TOTWRKACT!Q73/$C73</f>
        <v>0.061303148328464785</v>
      </c>
    </row>
    <row r="74" spans="1:17" ht="12.75">
      <c r="A74" s="24" t="s">
        <v>64</v>
      </c>
      <c r="B74" s="21">
        <f>TOTWRKACT!B74</f>
        <v>9352</v>
      </c>
      <c r="C74" s="164">
        <f>TOTWRKACT!C74</f>
        <v>2393</v>
      </c>
      <c r="D74" s="16">
        <f>TOTWRKACT!D74/$C74</f>
        <v>0.1968240702047639</v>
      </c>
      <c r="E74" s="16">
        <f>TOTWRKACT!E74/$C74</f>
        <v>0</v>
      </c>
      <c r="F74" s="16">
        <f>TOTWRKACT!F74/$C74</f>
        <v>0.004178854993731718</v>
      </c>
      <c r="G74" s="16">
        <f>TOTWRKACT!G74/$C74</f>
        <v>0.13079816130380276</v>
      </c>
      <c r="H74" s="16">
        <f>TOTWRKACT!H74/$C74</f>
        <v>0.0012536564981195152</v>
      </c>
      <c r="I74" s="16">
        <f>TOTWRKACT!I74/$C74</f>
        <v>0.09151692436272461</v>
      </c>
      <c r="J74" s="16">
        <f>TOTWRKACT!J74/$C74</f>
        <v>0.25783535311324696</v>
      </c>
      <c r="K74" s="16">
        <f>TOTWRKACT!K74/$C74</f>
        <v>0.2590890096113665</v>
      </c>
      <c r="L74" s="16">
        <f>TOTWRKACT!L74/$C74</f>
        <v>0</v>
      </c>
      <c r="M74" s="16">
        <f>TOTWRKACT!M74/$C74</f>
        <v>0</v>
      </c>
      <c r="N74" s="16">
        <f>TOTWRKACT!N74/$C74</f>
        <v>0.1420810697868784</v>
      </c>
      <c r="O74" s="16">
        <f>TOTWRKACT!O74/$C74</f>
        <v>0</v>
      </c>
      <c r="P74" s="16">
        <f>TOTWRKACT!P74/$C74</f>
        <v>0</v>
      </c>
      <c r="Q74" s="16">
        <f>TOTWRKACT!Q74/$C74</f>
        <v>0</v>
      </c>
    </row>
    <row r="75" spans="1:17" ht="12.75">
      <c r="A75" s="24" t="s">
        <v>65</v>
      </c>
      <c r="B75" s="21">
        <f>TOTWRKACT!B75</f>
        <v>11639</v>
      </c>
      <c r="C75" s="164">
        <f>TOTWRKACT!C75</f>
        <v>9527</v>
      </c>
      <c r="D75" s="16">
        <f>TOTWRKACT!D75/$C75</f>
        <v>0.09226409152933768</v>
      </c>
      <c r="E75" s="16">
        <f>TOTWRKACT!E75/$C75</f>
        <v>0.00010496483677967881</v>
      </c>
      <c r="F75" s="16">
        <f>TOTWRKACT!F75/$C75</f>
        <v>0</v>
      </c>
      <c r="G75" s="16">
        <f>TOTWRKACT!G75/$C75</f>
        <v>0.625800356880445</v>
      </c>
      <c r="H75" s="16">
        <f>TOTWRKACT!H75/$C75</f>
        <v>0.00020992967355935762</v>
      </c>
      <c r="I75" s="16">
        <f>TOTWRKACT!I75/$C75</f>
        <v>0.17403169938070745</v>
      </c>
      <c r="J75" s="16">
        <f>TOTWRKACT!J75/$C75</f>
        <v>0.06770231972289283</v>
      </c>
      <c r="K75" s="16">
        <f>TOTWRKACT!K75/$C75</f>
        <v>0.009026975963052377</v>
      </c>
      <c r="L75" s="16">
        <f>TOTWRKACT!L75/$C75</f>
        <v>0.2446730345334313</v>
      </c>
      <c r="M75" s="16">
        <f>TOTWRKACT!M75/$C75</f>
        <v>0.34292012175921066</v>
      </c>
      <c r="N75" s="16">
        <f>TOTWRKACT!N75/$C75</f>
        <v>0.09772226304188097</v>
      </c>
      <c r="O75" s="16">
        <f>TOTWRKACT!O75/$C75</f>
        <v>0</v>
      </c>
      <c r="P75" s="16">
        <f>TOTWRKACT!P75/$C75</f>
        <v>0</v>
      </c>
      <c r="Q75" s="16">
        <f>TOTWRKACT!Q75/$C75</f>
        <v>0</v>
      </c>
    </row>
    <row r="76" spans="1:17" ht="13.5" thickBot="1">
      <c r="A76" s="25" t="s">
        <v>66</v>
      </c>
      <c r="B76" s="61">
        <f>TOTWRKACT!B76</f>
        <v>78</v>
      </c>
      <c r="C76" s="165">
        <f>TOTWRKACT!C76</f>
        <v>49</v>
      </c>
      <c r="D76" s="16">
        <f>TOTWRKACT!D76/$C76</f>
        <v>0.22448979591836735</v>
      </c>
      <c r="E76" s="73">
        <f>TOTWRKACT!E76/$C76</f>
        <v>0</v>
      </c>
      <c r="F76" s="73">
        <f>TOTWRKACT!F76/$C76</f>
        <v>0</v>
      </c>
      <c r="G76" s="73">
        <f>TOTWRKACT!G76/$C76</f>
        <v>0.7142857142857143</v>
      </c>
      <c r="H76" s="73">
        <f>TOTWRKACT!H76/$C76</f>
        <v>0</v>
      </c>
      <c r="I76" s="73">
        <f>TOTWRKACT!I76/$C76</f>
        <v>0.2857142857142857</v>
      </c>
      <c r="J76" s="73">
        <f>TOTWRKACT!J76/$C76</f>
        <v>0</v>
      </c>
      <c r="K76" s="73">
        <f>TOTWRKACT!K76/$C76</f>
        <v>0</v>
      </c>
      <c r="L76" s="73">
        <f>TOTWRKACT!L76/$C76</f>
        <v>0</v>
      </c>
      <c r="M76" s="73">
        <f>TOTWRKACT!M76/$C76</f>
        <v>0</v>
      </c>
      <c r="N76" s="73">
        <f>TOTWRKACT!N76/$C76</f>
        <v>0.04081632653061224</v>
      </c>
      <c r="O76" s="73">
        <f>TOTWRKACT!O76/$C76</f>
        <v>0</v>
      </c>
      <c r="P76" s="73">
        <f>TOTWRKACT!P76/$C76</f>
        <v>0</v>
      </c>
      <c r="Q76" s="73">
        <f>TOTWRKACT!Q76/$C76</f>
        <v>0</v>
      </c>
    </row>
    <row r="77" ht="12.75">
      <c r="A77" t="s">
        <v>161</v>
      </c>
    </row>
    <row r="79" ht="12.75">
      <c r="A79" t="s">
        <v>413</v>
      </c>
    </row>
  </sheetData>
  <mergeCells count="4">
    <mergeCell ref="A2:P2"/>
    <mergeCell ref="A3:P3"/>
    <mergeCell ref="A4:P4"/>
    <mergeCell ref="D7:Q7"/>
  </mergeCells>
  <printOptions horizontalCentered="1" verticalCentered="1"/>
  <pageMargins left="0.25" right="0.25" top="0.25" bottom="0.25" header="0.5" footer="0.5"/>
  <pageSetup fitToHeight="1" fitToWidth="1" horizontalDpi="600" verticalDpi="600" orientation="landscape" scale="56" r:id="rId1"/>
</worksheet>
</file>

<file path=xl/worksheets/sheet13.xml><?xml version="1.0" encoding="utf-8"?>
<worksheet xmlns="http://schemas.openxmlformats.org/spreadsheetml/2006/main" xmlns:r="http://schemas.openxmlformats.org/officeDocument/2006/relationships">
  <sheetPr>
    <pageSetUpPr fitToPage="1"/>
  </sheetPr>
  <dimension ref="A1:Q79"/>
  <sheetViews>
    <sheetView workbookViewId="0" topLeftCell="A1">
      <selection activeCell="A1" sqref="A1"/>
    </sheetView>
  </sheetViews>
  <sheetFormatPr defaultColWidth="9.140625" defaultRowHeight="12.75"/>
  <cols>
    <col min="1" max="1" width="18.140625" style="0" customWidth="1"/>
    <col min="2" max="2" width="10.421875" style="0" customWidth="1"/>
    <col min="3" max="3" width="13.28125" style="0" customWidth="1"/>
    <col min="4" max="4" width="12.28125" style="0" customWidth="1"/>
    <col min="5" max="5" width="12.140625" style="0" customWidth="1"/>
    <col min="6" max="6" width="11.57421875" style="0" customWidth="1"/>
    <col min="7" max="7" width="10.421875" style="0" customWidth="1"/>
    <col min="8" max="8" width="10.28125" style="0" customWidth="1"/>
    <col min="10" max="10" width="11.00390625" style="0" customWidth="1"/>
    <col min="11" max="11" width="10.57421875" style="0" customWidth="1"/>
    <col min="12" max="12" width="10.140625" style="0" customWidth="1"/>
    <col min="13" max="13" width="12.140625" style="0" customWidth="1"/>
    <col min="14" max="14" width="13.57421875" style="0" customWidth="1"/>
    <col min="15" max="15" width="12.28125" style="0" customWidth="1"/>
    <col min="16" max="16" width="11.28125" style="0" customWidth="1"/>
  </cols>
  <sheetData>
    <row r="1" ht="12.75">
      <c r="O1" s="22" t="s">
        <v>250</v>
      </c>
    </row>
    <row r="2" spans="1:16" ht="12.75">
      <c r="A2" s="229" t="s">
        <v>0</v>
      </c>
      <c r="B2" s="229"/>
      <c r="C2" s="229"/>
      <c r="D2" s="229"/>
      <c r="E2" s="229"/>
      <c r="F2" s="229"/>
      <c r="G2" s="229"/>
      <c r="H2" s="229"/>
      <c r="I2" s="229"/>
      <c r="J2" s="229"/>
      <c r="K2" s="229"/>
      <c r="L2" s="229"/>
      <c r="M2" s="229"/>
      <c r="N2" s="229"/>
      <c r="O2" s="229"/>
      <c r="P2" s="229"/>
    </row>
    <row r="3" spans="1:16" ht="12.75">
      <c r="A3" s="229" t="s">
        <v>173</v>
      </c>
      <c r="B3" s="229"/>
      <c r="C3" s="229"/>
      <c r="D3" s="229"/>
      <c r="E3" s="229"/>
      <c r="F3" s="229"/>
      <c r="G3" s="229"/>
      <c r="H3" s="229"/>
      <c r="I3" s="229"/>
      <c r="J3" s="229"/>
      <c r="K3" s="229"/>
      <c r="L3" s="229"/>
      <c r="M3" s="229"/>
      <c r="N3" s="229"/>
      <c r="O3" s="229"/>
      <c r="P3" s="229"/>
    </row>
    <row r="4" spans="1:16" ht="12.75">
      <c r="A4" s="229" t="s">
        <v>406</v>
      </c>
      <c r="B4" s="229"/>
      <c r="C4" s="229"/>
      <c r="D4" s="229"/>
      <c r="E4" s="229"/>
      <c r="F4" s="229"/>
      <c r="G4" s="229"/>
      <c r="H4" s="229"/>
      <c r="I4" s="229"/>
      <c r="J4" s="229"/>
      <c r="K4" s="229"/>
      <c r="L4" s="229"/>
      <c r="M4" s="229"/>
      <c r="N4" s="229"/>
      <c r="O4" s="229"/>
      <c r="P4" s="229"/>
    </row>
    <row r="6" ht="13.5" thickBot="1"/>
    <row r="7" spans="1:17" ht="13.5" thickBot="1">
      <c r="A7" s="23"/>
      <c r="B7" s="26"/>
      <c r="C7" s="246" t="s">
        <v>173</v>
      </c>
      <c r="D7" s="247"/>
      <c r="E7" s="247"/>
      <c r="F7" s="247"/>
      <c r="G7" s="247"/>
      <c r="H7" s="247"/>
      <c r="I7" s="247"/>
      <c r="J7" s="247"/>
      <c r="K7" s="247"/>
      <c r="L7" s="247"/>
      <c r="M7" s="247"/>
      <c r="N7" s="247"/>
      <c r="O7" s="247"/>
      <c r="P7" s="18"/>
      <c r="Q7" s="145"/>
    </row>
    <row r="8" spans="1:17" ht="12.75">
      <c r="A8" s="24"/>
      <c r="B8" s="29" t="s">
        <v>68</v>
      </c>
      <c r="C8" s="31" t="s">
        <v>200</v>
      </c>
      <c r="D8" s="24"/>
      <c r="E8" s="116" t="s">
        <v>97</v>
      </c>
      <c r="F8" s="31" t="s">
        <v>97</v>
      </c>
      <c r="G8" s="24"/>
      <c r="H8" s="117"/>
      <c r="I8" s="24"/>
      <c r="J8" s="37"/>
      <c r="K8" s="24"/>
      <c r="L8" s="24"/>
      <c r="M8" s="32" t="s">
        <v>72</v>
      </c>
      <c r="N8" s="31" t="s">
        <v>73</v>
      </c>
      <c r="O8" s="37"/>
      <c r="P8" s="24" t="s">
        <v>190</v>
      </c>
      <c r="Q8" s="10"/>
    </row>
    <row r="9" spans="1:17" ht="12.75">
      <c r="A9" s="24"/>
      <c r="B9" s="31" t="s">
        <v>69</v>
      </c>
      <c r="C9" s="31" t="s">
        <v>201</v>
      </c>
      <c r="D9" s="31" t="s">
        <v>76</v>
      </c>
      <c r="E9" s="31" t="s">
        <v>70</v>
      </c>
      <c r="F9" s="31" t="s">
        <v>71</v>
      </c>
      <c r="G9" s="31" t="s">
        <v>77</v>
      </c>
      <c r="H9" s="32" t="s">
        <v>78</v>
      </c>
      <c r="I9" s="31" t="s">
        <v>79</v>
      </c>
      <c r="J9" s="33" t="s">
        <v>80</v>
      </c>
      <c r="K9" s="31" t="s">
        <v>81</v>
      </c>
      <c r="L9" s="31" t="s">
        <v>82</v>
      </c>
      <c r="M9" s="32" t="s">
        <v>83</v>
      </c>
      <c r="N9" s="31" t="s">
        <v>84</v>
      </c>
      <c r="O9" s="37" t="s">
        <v>85</v>
      </c>
      <c r="P9" s="24" t="s">
        <v>100</v>
      </c>
      <c r="Q9" s="10"/>
    </row>
    <row r="10" spans="1:17" ht="13.5" thickBot="1">
      <c r="A10" s="25" t="s">
        <v>3</v>
      </c>
      <c r="B10" s="28" t="s">
        <v>163</v>
      </c>
      <c r="C10" s="28" t="s">
        <v>202</v>
      </c>
      <c r="D10" s="28" t="s">
        <v>87</v>
      </c>
      <c r="E10" s="28" t="s">
        <v>87</v>
      </c>
      <c r="F10" s="28" t="s">
        <v>87</v>
      </c>
      <c r="G10" s="28" t="s">
        <v>88</v>
      </c>
      <c r="H10" s="35" t="s">
        <v>89</v>
      </c>
      <c r="I10" s="28" t="s">
        <v>90</v>
      </c>
      <c r="J10" s="36" t="s">
        <v>91</v>
      </c>
      <c r="K10" s="28" t="s">
        <v>72</v>
      </c>
      <c r="L10" s="28" t="s">
        <v>89</v>
      </c>
      <c r="M10" s="35" t="s">
        <v>87</v>
      </c>
      <c r="N10" s="28" t="s">
        <v>92</v>
      </c>
      <c r="O10" s="37" t="s">
        <v>93</v>
      </c>
      <c r="P10" s="25" t="s">
        <v>181</v>
      </c>
      <c r="Q10" s="25" t="s">
        <v>189</v>
      </c>
    </row>
    <row r="11" spans="1:17" ht="12.75">
      <c r="A11" s="23" t="s">
        <v>7</v>
      </c>
      <c r="B11" s="19">
        <f>SUM(B13:B76)</f>
        <v>1164873</v>
      </c>
      <c r="C11" s="68">
        <f>TOTWRKACT!C11/$B11</f>
        <v>0.42473385510695155</v>
      </c>
      <c r="D11" s="126">
        <f>TOTWRKACT!D11/$B11</f>
        <v>0.20527988888059043</v>
      </c>
      <c r="E11" s="68">
        <f>TOTWRKACT!E11/$B11</f>
        <v>0.0012499216652802495</v>
      </c>
      <c r="F11" s="68">
        <f>TOTWRKACT!F11/$B11</f>
        <v>0.003014062477197085</v>
      </c>
      <c r="G11" s="68">
        <f>TOTWRKACT!G11/$B11</f>
        <v>0.04869114487158686</v>
      </c>
      <c r="H11" s="68">
        <f>TOTWRKACT!H11/$B11</f>
        <v>0.0008378595778252222</v>
      </c>
      <c r="I11" s="68">
        <f>TOTWRKACT!I11/$B11</f>
        <v>0.07626582468646796</v>
      </c>
      <c r="J11" s="68">
        <f>TOTWRKACT!J11/$B11</f>
        <v>0.041224236461828885</v>
      </c>
      <c r="K11" s="68">
        <f>TOTWRKACT!K11/$B11</f>
        <v>0.05066217518991341</v>
      </c>
      <c r="L11" s="68">
        <f>TOTWRKACT!L11/$B11</f>
        <v>0.011023519302104177</v>
      </c>
      <c r="M11" s="68">
        <f>TOTWRKACT!M11/$B11</f>
        <v>0.01308554666474371</v>
      </c>
      <c r="N11" s="68">
        <f>TOTWRKACT!N11/$B11</f>
        <v>0.015757082531743804</v>
      </c>
      <c r="O11" s="68">
        <f>TOTWRKACT!O11/$B11</f>
        <v>0.00044811752010734217</v>
      </c>
      <c r="P11" s="68">
        <f>TOTWRKACT!P11/$B11</f>
        <v>0.021052938818223104</v>
      </c>
      <c r="Q11" s="68">
        <f>TOTWRKACT!Q11/$B11</f>
        <v>0.03508794520947777</v>
      </c>
    </row>
    <row r="12" spans="1:17" ht="12.75">
      <c r="A12" s="24"/>
      <c r="B12" s="20"/>
      <c r="C12" s="69"/>
      <c r="D12" s="127"/>
      <c r="E12" s="69"/>
      <c r="F12" s="69"/>
      <c r="G12" s="69"/>
      <c r="H12" s="69"/>
      <c r="I12" s="69"/>
      <c r="J12" s="69"/>
      <c r="K12" s="69"/>
      <c r="L12" s="69"/>
      <c r="M12" s="69"/>
      <c r="N12" s="69"/>
      <c r="O12" s="69"/>
      <c r="P12" s="69"/>
      <c r="Q12" s="69"/>
    </row>
    <row r="13" spans="1:17" ht="12.75">
      <c r="A13" s="24" t="s">
        <v>8</v>
      </c>
      <c r="B13" s="21">
        <f>TOTWRKACT!B13</f>
        <v>10135</v>
      </c>
      <c r="C13" s="125">
        <f>TOTWRKACT!C13/$B13</f>
        <v>0.44489393191909227</v>
      </c>
      <c r="D13" s="125">
        <f>TOTWRKACT!D13/$B13</f>
        <v>0.2418352244696596</v>
      </c>
      <c r="E13" s="16">
        <f>TOTWRKACT!E13/$B13</f>
        <v>0.00493339911198816</v>
      </c>
      <c r="F13" s="16">
        <f>TOTWRKACT!F13/$B13</f>
        <v>0.015786877158362113</v>
      </c>
      <c r="G13" s="16">
        <f>TOTWRKACT!G13/$B13</f>
        <v>0.016181549087321164</v>
      </c>
      <c r="H13" s="16">
        <f>TOTWRKACT!H13/$B13</f>
        <v>0.0001973359644795264</v>
      </c>
      <c r="I13" s="16">
        <f>TOTWRKACT!I13/$B13</f>
        <v>0.11119881598421312</v>
      </c>
      <c r="J13" s="16">
        <f>TOTWRKACT!J13/$B13</f>
        <v>0.0023680315737543167</v>
      </c>
      <c r="K13" s="16">
        <f>TOTWRKACT!K13/$B13</f>
        <v>0.0635421805624075</v>
      </c>
      <c r="L13" s="16">
        <f>TOTWRKACT!L13/$B13</f>
        <v>0</v>
      </c>
      <c r="M13" s="16">
        <f>TOTWRKACT!M13/$B13</f>
        <v>0</v>
      </c>
      <c r="N13" s="16">
        <f>TOTWRKACT!N13/$B13</f>
        <v>0.04676862358164775</v>
      </c>
      <c r="O13" s="16">
        <f>TOTWRKACT!O13/$B13</f>
        <v>0</v>
      </c>
      <c r="P13" s="16">
        <f>TOTWRKACT!P13/$B13</f>
        <v>0</v>
      </c>
      <c r="Q13" s="16">
        <f>TOTWRKACT!Q13/$B13</f>
        <v>0.01756290083867785</v>
      </c>
    </row>
    <row r="14" spans="1:17" ht="12.75">
      <c r="A14" s="24" t="s">
        <v>9</v>
      </c>
      <c r="B14" s="21">
        <f>TOTWRKACT!B14</f>
        <v>4391</v>
      </c>
      <c r="C14" s="125">
        <f>TOTWRKACT!C14/$B14</f>
        <v>0.549533135959918</v>
      </c>
      <c r="D14" s="125">
        <f>TOTWRKACT!D14/$B14</f>
        <v>0.31131860624003643</v>
      </c>
      <c r="E14" s="16">
        <f>TOTWRKACT!E14/$B14</f>
        <v>0</v>
      </c>
      <c r="F14" s="16">
        <f>TOTWRKACT!F14/$B14</f>
        <v>0.002505124117513095</v>
      </c>
      <c r="G14" s="16">
        <f>TOTWRKACT!G14/$B14</f>
        <v>0.010248235026189934</v>
      </c>
      <c r="H14" s="16">
        <f>TOTWRKACT!H14/$B14</f>
        <v>0.0009109542245502164</v>
      </c>
      <c r="I14" s="16">
        <f>TOTWRKACT!I14/$B14</f>
        <v>0.14074242769300843</v>
      </c>
      <c r="J14" s="16">
        <f>TOTWRKACT!J14/$B14</f>
        <v>0.06035071737645183</v>
      </c>
      <c r="K14" s="16">
        <f>TOTWRKACT!K14/$B14</f>
        <v>0.10293782737417445</v>
      </c>
      <c r="L14" s="16">
        <f>TOTWRKACT!L14/$B14</f>
        <v>0</v>
      </c>
      <c r="M14" s="16">
        <f>TOTWRKACT!M14/$B14</f>
        <v>0</v>
      </c>
      <c r="N14" s="16">
        <f>TOTWRKACT!N14/$B14</f>
        <v>0.015258483261216123</v>
      </c>
      <c r="O14" s="16">
        <f>TOTWRKACT!O14/$B14</f>
        <v>0</v>
      </c>
      <c r="P14" s="16">
        <f>TOTWRKACT!P14/$B14</f>
        <v>0</v>
      </c>
      <c r="Q14" s="16">
        <f>TOTWRKACT!Q14/$B14</f>
        <v>0.09883853336369848</v>
      </c>
    </row>
    <row r="15" spans="1:17" ht="12.75">
      <c r="A15" s="24" t="s">
        <v>12</v>
      </c>
      <c r="B15" s="21">
        <f>TOTWRKACT!B15</f>
        <v>30721</v>
      </c>
      <c r="C15" s="125">
        <f>TOTWRKACT!C15/$B15</f>
        <v>0.3242407473715048</v>
      </c>
      <c r="D15" s="125">
        <f>TOTWRKACT!D15/$B15</f>
        <v>0.20341134728687219</v>
      </c>
      <c r="E15" s="16">
        <f>TOTWRKACT!E15/$B15</f>
        <v>0</v>
      </c>
      <c r="F15" s="16">
        <f>TOTWRKACT!F15/$B15</f>
        <v>3.25510237296963E-05</v>
      </c>
      <c r="G15" s="16">
        <f>TOTWRKACT!G15/$B15</f>
        <v>0.04020051430617493</v>
      </c>
      <c r="H15" s="16">
        <f>TOTWRKACT!H15/$B15</f>
        <v>0.0001953061423781778</v>
      </c>
      <c r="I15" s="16">
        <f>TOTWRKACT!I15/$B15</f>
        <v>0.0913707236092575</v>
      </c>
      <c r="J15" s="16">
        <f>TOTWRKACT!J15/$B15</f>
        <v>0.009635103023990104</v>
      </c>
      <c r="K15" s="16">
        <f>TOTWRKACT!K15/$B15</f>
        <v>0.04124214706552521</v>
      </c>
      <c r="L15" s="16">
        <f>TOTWRKACT!L15/$B15</f>
        <v>0.0012694899254581556</v>
      </c>
      <c r="M15" s="16">
        <f>TOTWRKACT!M15/$B15</f>
        <v>0.0009114286644314964</v>
      </c>
      <c r="N15" s="16">
        <f>TOTWRKACT!N15/$B15</f>
        <v>0.0077471436476677195</v>
      </c>
      <c r="O15" s="16">
        <f>TOTWRKACT!O15/$B15</f>
        <v>0</v>
      </c>
      <c r="P15" s="16">
        <f>TOTWRKACT!P15/$B15</f>
        <v>0</v>
      </c>
      <c r="Q15" s="16">
        <f>TOTWRKACT!Q15/$B15</f>
        <v>0</v>
      </c>
    </row>
    <row r="16" spans="1:17" ht="12.75">
      <c r="A16" s="24" t="s">
        <v>14</v>
      </c>
      <c r="B16" s="21">
        <f>TOTWRKACT!B16</f>
        <v>5514</v>
      </c>
      <c r="C16" s="125">
        <f>TOTWRKACT!C16/$B16</f>
        <v>0.3639825897714907</v>
      </c>
      <c r="D16" s="125">
        <f>TOTWRKACT!D16/$B16</f>
        <v>0.15397170837867247</v>
      </c>
      <c r="E16" s="16">
        <f>TOTWRKACT!E16/$B16</f>
        <v>0.0041712005803409506</v>
      </c>
      <c r="F16" s="16">
        <f>TOTWRKACT!F16/$B16</f>
        <v>0.0041712005803409506</v>
      </c>
      <c r="G16" s="16">
        <f>TOTWRKACT!G16/$B16</f>
        <v>0.01505259339862169</v>
      </c>
      <c r="H16" s="16">
        <f>TOTWRKACT!H16/$B16</f>
        <v>0.0041712005803409506</v>
      </c>
      <c r="I16" s="16">
        <f>TOTWRKACT!I16/$B16</f>
        <v>0.10700036271309395</v>
      </c>
      <c r="J16" s="16">
        <f>TOTWRKACT!J16/$B16</f>
        <v>0.001632208922742111</v>
      </c>
      <c r="K16" s="16">
        <f>TOTWRKACT!K16/$B16</f>
        <v>0.07199854914762423</v>
      </c>
      <c r="L16" s="16">
        <f>TOTWRKACT!L16/$B16</f>
        <v>0.013601741022850925</v>
      </c>
      <c r="M16" s="16">
        <f>TOTWRKACT!M16/$B16</f>
        <v>0.00671019223793979</v>
      </c>
      <c r="N16" s="16">
        <f>TOTWRKACT!N16/$B16</f>
        <v>0.019042437431991296</v>
      </c>
      <c r="O16" s="16">
        <f>TOTWRKACT!O16/$B16</f>
        <v>0</v>
      </c>
      <c r="P16" s="16">
        <f>TOTWRKACT!P16/$B16</f>
        <v>0</v>
      </c>
      <c r="Q16" s="16">
        <f>TOTWRKACT!Q16/$B16</f>
        <v>0.003808487486398259</v>
      </c>
    </row>
    <row r="17" spans="1:17" ht="12.75">
      <c r="A17" s="24" t="s">
        <v>15</v>
      </c>
      <c r="B17" s="21">
        <f>TOTWRKACT!B17</f>
        <v>212953</v>
      </c>
      <c r="C17" s="125">
        <f>TOTWRKACT!C17/$B17</f>
        <v>0.3568299108253934</v>
      </c>
      <c r="D17" s="125">
        <f>TOTWRKACT!D17/$B17</f>
        <v>0.2497922076702371</v>
      </c>
      <c r="E17" s="16">
        <f>TOTWRKACT!E17/$B17</f>
        <v>0.000892215653219255</v>
      </c>
      <c r="F17" s="16">
        <f>TOTWRKACT!F17/$B17</f>
        <v>0.0007654271130249397</v>
      </c>
      <c r="G17" s="16">
        <f>TOTWRKACT!G17/$B17</f>
        <v>0.006466215549910074</v>
      </c>
      <c r="H17" s="16">
        <f>TOTWRKACT!H17/$B17</f>
        <v>0.0007701229848839885</v>
      </c>
      <c r="I17" s="16">
        <f>TOTWRKACT!I17/$B17</f>
        <v>0.04835808840448362</v>
      </c>
      <c r="J17" s="16">
        <f>TOTWRKACT!J17/$B17</f>
        <v>0.007982982160382807</v>
      </c>
      <c r="K17" s="16">
        <f>TOTWRKACT!K17/$B17</f>
        <v>0.04089634802045522</v>
      </c>
      <c r="L17" s="16">
        <f>TOTWRKACT!L17/$B17</f>
        <v>0.0008687362939240114</v>
      </c>
      <c r="M17" s="16">
        <f>TOTWRKACT!M17/$B17</f>
        <v>0.006489694909205318</v>
      </c>
      <c r="N17" s="16">
        <f>TOTWRKACT!N17/$B17</f>
        <v>0.014045352730414693</v>
      </c>
      <c r="O17" s="16">
        <f>TOTWRKACT!O17/$B17</f>
        <v>0</v>
      </c>
      <c r="P17" s="16">
        <f>TOTWRKACT!P17/$B17</f>
        <v>0.0007842106004611346</v>
      </c>
      <c r="Q17" s="16">
        <f>TOTWRKACT!Q17/$B17</f>
        <v>0.009950552469324216</v>
      </c>
    </row>
    <row r="18" spans="1:17" ht="12.75">
      <c r="A18" s="24"/>
      <c r="B18" s="169" t="s">
        <v>101</v>
      </c>
      <c r="C18" s="6" t="s">
        <v>101</v>
      </c>
      <c r="D18" s="125"/>
      <c r="E18" s="16"/>
      <c r="F18" s="16"/>
      <c r="G18" s="16"/>
      <c r="H18" s="16"/>
      <c r="I18" s="16"/>
      <c r="J18" s="16"/>
      <c r="K18" s="16"/>
      <c r="L18" s="16"/>
      <c r="M18" s="16"/>
      <c r="N18" s="16"/>
      <c r="O18" s="16"/>
      <c r="P18" s="16"/>
      <c r="Q18" s="16"/>
    </row>
    <row r="19" spans="1:17" ht="12.75">
      <c r="A19" s="24" t="s">
        <v>17</v>
      </c>
      <c r="B19" s="21">
        <f>TOTWRKACT!B19</f>
        <v>10596</v>
      </c>
      <c r="C19" s="125">
        <f>TOTWRKACT!C19/$B19</f>
        <v>0.4436579841449604</v>
      </c>
      <c r="D19" s="125">
        <f>TOTWRKACT!D19/$B19</f>
        <v>0.17534918837297092</v>
      </c>
      <c r="E19" s="16">
        <f>TOTWRKACT!E19/$B19</f>
        <v>0.0011325028312570782</v>
      </c>
      <c r="F19" s="16">
        <f>TOTWRKACT!F19/$B19</f>
        <v>0.00660626651566629</v>
      </c>
      <c r="G19" s="16">
        <f>TOTWRKACT!G19/$B19</f>
        <v>0.0446394865987165</v>
      </c>
      <c r="H19" s="16">
        <f>TOTWRKACT!H19/$B19</f>
        <v>0</v>
      </c>
      <c r="I19" s="16">
        <f>TOTWRKACT!I19/$B19</f>
        <v>0.04397885994714987</v>
      </c>
      <c r="J19" s="16">
        <f>TOTWRKACT!J19/$B19</f>
        <v>0.07625519063797659</v>
      </c>
      <c r="K19" s="16">
        <f>TOTWRKACT!K19/$B19</f>
        <v>0.09522461306153265</v>
      </c>
      <c r="L19" s="16">
        <f>TOTWRKACT!L19/$B19</f>
        <v>0.003491883729709324</v>
      </c>
      <c r="M19" s="16">
        <f>TOTWRKACT!M19/$B19</f>
        <v>0.03737259343148358</v>
      </c>
      <c r="N19" s="16">
        <f>TOTWRKACT!N19/$B19</f>
        <v>0.04860324650811627</v>
      </c>
      <c r="O19" s="16">
        <f>TOTWRKACT!O19/$B19</f>
        <v>0.001226878067195168</v>
      </c>
      <c r="P19" s="16">
        <f>TOTWRKACT!P19/$B19</f>
        <v>0</v>
      </c>
      <c r="Q19" s="16">
        <f>TOTWRKACT!Q19/$B19</f>
        <v>0</v>
      </c>
    </row>
    <row r="20" spans="1:17" ht="12.75">
      <c r="A20" s="24" t="s">
        <v>18</v>
      </c>
      <c r="B20" s="21">
        <f>TOTWRKACT!B20</f>
        <v>12182</v>
      </c>
      <c r="C20" s="125">
        <f>TOTWRKACT!C20/$B20</f>
        <v>0.38614349039566576</v>
      </c>
      <c r="D20" s="125">
        <f>TOTWRKACT!D20/$B20</f>
        <v>0.2508619274339189</v>
      </c>
      <c r="E20" s="16">
        <f>TOTWRKACT!E20/$B20</f>
        <v>0.00615662452799212</v>
      </c>
      <c r="F20" s="16">
        <f>TOTWRKACT!F20/$B20</f>
        <v>0.0006567066163191594</v>
      </c>
      <c r="G20" s="16">
        <f>TOTWRKACT!G20/$B20</f>
        <v>0</v>
      </c>
      <c r="H20" s="16">
        <f>TOTWRKACT!H20/$B20</f>
        <v>0.001231324905598424</v>
      </c>
      <c r="I20" s="16">
        <f>TOTWRKACT!I20/$B20</f>
        <v>0.023969791495649317</v>
      </c>
      <c r="J20" s="16">
        <f>TOTWRKACT!J20/$B20</f>
        <v>0.003283533081595797</v>
      </c>
      <c r="K20" s="16">
        <f>TOTWRKACT!K20/$B20</f>
        <v>0.050894762764734855</v>
      </c>
      <c r="L20" s="16">
        <f>TOTWRKACT!L20/$B20</f>
        <v>0.0018880315219175832</v>
      </c>
      <c r="M20" s="16">
        <f>TOTWRKACT!M20/$B20</f>
        <v>0.022410113281891315</v>
      </c>
      <c r="N20" s="16">
        <f>TOTWRKACT!N20/$B20</f>
        <v>0.003119356427516007</v>
      </c>
      <c r="O20" s="16">
        <f>TOTWRKACT!O20/$B20</f>
        <v>0</v>
      </c>
      <c r="P20" s="16">
        <f>TOTWRKACT!P20/$B20</f>
        <v>0</v>
      </c>
      <c r="Q20" s="16">
        <f>TOTWRKACT!Q20/$B20</f>
        <v>0.09202101461172221</v>
      </c>
    </row>
    <row r="21" spans="1:17" ht="12.75">
      <c r="A21" s="24" t="s">
        <v>19</v>
      </c>
      <c r="B21" s="21">
        <f>TOTWRKACT!B21</f>
        <v>3055</v>
      </c>
      <c r="C21" s="125">
        <f>TOTWRKACT!C21/$B21</f>
        <v>0.29099836333878887</v>
      </c>
      <c r="D21" s="125">
        <f>TOTWRKACT!D21/$B21</f>
        <v>0.19083469721767593</v>
      </c>
      <c r="E21" s="16">
        <f>TOTWRKACT!E21/$B21</f>
        <v>0</v>
      </c>
      <c r="F21" s="16">
        <f>TOTWRKACT!F21/$B21</f>
        <v>0</v>
      </c>
      <c r="G21" s="16">
        <f>TOTWRKACT!G21/$B21</f>
        <v>0.12831423895253682</v>
      </c>
      <c r="H21" s="16">
        <f>TOTWRKACT!H21/$B21</f>
        <v>0</v>
      </c>
      <c r="I21" s="16">
        <f>TOTWRKACT!I21/$B21</f>
        <v>0</v>
      </c>
      <c r="J21" s="16">
        <f>TOTWRKACT!J21/$B21</f>
        <v>0</v>
      </c>
      <c r="K21" s="16">
        <f>TOTWRKACT!K21/$B21</f>
        <v>0</v>
      </c>
      <c r="L21" s="16">
        <f>TOTWRKACT!L21/$B21</f>
        <v>0</v>
      </c>
      <c r="M21" s="16">
        <f>TOTWRKACT!M21/$B21</f>
        <v>0.0003273322422258593</v>
      </c>
      <c r="N21" s="16">
        <f>TOTWRKACT!N21/$B21</f>
        <v>0.005891980360065467</v>
      </c>
      <c r="O21" s="16">
        <f>TOTWRKACT!O21/$B21</f>
        <v>0</v>
      </c>
      <c r="P21" s="16">
        <f>TOTWRKACT!P21/$B21</f>
        <v>0</v>
      </c>
      <c r="Q21" s="16">
        <f>TOTWRKACT!Q21/$B21</f>
        <v>0</v>
      </c>
    </row>
    <row r="22" spans="1:17" ht="12.75">
      <c r="A22" s="24" t="s">
        <v>20</v>
      </c>
      <c r="B22" s="21">
        <f>TOTWRKACT!B22</f>
        <v>11079</v>
      </c>
      <c r="C22" s="125">
        <f>TOTWRKACT!C22/$B22</f>
        <v>0.2234858741763697</v>
      </c>
      <c r="D22" s="125">
        <f>TOTWRKACT!D22/$B22</f>
        <v>0.17736257784998646</v>
      </c>
      <c r="E22" s="16">
        <f>TOTWRKACT!E22/$B22</f>
        <v>0</v>
      </c>
      <c r="F22" s="16">
        <f>TOTWRKACT!F22/$B22</f>
        <v>0</v>
      </c>
      <c r="G22" s="16">
        <f>TOTWRKACT!G22/$B22</f>
        <v>0.007040346601678852</v>
      </c>
      <c r="H22" s="16">
        <f>TOTWRKACT!H22/$B22</f>
        <v>0</v>
      </c>
      <c r="I22" s="16">
        <f>TOTWRKACT!I22/$B22</f>
        <v>0.031952342269157864</v>
      </c>
      <c r="J22" s="16">
        <f>TOTWRKACT!J22/$B22</f>
        <v>0</v>
      </c>
      <c r="K22" s="16">
        <f>TOTWRKACT!K22/$B22</f>
        <v>0.01119234587959202</v>
      </c>
      <c r="L22" s="16">
        <f>TOTWRKACT!L22/$B22</f>
        <v>0.0007220868309414207</v>
      </c>
      <c r="M22" s="16">
        <f>TOTWRKACT!M22/$B22</f>
        <v>0.0022565213466919395</v>
      </c>
      <c r="N22" s="16">
        <f>TOTWRKACT!N22/$B22</f>
        <v>0</v>
      </c>
      <c r="O22" s="16">
        <f>TOTWRKACT!O22/$B22</f>
        <v>0</v>
      </c>
      <c r="P22" s="16">
        <f>TOTWRKACT!P22/$B22</f>
        <v>0.0007220868309414207</v>
      </c>
      <c r="Q22" s="16">
        <f>TOTWRKACT!Q22/$B22</f>
        <v>0</v>
      </c>
    </row>
    <row r="23" spans="1:17" ht="12.75">
      <c r="A23" s="24" t="s">
        <v>21</v>
      </c>
      <c r="B23" s="21">
        <f>TOTWRKACT!B23</f>
        <v>22765</v>
      </c>
      <c r="C23" s="125">
        <f>TOTWRKACT!C23/$B23</f>
        <v>0.4086536349659565</v>
      </c>
      <c r="D23" s="125">
        <f>TOTWRKACT!D23/$B23</f>
        <v>0.1879639797935427</v>
      </c>
      <c r="E23" s="16">
        <f>TOTWRKACT!E23/$B23</f>
        <v>0.0038655831320008787</v>
      </c>
      <c r="F23" s="16">
        <f>TOTWRKACT!F23/$B23</f>
        <v>0.003909510213046343</v>
      </c>
      <c r="G23" s="16">
        <f>TOTWRKACT!G23/$B23</f>
        <v>0.022973863386777947</v>
      </c>
      <c r="H23" s="16">
        <f>TOTWRKACT!H23/$B23</f>
        <v>0</v>
      </c>
      <c r="I23" s="16">
        <f>TOTWRKACT!I23/$B23</f>
        <v>0.07867340215242698</v>
      </c>
      <c r="J23" s="16">
        <f>TOTWRKACT!J23/$B23</f>
        <v>0.06558313200087854</v>
      </c>
      <c r="K23" s="16">
        <f>TOTWRKACT!K23/$B23</f>
        <v>0.06632989237865144</v>
      </c>
      <c r="L23" s="16">
        <f>TOTWRKACT!L23/$B23</f>
        <v>0.0022842082143641556</v>
      </c>
      <c r="M23" s="16">
        <f>TOTWRKACT!M23/$B23</f>
        <v>0.025170217439051176</v>
      </c>
      <c r="N23" s="16">
        <f>TOTWRKACT!N23/$B23</f>
        <v>0.05218537228201186</v>
      </c>
      <c r="O23" s="16">
        <f>TOTWRKACT!O23/$B23</f>
        <v>0.000746760377772897</v>
      </c>
      <c r="P23" s="16">
        <f>TOTWRKACT!P23/$B23</f>
        <v>0.000746760377772897</v>
      </c>
      <c r="Q23" s="16">
        <f>TOTWRKACT!Q23/$B23</f>
        <v>0</v>
      </c>
    </row>
    <row r="24" spans="1:17" ht="12.75">
      <c r="A24" s="24"/>
      <c r="B24" s="169" t="s">
        <v>101</v>
      </c>
      <c r="C24" s="6" t="s">
        <v>101</v>
      </c>
      <c r="D24" s="125"/>
      <c r="E24" s="16"/>
      <c r="F24" s="16"/>
      <c r="G24" s="16"/>
      <c r="H24" s="16"/>
      <c r="I24" s="16"/>
      <c r="J24" s="16"/>
      <c r="K24" s="16"/>
      <c r="L24" s="16"/>
      <c r="M24" s="16"/>
      <c r="N24" s="16"/>
      <c r="O24" s="16"/>
      <c r="P24" s="16"/>
      <c r="Q24" s="16"/>
    </row>
    <row r="25" spans="1:17" ht="12.75">
      <c r="A25" s="24" t="s">
        <v>23</v>
      </c>
      <c r="B25" s="21">
        <f>TOTWRKACT!B25</f>
        <v>28190</v>
      </c>
      <c r="C25" s="125">
        <f>TOTWRKACT!C25/$B25</f>
        <v>0.33777935438098616</v>
      </c>
      <c r="D25" s="125">
        <f>TOTWRKACT!D25/$B25</f>
        <v>0.10195104647037957</v>
      </c>
      <c r="E25" s="16">
        <f>TOTWRKACT!E25/$B25</f>
        <v>0.0004966300106420716</v>
      </c>
      <c r="F25" s="16">
        <f>TOTWRKACT!F25/$B25</f>
        <v>0.0009577864490954239</v>
      </c>
      <c r="G25" s="16">
        <f>TOTWRKACT!G25/$B25</f>
        <v>0.059914863426747074</v>
      </c>
      <c r="H25" s="16">
        <f>TOTWRKACT!H25/$B25</f>
        <v>0.00539198297268535</v>
      </c>
      <c r="I25" s="16">
        <f>TOTWRKACT!I25/$B25</f>
        <v>0.03472862717275629</v>
      </c>
      <c r="J25" s="16">
        <f>TOTWRKACT!J25/$B25</f>
        <v>0.02912380276693863</v>
      </c>
      <c r="K25" s="16">
        <f>TOTWRKACT!K25/$B25</f>
        <v>0.09003192621496985</v>
      </c>
      <c r="L25" s="16">
        <f>TOTWRKACT!L25/$B25</f>
        <v>0.0048598793898545585</v>
      </c>
      <c r="M25" s="16">
        <f>TOTWRKACT!M25/$B25</f>
        <v>0.0010287335934728626</v>
      </c>
      <c r="N25" s="16">
        <f>TOTWRKACT!N25/$B25</f>
        <v>0.01862362539907769</v>
      </c>
      <c r="O25" s="16">
        <f>TOTWRKACT!O25/$B25</f>
        <v>0.013338063142958496</v>
      </c>
      <c r="P25" s="16">
        <f>TOTWRKACT!P25/$B25</f>
        <v>0</v>
      </c>
      <c r="Q25" s="16">
        <f>TOTWRKACT!Q25/$B25</f>
        <v>0.03579283433841788</v>
      </c>
    </row>
    <row r="26" spans="1:17" ht="12.75">
      <c r="A26" s="24" t="s">
        <v>24</v>
      </c>
      <c r="B26" s="21" t="str">
        <f>TOTWRKACT!B26</f>
        <v>.</v>
      </c>
      <c r="C26" s="6" t="s">
        <v>101</v>
      </c>
      <c r="D26" s="6" t="s">
        <v>101</v>
      </c>
      <c r="E26" s="183" t="s">
        <v>101</v>
      </c>
      <c r="F26" s="183" t="s">
        <v>101</v>
      </c>
      <c r="G26" s="183" t="s">
        <v>101</v>
      </c>
      <c r="H26" s="183" t="s">
        <v>101</v>
      </c>
      <c r="I26" s="183" t="s">
        <v>101</v>
      </c>
      <c r="J26" s="183" t="s">
        <v>101</v>
      </c>
      <c r="K26" s="183" t="s">
        <v>101</v>
      </c>
      <c r="L26" s="183" t="s">
        <v>101</v>
      </c>
      <c r="M26" s="183" t="s">
        <v>101</v>
      </c>
      <c r="N26" s="183" t="s">
        <v>101</v>
      </c>
      <c r="O26" s="183" t="s">
        <v>101</v>
      </c>
      <c r="P26" s="183" t="s">
        <v>101</v>
      </c>
      <c r="Q26" s="183" t="s">
        <v>101</v>
      </c>
    </row>
    <row r="27" spans="1:17" ht="12.75">
      <c r="A27" s="24" t="s">
        <v>25</v>
      </c>
      <c r="B27" s="21">
        <f>TOTWRKACT!B27</f>
        <v>6714</v>
      </c>
      <c r="C27" s="125">
        <f>TOTWRKACT!C27/$B27</f>
        <v>0.3888888888888889</v>
      </c>
      <c r="D27" s="125">
        <f>TOTWRKACT!D27/$B27</f>
        <v>0.3057789693178433</v>
      </c>
      <c r="E27" s="16">
        <f>TOTWRKACT!E27/$B27</f>
        <v>0</v>
      </c>
      <c r="F27" s="16">
        <f>TOTWRKACT!F27/$B27</f>
        <v>0</v>
      </c>
      <c r="G27" s="16">
        <f>TOTWRKACT!G27/$B27</f>
        <v>0.06404527852249031</v>
      </c>
      <c r="H27" s="16">
        <f>TOTWRKACT!H27/$B27</f>
        <v>0.0008936550491510277</v>
      </c>
      <c r="I27" s="16">
        <f>TOTWRKACT!I27/$B27</f>
        <v>0.10679177837354781</v>
      </c>
      <c r="J27" s="16">
        <f>TOTWRKACT!J27/$B27</f>
        <v>0.0010425975573428656</v>
      </c>
      <c r="K27" s="16">
        <f>TOTWRKACT!K27/$B27</f>
        <v>0.07581173666964551</v>
      </c>
      <c r="L27" s="16">
        <f>TOTWRKACT!L27/$B27</f>
        <v>0.005510872803098004</v>
      </c>
      <c r="M27" s="16">
        <f>TOTWRKACT!M27/$B27</f>
        <v>0.004021447721179625</v>
      </c>
      <c r="N27" s="16">
        <f>TOTWRKACT!N27/$B27</f>
        <v>0.002234137622877569</v>
      </c>
      <c r="O27" s="16">
        <f>TOTWRKACT!O27/$B27</f>
        <v>0</v>
      </c>
      <c r="P27" s="16">
        <f>TOTWRKACT!P27/$B27</f>
        <v>0</v>
      </c>
      <c r="Q27" s="16">
        <f>TOTWRKACT!Q27/$B27</f>
        <v>0</v>
      </c>
    </row>
    <row r="28" spans="1:17" ht="12.75">
      <c r="A28" s="24" t="s">
        <v>26</v>
      </c>
      <c r="B28" s="21">
        <f>TOTWRKACT!B28</f>
        <v>686</v>
      </c>
      <c r="C28" s="125">
        <f>TOTWRKACT!C28/$B28</f>
        <v>0.8527696793002916</v>
      </c>
      <c r="D28" s="125">
        <f>TOTWRKACT!D28/$B28</f>
        <v>0.3250728862973761</v>
      </c>
      <c r="E28" s="16">
        <f>TOTWRKACT!E28/$B28</f>
        <v>0.0014577259475218659</v>
      </c>
      <c r="F28" s="16">
        <f>TOTWRKACT!F28/$B28</f>
        <v>0.0014577259475218659</v>
      </c>
      <c r="G28" s="16">
        <f>TOTWRKACT!G28/$B28</f>
        <v>0.05393586005830904</v>
      </c>
      <c r="H28" s="16">
        <f>TOTWRKACT!H28/$B28</f>
        <v>0</v>
      </c>
      <c r="I28" s="16">
        <f>TOTWRKACT!I28/$B28</f>
        <v>0.35276967930029157</v>
      </c>
      <c r="J28" s="16">
        <f>TOTWRKACT!J28/$B28</f>
        <v>0.02040816326530612</v>
      </c>
      <c r="K28" s="16">
        <f>TOTWRKACT!K28/$B28</f>
        <v>0.27696793002915454</v>
      </c>
      <c r="L28" s="16">
        <f>TOTWRKACT!L28/$B28</f>
        <v>0</v>
      </c>
      <c r="M28" s="16">
        <f>TOTWRKACT!M28/$B28</f>
        <v>0.0014577259475218659</v>
      </c>
      <c r="N28" s="16">
        <f>TOTWRKACT!N28/$B28</f>
        <v>0.021865889212827987</v>
      </c>
      <c r="O28" s="16">
        <f>TOTWRKACT!O28/$B28</f>
        <v>0</v>
      </c>
      <c r="P28" s="16">
        <f>TOTWRKACT!P28/$B28</f>
        <v>0</v>
      </c>
      <c r="Q28" s="16">
        <f>TOTWRKACT!Q28/$B28</f>
        <v>0.4897959183673469</v>
      </c>
    </row>
    <row r="29" spans="1:17" ht="12.75">
      <c r="A29" s="24" t="s">
        <v>27</v>
      </c>
      <c r="B29" s="21">
        <f>TOTWRKACT!B29</f>
        <v>15854</v>
      </c>
      <c r="C29" s="125">
        <f>TOTWRKACT!C29/$B29</f>
        <v>0.6996341617257474</v>
      </c>
      <c r="D29" s="125">
        <f>TOTWRKACT!D29/$B29</f>
        <v>0.20739245616248264</v>
      </c>
      <c r="E29" s="16">
        <f>TOTWRKACT!E29/$B29</f>
        <v>0</v>
      </c>
      <c r="F29" s="16">
        <f>TOTWRKACT!F29/$B29</f>
        <v>0</v>
      </c>
      <c r="G29" s="16">
        <f>TOTWRKACT!G29/$B29</f>
        <v>0.05903872839661915</v>
      </c>
      <c r="H29" s="16">
        <f>TOTWRKACT!H29/$B29</f>
        <v>0</v>
      </c>
      <c r="I29" s="16">
        <f>TOTWRKACT!I29/$B29</f>
        <v>0.0049198940330515955</v>
      </c>
      <c r="J29" s="16">
        <f>TOTWRKACT!J29/$B29</f>
        <v>0.011164374921155544</v>
      </c>
      <c r="K29" s="16">
        <f>TOTWRKACT!K29/$B29</f>
        <v>0.11416677179260755</v>
      </c>
      <c r="L29" s="16">
        <f>TOTWRKACT!L29/$B29</f>
        <v>0.00977671250157689</v>
      </c>
      <c r="M29" s="16">
        <f>TOTWRKACT!M29/$B29</f>
        <v>0.05203734073419957</v>
      </c>
      <c r="N29" s="16">
        <f>TOTWRKACT!N29/$B29</f>
        <v>0.005361422984735713</v>
      </c>
      <c r="O29" s="16">
        <f>TOTWRKACT!O29/$B29</f>
        <v>0</v>
      </c>
      <c r="P29" s="16">
        <f>TOTWRKACT!P29/$B29</f>
        <v>0</v>
      </c>
      <c r="Q29" s="16">
        <f>TOTWRKACT!Q29/$B29</f>
        <v>0.3395988394096127</v>
      </c>
    </row>
    <row r="30" spans="1:17" ht="12.75">
      <c r="A30" s="24"/>
      <c r="B30" s="169" t="s">
        <v>101</v>
      </c>
      <c r="C30" s="6" t="s">
        <v>101</v>
      </c>
      <c r="D30" s="125"/>
      <c r="E30" s="16"/>
      <c r="F30" s="16"/>
      <c r="G30" s="16"/>
      <c r="H30" s="16"/>
      <c r="I30" s="16"/>
      <c r="J30" s="16"/>
      <c r="K30" s="16"/>
      <c r="L30" s="16"/>
      <c r="M30" s="16"/>
      <c r="N30" s="16"/>
      <c r="O30" s="16"/>
      <c r="P30" s="16"/>
      <c r="Q30" s="16"/>
    </row>
    <row r="31" spans="1:17" ht="12.75">
      <c r="A31" s="24" t="s">
        <v>28</v>
      </c>
      <c r="B31" s="21">
        <f>TOTWRKACT!B31</f>
        <v>30545</v>
      </c>
      <c r="C31" s="125">
        <f>TOTWRKACT!C31/$B31</f>
        <v>0.32764773285316745</v>
      </c>
      <c r="D31" s="125">
        <f>TOTWRKACT!D31/$B31</f>
        <v>0.24773285316745786</v>
      </c>
      <c r="E31" s="16">
        <f>TOTWRKACT!E31/$B31</f>
        <v>0.0023571779341954495</v>
      </c>
      <c r="F31" s="16">
        <f>TOTWRKACT!F31/$B31</f>
        <v>0</v>
      </c>
      <c r="G31" s="16">
        <f>TOTWRKACT!G31/$B31</f>
        <v>0.004910787362907186</v>
      </c>
      <c r="H31" s="16">
        <f>TOTWRKACT!H31/$B31</f>
        <v>0.0011131118022589621</v>
      </c>
      <c r="I31" s="16">
        <f>TOTWRKACT!I31/$B31</f>
        <v>0.047110820101489606</v>
      </c>
      <c r="J31" s="16">
        <f>TOTWRKACT!J31/$B31</f>
        <v>0</v>
      </c>
      <c r="K31" s="16">
        <f>TOTWRKACT!K31/$B31</f>
        <v>0.010869209363234572</v>
      </c>
      <c r="L31" s="16">
        <f>TOTWRKACT!L31/$B31</f>
        <v>0.009363234571943034</v>
      </c>
      <c r="M31" s="16">
        <f>TOTWRKACT!M31/$B31</f>
        <v>0.016303814044851858</v>
      </c>
      <c r="N31" s="16">
        <f>TOTWRKACT!N31/$B31</f>
        <v>0.014470453429366509</v>
      </c>
      <c r="O31" s="16">
        <f>TOTWRKACT!O31/$B31</f>
        <v>0</v>
      </c>
      <c r="P31" s="16">
        <f>TOTWRKACT!P31/$B31</f>
        <v>0</v>
      </c>
      <c r="Q31" s="16">
        <f>TOTWRKACT!Q31/$B31</f>
        <v>0</v>
      </c>
    </row>
    <row r="32" spans="1:17" ht="12.75">
      <c r="A32" s="24" t="s">
        <v>29</v>
      </c>
      <c r="B32" s="21">
        <f>TOTWRKACT!B32</f>
        <v>13747</v>
      </c>
      <c r="C32" s="125">
        <f>TOTWRKACT!C32/$B32</f>
        <v>0.5916199898159599</v>
      </c>
      <c r="D32" s="125">
        <f>TOTWRKACT!D32/$B32</f>
        <v>0.4447515821633811</v>
      </c>
      <c r="E32" s="16">
        <f>TOTWRKACT!E32/$B32</f>
        <v>0.0010911471593802284</v>
      </c>
      <c r="F32" s="16">
        <f>TOTWRKACT!F32/$B32</f>
        <v>0</v>
      </c>
      <c r="G32" s="16">
        <f>TOTWRKACT!G32/$B32</f>
        <v>0.004510074925438277</v>
      </c>
      <c r="H32" s="16">
        <f>TOTWRKACT!H32/$B32</f>
        <v>0</v>
      </c>
      <c r="I32" s="16">
        <f>TOTWRKACT!I32/$B32</f>
        <v>0.030042918454935622</v>
      </c>
      <c r="J32" s="16">
        <f>TOTWRKACT!J32/$B32</f>
        <v>0.0010911471593802284</v>
      </c>
      <c r="K32" s="16">
        <f>TOTWRKACT!K32/$B32</f>
        <v>0.1165345166218084</v>
      </c>
      <c r="L32" s="16">
        <f>TOTWRKACT!L32/$B32</f>
        <v>0</v>
      </c>
      <c r="M32" s="16">
        <f>TOTWRKACT!M32/$B32</f>
        <v>0</v>
      </c>
      <c r="N32" s="16">
        <f>TOTWRKACT!N32/$B32</f>
        <v>0.04793773186877137</v>
      </c>
      <c r="O32" s="16">
        <f>TOTWRKACT!O32/$B32</f>
        <v>0</v>
      </c>
      <c r="P32" s="16">
        <f>TOTWRKACT!P32/$B32</f>
        <v>0</v>
      </c>
      <c r="Q32" s="16">
        <f>TOTWRKACT!Q32/$B32</f>
        <v>0.0711427947915909</v>
      </c>
    </row>
    <row r="33" spans="1:17" ht="12.75">
      <c r="A33" s="24" t="s">
        <v>30</v>
      </c>
      <c r="B33" s="21">
        <f>TOTWRKACT!B33</f>
        <v>13686</v>
      </c>
      <c r="C33" s="125">
        <f>TOTWRKACT!C33/$B33</f>
        <v>0.8300453017682303</v>
      </c>
      <c r="D33" s="125">
        <f>TOTWRKACT!D33/$B33</f>
        <v>0.18120707292123336</v>
      </c>
      <c r="E33" s="16">
        <f>TOTWRKACT!E33/$B33</f>
        <v>0</v>
      </c>
      <c r="F33" s="16">
        <f>TOTWRKACT!F33/$B33</f>
        <v>0</v>
      </c>
      <c r="G33" s="16">
        <f>TOTWRKACT!G33/$B33</f>
        <v>0.055896536606751424</v>
      </c>
      <c r="H33" s="16">
        <f>TOTWRKACT!H33/$B33</f>
        <v>0.00014613473622680112</v>
      </c>
      <c r="I33" s="16">
        <f>TOTWRKACT!I33/$B33</f>
        <v>0.15300306882946077</v>
      </c>
      <c r="J33" s="16">
        <f>TOTWRKACT!J33/$B33</f>
        <v>0.5722636270641531</v>
      </c>
      <c r="K33" s="16">
        <f>TOTWRKACT!K33/$B33</f>
        <v>0.020604997807978958</v>
      </c>
      <c r="L33" s="16">
        <f>TOTWRKACT!L33/$B33</f>
        <v>0.004676311559257636</v>
      </c>
      <c r="M33" s="16">
        <f>TOTWRKACT!M33/$B33</f>
        <v>0.0025573578839690196</v>
      </c>
      <c r="N33" s="16">
        <f>TOTWRKACT!N33/$B33</f>
        <v>0.03156510302498904</v>
      </c>
      <c r="O33" s="16">
        <f>TOTWRKACT!O33/$B33</f>
        <v>0</v>
      </c>
      <c r="P33" s="16">
        <f>TOTWRKACT!P33/$B33</f>
        <v>0</v>
      </c>
      <c r="Q33" s="16">
        <f>TOTWRKACT!Q33/$B33</f>
        <v>0</v>
      </c>
    </row>
    <row r="34" spans="1:17" ht="12.75">
      <c r="A34" s="24" t="s">
        <v>31</v>
      </c>
      <c r="B34" s="21">
        <f>TOTWRKACT!B34</f>
        <v>20242</v>
      </c>
      <c r="C34" s="125">
        <f>TOTWRKACT!C34/$B34</f>
        <v>0.43276356091295326</v>
      </c>
      <c r="D34" s="125">
        <f>TOTWRKACT!D34/$B34</f>
        <v>0.2126272107499259</v>
      </c>
      <c r="E34" s="16">
        <f>TOTWRKACT!E34/$B34</f>
        <v>0.0010868491255804763</v>
      </c>
      <c r="F34" s="16">
        <f>TOTWRKACT!F34/$B34</f>
        <v>0</v>
      </c>
      <c r="G34" s="16">
        <f>TOTWRKACT!G34/$B34</f>
        <v>0.019958502124296017</v>
      </c>
      <c r="H34" s="16">
        <f>TOTWRKACT!H34/$B34</f>
        <v>0.0011856535915423377</v>
      </c>
      <c r="I34" s="16">
        <f>TOTWRKACT!I34/$B34</f>
        <v>0.02544214998517933</v>
      </c>
      <c r="J34" s="16">
        <f>TOTWRKACT!J34/$B34</f>
        <v>0.044659618614761386</v>
      </c>
      <c r="K34" s="16">
        <f>TOTWRKACT!K34/$B34</f>
        <v>0.14420511807133682</v>
      </c>
      <c r="L34" s="16">
        <f>TOTWRKACT!L34/$B34</f>
        <v>0.017093172611402037</v>
      </c>
      <c r="M34" s="16">
        <f>TOTWRKACT!M34/$B34</f>
        <v>0.021835786977571388</v>
      </c>
      <c r="N34" s="16">
        <f>TOTWRKACT!N34/$B34</f>
        <v>0</v>
      </c>
      <c r="O34" s="16">
        <f>TOTWRKACT!O34/$B34</f>
        <v>0</v>
      </c>
      <c r="P34" s="16">
        <f>TOTWRKACT!P34/$B34</f>
        <v>0</v>
      </c>
      <c r="Q34" s="16">
        <f>TOTWRKACT!Q34/$B34</f>
        <v>0.013931429700622468</v>
      </c>
    </row>
    <row r="35" spans="1:17" ht="12.75">
      <c r="A35" s="24" t="s">
        <v>32</v>
      </c>
      <c r="B35" s="21">
        <f>TOTWRKACT!B35</f>
        <v>8231</v>
      </c>
      <c r="C35" s="125">
        <f>TOTWRKACT!C35/$B35</f>
        <v>0.4300813995869275</v>
      </c>
      <c r="D35" s="125">
        <f>TOTWRKACT!D35/$B35</f>
        <v>0.22062932814967803</v>
      </c>
      <c r="E35" s="16">
        <f>TOTWRKACT!E35/$B35</f>
        <v>0.0006074596039363382</v>
      </c>
      <c r="F35" s="16">
        <f>TOTWRKACT!F35/$B35</f>
        <v>0.0009719353662981412</v>
      </c>
      <c r="G35" s="16">
        <f>TOTWRKACT!G35/$B35</f>
        <v>0.07386708783865872</v>
      </c>
      <c r="H35" s="16">
        <f>TOTWRKACT!H35/$B35</f>
        <v>0.0024298384157453528</v>
      </c>
      <c r="I35" s="16">
        <f>TOTWRKACT!I35/$B35</f>
        <v>0.042522172275543675</v>
      </c>
      <c r="J35" s="16">
        <f>TOTWRKACT!J35/$B35</f>
        <v>0</v>
      </c>
      <c r="K35" s="16">
        <f>TOTWRKACT!K35/$B35</f>
        <v>0.1108006317579881</v>
      </c>
      <c r="L35" s="16">
        <f>TOTWRKACT!L35/$B35</f>
        <v>0</v>
      </c>
      <c r="M35" s="16">
        <f>TOTWRKACT!M35/$B35</f>
        <v>0.0036447576236180294</v>
      </c>
      <c r="N35" s="16">
        <f>TOTWRKACT!N35/$B35</f>
        <v>0.049933179443567004</v>
      </c>
      <c r="O35" s="16">
        <f>TOTWRKACT!O35/$B35</f>
        <v>0</v>
      </c>
      <c r="P35" s="16">
        <f>TOTWRKACT!P35/$B35</f>
        <v>0</v>
      </c>
      <c r="Q35" s="16">
        <f>TOTWRKACT!Q35/$B35</f>
        <v>0</v>
      </c>
    </row>
    <row r="36" spans="1:17" ht="12.75">
      <c r="A36" s="24"/>
      <c r="B36" s="169" t="s">
        <v>101</v>
      </c>
      <c r="C36" s="6" t="s">
        <v>101</v>
      </c>
      <c r="D36" s="125"/>
      <c r="E36" s="16"/>
      <c r="F36" s="16"/>
      <c r="G36" s="16"/>
      <c r="H36" s="16"/>
      <c r="I36" s="16"/>
      <c r="J36" s="16"/>
      <c r="K36" s="16"/>
      <c r="L36" s="16"/>
      <c r="M36" s="16"/>
      <c r="N36" s="16"/>
      <c r="O36" s="16"/>
      <c r="P36" s="16"/>
      <c r="Q36" s="16"/>
    </row>
    <row r="37" spans="1:17" ht="12.75">
      <c r="A37" s="24" t="s">
        <v>33</v>
      </c>
      <c r="B37" s="21">
        <f>TOTWRKACT!B37</f>
        <v>7596</v>
      </c>
      <c r="C37" s="125">
        <f>TOTWRKACT!C37/$B37</f>
        <v>0.4682727751448131</v>
      </c>
      <c r="D37" s="125">
        <f>TOTWRKACT!D37/$B37</f>
        <v>0.26369141653501843</v>
      </c>
      <c r="E37" s="16">
        <f>TOTWRKACT!E37/$B37</f>
        <v>0</v>
      </c>
      <c r="F37" s="16">
        <f>TOTWRKACT!F37/$B37</f>
        <v>0</v>
      </c>
      <c r="G37" s="16">
        <f>TOTWRKACT!G37/$B37</f>
        <v>0.031990521327014215</v>
      </c>
      <c r="H37" s="16">
        <f>TOTWRKACT!H37/$B37</f>
        <v>0.000526592943654555</v>
      </c>
      <c r="I37" s="16">
        <f>TOTWRKACT!I37/$B37</f>
        <v>0.12506582411795683</v>
      </c>
      <c r="J37" s="16">
        <f>TOTWRKACT!J37/$B37</f>
        <v>0.0028962611901000527</v>
      </c>
      <c r="K37" s="16">
        <f>TOTWRKACT!K37/$B37</f>
        <v>0.07819905213270142</v>
      </c>
      <c r="L37" s="16">
        <f>TOTWRKACT!L37/$B37</f>
        <v>0.08530805687203792</v>
      </c>
      <c r="M37" s="16">
        <f>TOTWRKACT!M37/$B37</f>
        <v>0.0007898894154818325</v>
      </c>
      <c r="N37" s="16">
        <f>TOTWRKACT!N37/$B37</f>
        <v>0.02738283307003686</v>
      </c>
      <c r="O37" s="16">
        <f>TOTWRKACT!O37/$B37</f>
        <v>0</v>
      </c>
      <c r="P37" s="16">
        <f>TOTWRKACT!P37/$B37</f>
        <v>0</v>
      </c>
      <c r="Q37" s="16">
        <f>TOTWRKACT!Q37/$B37</f>
        <v>0</v>
      </c>
    </row>
    <row r="38" spans="1:17" ht="12.75">
      <c r="A38" s="24" t="s">
        <v>34</v>
      </c>
      <c r="B38" s="21">
        <f>TOTWRKACT!B38</f>
        <v>15506</v>
      </c>
      <c r="C38" s="125">
        <f>TOTWRKACT!C38/$B38</f>
        <v>0.27131432993679866</v>
      </c>
      <c r="D38" s="125">
        <f>TOTWRKACT!D38/$B38</f>
        <v>0.08074293821746421</v>
      </c>
      <c r="E38" s="16">
        <f>TOTWRKACT!E38/$B38</f>
        <v>0.000580420482393912</v>
      </c>
      <c r="F38" s="16">
        <f>TOTWRKACT!F38/$B38</f>
        <v>0.010189604024248677</v>
      </c>
      <c r="G38" s="16">
        <f>TOTWRKACT!G38/$B38</f>
        <v>0.03379337030826777</v>
      </c>
      <c r="H38" s="16">
        <f>TOTWRKACT!H38/$B38</f>
        <v>0.000580420482393912</v>
      </c>
      <c r="I38" s="16">
        <f>TOTWRKACT!I38/$B38</f>
        <v>0.09177092738294854</v>
      </c>
      <c r="J38" s="16">
        <f>TOTWRKACT!J38/$B38</f>
        <v>0.02624790403714691</v>
      </c>
      <c r="K38" s="16">
        <f>TOTWRKACT!K38/$B38</f>
        <v>0.046885076744486005</v>
      </c>
      <c r="L38" s="16">
        <f>TOTWRKACT!L38/$B38</f>
        <v>0.0006449116471043467</v>
      </c>
      <c r="M38" s="16">
        <f>TOTWRKACT!M38/$B38</f>
        <v>0.0012253321294982587</v>
      </c>
      <c r="N38" s="16">
        <f>TOTWRKACT!N38/$B38</f>
        <v>0.020121243389655617</v>
      </c>
      <c r="O38" s="16">
        <f>TOTWRKACT!O38/$B38</f>
        <v>0</v>
      </c>
      <c r="P38" s="16">
        <f>TOTWRKACT!P38/$B38</f>
        <v>0</v>
      </c>
      <c r="Q38" s="16">
        <f>TOTWRKACT!Q38/$B38</f>
        <v>0</v>
      </c>
    </row>
    <row r="39" spans="1:17" ht="12.75">
      <c r="A39" s="24" t="s">
        <v>35</v>
      </c>
      <c r="B39" s="21">
        <f>TOTWRKACT!B39</f>
        <v>31759</v>
      </c>
      <c r="C39" s="125">
        <f>TOTWRKACT!C39/$B39</f>
        <v>0.25787965616045844</v>
      </c>
      <c r="D39" s="125">
        <f>TOTWRKACT!D39/$B39</f>
        <v>0.1512327214332945</v>
      </c>
      <c r="E39" s="16">
        <f>TOTWRKACT!E39/$B39</f>
        <v>0.002550458137850688</v>
      </c>
      <c r="F39" s="16">
        <f>TOTWRKACT!F39/$B39</f>
        <v>0.000787178437608237</v>
      </c>
      <c r="G39" s="16">
        <f>TOTWRKACT!G39/$B39</f>
        <v>0</v>
      </c>
      <c r="H39" s="16">
        <f>TOTWRKACT!H39/$B39</f>
        <v>0</v>
      </c>
      <c r="I39" s="16">
        <f>TOTWRKACT!I39/$B39</f>
        <v>0.02197802197802198</v>
      </c>
      <c r="J39" s="16">
        <f>TOTWRKACT!J39/$B39</f>
        <v>0.037343745080134765</v>
      </c>
      <c r="K39" s="16">
        <f>TOTWRKACT!K39/$B39</f>
        <v>0.011996599389149532</v>
      </c>
      <c r="L39" s="16">
        <f>TOTWRKACT!L39/$B39</f>
        <v>0.030825907616738563</v>
      </c>
      <c r="M39" s="16">
        <f>TOTWRKACT!M39/$B39</f>
        <v>0.0032431751629459367</v>
      </c>
      <c r="N39" s="16">
        <f>TOTWRKACT!N39/$B39</f>
        <v>0.010894549576498</v>
      </c>
      <c r="O39" s="16">
        <f>TOTWRKACT!O39/$B39</f>
        <v>0</v>
      </c>
      <c r="P39" s="16">
        <f>TOTWRKACT!P39/$B39</f>
        <v>0</v>
      </c>
      <c r="Q39" s="16">
        <f>TOTWRKACT!Q39/$B39</f>
        <v>0</v>
      </c>
    </row>
    <row r="40" spans="1:17" ht="12.75">
      <c r="A40" s="24" t="s">
        <v>36</v>
      </c>
      <c r="B40" s="21">
        <f>TOTWRKACT!B40</f>
        <v>57907</v>
      </c>
      <c r="C40" s="125">
        <f>TOTWRKACT!C40/$B40</f>
        <v>0.30505811041842956</v>
      </c>
      <c r="D40" s="125">
        <f>TOTWRKACT!D40/$B40</f>
        <v>0.23233805930198423</v>
      </c>
      <c r="E40" s="16">
        <f>TOTWRKACT!E40/$B40</f>
        <v>0</v>
      </c>
      <c r="F40" s="16">
        <f>TOTWRKACT!F40/$B40</f>
        <v>0.001675099728875611</v>
      </c>
      <c r="G40" s="16">
        <f>TOTWRKACT!G40/$B40</f>
        <v>0.001364256480218281</v>
      </c>
      <c r="H40" s="16">
        <f>TOTWRKACT!H40/$B40</f>
        <v>0</v>
      </c>
      <c r="I40" s="16">
        <f>TOTWRKACT!I40/$B40</f>
        <v>0.08565458407446423</v>
      </c>
      <c r="J40" s="16">
        <f>TOTWRKACT!J40/$B40</f>
        <v>0</v>
      </c>
      <c r="K40" s="16">
        <f>TOTWRKACT!K40/$B40</f>
        <v>0.012865456680539485</v>
      </c>
      <c r="L40" s="16">
        <f>TOTWRKACT!L40/$B40</f>
        <v>0.0009152606766021379</v>
      </c>
      <c r="M40" s="16">
        <f>TOTWRKACT!M40/$B40</f>
        <v>0.002037750185642496</v>
      </c>
      <c r="N40" s="16">
        <f>TOTWRKACT!N40/$B40</f>
        <v>0.006078712418187784</v>
      </c>
      <c r="O40" s="16">
        <f>TOTWRKACT!O40/$B40</f>
        <v>0</v>
      </c>
      <c r="P40" s="16">
        <f>TOTWRKACT!P40/$B40</f>
        <v>0</v>
      </c>
      <c r="Q40" s="16">
        <f>TOTWRKACT!Q40/$B40</f>
        <v>0.00013815255495881328</v>
      </c>
    </row>
    <row r="41" spans="1:17" ht="12.75">
      <c r="A41" s="24" t="s">
        <v>37</v>
      </c>
      <c r="B41" s="21">
        <f>TOTWRKACT!B41</f>
        <v>25489</v>
      </c>
      <c r="C41" s="125">
        <f>TOTWRKACT!C41/$B41</f>
        <v>0.5149672407705285</v>
      </c>
      <c r="D41" s="125">
        <f>TOTWRKACT!D41/$B41</f>
        <v>0.2717250578681</v>
      </c>
      <c r="E41" s="16">
        <f>TOTWRKACT!E41/$B41</f>
        <v>0</v>
      </c>
      <c r="F41" s="16">
        <f>TOTWRKACT!F41/$B41</f>
        <v>0</v>
      </c>
      <c r="G41" s="16">
        <f>TOTWRKACT!G41/$B41</f>
        <v>0.004707913217466358</v>
      </c>
      <c r="H41" s="16">
        <f>TOTWRKACT!H41/$B41</f>
        <v>0</v>
      </c>
      <c r="I41" s="16">
        <f>TOTWRKACT!I41/$B41</f>
        <v>0.1071442583075052</v>
      </c>
      <c r="J41" s="16">
        <f>TOTWRKACT!J41/$B41</f>
        <v>0.023343403036604024</v>
      </c>
      <c r="K41" s="16">
        <f>TOTWRKACT!K41/$B41</f>
        <v>0.023186472596021815</v>
      </c>
      <c r="L41" s="16">
        <f>TOTWRKACT!L41/$B41</f>
        <v>0.0010592804739299306</v>
      </c>
      <c r="M41" s="16">
        <f>TOTWRKACT!M41/$B41</f>
        <v>0.01078896779002707</v>
      </c>
      <c r="N41" s="16">
        <f>TOTWRKACT!N41/$B41</f>
        <v>0.06387068931696026</v>
      </c>
      <c r="O41" s="16">
        <f>TOTWRKACT!O41/$B41</f>
        <v>3.9232610145552985E-05</v>
      </c>
      <c r="P41" s="16">
        <f>TOTWRKACT!P41/$B41</f>
        <v>0</v>
      </c>
      <c r="Q41" s="16">
        <f>TOTWRKACT!Q41/$B41</f>
        <v>0.17352583467378085</v>
      </c>
    </row>
    <row r="42" spans="1:17" ht="12.75">
      <c r="A42" s="24"/>
      <c r="B42" s="169" t="s">
        <v>101</v>
      </c>
      <c r="C42" s="6" t="s">
        <v>101</v>
      </c>
      <c r="D42" s="125"/>
      <c r="E42" s="16"/>
      <c r="F42" s="16"/>
      <c r="G42" s="16"/>
      <c r="H42" s="16"/>
      <c r="I42" s="16"/>
      <c r="J42" s="16"/>
      <c r="K42" s="16"/>
      <c r="L42" s="16"/>
      <c r="M42" s="16"/>
      <c r="N42" s="16"/>
      <c r="O42" s="16"/>
      <c r="P42" s="16"/>
      <c r="Q42" s="16"/>
    </row>
    <row r="43" spans="1:17" ht="12.75">
      <c r="A43" s="24" t="s">
        <v>38</v>
      </c>
      <c r="B43" s="21">
        <f>TOTWRKACT!B43</f>
        <v>10970</v>
      </c>
      <c r="C43" s="125">
        <f>TOTWRKACT!C43/$B43</f>
        <v>0.2855059252506837</v>
      </c>
      <c r="D43" s="125">
        <f>TOTWRKACT!D43/$B43</f>
        <v>0.13938012762078394</v>
      </c>
      <c r="E43" s="16">
        <f>TOTWRKACT!E43/$B43</f>
        <v>0</v>
      </c>
      <c r="F43" s="16">
        <f>TOTWRKACT!F43/$B43</f>
        <v>0</v>
      </c>
      <c r="G43" s="16">
        <f>TOTWRKACT!G43/$B43</f>
        <v>0.0414767547857794</v>
      </c>
      <c r="H43" s="16">
        <f>TOTWRKACT!H43/$B43</f>
        <v>0</v>
      </c>
      <c r="I43" s="16">
        <f>TOTWRKACT!I43/$B43</f>
        <v>0.027438468550592524</v>
      </c>
      <c r="J43" s="16">
        <f>TOTWRKACT!J43/$B43</f>
        <v>0.040382862351868734</v>
      </c>
      <c r="K43" s="16">
        <f>TOTWRKACT!K43/$B43</f>
        <v>0.02999088422971741</v>
      </c>
      <c r="L43" s="16">
        <f>TOTWRKACT!L43/$B43</f>
        <v>0.003463992707383774</v>
      </c>
      <c r="M43" s="16">
        <f>TOTWRKACT!M43/$B43</f>
        <v>0.008477666362807657</v>
      </c>
      <c r="N43" s="16">
        <f>TOTWRKACT!N43/$B43</f>
        <v>0.010118505013673656</v>
      </c>
      <c r="O43" s="16">
        <f>TOTWRKACT!O43/$B43</f>
        <v>0</v>
      </c>
      <c r="P43" s="16">
        <f>TOTWRKACT!P43/$B43</f>
        <v>0</v>
      </c>
      <c r="Q43" s="16">
        <f>TOTWRKACT!Q43/$B43</f>
        <v>0.0022789425706472195</v>
      </c>
    </row>
    <row r="44" spans="1:17" ht="12.75">
      <c r="A44" s="24" t="s">
        <v>39</v>
      </c>
      <c r="B44" s="21">
        <f>TOTWRKACT!B44</f>
        <v>29398</v>
      </c>
      <c r="C44" s="125">
        <f>TOTWRKACT!C44/$B44</f>
        <v>0.3989046873937003</v>
      </c>
      <c r="D44" s="125">
        <f>TOTWRKACT!D44/$B44</f>
        <v>0.11970202054561535</v>
      </c>
      <c r="E44" s="16">
        <f>TOTWRKACT!E44/$B44</f>
        <v>0.0005442547112048439</v>
      </c>
      <c r="F44" s="16">
        <f>TOTWRKACT!F44/$B44</f>
        <v>0.0021770188448193757</v>
      </c>
      <c r="G44" s="16">
        <f>TOTWRKACT!G44/$B44</f>
        <v>0.0161235458194435</v>
      </c>
      <c r="H44" s="16">
        <f>TOTWRKACT!H44/$B44</f>
        <v>0.001054493502959385</v>
      </c>
      <c r="I44" s="16">
        <f>TOTWRKACT!I44/$B44</f>
        <v>0.04568337982175658</v>
      </c>
      <c r="J44" s="16">
        <f>TOTWRKACT!J44/$B44</f>
        <v>0</v>
      </c>
      <c r="K44" s="16">
        <f>TOTWRKACT!K44/$B44</f>
        <v>0.0681679025784067</v>
      </c>
      <c r="L44" s="16">
        <f>TOTWRKACT!L44/$B44</f>
        <v>0</v>
      </c>
      <c r="M44" s="16">
        <f>TOTWRKACT!M44/$B44</f>
        <v>0.047826382747125654</v>
      </c>
      <c r="N44" s="16">
        <f>TOTWRKACT!N44/$B44</f>
        <v>0.005782706306551466</v>
      </c>
      <c r="O44" s="16">
        <f>TOTWRKACT!O44/$B44</f>
        <v>0</v>
      </c>
      <c r="P44" s="16">
        <f>TOTWRKACT!P44/$B44</f>
        <v>0</v>
      </c>
      <c r="Q44" s="16">
        <f>TOTWRKACT!Q44/$B44</f>
        <v>0.153819987754269</v>
      </c>
    </row>
    <row r="45" spans="1:17" ht="12.75">
      <c r="A45" s="24" t="s">
        <v>40</v>
      </c>
      <c r="B45" s="21">
        <f>TOTWRKACT!B45</f>
        <v>4725</v>
      </c>
      <c r="C45" s="125">
        <f>TOTWRKACT!C45/$B45</f>
        <v>0.9426455026455026</v>
      </c>
      <c r="D45" s="125">
        <f>TOTWRKACT!D45/$B45</f>
        <v>0.18687830687830687</v>
      </c>
      <c r="E45" s="16">
        <f>TOTWRKACT!E45/$B45</f>
        <v>0</v>
      </c>
      <c r="F45" s="16">
        <f>TOTWRKACT!F45/$B45</f>
        <v>0</v>
      </c>
      <c r="G45" s="16">
        <f>TOTWRKACT!G45/$B45</f>
        <v>0.7456084656084656</v>
      </c>
      <c r="H45" s="16">
        <f>TOTWRKACT!H45/$B45</f>
        <v>0</v>
      </c>
      <c r="I45" s="16">
        <f>TOTWRKACT!I45/$B45</f>
        <v>0.18074074074074073</v>
      </c>
      <c r="J45" s="16">
        <f>TOTWRKACT!J45/$B45</f>
        <v>0</v>
      </c>
      <c r="K45" s="16">
        <f>TOTWRKACT!K45/$B45</f>
        <v>0.0380952380952381</v>
      </c>
      <c r="L45" s="16">
        <f>TOTWRKACT!L45/$B45</f>
        <v>0.0014814814814814814</v>
      </c>
      <c r="M45" s="16">
        <f>TOTWRKACT!M45/$B45</f>
        <v>0.0838095238095238</v>
      </c>
      <c r="N45" s="16">
        <f>TOTWRKACT!N45/$B45</f>
        <v>0.010582010582010581</v>
      </c>
      <c r="O45" s="16">
        <f>TOTWRKACT!O45/$B45</f>
        <v>0</v>
      </c>
      <c r="P45" s="16">
        <f>TOTWRKACT!P45/$B45</f>
        <v>0.24444444444444444</v>
      </c>
      <c r="Q45" s="16">
        <f>TOTWRKACT!Q45/$B45</f>
        <v>0</v>
      </c>
    </row>
    <row r="46" spans="1:17" ht="12.75">
      <c r="A46" s="24" t="s">
        <v>41</v>
      </c>
      <c r="B46" s="21">
        <f>TOTWRKACT!B46</f>
        <v>7156</v>
      </c>
      <c r="C46" s="125">
        <f>TOTWRKACT!C46/$B46</f>
        <v>0.46129122414756846</v>
      </c>
      <c r="D46" s="125">
        <f>TOTWRKACT!D46/$B46</f>
        <v>0.1917272219116825</v>
      </c>
      <c r="E46" s="16">
        <f>TOTWRKACT!E46/$B46</f>
        <v>0</v>
      </c>
      <c r="F46" s="16">
        <f>TOTWRKACT!F46/$B46</f>
        <v>0</v>
      </c>
      <c r="G46" s="16">
        <f>TOTWRKACT!G46/$B46</f>
        <v>0</v>
      </c>
      <c r="H46" s="16">
        <f>TOTWRKACT!H46/$B46</f>
        <v>0.0018166573504751259</v>
      </c>
      <c r="I46" s="16">
        <f>TOTWRKACT!I46/$B46</f>
        <v>0.17803242034656233</v>
      </c>
      <c r="J46" s="16">
        <f>TOTWRKACT!J46/$B46</f>
        <v>0</v>
      </c>
      <c r="K46" s="16">
        <f>TOTWRKACT!K46/$B46</f>
        <v>0.08342649524874231</v>
      </c>
      <c r="L46" s="16">
        <f>TOTWRKACT!L46/$B46</f>
        <v>0.004891000558971493</v>
      </c>
      <c r="M46" s="16">
        <f>TOTWRKACT!M46/$B46</f>
        <v>0</v>
      </c>
      <c r="N46" s="16">
        <f>TOTWRKACT!N46/$B46</f>
        <v>0.04108440469536054</v>
      </c>
      <c r="O46" s="16">
        <f>TOTWRKACT!O46/$B46</f>
        <v>0</v>
      </c>
      <c r="P46" s="16">
        <f>TOTWRKACT!P46/$B46</f>
        <v>0.001257685858021241</v>
      </c>
      <c r="Q46" s="16">
        <f>TOTWRKACT!Q46/$B46</f>
        <v>0.0022358859698155395</v>
      </c>
    </row>
    <row r="47" spans="1:17" ht="12.75">
      <c r="A47" s="24" t="s">
        <v>42</v>
      </c>
      <c r="B47" s="21">
        <f>TOTWRKACT!B47</f>
        <v>4297</v>
      </c>
      <c r="C47" s="125">
        <f>TOTWRKACT!C47/$B47</f>
        <v>0.4987200372352804</v>
      </c>
      <c r="D47" s="125">
        <f>TOTWRKACT!D47/$B47</f>
        <v>0.2888061438212707</v>
      </c>
      <c r="E47" s="16">
        <f>TOTWRKACT!E47/$B47</f>
        <v>0</v>
      </c>
      <c r="F47" s="16">
        <f>TOTWRKACT!F47/$B47</f>
        <v>0.0006981615080288574</v>
      </c>
      <c r="G47" s="16">
        <f>TOTWRKACT!G47/$B47</f>
        <v>0.12148010239702117</v>
      </c>
      <c r="H47" s="16">
        <f>TOTWRKACT!H47/$B47</f>
        <v>0.0006981615080288574</v>
      </c>
      <c r="I47" s="16">
        <f>TOTWRKACT!I47/$B47</f>
        <v>0.13241796602280662</v>
      </c>
      <c r="J47" s="16">
        <f>TOTWRKACT!J47/$B47</f>
        <v>0.0458459390272283</v>
      </c>
      <c r="K47" s="16">
        <f>TOTWRKACT!K47/$B47</f>
        <v>0.04188969048173144</v>
      </c>
      <c r="L47" s="16">
        <f>TOTWRKACT!L47/$B47</f>
        <v>0.0009308820107051431</v>
      </c>
      <c r="M47" s="16">
        <f>TOTWRKACT!M47/$B47</f>
        <v>0.004654410053525715</v>
      </c>
      <c r="N47" s="16">
        <f>TOTWRKACT!N47/$B47</f>
        <v>0.0058180125669071445</v>
      </c>
      <c r="O47" s="16">
        <f>TOTWRKACT!O47/$B47</f>
        <v>0</v>
      </c>
      <c r="P47" s="16">
        <f>TOTWRKACT!P47/$B47</f>
        <v>0</v>
      </c>
      <c r="Q47" s="16">
        <f>TOTWRKACT!Q47/$B47</f>
        <v>0</v>
      </c>
    </row>
    <row r="48" spans="1:17" ht="12.75">
      <c r="A48" s="24"/>
      <c r="B48" s="169" t="s">
        <v>101</v>
      </c>
      <c r="C48" s="6" t="s">
        <v>101</v>
      </c>
      <c r="D48" s="125"/>
      <c r="E48" s="16"/>
      <c r="F48" s="16"/>
      <c r="G48" s="16"/>
      <c r="H48" s="16"/>
      <c r="I48" s="16"/>
      <c r="J48" s="16"/>
      <c r="K48" s="16"/>
      <c r="L48" s="16"/>
      <c r="M48" s="16"/>
      <c r="N48" s="16"/>
      <c r="O48" s="16"/>
      <c r="P48" s="16"/>
      <c r="Q48" s="16"/>
    </row>
    <row r="49" spans="1:17" ht="12.75">
      <c r="A49" s="24" t="s">
        <v>43</v>
      </c>
      <c r="B49" s="21">
        <f>TOTWRKACT!B49</f>
        <v>4364</v>
      </c>
      <c r="C49" s="125">
        <f>TOTWRKACT!C49/$B49</f>
        <v>0.4901466544454629</v>
      </c>
      <c r="D49" s="125">
        <f>TOTWRKACT!D49/$B49</f>
        <v>0.22227314390467462</v>
      </c>
      <c r="E49" s="16">
        <f>TOTWRKACT!E49/$B49</f>
        <v>0</v>
      </c>
      <c r="F49" s="16">
        <f>TOTWRKACT!F49/$B49</f>
        <v>0</v>
      </c>
      <c r="G49" s="16">
        <f>TOTWRKACT!G49/$B49</f>
        <v>0.06278643446379469</v>
      </c>
      <c r="H49" s="16">
        <f>TOTWRKACT!H49/$B49</f>
        <v>0.000687442713107241</v>
      </c>
      <c r="I49" s="16">
        <f>TOTWRKACT!I49/$B49</f>
        <v>0.11617781851512374</v>
      </c>
      <c r="J49" s="16">
        <f>TOTWRKACT!J49/$B49</f>
        <v>0.004124656278643446</v>
      </c>
      <c r="K49" s="16">
        <f>TOTWRKACT!K49/$B49</f>
        <v>0.01993583868010999</v>
      </c>
      <c r="L49" s="16">
        <f>TOTWRKACT!L49/$B49</f>
        <v>0.053620531622364805</v>
      </c>
      <c r="M49" s="16">
        <f>TOTWRKACT!M49/$B49</f>
        <v>0</v>
      </c>
      <c r="N49" s="16">
        <f>TOTWRKACT!N49/$B49</f>
        <v>0.051329055912007336</v>
      </c>
      <c r="O49" s="16">
        <f>TOTWRKACT!O49/$B49</f>
        <v>0</v>
      </c>
      <c r="P49" s="16">
        <f>TOTWRKACT!P49/$B49</f>
        <v>0</v>
      </c>
      <c r="Q49" s="16">
        <f>TOTWRKACT!Q49/$B49</f>
        <v>0.1755270394133822</v>
      </c>
    </row>
    <row r="50" spans="1:17" ht="12.75">
      <c r="A50" s="24" t="s">
        <v>44</v>
      </c>
      <c r="B50" s="21">
        <f>TOTWRKACT!B50</f>
        <v>27427</v>
      </c>
      <c r="C50" s="125">
        <f>TOTWRKACT!C50/$B50</f>
        <v>0.43205600320851717</v>
      </c>
      <c r="D50" s="125">
        <f>TOTWRKACT!D50/$B50</f>
        <v>0.15298793160024793</v>
      </c>
      <c r="E50" s="16">
        <f>TOTWRKACT!E50/$B50</f>
        <v>0</v>
      </c>
      <c r="F50" s="16">
        <f>TOTWRKACT!F50/$B50</f>
        <v>0</v>
      </c>
      <c r="G50" s="16">
        <f>TOTWRKACT!G50/$B50</f>
        <v>0.14474787618040616</v>
      </c>
      <c r="H50" s="16">
        <f>TOTWRKACT!H50/$B50</f>
        <v>0.0006198271775987166</v>
      </c>
      <c r="I50" s="16">
        <f>TOTWRKACT!I50/$B50</f>
        <v>0.05902942356072483</v>
      </c>
      <c r="J50" s="16">
        <f>TOTWRKACT!J50/$B50</f>
        <v>0.0017501002661610822</v>
      </c>
      <c r="K50" s="16">
        <f>TOTWRKACT!K50/$B50</f>
        <v>0.11175119407882743</v>
      </c>
      <c r="L50" s="16">
        <f>TOTWRKACT!L50/$B50</f>
        <v>0.033944653079082655</v>
      </c>
      <c r="M50" s="16">
        <f>TOTWRKACT!M50/$B50</f>
        <v>0.05844605680533781</v>
      </c>
      <c r="N50" s="16">
        <f>TOTWRKACT!N50/$B50</f>
        <v>0.006708717686950815</v>
      </c>
      <c r="O50" s="16">
        <f>TOTWRKACT!O50/$B50</f>
        <v>3.646042221168921E-05</v>
      </c>
      <c r="P50" s="16">
        <f>TOTWRKACT!P50/$B50</f>
        <v>0</v>
      </c>
      <c r="Q50" s="16">
        <f>TOTWRKACT!Q50/$B50</f>
        <v>0</v>
      </c>
    </row>
    <row r="51" spans="1:17" ht="12.75">
      <c r="A51" s="24" t="s">
        <v>45</v>
      </c>
      <c r="B51" s="21">
        <f>TOTWRKACT!B51</f>
        <v>14005</v>
      </c>
      <c r="C51" s="125">
        <f>TOTWRKACT!C51/$B51</f>
        <v>0.45533737950731884</v>
      </c>
      <c r="D51" s="125">
        <f>TOTWRKACT!D51/$B51</f>
        <v>0.2926097822206355</v>
      </c>
      <c r="E51" s="16">
        <f>TOTWRKACT!E51/$B51</f>
        <v>0.0005712245626561943</v>
      </c>
      <c r="F51" s="16">
        <f>TOTWRKACT!F51/$B51</f>
        <v>0</v>
      </c>
      <c r="G51" s="16">
        <f>TOTWRKACT!G51/$B51</f>
        <v>0.021635130310603354</v>
      </c>
      <c r="H51" s="16">
        <f>TOTWRKACT!H51/$B51</f>
        <v>0.0005712245626561943</v>
      </c>
      <c r="I51" s="16">
        <f>TOTWRKACT!I51/$B51</f>
        <v>0.03748661192431275</v>
      </c>
      <c r="J51" s="16">
        <f>TOTWRKACT!J51/$B51</f>
        <v>0.05976436986790432</v>
      </c>
      <c r="K51" s="16">
        <f>TOTWRKACT!K51/$B51</f>
        <v>0.07975722956087111</v>
      </c>
      <c r="L51" s="16">
        <f>TOTWRKACT!L51/$B51</f>
        <v>0.021135308818279186</v>
      </c>
      <c r="M51" s="16">
        <f>TOTWRKACT!M51/$B51</f>
        <v>0.008425562299178865</v>
      </c>
      <c r="N51" s="16">
        <f>TOTWRKACT!N51/$B51</f>
        <v>0.015137450910389146</v>
      </c>
      <c r="O51" s="16">
        <f>TOTWRKACT!O51/$B51</f>
        <v>0.001785076758300607</v>
      </c>
      <c r="P51" s="16">
        <f>TOTWRKACT!P51/$B51</f>
        <v>0.0005712245626561943</v>
      </c>
      <c r="Q51" s="16">
        <f>TOTWRKACT!Q51/$B51</f>
        <v>0.0018564798286326311</v>
      </c>
    </row>
    <row r="52" spans="1:17" ht="12.75">
      <c r="A52" s="24" t="s">
        <v>46</v>
      </c>
      <c r="B52" s="21">
        <f>TOTWRKACT!B52</f>
        <v>93169</v>
      </c>
      <c r="C52" s="125">
        <f>TOTWRKACT!C52/$B52</f>
        <v>0.3636509997960695</v>
      </c>
      <c r="D52" s="125">
        <f>TOTWRKACT!D52/$B52</f>
        <v>0.18330131266837682</v>
      </c>
      <c r="E52" s="16">
        <f>TOTWRKACT!E52/$B52</f>
        <v>0.0018675739784692333</v>
      </c>
      <c r="F52" s="16">
        <f>TOTWRKACT!F52/$B52</f>
        <v>0.014640062681793301</v>
      </c>
      <c r="G52" s="16">
        <f>TOTWRKACT!G52/$B52</f>
        <v>0.057497665532526915</v>
      </c>
      <c r="H52" s="16">
        <f>TOTWRKACT!H52/$B52</f>
        <v>0.0007298564973328038</v>
      </c>
      <c r="I52" s="16">
        <f>TOTWRKACT!I52/$B52</f>
        <v>0.01503719048181262</v>
      </c>
      <c r="J52" s="16">
        <f>TOTWRKACT!J52/$B52</f>
        <v>0.06258519464628792</v>
      </c>
      <c r="K52" s="16">
        <f>TOTWRKACT!K52/$B52</f>
        <v>0.039498116326245856</v>
      </c>
      <c r="L52" s="16">
        <f>TOTWRKACT!L52/$B52</f>
        <v>0.0007298564973328038</v>
      </c>
      <c r="M52" s="16">
        <f>TOTWRKACT!M52/$B52</f>
        <v>0.002146636756861188</v>
      </c>
      <c r="N52" s="16">
        <f>TOTWRKACT!N52/$B52</f>
        <v>0.0028228273352724617</v>
      </c>
      <c r="O52" s="16">
        <f>TOTWRKACT!O52/$B52</f>
        <v>9.659865405875345E-05</v>
      </c>
      <c r="P52" s="16">
        <f>TOTWRKACT!P52/$B52</f>
        <v>0</v>
      </c>
      <c r="Q52" s="16">
        <f>TOTWRKACT!Q52/$B52</f>
        <v>0.0030482241947428867</v>
      </c>
    </row>
    <row r="53" spans="1:17" ht="12.75">
      <c r="A53" s="24" t="s">
        <v>47</v>
      </c>
      <c r="B53" s="21">
        <f>TOTWRKACT!B53</f>
        <v>17178</v>
      </c>
      <c r="C53" s="125">
        <f>TOTWRKACT!C53/$B53</f>
        <v>0.3894516241704506</v>
      </c>
      <c r="D53" s="125">
        <f>TOTWRKACT!D53/$B53</f>
        <v>0.1841308650599604</v>
      </c>
      <c r="E53" s="16">
        <f>TOTWRKACT!E53/$B53</f>
        <v>0.0008732099196646874</v>
      </c>
      <c r="F53" s="16">
        <f>TOTWRKACT!F53/$B53</f>
        <v>0.0033764116893701245</v>
      </c>
      <c r="G53" s="16">
        <f>TOTWRKACT!G53/$B53</f>
        <v>0.05314937711025731</v>
      </c>
      <c r="H53" s="16">
        <f>TOTWRKACT!H53/$B53</f>
        <v>0.002153917801839562</v>
      </c>
      <c r="I53" s="16">
        <f>TOTWRKACT!I53/$B53</f>
        <v>0.07748282687157992</v>
      </c>
      <c r="J53" s="16">
        <f>TOTWRKACT!J53/$B53</f>
        <v>0</v>
      </c>
      <c r="K53" s="16">
        <f>TOTWRKACT!K53/$B53</f>
        <v>0.11188729770636861</v>
      </c>
      <c r="L53" s="16">
        <f>TOTWRKACT!L53/$B53</f>
        <v>0.005006403539410874</v>
      </c>
      <c r="M53" s="16">
        <f>TOTWRKACT!M53/$B53</f>
        <v>0.017231342414716497</v>
      </c>
      <c r="N53" s="16">
        <f>TOTWRKACT!N53/$B53</f>
        <v>0.007742461287693562</v>
      </c>
      <c r="O53" s="16">
        <f>TOTWRKACT!O53/$B53</f>
        <v>0</v>
      </c>
      <c r="P53" s="16">
        <f>TOTWRKACT!P53/$B53</f>
        <v>0</v>
      </c>
      <c r="Q53" s="16">
        <f>TOTWRKACT!Q53/$B53</f>
        <v>0</v>
      </c>
    </row>
    <row r="54" spans="1:17" ht="12.75">
      <c r="A54" s="24"/>
      <c r="B54" s="169" t="s">
        <v>101</v>
      </c>
      <c r="C54" s="6" t="s">
        <v>101</v>
      </c>
      <c r="D54" s="125"/>
      <c r="E54" s="16"/>
      <c r="F54" s="16"/>
      <c r="G54" s="16"/>
      <c r="H54" s="16"/>
      <c r="I54" s="16"/>
      <c r="J54" s="16"/>
      <c r="K54" s="16"/>
      <c r="L54" s="16"/>
      <c r="M54" s="16"/>
      <c r="N54" s="16"/>
      <c r="O54" s="16"/>
      <c r="P54" s="16"/>
      <c r="Q54" s="16"/>
    </row>
    <row r="55" spans="1:17" ht="12.75">
      <c r="A55" s="24" t="s">
        <v>48</v>
      </c>
      <c r="B55" s="21">
        <f>TOTWRKACT!B55</f>
        <v>2397</v>
      </c>
      <c r="C55" s="125">
        <f>TOTWRKACT!C55/$B55</f>
        <v>0.42052565707133915</v>
      </c>
      <c r="D55" s="125">
        <f>TOTWRKACT!D55/$B55</f>
        <v>0.22861910721735504</v>
      </c>
      <c r="E55" s="16">
        <f>TOTWRKACT!E55/$B55</f>
        <v>0.0012515644555694619</v>
      </c>
      <c r="F55" s="16">
        <f>TOTWRKACT!F55/$B55</f>
        <v>0</v>
      </c>
      <c r="G55" s="16">
        <f>TOTWRKACT!G55/$B55</f>
        <v>0.040884438881935756</v>
      </c>
      <c r="H55" s="16">
        <f>TOTWRKACT!H55/$B55</f>
        <v>0</v>
      </c>
      <c r="I55" s="16">
        <f>TOTWRKACT!I55/$B55</f>
        <v>0.12557363370880267</v>
      </c>
      <c r="J55" s="16">
        <f>TOTWRKACT!J55/$B55</f>
        <v>0.0008343763037129745</v>
      </c>
      <c r="K55" s="16">
        <f>TOTWRKACT!K55/$B55</f>
        <v>0.05381727158948686</v>
      </c>
      <c r="L55" s="16">
        <f>TOTWRKACT!L55/$B55</f>
        <v>0.012932832707551106</v>
      </c>
      <c r="M55" s="16">
        <f>TOTWRKACT!M55/$B55</f>
        <v>0.028368794326241134</v>
      </c>
      <c r="N55" s="16">
        <f>TOTWRKACT!N55/$B55</f>
        <v>0.019190654985398414</v>
      </c>
      <c r="O55" s="16">
        <f>TOTWRKACT!O55/$B55</f>
        <v>0</v>
      </c>
      <c r="P55" s="16">
        <f>TOTWRKACT!P55/$B55</f>
        <v>0</v>
      </c>
      <c r="Q55" s="16">
        <f>TOTWRKACT!Q55/$B55</f>
        <v>0</v>
      </c>
    </row>
    <row r="56" spans="1:17" ht="12.75">
      <c r="A56" s="24" t="s">
        <v>49</v>
      </c>
      <c r="B56" s="21">
        <f>TOTWRKACT!B56</f>
        <v>46359</v>
      </c>
      <c r="C56" s="125">
        <f>TOTWRKACT!C56/$B56</f>
        <v>0.7826312042969003</v>
      </c>
      <c r="D56" s="125">
        <f>TOTWRKACT!D56/$B56</f>
        <v>0.23600595353653012</v>
      </c>
      <c r="E56" s="16">
        <f>TOTWRKACT!E56/$B56</f>
        <v>6.471235358830001E-05</v>
      </c>
      <c r="F56" s="16">
        <f>TOTWRKACT!F56/$B56</f>
        <v>0.0011216807955305335</v>
      </c>
      <c r="G56" s="16">
        <f>TOTWRKACT!G56/$B56</f>
        <v>0.403157962855109</v>
      </c>
      <c r="H56" s="16">
        <f>TOTWRKACT!H56/$B56</f>
        <v>0.0010785392264716668</v>
      </c>
      <c r="I56" s="16">
        <f>TOTWRKACT!I56/$B56</f>
        <v>0.05131689639552191</v>
      </c>
      <c r="J56" s="16">
        <f>TOTWRKACT!J56/$B56</f>
        <v>0</v>
      </c>
      <c r="K56" s="16">
        <f>TOTWRKACT!K56/$B56</f>
        <v>0.14998166483314998</v>
      </c>
      <c r="L56" s="16">
        <f>TOTWRKACT!L56/$B56</f>
        <v>0.007290925170948467</v>
      </c>
      <c r="M56" s="16">
        <f>TOTWRKACT!M56/$B56</f>
        <v>0.0005392696132358334</v>
      </c>
      <c r="N56" s="16">
        <f>TOTWRKACT!N56/$B56</f>
        <v>0.022670894540434437</v>
      </c>
      <c r="O56" s="16">
        <f>TOTWRKACT!O56/$B56</f>
        <v>0</v>
      </c>
      <c r="P56" s="16">
        <f>TOTWRKACT!P56/$B56</f>
        <v>0</v>
      </c>
      <c r="Q56" s="16">
        <f>TOTWRKACT!Q56/$B56</f>
        <v>0.11432515800599667</v>
      </c>
    </row>
    <row r="57" spans="1:17" ht="12.75">
      <c r="A57" s="24" t="s">
        <v>50</v>
      </c>
      <c r="B57" s="21">
        <f>TOTWRKACT!B57</f>
        <v>7778</v>
      </c>
      <c r="C57" s="125">
        <f>TOTWRKACT!C57/$B57</f>
        <v>0.5127282077654924</v>
      </c>
      <c r="D57" s="125">
        <f>TOTWRKACT!D57/$B57</f>
        <v>0.11442530213422474</v>
      </c>
      <c r="E57" s="16">
        <f>TOTWRKACT!E57/$B57</f>
        <v>0.005271277963486758</v>
      </c>
      <c r="F57" s="16">
        <f>TOTWRKACT!F57/$B57</f>
        <v>0.00012856775520699409</v>
      </c>
      <c r="G57" s="16">
        <f>TOTWRKACT!G57/$B57</f>
        <v>0.022756492671637953</v>
      </c>
      <c r="H57" s="16">
        <f>TOTWRKACT!H57/$B57</f>
        <v>0.00012856775520699409</v>
      </c>
      <c r="I57" s="16">
        <f>TOTWRKACT!I57/$B57</f>
        <v>0.2018513756749807</v>
      </c>
      <c r="J57" s="16">
        <f>TOTWRKACT!J57/$B57</f>
        <v>0</v>
      </c>
      <c r="K57" s="16">
        <f>TOTWRKACT!K57/$B57</f>
        <v>0.06055541270249421</v>
      </c>
      <c r="L57" s="16">
        <f>TOTWRKACT!L57/$B57</f>
        <v>0.06235536127539213</v>
      </c>
      <c r="M57" s="16">
        <f>TOTWRKACT!M57/$B57</f>
        <v>0.03535613268192337</v>
      </c>
      <c r="N57" s="16">
        <f>TOTWRKACT!N57/$B57</f>
        <v>0.010028284906145539</v>
      </c>
      <c r="O57" s="16">
        <f>TOTWRKACT!O57/$B57</f>
        <v>0</v>
      </c>
      <c r="P57" s="16">
        <f>TOTWRKACT!P57/$B57</f>
        <v>0</v>
      </c>
      <c r="Q57" s="16">
        <f>TOTWRKACT!Q57/$B57</f>
        <v>0</v>
      </c>
    </row>
    <row r="58" spans="1:17" ht="12.75">
      <c r="A58" s="24" t="s">
        <v>51</v>
      </c>
      <c r="B58" s="21">
        <f>TOTWRKACT!B58</f>
        <v>10897</v>
      </c>
      <c r="C58" s="125">
        <f>TOTWRKACT!C58/$B58</f>
        <v>0.6770670826833073</v>
      </c>
      <c r="D58" s="125">
        <f>TOTWRKACT!D58/$B58</f>
        <v>0.10305588694136</v>
      </c>
      <c r="E58" s="16">
        <f>TOTWRKACT!E58/$B58</f>
        <v>9.176837661741764E-05</v>
      </c>
      <c r="F58" s="16">
        <f>TOTWRKACT!F58/$B58</f>
        <v>0</v>
      </c>
      <c r="G58" s="16">
        <f>TOTWRKACT!G58/$B58</f>
        <v>0.15784160778195833</v>
      </c>
      <c r="H58" s="16">
        <f>TOTWRKACT!H58/$B58</f>
        <v>0.0006423786363219235</v>
      </c>
      <c r="I58" s="16">
        <f>TOTWRKACT!I58/$B58</f>
        <v>0.44764614113976325</v>
      </c>
      <c r="J58" s="16">
        <f>TOTWRKACT!J58/$B58</f>
        <v>0</v>
      </c>
      <c r="K58" s="16">
        <f>TOTWRKACT!K58/$B58</f>
        <v>0.02367624116729375</v>
      </c>
      <c r="L58" s="16">
        <f>TOTWRKACT!L58/$B58</f>
        <v>0.03101771129668716</v>
      </c>
      <c r="M58" s="16">
        <f>TOTWRKACT!M58/$B58</f>
        <v>0.03606497201064513</v>
      </c>
      <c r="N58" s="16">
        <f>TOTWRKACT!N58/$B58</f>
        <v>0.019638432596127374</v>
      </c>
      <c r="O58" s="16">
        <f>TOTWRKACT!O58/$B58</f>
        <v>0</v>
      </c>
      <c r="P58" s="16">
        <f>TOTWRKACT!P58/$B58</f>
        <v>0</v>
      </c>
      <c r="Q58" s="16">
        <f>TOTWRKACT!Q58/$B58</f>
        <v>0.033128383958887765</v>
      </c>
    </row>
    <row r="59" spans="1:17" ht="12.75">
      <c r="A59" s="24" t="s">
        <v>52</v>
      </c>
      <c r="B59" s="21">
        <f>TOTWRKACT!B59</f>
        <v>66070</v>
      </c>
      <c r="C59" s="125">
        <f>TOTWRKACT!C59/$B59</f>
        <v>0.2673679430906614</v>
      </c>
      <c r="D59" s="125">
        <f>TOTWRKACT!D59/$B59</f>
        <v>0.12424701074617829</v>
      </c>
      <c r="E59" s="16">
        <f>TOTWRKACT!E59/$B59</f>
        <v>0.0006508248827001665</v>
      </c>
      <c r="F59" s="16">
        <f>TOTWRKACT!F59/$B59</f>
        <v>0</v>
      </c>
      <c r="G59" s="16">
        <f>TOTWRKACT!G59/$B59</f>
        <v>0.014984107764492206</v>
      </c>
      <c r="H59" s="16">
        <f>TOTWRKACT!H59/$B59</f>
        <v>4.54063871651279E-05</v>
      </c>
      <c r="I59" s="16">
        <f>TOTWRKACT!I59/$B59</f>
        <v>0.021341001967610112</v>
      </c>
      <c r="J59" s="16">
        <f>TOTWRKACT!J59/$B59</f>
        <v>0.009217496594520962</v>
      </c>
      <c r="K59" s="16">
        <f>TOTWRKACT!K59/$B59</f>
        <v>0.04496745875586499</v>
      </c>
      <c r="L59" s="16">
        <f>TOTWRKACT!L59/$B59</f>
        <v>0.02738005146057212</v>
      </c>
      <c r="M59" s="16">
        <f>TOTWRKACT!M59/$B59</f>
        <v>0.016754956863932195</v>
      </c>
      <c r="N59" s="16">
        <f>TOTWRKACT!N59/$B59</f>
        <v>0</v>
      </c>
      <c r="O59" s="16">
        <f>TOTWRKACT!O59/$B59</f>
        <v>0</v>
      </c>
      <c r="P59" s="16">
        <f>TOTWRKACT!P59/$B59</f>
        <v>0</v>
      </c>
      <c r="Q59" s="16">
        <f>TOTWRKACT!Q59/$B59</f>
        <v>0.052671409111548356</v>
      </c>
    </row>
    <row r="60" spans="1:17" ht="12.75">
      <c r="A60" s="24"/>
      <c r="B60" s="169" t="s">
        <v>101</v>
      </c>
      <c r="C60" s="6" t="s">
        <v>101</v>
      </c>
      <c r="D60" s="125"/>
      <c r="E60" s="16"/>
      <c r="F60" s="16"/>
      <c r="G60" s="16"/>
      <c r="H60" s="16"/>
      <c r="I60" s="16"/>
      <c r="J60" s="16"/>
      <c r="K60" s="16"/>
      <c r="L60" s="16"/>
      <c r="M60" s="16"/>
      <c r="N60" s="16"/>
      <c r="O60" s="16"/>
      <c r="P60" s="16"/>
      <c r="Q60" s="16"/>
    </row>
    <row r="61" spans="1:17" ht="12.75">
      <c r="A61" s="24" t="s">
        <v>53</v>
      </c>
      <c r="B61" s="21">
        <f>TOTWRKACT!B61</f>
        <v>14187</v>
      </c>
      <c r="C61" s="125">
        <f>TOTWRKACT!C61/$B61</f>
        <v>0.09522802565729188</v>
      </c>
      <c r="D61" s="125">
        <f>TOTWRKACT!D61/$B61</f>
        <v>0.013110594205963206</v>
      </c>
      <c r="E61" s="16">
        <f>TOTWRKACT!E61/$B61</f>
        <v>0.00556847818425319</v>
      </c>
      <c r="F61" s="16">
        <f>TOTWRKACT!F61/$B61</f>
        <v>0.0009163318531049552</v>
      </c>
      <c r="G61" s="16">
        <f>TOTWRKACT!G61/$B61</f>
        <v>0.012476210615352083</v>
      </c>
      <c r="H61" s="16">
        <f>TOTWRKACT!H61/$B61</f>
        <v>0.006696271234228519</v>
      </c>
      <c r="I61" s="16">
        <f>TOTWRKACT!I61/$B61</f>
        <v>0.006202861774864312</v>
      </c>
      <c r="J61" s="16">
        <f>TOTWRKACT!J61/$B61</f>
        <v>0.02748995559314866</v>
      </c>
      <c r="K61" s="16">
        <f>TOTWRKACT!K61/$B61</f>
        <v>0.01994783957143864</v>
      </c>
      <c r="L61" s="16">
        <f>TOTWRKACT!L61/$B61</f>
        <v>0.002114611968703743</v>
      </c>
      <c r="M61" s="16">
        <f>TOTWRKACT!M61/$B61</f>
        <v>0.000775357721858039</v>
      </c>
      <c r="N61" s="16">
        <f>TOTWRKACT!N61/$B61</f>
        <v>0.0019031507718333686</v>
      </c>
      <c r="O61" s="16">
        <f>TOTWRKACT!O61/$B61</f>
        <v>0.00042292239374074856</v>
      </c>
      <c r="P61" s="16">
        <f>TOTWRKACT!P61/$B61</f>
        <v>0.00042292239374074856</v>
      </c>
      <c r="Q61" s="16">
        <f>TOTWRKACT!Q61/$B61</f>
        <v>0.0013392542468457038</v>
      </c>
    </row>
    <row r="62" spans="1:17" ht="12.75">
      <c r="A62" s="24" t="s">
        <v>54</v>
      </c>
      <c r="B62" s="21">
        <f>TOTWRKACT!B62</f>
        <v>9647</v>
      </c>
      <c r="C62" s="125">
        <f>TOTWRKACT!C62/$B62</f>
        <v>0.3570021768425417</v>
      </c>
      <c r="D62" s="125">
        <f>TOTWRKACT!D62/$B62</f>
        <v>0.24048927127604436</v>
      </c>
      <c r="E62" s="16">
        <f>TOTWRKACT!E62/$B62</f>
        <v>0.0013475691924950762</v>
      </c>
      <c r="F62" s="16">
        <f>TOTWRKACT!F62/$B62</f>
        <v>0</v>
      </c>
      <c r="G62" s="16">
        <f>TOTWRKACT!G62/$B62</f>
        <v>0.009432984347465534</v>
      </c>
      <c r="H62" s="16">
        <f>TOTWRKACT!H62/$B62</f>
        <v>0</v>
      </c>
      <c r="I62" s="16">
        <f>TOTWRKACT!I62/$B62</f>
        <v>0.03431118482429771</v>
      </c>
      <c r="J62" s="16">
        <f>TOTWRKACT!J62/$B62</f>
        <v>0</v>
      </c>
      <c r="K62" s="16">
        <f>TOTWRKACT!K62/$B62</f>
        <v>0.05545765522960506</v>
      </c>
      <c r="L62" s="16">
        <f>TOTWRKACT!L62/$B62</f>
        <v>0</v>
      </c>
      <c r="M62" s="16">
        <f>TOTWRKACT!M62/$B62</f>
        <v>0.004457344252099098</v>
      </c>
      <c r="N62" s="16">
        <f>TOTWRKACT!N62/$B62</f>
        <v>0.0021768425417228155</v>
      </c>
      <c r="O62" s="16">
        <f>TOTWRKACT!O62/$B62</f>
        <v>0</v>
      </c>
      <c r="P62" s="16">
        <f>TOTWRKACT!P62/$B62</f>
        <v>0</v>
      </c>
      <c r="Q62" s="16">
        <f>TOTWRKACT!Q62/$B62</f>
        <v>0.040841712449466154</v>
      </c>
    </row>
    <row r="63" spans="1:17" ht="12.75">
      <c r="A63" s="24" t="s">
        <v>55</v>
      </c>
      <c r="B63" s="21">
        <f>TOTWRKACT!B63</f>
        <v>8472</v>
      </c>
      <c r="C63" s="125">
        <f>TOTWRKACT!C63/$B63</f>
        <v>0.6030453257790368</v>
      </c>
      <c r="D63" s="125">
        <f>TOTWRKACT!D63/$B63</f>
        <v>0.35174693106704435</v>
      </c>
      <c r="E63" s="16">
        <f>TOTWRKACT!E63/$B63</f>
        <v>0.00141643059490085</v>
      </c>
      <c r="F63" s="16">
        <f>TOTWRKACT!F63/$B63</f>
        <v>0</v>
      </c>
      <c r="G63" s="16">
        <f>TOTWRKACT!G63/$B63</f>
        <v>0.049220963172804534</v>
      </c>
      <c r="H63" s="16">
        <f>TOTWRKACT!H63/$B63</f>
        <v>0.0034230406043437205</v>
      </c>
      <c r="I63" s="16">
        <f>TOTWRKACT!I63/$B63</f>
        <v>0.051817752596789425</v>
      </c>
      <c r="J63" s="16">
        <f>TOTWRKACT!J63/$B63</f>
        <v>0.13999055712936734</v>
      </c>
      <c r="K63" s="16">
        <f>TOTWRKACT!K63/$B63</f>
        <v>0.020302171860245515</v>
      </c>
      <c r="L63" s="16">
        <f>TOTWRKACT!L63/$B63</f>
        <v>0.03340415486307838</v>
      </c>
      <c r="M63" s="16">
        <f>TOTWRKACT!M63/$B63</f>
        <v>0.00141643059490085</v>
      </c>
      <c r="N63" s="16">
        <f>TOTWRKACT!N63/$B63</f>
        <v>0.04402738432483475</v>
      </c>
      <c r="O63" s="16">
        <f>TOTWRKACT!O63/$B63</f>
        <v>0.0056657223796034</v>
      </c>
      <c r="P63" s="16">
        <f>TOTWRKACT!P63/$B63</f>
        <v>0</v>
      </c>
      <c r="Q63" s="16">
        <f>TOTWRKACT!Q63/$B63</f>
        <v>0.030335221907459867</v>
      </c>
    </row>
    <row r="64" spans="1:17" ht="12.75">
      <c r="A64" s="24" t="s">
        <v>56</v>
      </c>
      <c r="B64" s="21">
        <f>TOTWRKACT!B64</f>
        <v>977</v>
      </c>
      <c r="C64" s="125">
        <f>TOTWRKACT!C64/$B64</f>
        <v>0.6345957011258956</v>
      </c>
      <c r="D64" s="125">
        <f>TOTWRKACT!D64/$B64</f>
        <v>0.1668372569089048</v>
      </c>
      <c r="E64" s="16">
        <f>TOTWRKACT!E64/$B64</f>
        <v>0</v>
      </c>
      <c r="F64" s="16">
        <f>TOTWRKACT!F64/$B64</f>
        <v>0</v>
      </c>
      <c r="G64" s="16">
        <f>TOTWRKACT!G64/$B64</f>
        <v>0</v>
      </c>
      <c r="H64" s="16">
        <f>TOTWRKACT!H64/$B64</f>
        <v>0.016376663254861822</v>
      </c>
      <c r="I64" s="16">
        <f>TOTWRKACT!I64/$B64</f>
        <v>0.06857727737973388</v>
      </c>
      <c r="J64" s="16">
        <f>TOTWRKACT!J64/$B64</f>
        <v>0.37871033776867963</v>
      </c>
      <c r="K64" s="16">
        <f>TOTWRKACT!K64/$B64</f>
        <v>0.0767656090071648</v>
      </c>
      <c r="L64" s="16">
        <f>TOTWRKACT!L64/$B64</f>
        <v>0.0030706243602865915</v>
      </c>
      <c r="M64" s="16">
        <f>TOTWRKACT!M64/$B64</f>
        <v>0.05834186284544524</v>
      </c>
      <c r="N64" s="16">
        <f>TOTWRKACT!N64/$B64</f>
        <v>0.009211873080859774</v>
      </c>
      <c r="O64" s="16">
        <f>TOTWRKACT!O64/$B64</f>
        <v>0</v>
      </c>
      <c r="P64" s="16">
        <f>TOTWRKACT!P64/$B64</f>
        <v>0</v>
      </c>
      <c r="Q64" s="16">
        <f>TOTWRKACT!Q64/$B64</f>
        <v>0</v>
      </c>
    </row>
    <row r="65" spans="1:17" ht="12.75">
      <c r="A65" s="24" t="s">
        <v>57</v>
      </c>
      <c r="B65" s="21">
        <f>TOTWRKACT!B65</f>
        <v>54633</v>
      </c>
      <c r="C65" s="125">
        <f>TOTWRKACT!C65/$B65</f>
        <v>0.6125418702981714</v>
      </c>
      <c r="D65" s="125">
        <f>TOTWRKACT!D65/$B65</f>
        <v>0.1987260446982593</v>
      </c>
      <c r="E65" s="16">
        <f>TOTWRKACT!E65/$B65</f>
        <v>0</v>
      </c>
      <c r="F65" s="16">
        <f>TOTWRKACT!F65/$B65</f>
        <v>0</v>
      </c>
      <c r="G65" s="16">
        <f>TOTWRKACT!G65/$B65</f>
        <v>0.006259952775794849</v>
      </c>
      <c r="H65" s="16">
        <f>TOTWRKACT!H65/$B65</f>
        <v>0.0003294711987260447</v>
      </c>
      <c r="I65" s="16">
        <f>TOTWRKACT!I65/$B65</f>
        <v>0.310288653377995</v>
      </c>
      <c r="J65" s="16">
        <f>TOTWRKACT!J65/$B65</f>
        <v>0.0010799333736020353</v>
      </c>
      <c r="K65" s="16">
        <f>TOTWRKACT!K65/$B65</f>
        <v>0</v>
      </c>
      <c r="L65" s="16">
        <f>TOTWRKACT!L65/$B65</f>
        <v>0</v>
      </c>
      <c r="M65" s="16">
        <f>TOTWRKACT!M65/$B65</f>
        <v>0</v>
      </c>
      <c r="N65" s="16">
        <f>TOTWRKACT!N65/$B65</f>
        <v>0.008676074899785844</v>
      </c>
      <c r="O65" s="16">
        <f>TOTWRKACT!O65/$B65</f>
        <v>0</v>
      </c>
      <c r="P65" s="16">
        <f>TOTWRKACT!P65/$B65</f>
        <v>0.41529844599417937</v>
      </c>
      <c r="Q65" s="16">
        <f>TOTWRKACT!Q65/$B65</f>
        <v>0.11051928321710322</v>
      </c>
    </row>
    <row r="66" spans="1:17" ht="12.75">
      <c r="A66" s="24"/>
      <c r="B66" s="169" t="s">
        <v>101</v>
      </c>
      <c r="C66" s="6" t="s">
        <v>101</v>
      </c>
      <c r="D66" s="125"/>
      <c r="E66" s="16"/>
      <c r="F66" s="16"/>
      <c r="G66" s="16"/>
      <c r="H66" s="16"/>
      <c r="I66" s="16"/>
      <c r="J66" s="16"/>
      <c r="K66" s="16"/>
      <c r="L66" s="16"/>
      <c r="M66" s="16"/>
      <c r="N66" s="16"/>
      <c r="O66" s="16"/>
      <c r="P66" s="16"/>
      <c r="Q66" s="16"/>
    </row>
    <row r="67" spans="1:17" ht="12.75">
      <c r="A67" s="24" t="s">
        <v>58</v>
      </c>
      <c r="B67" s="21">
        <f>TOTWRKACT!B67</f>
        <v>48387</v>
      </c>
      <c r="C67" s="125">
        <f>TOTWRKACT!C67/$B67</f>
        <v>0.4158968317936636</v>
      </c>
      <c r="D67" s="125">
        <f>TOTWRKACT!D67/$B67</f>
        <v>0.25058383450100236</v>
      </c>
      <c r="E67" s="16">
        <f>TOTWRKACT!E67/$B67</f>
        <v>0.007481348296029925</v>
      </c>
      <c r="F67" s="16">
        <f>TOTWRKACT!F67/$B67</f>
        <v>0.000868001736003472</v>
      </c>
      <c r="G67" s="16">
        <f>TOTWRKACT!G67/$B67</f>
        <v>0.015603364540062413</v>
      </c>
      <c r="H67" s="16">
        <f>TOTWRKACT!H67/$B67</f>
        <v>0</v>
      </c>
      <c r="I67" s="16">
        <f>TOTWRKACT!I67/$B67</f>
        <v>0.1213755760844855</v>
      </c>
      <c r="J67" s="16">
        <f>TOTWRKACT!J67/$B67</f>
        <v>0.07818215636431274</v>
      </c>
      <c r="K67" s="16">
        <f>TOTWRKACT!K67/$B67</f>
        <v>0.03821274309215285</v>
      </c>
      <c r="L67" s="16">
        <f>TOTWRKACT!L67/$B67</f>
        <v>0.007791348916031165</v>
      </c>
      <c r="M67" s="16">
        <f>TOTWRKACT!M67/$B67</f>
        <v>0.00558001116002232</v>
      </c>
      <c r="N67" s="16">
        <f>TOTWRKACT!N67/$B67</f>
        <v>0.007295347924029181</v>
      </c>
      <c r="O67" s="16">
        <f>TOTWRKACT!O67/$B67</f>
        <v>0</v>
      </c>
      <c r="P67" s="16">
        <f>TOTWRKACT!P67/$B67</f>
        <v>0.00961001922003844</v>
      </c>
      <c r="Q67" s="16">
        <f>TOTWRKACT!Q67/$B67</f>
        <v>0</v>
      </c>
    </row>
    <row r="68" spans="1:17" ht="12.75">
      <c r="A68" s="24" t="s">
        <v>59</v>
      </c>
      <c r="B68" s="21">
        <f>TOTWRKACT!B68</f>
        <v>6544</v>
      </c>
      <c r="C68" s="125">
        <f>TOTWRKACT!C68/$B68</f>
        <v>0.5015281173594132</v>
      </c>
      <c r="D68" s="125">
        <f>TOTWRKACT!D68/$B68</f>
        <v>0.19330684596577016</v>
      </c>
      <c r="E68" s="16">
        <f>TOTWRKACT!E68/$B68</f>
        <v>0</v>
      </c>
      <c r="F68" s="16">
        <f>TOTWRKACT!F68/$B68</f>
        <v>0</v>
      </c>
      <c r="G68" s="16">
        <f>TOTWRKACT!G68/$B68</f>
        <v>0.030103911980440098</v>
      </c>
      <c r="H68" s="16">
        <f>TOTWRKACT!H68/$B68</f>
        <v>0.0009168704156479218</v>
      </c>
      <c r="I68" s="16">
        <f>TOTWRKACT!I68/$B68</f>
        <v>0.16977383863080683</v>
      </c>
      <c r="J68" s="16">
        <f>TOTWRKACT!J68/$B68</f>
        <v>0</v>
      </c>
      <c r="K68" s="16">
        <f>TOTWRKACT!K68/$B68</f>
        <v>0.0851161369193154</v>
      </c>
      <c r="L68" s="16">
        <f>TOTWRKACT!L68/$B68</f>
        <v>0.13447432762836187</v>
      </c>
      <c r="M68" s="16">
        <f>TOTWRKACT!M68/$B68</f>
        <v>0.0027506112469437654</v>
      </c>
      <c r="N68" s="16">
        <f>TOTWRKACT!N68/$B68</f>
        <v>0.018184596577017115</v>
      </c>
      <c r="O68" s="16">
        <f>TOTWRKACT!O68/$B68</f>
        <v>0</v>
      </c>
      <c r="P68" s="16">
        <f>TOTWRKACT!P68/$B68</f>
        <v>0</v>
      </c>
      <c r="Q68" s="16">
        <f>TOTWRKACT!Q68/$B68</f>
        <v>0</v>
      </c>
    </row>
    <row r="69" spans="1:17" ht="12.75">
      <c r="A69" s="24" t="s">
        <v>60</v>
      </c>
      <c r="B69" s="21">
        <f>TOTWRKACT!B69</f>
        <v>4407</v>
      </c>
      <c r="C69" s="125">
        <f>TOTWRKACT!C69/$B69</f>
        <v>0.6278647606081235</v>
      </c>
      <c r="D69" s="125">
        <f>TOTWRKACT!D69/$B69</f>
        <v>0.20558202859087815</v>
      </c>
      <c r="E69" s="16">
        <f>TOTWRKACT!E69/$B69</f>
        <v>0.0002269117313365101</v>
      </c>
      <c r="F69" s="16">
        <f>TOTWRKACT!F69/$B69</f>
        <v>0</v>
      </c>
      <c r="G69" s="16">
        <f>TOTWRKACT!G69/$B69</f>
        <v>0.029044701611073292</v>
      </c>
      <c r="H69" s="16">
        <f>TOTWRKACT!H69/$B69</f>
        <v>0.004311322895393692</v>
      </c>
      <c r="I69" s="16">
        <f>TOTWRKACT!I69/$B69</f>
        <v>0.09938733832539143</v>
      </c>
      <c r="J69" s="16">
        <f>TOTWRKACT!J69/$B69</f>
        <v>0.02859087814840027</v>
      </c>
      <c r="K69" s="16">
        <f>TOTWRKACT!K69/$B69</f>
        <v>0.010664851372815974</v>
      </c>
      <c r="L69" s="16">
        <f>TOTWRKACT!L69/$B69</f>
        <v>0.042659405491263895</v>
      </c>
      <c r="M69" s="16">
        <f>TOTWRKACT!M69/$B69</f>
        <v>0.007941910596777853</v>
      </c>
      <c r="N69" s="16">
        <f>TOTWRKACT!N69/$B69</f>
        <v>0.059904697072838665</v>
      </c>
      <c r="O69" s="16">
        <f>TOTWRKACT!O69/$B69</f>
        <v>0</v>
      </c>
      <c r="P69" s="16">
        <f>TOTWRKACT!P69/$B69</f>
        <v>0</v>
      </c>
      <c r="Q69" s="16">
        <f>TOTWRKACT!Q69/$B69</f>
        <v>0.35829362378034946</v>
      </c>
    </row>
    <row r="70" spans="1:17" ht="12.75">
      <c r="A70" s="24" t="s">
        <v>61</v>
      </c>
      <c r="B70" s="169">
        <f>TOTWRKACT!B70</f>
        <v>405</v>
      </c>
      <c r="C70" s="125">
        <f>TOTWRKACT!C70/$B70</f>
        <v>0.1580246913580247</v>
      </c>
      <c r="D70" s="125">
        <f>TOTWRKACT!D70/$B70</f>
        <v>0.0049382716049382715</v>
      </c>
      <c r="E70" s="16">
        <f>TOTWRKACT!E70/$B70</f>
        <v>0</v>
      </c>
      <c r="F70" s="16">
        <f>TOTWRKACT!F70/$B70</f>
        <v>0</v>
      </c>
      <c r="G70" s="16">
        <f>TOTWRKACT!G70/$B70</f>
        <v>0.01728395061728395</v>
      </c>
      <c r="H70" s="16">
        <f>TOTWRKACT!H70/$B70</f>
        <v>0.014814814814814815</v>
      </c>
      <c r="I70" s="16">
        <f>TOTWRKACT!I70/$B70</f>
        <v>0.0345679012345679</v>
      </c>
      <c r="J70" s="16">
        <f>TOTWRKACT!J70/$B70</f>
        <v>0.014814814814814815</v>
      </c>
      <c r="K70" s="16">
        <f>TOTWRKACT!K70/$B70</f>
        <v>0.037037037037037035</v>
      </c>
      <c r="L70" s="16">
        <f>TOTWRKACT!L70/$B70</f>
        <v>0.014814814814814815</v>
      </c>
      <c r="M70" s="16">
        <f>TOTWRKACT!M70/$B70</f>
        <v>0.014814814814814815</v>
      </c>
      <c r="N70" s="16">
        <f>TOTWRKACT!N70/$B70</f>
        <v>0.007407407407407408</v>
      </c>
      <c r="O70" s="16">
        <f>TOTWRKACT!O70/$B70</f>
        <v>0</v>
      </c>
      <c r="P70" s="16">
        <f>TOTWRKACT!P70/$B70</f>
        <v>0</v>
      </c>
      <c r="Q70" s="16">
        <f>TOTWRKACT!Q70/$B70</f>
        <v>0.0049382716049382715</v>
      </c>
    </row>
    <row r="71" spans="1:17" ht="12.75">
      <c r="A71" s="24" t="s">
        <v>62</v>
      </c>
      <c r="B71" s="21">
        <f>TOTWRKACT!B71</f>
        <v>9634</v>
      </c>
      <c r="C71" s="125">
        <f>TOTWRKACT!C71/$B71</f>
        <v>0.6846585011417895</v>
      </c>
      <c r="D71" s="125">
        <f>TOTWRKACT!D71/$B71</f>
        <v>0.5071621341083662</v>
      </c>
      <c r="E71" s="16">
        <f>TOTWRKACT!E71/$B71</f>
        <v>0.0028025742163172098</v>
      </c>
      <c r="F71" s="16">
        <f>TOTWRKACT!F71/$B71</f>
        <v>0</v>
      </c>
      <c r="G71" s="16">
        <f>TOTWRKACT!G71/$B71</f>
        <v>0.04276520656009965</v>
      </c>
      <c r="H71" s="16">
        <f>TOTWRKACT!H71/$B71</f>
        <v>0.006850736973219846</v>
      </c>
      <c r="I71" s="16">
        <f>TOTWRKACT!I71/$B71</f>
        <v>0.2283578991073282</v>
      </c>
      <c r="J71" s="16">
        <f>TOTWRKACT!J71/$B71</f>
        <v>0</v>
      </c>
      <c r="K71" s="16">
        <f>TOTWRKACT!K71/$B71</f>
        <v>0.004774756072244135</v>
      </c>
      <c r="L71" s="16">
        <f>TOTWRKACT!L71/$B71</f>
        <v>0.01961801951422047</v>
      </c>
      <c r="M71" s="16">
        <f>TOTWRKACT!M71/$B71</f>
        <v>0.011936890180610338</v>
      </c>
      <c r="N71" s="16">
        <f>TOTWRKACT!N71/$B71</f>
        <v>0.0009341914054390699</v>
      </c>
      <c r="O71" s="16">
        <f>TOTWRKACT!O71/$B71</f>
        <v>0</v>
      </c>
      <c r="P71" s="16">
        <f>TOTWRKACT!P71/$B71</f>
        <v>0</v>
      </c>
      <c r="Q71" s="16">
        <f>TOTWRKACT!Q71/$B71</f>
        <v>0</v>
      </c>
    </row>
    <row r="72" spans="1:17" ht="12.75">
      <c r="A72" s="24"/>
      <c r="B72" s="169" t="s">
        <v>101</v>
      </c>
      <c r="C72" s="6" t="s">
        <v>101</v>
      </c>
      <c r="D72" s="125"/>
      <c r="E72" s="16"/>
      <c r="F72" s="16"/>
      <c r="G72" s="16"/>
      <c r="H72" s="16"/>
      <c r="I72" s="16"/>
      <c r="J72" s="16"/>
      <c r="K72" s="16"/>
      <c r="L72" s="16"/>
      <c r="M72" s="16"/>
      <c r="N72" s="16"/>
      <c r="O72" s="16"/>
      <c r="P72" s="16"/>
      <c r="Q72" s="16"/>
    </row>
    <row r="73" spans="1:17" ht="12.75">
      <c r="A73" s="24" t="s">
        <v>63</v>
      </c>
      <c r="B73" s="21">
        <f>TOTWRKACT!B73</f>
        <v>40778</v>
      </c>
      <c r="C73" s="125">
        <f>TOTWRKACT!C73/$B73</f>
        <v>0.6044435725145912</v>
      </c>
      <c r="D73" s="125">
        <f>TOTWRKACT!D73/$B73</f>
        <v>0.1791652361567512</v>
      </c>
      <c r="E73" s="16">
        <f>TOTWRKACT!E73/$B73</f>
        <v>0</v>
      </c>
      <c r="F73" s="16">
        <f>TOTWRKACT!F73/$B73</f>
        <v>0.026067977831183482</v>
      </c>
      <c r="G73" s="16">
        <f>TOTWRKACT!G73/$B73</f>
        <v>0</v>
      </c>
      <c r="H73" s="16">
        <f>TOTWRKACT!H73/$B73</f>
        <v>0.00024523027122467996</v>
      </c>
      <c r="I73" s="16">
        <f>TOTWRKACT!I73/$B73</f>
        <v>0.07950365393104125</v>
      </c>
      <c r="J73" s="16">
        <f>TOTWRKACT!J73/$B73</f>
        <v>0.3982294374417578</v>
      </c>
      <c r="K73" s="16">
        <f>TOTWRKACT!K73/$B73</f>
        <v>0.04715778115650596</v>
      </c>
      <c r="L73" s="16">
        <f>TOTWRKACT!L73/$B73</f>
        <v>0.016994457795870322</v>
      </c>
      <c r="M73" s="16">
        <f>TOTWRKACT!M73/$B73</f>
        <v>0.0070135857570258475</v>
      </c>
      <c r="N73" s="16">
        <f>TOTWRKACT!N73/$B73</f>
        <v>0.032149688557555546</v>
      </c>
      <c r="O73" s="16">
        <f>TOTWRKACT!O73/$B73</f>
        <v>0.000637598705184168</v>
      </c>
      <c r="P73" s="16">
        <f>TOTWRKACT!P73/$B73</f>
        <v>0</v>
      </c>
      <c r="Q73" s="16">
        <f>TOTWRKACT!Q73/$B73</f>
        <v>0.037054293982049145</v>
      </c>
    </row>
    <row r="74" spans="1:17" ht="12.75">
      <c r="A74" s="24" t="s">
        <v>64</v>
      </c>
      <c r="B74" s="21">
        <f>TOTWRKACT!B74</f>
        <v>9352</v>
      </c>
      <c r="C74" s="125">
        <f>TOTWRKACT!C74/$B74</f>
        <v>0.25588109495295125</v>
      </c>
      <c r="D74" s="125">
        <f>TOTWRKACT!D74/$B74</f>
        <v>0.05036355859709153</v>
      </c>
      <c r="E74" s="16">
        <f>TOTWRKACT!E74/$B74</f>
        <v>0</v>
      </c>
      <c r="F74" s="16">
        <f>TOTWRKACT!F74/$B74</f>
        <v>0.00106928999144568</v>
      </c>
      <c r="G74" s="16">
        <f>TOTWRKACT!G74/$B74</f>
        <v>0.03346877673224979</v>
      </c>
      <c r="H74" s="16">
        <f>TOTWRKACT!H74/$B74</f>
        <v>0.00032078699743370403</v>
      </c>
      <c r="I74" s="16">
        <f>TOTWRKACT!I74/$B74</f>
        <v>0.023417450812660393</v>
      </c>
      <c r="J74" s="16">
        <f>TOTWRKACT!J74/$B74</f>
        <v>0.06597519247219846</v>
      </c>
      <c r="K74" s="16">
        <f>TOTWRKACT!K74/$B74</f>
        <v>0.06629597946963216</v>
      </c>
      <c r="L74" s="16">
        <f>TOTWRKACT!L74/$B74</f>
        <v>0</v>
      </c>
      <c r="M74" s="16">
        <f>TOTWRKACT!M74/$B74</f>
        <v>0</v>
      </c>
      <c r="N74" s="16">
        <f>TOTWRKACT!N74/$B74</f>
        <v>0.03635585970915312</v>
      </c>
      <c r="O74" s="16">
        <f>TOTWRKACT!O74/$B74</f>
        <v>0</v>
      </c>
      <c r="P74" s="16">
        <f>TOTWRKACT!P74/$B74</f>
        <v>0</v>
      </c>
      <c r="Q74" s="16">
        <f>TOTWRKACT!Q74/$B74</f>
        <v>0</v>
      </c>
    </row>
    <row r="75" spans="1:17" ht="12.75">
      <c r="A75" s="24" t="s">
        <v>65</v>
      </c>
      <c r="B75" s="21">
        <f>TOTWRKACT!B75</f>
        <v>11639</v>
      </c>
      <c r="C75" s="125">
        <f>TOTWRKACT!C75/$B75</f>
        <v>0.8185411117793625</v>
      </c>
      <c r="D75" s="125">
        <f>TOTWRKACT!D75/$B75</f>
        <v>0.07552195205773692</v>
      </c>
      <c r="E75" s="16">
        <f>TOTWRKACT!E75/$B75</f>
        <v>8.591803419537761E-05</v>
      </c>
      <c r="F75" s="16">
        <f>TOTWRKACT!F75/$B75</f>
        <v>0</v>
      </c>
      <c r="G75" s="16">
        <f>TOTWRKACT!G75/$B75</f>
        <v>0.5122433198728413</v>
      </c>
      <c r="H75" s="16">
        <f>TOTWRKACT!H75/$B75</f>
        <v>0.00017183606839075522</v>
      </c>
      <c r="I75" s="16">
        <f>TOTWRKACT!I75/$B75</f>
        <v>0.14245210069593608</v>
      </c>
      <c r="J75" s="16">
        <f>TOTWRKACT!J75/$B75</f>
        <v>0.05541713205601856</v>
      </c>
      <c r="K75" s="16">
        <f>TOTWRKACT!K75/$B75</f>
        <v>0.007388950940802474</v>
      </c>
      <c r="L75" s="16">
        <f>TOTWRKACT!L75/$B75</f>
        <v>0.2002749377094252</v>
      </c>
      <c r="M75" s="16">
        <f>TOTWRKACT!M75/$B75</f>
        <v>0.28069421771629866</v>
      </c>
      <c r="N75" s="16">
        <f>TOTWRKACT!N75/$B75</f>
        <v>0.07998968983589655</v>
      </c>
      <c r="O75" s="16">
        <f>TOTWRKACT!O75/$B75</f>
        <v>0</v>
      </c>
      <c r="P75" s="16">
        <f>TOTWRKACT!P75/$B75</f>
        <v>0</v>
      </c>
      <c r="Q75" s="16">
        <f>TOTWRKACT!Q75/$B75</f>
        <v>0</v>
      </c>
    </row>
    <row r="76" spans="1:17" ht="13.5" thickBot="1">
      <c r="A76" s="25" t="s">
        <v>66</v>
      </c>
      <c r="B76" s="61">
        <f>TOTWRKACT!B76</f>
        <v>78</v>
      </c>
      <c r="C76" s="125">
        <f>TOTWRKACT!C76/$B76</f>
        <v>0.6282051282051282</v>
      </c>
      <c r="D76" s="128">
        <f>TOTWRKACT!D76/$B76</f>
        <v>0.14102564102564102</v>
      </c>
      <c r="E76" s="73">
        <f>TOTWRKACT!E76/$B76</f>
        <v>0</v>
      </c>
      <c r="F76" s="73">
        <f>TOTWRKACT!F76/$B76</f>
        <v>0</v>
      </c>
      <c r="G76" s="73">
        <f>TOTWRKACT!G76/$B76</f>
        <v>0.44871794871794873</v>
      </c>
      <c r="H76" s="73">
        <f>TOTWRKACT!H76/$B76</f>
        <v>0</v>
      </c>
      <c r="I76" s="73">
        <f>TOTWRKACT!I76/$B76</f>
        <v>0.1794871794871795</v>
      </c>
      <c r="J76" s="73">
        <f>TOTWRKACT!J76/$B76</f>
        <v>0</v>
      </c>
      <c r="K76" s="73">
        <f>TOTWRKACT!K76/$B76</f>
        <v>0</v>
      </c>
      <c r="L76" s="73">
        <f>TOTWRKACT!L76/$B76</f>
        <v>0</v>
      </c>
      <c r="M76" s="73">
        <f>TOTWRKACT!M76/$B76</f>
        <v>0</v>
      </c>
      <c r="N76" s="73">
        <f>TOTWRKACT!N76/$B76</f>
        <v>0.02564102564102564</v>
      </c>
      <c r="O76" s="73">
        <f>TOTWRKACT!O76/$B76</f>
        <v>0</v>
      </c>
      <c r="P76" s="73">
        <f>TOTWRKACT!P76/$B76</f>
        <v>0</v>
      </c>
      <c r="Q76" s="73">
        <f>TOTWRKACT!Q76/$B76</f>
        <v>0</v>
      </c>
    </row>
    <row r="77" ht="12.75">
      <c r="A77" t="s">
        <v>161</v>
      </c>
    </row>
    <row r="79" ht="12.75">
      <c r="A79" t="s">
        <v>413</v>
      </c>
    </row>
  </sheetData>
  <mergeCells count="4">
    <mergeCell ref="C7:O7"/>
    <mergeCell ref="A2:P2"/>
    <mergeCell ref="A3:P3"/>
    <mergeCell ref="A4:P4"/>
  </mergeCells>
  <printOptions horizontalCentered="1" verticalCentered="1"/>
  <pageMargins left="0.25" right="0.25" top="0.25" bottom="0.25" header="0.5" footer="0.5"/>
  <pageSetup fitToHeight="1" fitToWidth="1" horizontalDpi="600" verticalDpi="600" orientation="landscape" scale="56" r:id="rId1"/>
</worksheet>
</file>

<file path=xl/worksheets/sheet14.xml><?xml version="1.0" encoding="utf-8"?>
<worksheet xmlns="http://schemas.openxmlformats.org/spreadsheetml/2006/main" xmlns:r="http://schemas.openxmlformats.org/officeDocument/2006/relationships">
  <sheetPr>
    <pageSetUpPr fitToPage="1"/>
  </sheetPr>
  <dimension ref="A1:P63"/>
  <sheetViews>
    <sheetView workbookViewId="0" topLeftCell="A1">
      <selection activeCell="A1" sqref="A1:O1"/>
    </sheetView>
  </sheetViews>
  <sheetFormatPr defaultColWidth="9.140625" defaultRowHeight="12.75"/>
  <cols>
    <col min="1" max="1" width="18.57421875" style="0" customWidth="1"/>
    <col min="2" max="2" width="14.140625" style="0" customWidth="1"/>
    <col min="3" max="3" width="12.28125" style="0" customWidth="1"/>
    <col min="4" max="4" width="11.421875" style="0" customWidth="1"/>
    <col min="5" max="5" width="12.8515625" style="0" customWidth="1"/>
    <col min="6" max="6" width="12.140625" style="0" customWidth="1"/>
    <col min="7" max="7" width="13.140625" style="0" customWidth="1"/>
    <col min="8" max="8" width="13.421875" style="0" customWidth="1"/>
    <col min="9" max="9" width="13.8515625" style="0" customWidth="1"/>
    <col min="10" max="10" width="11.8515625" style="0" customWidth="1"/>
    <col min="11" max="11" width="12.28125" style="0" customWidth="1"/>
    <col min="12" max="12" width="12.7109375" style="0" customWidth="1"/>
    <col min="13" max="13" width="10.57421875" style="0" customWidth="1"/>
    <col min="14" max="14" width="12.7109375" style="0" customWidth="1"/>
    <col min="15" max="15" width="12.28125" style="0" customWidth="1"/>
    <col min="16" max="16" width="11.57421875" style="0" customWidth="1"/>
  </cols>
  <sheetData>
    <row r="1" spans="1:16" ht="12.75">
      <c r="A1" s="245" t="s">
        <v>0</v>
      </c>
      <c r="B1" s="245"/>
      <c r="C1" s="245"/>
      <c r="D1" s="245"/>
      <c r="E1" s="245"/>
      <c r="F1" s="245"/>
      <c r="G1" s="245"/>
      <c r="H1" s="245"/>
      <c r="I1" s="245"/>
      <c r="J1" s="245"/>
      <c r="K1" s="245"/>
      <c r="L1" s="245"/>
      <c r="M1" s="245"/>
      <c r="N1" s="245"/>
      <c r="O1" s="245"/>
      <c r="P1" s="22" t="s">
        <v>373</v>
      </c>
    </row>
    <row r="2" spans="1:16" ht="15.75">
      <c r="A2" s="224" t="s">
        <v>392</v>
      </c>
      <c r="B2" s="224"/>
      <c r="C2" s="224"/>
      <c r="D2" s="224"/>
      <c r="E2" s="224"/>
      <c r="F2" s="224"/>
      <c r="G2" s="224"/>
      <c r="H2" s="224"/>
      <c r="I2" s="224"/>
      <c r="J2" s="224"/>
      <c r="K2" s="224"/>
      <c r="L2" s="224"/>
      <c r="M2" s="224"/>
      <c r="N2" s="224"/>
      <c r="O2" s="224"/>
      <c r="P2" s="224"/>
    </row>
    <row r="3" spans="1:16" ht="15.75">
      <c r="A3" s="224" t="s">
        <v>410</v>
      </c>
      <c r="B3" s="224"/>
      <c r="C3" s="224"/>
      <c r="D3" s="224"/>
      <c r="E3" s="224"/>
      <c r="F3" s="224"/>
      <c r="G3" s="224"/>
      <c r="H3" s="224"/>
      <c r="I3" s="224"/>
      <c r="J3" s="224"/>
      <c r="K3" s="224"/>
      <c r="L3" s="224"/>
      <c r="M3" s="224"/>
      <c r="N3" s="224"/>
      <c r="O3" s="224"/>
      <c r="P3" s="224"/>
    </row>
    <row r="4" ht="13.5" thickBot="1"/>
    <row r="5" spans="1:16" ht="39.75" thickBot="1">
      <c r="A5" s="190" t="s">
        <v>356</v>
      </c>
      <c r="B5" s="191" t="s">
        <v>357</v>
      </c>
      <c r="C5" s="192" t="s">
        <v>358</v>
      </c>
      <c r="D5" s="192" t="s">
        <v>359</v>
      </c>
      <c r="E5" s="192" t="s">
        <v>360</v>
      </c>
      <c r="F5" s="192" t="s">
        <v>361</v>
      </c>
      <c r="G5" s="192" t="s">
        <v>362</v>
      </c>
      <c r="H5" s="192" t="s">
        <v>363</v>
      </c>
      <c r="I5" s="192" t="s">
        <v>364</v>
      </c>
      <c r="J5" s="192" t="s">
        <v>365</v>
      </c>
      <c r="K5" s="192" t="s">
        <v>366</v>
      </c>
      <c r="L5" s="192" t="s">
        <v>367</v>
      </c>
      <c r="M5" s="185" t="s">
        <v>368</v>
      </c>
      <c r="N5" s="185" t="s">
        <v>369</v>
      </c>
      <c r="O5" s="185" t="s">
        <v>370</v>
      </c>
      <c r="P5" s="185" t="s">
        <v>371</v>
      </c>
    </row>
    <row r="6" spans="1:16" ht="15">
      <c r="A6" s="23" t="s">
        <v>7</v>
      </c>
      <c r="B6" s="193">
        <f>SUM(B8:B61)</f>
        <v>6119391</v>
      </c>
      <c r="C6" s="193">
        <f aca="true" t="shared" si="0" ref="C6:P6">SUM(C8:C61)</f>
        <v>42130</v>
      </c>
      <c r="D6" s="193">
        <f t="shared" si="0"/>
        <v>99299</v>
      </c>
      <c r="E6" s="193">
        <f t="shared" si="0"/>
        <v>1300727</v>
      </c>
      <c r="F6" s="193">
        <f t="shared" si="0"/>
        <v>21535</v>
      </c>
      <c r="G6" s="193">
        <f t="shared" si="0"/>
        <v>1489517</v>
      </c>
      <c r="H6" s="193">
        <f t="shared" si="0"/>
        <v>1036354</v>
      </c>
      <c r="I6" s="193">
        <f t="shared" si="0"/>
        <v>1479401</v>
      </c>
      <c r="J6" s="193">
        <f t="shared" si="0"/>
        <v>203439</v>
      </c>
      <c r="K6" s="193">
        <f t="shared" si="0"/>
        <v>215796</v>
      </c>
      <c r="L6" s="193">
        <f t="shared" si="0"/>
        <v>405129</v>
      </c>
      <c r="M6" s="193">
        <f t="shared" si="0"/>
        <v>13850</v>
      </c>
      <c r="N6" s="193">
        <f t="shared" si="0"/>
        <v>524043</v>
      </c>
      <c r="O6" s="193">
        <f t="shared" si="0"/>
        <v>716023</v>
      </c>
      <c r="P6" s="194">
        <f t="shared" si="0"/>
        <v>13666624</v>
      </c>
    </row>
    <row r="7" spans="1:16" ht="15">
      <c r="A7" s="24"/>
      <c r="B7" s="195"/>
      <c r="C7" s="195"/>
      <c r="D7" s="195"/>
      <c r="E7" s="195"/>
      <c r="F7" s="195"/>
      <c r="G7" s="195"/>
      <c r="H7" s="195"/>
      <c r="I7" s="195"/>
      <c r="J7" s="195"/>
      <c r="K7" s="195"/>
      <c r="L7" s="195"/>
      <c r="M7" s="195"/>
      <c r="N7" s="195"/>
      <c r="O7" s="195"/>
      <c r="P7" s="10"/>
    </row>
    <row r="8" spans="1:16" ht="15">
      <c r="A8" s="24" t="s">
        <v>8</v>
      </c>
      <c r="B8" s="195">
        <v>66003</v>
      </c>
      <c r="C8" s="195">
        <v>1289</v>
      </c>
      <c r="D8" s="195">
        <v>3605</v>
      </c>
      <c r="E8" s="195">
        <v>4195</v>
      </c>
      <c r="F8" s="195">
        <v>47</v>
      </c>
      <c r="G8" s="195">
        <v>24096</v>
      </c>
      <c r="H8" s="195">
        <v>605</v>
      </c>
      <c r="I8" s="195">
        <v>13165</v>
      </c>
      <c r="J8" s="195">
        <v>8</v>
      </c>
      <c r="K8" s="195">
        <v>0</v>
      </c>
      <c r="L8" s="195">
        <v>9964</v>
      </c>
      <c r="M8" s="195">
        <v>0</v>
      </c>
      <c r="N8" s="195">
        <v>0</v>
      </c>
      <c r="O8" s="195">
        <v>2630</v>
      </c>
      <c r="P8" s="196">
        <v>125606</v>
      </c>
    </row>
    <row r="9" spans="1:16" ht="15">
      <c r="A9" s="24" t="s">
        <v>9</v>
      </c>
      <c r="B9" s="195">
        <v>40092</v>
      </c>
      <c r="C9" s="195">
        <v>0</v>
      </c>
      <c r="D9" s="195">
        <v>317</v>
      </c>
      <c r="E9" s="195">
        <v>741</v>
      </c>
      <c r="F9" s="195">
        <v>138</v>
      </c>
      <c r="G9" s="195">
        <v>10170</v>
      </c>
      <c r="H9" s="195">
        <v>4601</v>
      </c>
      <c r="I9" s="195">
        <v>8305</v>
      </c>
      <c r="J9" s="195">
        <v>0</v>
      </c>
      <c r="K9" s="195">
        <v>0</v>
      </c>
      <c r="L9" s="195">
        <v>1267</v>
      </c>
      <c r="M9" s="195">
        <v>0</v>
      </c>
      <c r="N9" s="195">
        <v>0</v>
      </c>
      <c r="O9" s="195">
        <v>5713</v>
      </c>
      <c r="P9" s="196">
        <v>71344</v>
      </c>
    </row>
    <row r="10" spans="1:16" ht="15">
      <c r="A10" s="24" t="s">
        <v>12</v>
      </c>
      <c r="B10" s="195">
        <v>159248</v>
      </c>
      <c r="C10" s="195">
        <v>0</v>
      </c>
      <c r="D10" s="195">
        <v>11</v>
      </c>
      <c r="E10" s="195">
        <v>25706</v>
      </c>
      <c r="F10" s="195">
        <v>179</v>
      </c>
      <c r="G10" s="195">
        <v>52666</v>
      </c>
      <c r="H10" s="195">
        <v>8752</v>
      </c>
      <c r="I10" s="195">
        <v>34046</v>
      </c>
      <c r="J10" s="195">
        <v>627</v>
      </c>
      <c r="K10" s="195">
        <v>350</v>
      </c>
      <c r="L10" s="195">
        <v>3647</v>
      </c>
      <c r="M10" s="195">
        <v>0</v>
      </c>
      <c r="N10" s="195">
        <v>0</v>
      </c>
      <c r="O10" s="195">
        <v>0</v>
      </c>
      <c r="P10" s="196">
        <v>285230</v>
      </c>
    </row>
    <row r="11" spans="1:16" ht="15">
      <c r="A11" s="24" t="s">
        <v>14</v>
      </c>
      <c r="B11" s="195">
        <v>22603</v>
      </c>
      <c r="C11" s="195">
        <v>622</v>
      </c>
      <c r="D11" s="195">
        <v>470</v>
      </c>
      <c r="E11" s="195">
        <v>1678</v>
      </c>
      <c r="F11" s="195">
        <v>503</v>
      </c>
      <c r="G11" s="195">
        <v>12981</v>
      </c>
      <c r="H11" s="195">
        <v>129</v>
      </c>
      <c r="I11" s="195">
        <v>11078</v>
      </c>
      <c r="J11" s="195">
        <v>1682</v>
      </c>
      <c r="K11" s="195">
        <v>811</v>
      </c>
      <c r="L11" s="195">
        <v>2578</v>
      </c>
      <c r="M11" s="195">
        <v>0</v>
      </c>
      <c r="N11" s="195">
        <v>0</v>
      </c>
      <c r="O11" s="195">
        <v>503</v>
      </c>
      <c r="P11" s="196">
        <v>55638</v>
      </c>
    </row>
    <row r="12" spans="1:16" ht="15">
      <c r="A12" s="24" t="s">
        <v>15</v>
      </c>
      <c r="B12" s="195">
        <v>1362529</v>
      </c>
      <c r="C12" s="195">
        <v>9047</v>
      </c>
      <c r="D12" s="195">
        <v>1633</v>
      </c>
      <c r="E12" s="195">
        <v>32877</v>
      </c>
      <c r="F12" s="195">
        <v>1638</v>
      </c>
      <c r="G12" s="195">
        <v>186729</v>
      </c>
      <c r="H12" s="195">
        <v>47241</v>
      </c>
      <c r="I12" s="195">
        <v>214723</v>
      </c>
      <c r="J12" s="195">
        <v>5441</v>
      </c>
      <c r="K12" s="195">
        <v>24181</v>
      </c>
      <c r="L12" s="195">
        <v>77238</v>
      </c>
      <c r="M12" s="195">
        <v>0</v>
      </c>
      <c r="N12" s="195">
        <v>837</v>
      </c>
      <c r="O12" s="195">
        <v>41380</v>
      </c>
      <c r="P12" s="196">
        <v>2005494</v>
      </c>
    </row>
    <row r="13" spans="1:16" ht="15">
      <c r="A13" s="24" t="s">
        <v>17</v>
      </c>
      <c r="B13" s="195">
        <v>45639</v>
      </c>
      <c r="C13" s="195">
        <v>236</v>
      </c>
      <c r="D13" s="195">
        <v>1155</v>
      </c>
      <c r="E13" s="195">
        <v>9484</v>
      </c>
      <c r="F13" s="195">
        <v>0</v>
      </c>
      <c r="G13" s="195">
        <v>9741</v>
      </c>
      <c r="H13" s="195">
        <v>12294</v>
      </c>
      <c r="I13" s="195">
        <v>28656</v>
      </c>
      <c r="J13" s="195">
        <v>572</v>
      </c>
      <c r="K13" s="195">
        <v>6277</v>
      </c>
      <c r="L13" s="195">
        <v>8439</v>
      </c>
      <c r="M13" s="195">
        <v>62</v>
      </c>
      <c r="N13" s="195">
        <v>0</v>
      </c>
      <c r="O13" s="195">
        <v>0</v>
      </c>
      <c r="P13" s="196">
        <v>122555</v>
      </c>
    </row>
    <row r="14" spans="1:16" ht="15">
      <c r="A14" s="24" t="s">
        <v>18</v>
      </c>
      <c r="B14" s="195">
        <v>71748</v>
      </c>
      <c r="C14" s="195">
        <v>1939</v>
      </c>
      <c r="D14" s="195">
        <v>153</v>
      </c>
      <c r="E14" s="195">
        <v>0</v>
      </c>
      <c r="F14" s="195">
        <v>613</v>
      </c>
      <c r="G14" s="195">
        <v>4974</v>
      </c>
      <c r="H14" s="195">
        <v>694</v>
      </c>
      <c r="I14" s="195">
        <v>15537</v>
      </c>
      <c r="J14" s="195">
        <v>559</v>
      </c>
      <c r="K14" s="195">
        <v>4029</v>
      </c>
      <c r="L14" s="195">
        <v>812</v>
      </c>
      <c r="M14" s="195">
        <v>0</v>
      </c>
      <c r="N14" s="195">
        <v>0</v>
      </c>
      <c r="O14" s="195">
        <v>28987</v>
      </c>
      <c r="P14" s="196">
        <v>130045</v>
      </c>
    </row>
    <row r="15" spans="1:16" ht="15">
      <c r="A15" s="24" t="s">
        <v>19</v>
      </c>
      <c r="B15" s="195">
        <v>13336</v>
      </c>
      <c r="C15" s="195">
        <v>0</v>
      </c>
      <c r="D15" s="195">
        <v>0</v>
      </c>
      <c r="E15" s="195">
        <v>11679</v>
      </c>
      <c r="F15" s="195">
        <v>0</v>
      </c>
      <c r="G15" s="195">
        <v>0</v>
      </c>
      <c r="H15" s="195">
        <v>0</v>
      </c>
      <c r="I15" s="195">
        <v>0</v>
      </c>
      <c r="J15" s="195">
        <v>0</v>
      </c>
      <c r="K15" s="195">
        <v>20</v>
      </c>
      <c r="L15" s="195">
        <v>385</v>
      </c>
      <c r="M15" s="195">
        <v>0</v>
      </c>
      <c r="N15" s="195">
        <v>0</v>
      </c>
      <c r="O15" s="195">
        <v>0</v>
      </c>
      <c r="P15" s="196">
        <v>25420</v>
      </c>
    </row>
    <row r="16" spans="1:16" ht="15">
      <c r="A16" s="24" t="s">
        <v>20</v>
      </c>
      <c r="B16" s="195">
        <v>59543</v>
      </c>
      <c r="C16" s="195">
        <v>0</v>
      </c>
      <c r="D16" s="195">
        <v>0</v>
      </c>
      <c r="E16" s="195">
        <v>1776</v>
      </c>
      <c r="F16" s="195">
        <v>0</v>
      </c>
      <c r="G16" s="195">
        <v>6490</v>
      </c>
      <c r="H16" s="195">
        <v>0</v>
      </c>
      <c r="I16" s="195">
        <v>2689</v>
      </c>
      <c r="J16" s="195">
        <v>82</v>
      </c>
      <c r="K16" s="195">
        <v>586</v>
      </c>
      <c r="L16" s="195">
        <v>0</v>
      </c>
      <c r="M16" s="195">
        <v>0</v>
      </c>
      <c r="N16" s="195">
        <v>34</v>
      </c>
      <c r="O16" s="195">
        <v>0</v>
      </c>
      <c r="P16" s="196">
        <v>71199</v>
      </c>
    </row>
    <row r="17" spans="1:16" ht="15">
      <c r="A17" s="24" t="s">
        <v>21</v>
      </c>
      <c r="B17" s="195">
        <v>107223</v>
      </c>
      <c r="C17" s="195">
        <v>1853</v>
      </c>
      <c r="D17" s="195">
        <v>1502</v>
      </c>
      <c r="E17" s="195">
        <v>12026</v>
      </c>
      <c r="F17" s="195">
        <v>0</v>
      </c>
      <c r="G17" s="195">
        <v>40019</v>
      </c>
      <c r="H17" s="195">
        <v>28315</v>
      </c>
      <c r="I17" s="195">
        <v>43572</v>
      </c>
      <c r="J17" s="195">
        <v>768</v>
      </c>
      <c r="K17" s="195">
        <v>6987</v>
      </c>
      <c r="L17" s="195">
        <v>34685</v>
      </c>
      <c r="M17" s="195">
        <v>610</v>
      </c>
      <c r="N17" s="195">
        <v>226</v>
      </c>
      <c r="O17" s="195">
        <v>0</v>
      </c>
      <c r="P17" s="196">
        <v>277785</v>
      </c>
    </row>
    <row r="18" spans="1:16" ht="15">
      <c r="A18" s="24" t="s">
        <v>23</v>
      </c>
      <c r="B18" s="195">
        <v>74190</v>
      </c>
      <c r="C18" s="195">
        <v>410</v>
      </c>
      <c r="D18" s="195">
        <v>727</v>
      </c>
      <c r="E18" s="195">
        <v>31469</v>
      </c>
      <c r="F18" s="195">
        <v>3913</v>
      </c>
      <c r="G18" s="195">
        <v>25227</v>
      </c>
      <c r="H18" s="195">
        <v>21632</v>
      </c>
      <c r="I18" s="195">
        <v>62035</v>
      </c>
      <c r="J18" s="195">
        <v>1218</v>
      </c>
      <c r="K18" s="195">
        <v>432</v>
      </c>
      <c r="L18" s="195">
        <v>8637</v>
      </c>
      <c r="M18" s="195">
        <v>9713</v>
      </c>
      <c r="N18" s="195">
        <v>0</v>
      </c>
      <c r="O18" s="195">
        <v>11116</v>
      </c>
      <c r="P18" s="196">
        <v>250720</v>
      </c>
    </row>
    <row r="19" spans="1:16" ht="15">
      <c r="A19" s="24" t="s">
        <v>24</v>
      </c>
      <c r="B19" s="195" t="s">
        <v>261</v>
      </c>
      <c r="C19" s="195" t="s">
        <v>261</v>
      </c>
      <c r="D19" s="195" t="s">
        <v>261</v>
      </c>
      <c r="E19" s="195" t="s">
        <v>261</v>
      </c>
      <c r="F19" s="195" t="s">
        <v>261</v>
      </c>
      <c r="G19" s="195" t="s">
        <v>261</v>
      </c>
      <c r="H19" s="195" t="s">
        <v>261</v>
      </c>
      <c r="I19" s="195" t="s">
        <v>261</v>
      </c>
      <c r="J19" s="195" t="s">
        <v>261</v>
      </c>
      <c r="K19" s="195" t="s">
        <v>261</v>
      </c>
      <c r="L19" s="195" t="s">
        <v>261</v>
      </c>
      <c r="M19" s="195" t="s">
        <v>261</v>
      </c>
      <c r="N19" s="195" t="s">
        <v>261</v>
      </c>
      <c r="O19" s="195" t="s">
        <v>261</v>
      </c>
      <c r="P19" s="196" t="s">
        <v>261</v>
      </c>
    </row>
    <row r="20" spans="1:16" ht="15">
      <c r="A20" s="24" t="s">
        <v>25</v>
      </c>
      <c r="B20" s="195">
        <v>53607</v>
      </c>
      <c r="C20" s="195">
        <v>0</v>
      </c>
      <c r="D20" s="195">
        <v>0</v>
      </c>
      <c r="E20" s="195">
        <v>8979</v>
      </c>
      <c r="F20" s="195">
        <v>166</v>
      </c>
      <c r="G20" s="195">
        <v>13237</v>
      </c>
      <c r="H20" s="195">
        <v>89</v>
      </c>
      <c r="I20" s="195">
        <v>7273</v>
      </c>
      <c r="J20" s="195">
        <v>643</v>
      </c>
      <c r="K20" s="195">
        <v>375</v>
      </c>
      <c r="L20" s="195">
        <v>291</v>
      </c>
      <c r="M20" s="195">
        <v>0</v>
      </c>
      <c r="N20" s="195">
        <v>0</v>
      </c>
      <c r="O20" s="195">
        <v>0</v>
      </c>
      <c r="P20" s="196">
        <v>84659</v>
      </c>
    </row>
    <row r="21" spans="1:16" ht="15">
      <c r="A21" s="24" t="s">
        <v>26</v>
      </c>
      <c r="B21" s="195">
        <v>4580</v>
      </c>
      <c r="C21" s="195">
        <v>10</v>
      </c>
      <c r="D21" s="195">
        <v>12</v>
      </c>
      <c r="E21" s="195">
        <v>431</v>
      </c>
      <c r="F21" s="195">
        <v>0</v>
      </c>
      <c r="G21" s="195">
        <v>3119</v>
      </c>
      <c r="H21" s="195">
        <v>89</v>
      </c>
      <c r="I21" s="195">
        <v>3163</v>
      </c>
      <c r="J21" s="195">
        <v>0</v>
      </c>
      <c r="K21" s="195">
        <v>16</v>
      </c>
      <c r="L21" s="195">
        <v>289</v>
      </c>
      <c r="M21" s="195">
        <v>0</v>
      </c>
      <c r="N21" s="195">
        <v>0</v>
      </c>
      <c r="O21" s="195">
        <v>5357</v>
      </c>
      <c r="P21" s="196">
        <v>17066</v>
      </c>
    </row>
    <row r="22" spans="1:16" ht="15">
      <c r="A22" s="24" t="s">
        <v>27</v>
      </c>
      <c r="B22" s="195">
        <v>91434</v>
      </c>
      <c r="C22" s="195">
        <v>0</v>
      </c>
      <c r="D22" s="195">
        <v>0</v>
      </c>
      <c r="E22" s="195">
        <v>27750</v>
      </c>
      <c r="F22" s="195">
        <v>0</v>
      </c>
      <c r="G22" s="195">
        <v>1557</v>
      </c>
      <c r="H22" s="195">
        <v>4440</v>
      </c>
      <c r="I22" s="195">
        <v>51339</v>
      </c>
      <c r="J22" s="195">
        <v>3695</v>
      </c>
      <c r="K22" s="195">
        <v>15169</v>
      </c>
      <c r="L22" s="195">
        <v>2673</v>
      </c>
      <c r="M22" s="195">
        <v>0</v>
      </c>
      <c r="N22" s="195">
        <v>0</v>
      </c>
      <c r="O22" s="195">
        <v>106283</v>
      </c>
      <c r="P22" s="196">
        <v>304340</v>
      </c>
    </row>
    <row r="23" spans="1:16" ht="15">
      <c r="A23" s="24" t="s">
        <v>28</v>
      </c>
      <c r="B23" s="195">
        <v>205290</v>
      </c>
      <c r="C23" s="195">
        <v>1277</v>
      </c>
      <c r="D23" s="195">
        <v>0</v>
      </c>
      <c r="E23" s="195">
        <v>1811</v>
      </c>
      <c r="F23" s="195">
        <v>230</v>
      </c>
      <c r="G23" s="195">
        <v>40032</v>
      </c>
      <c r="H23" s="195">
        <v>0</v>
      </c>
      <c r="I23" s="195">
        <v>8644</v>
      </c>
      <c r="J23" s="195">
        <v>5407</v>
      </c>
      <c r="K23" s="195">
        <v>8117</v>
      </c>
      <c r="L23" s="195">
        <v>11057</v>
      </c>
      <c r="M23" s="195">
        <v>0</v>
      </c>
      <c r="N23" s="195">
        <v>0</v>
      </c>
      <c r="O23" s="195">
        <v>0</v>
      </c>
      <c r="P23" s="196">
        <v>281865</v>
      </c>
    </row>
    <row r="24" spans="1:16" ht="15">
      <c r="A24" s="24" t="s">
        <v>29</v>
      </c>
      <c r="B24" s="195">
        <v>237604</v>
      </c>
      <c r="C24" s="195">
        <v>786</v>
      </c>
      <c r="D24" s="195">
        <v>0</v>
      </c>
      <c r="E24" s="195">
        <v>956</v>
      </c>
      <c r="F24" s="195">
        <v>0</v>
      </c>
      <c r="G24" s="195">
        <v>2878</v>
      </c>
      <c r="H24" s="195">
        <v>185</v>
      </c>
      <c r="I24" s="195">
        <v>47952</v>
      </c>
      <c r="J24" s="195">
        <v>0</v>
      </c>
      <c r="K24" s="195">
        <v>0</v>
      </c>
      <c r="L24" s="195">
        <v>6226</v>
      </c>
      <c r="M24" s="195">
        <v>0</v>
      </c>
      <c r="N24" s="195">
        <v>0</v>
      </c>
      <c r="O24" s="195">
        <v>20395</v>
      </c>
      <c r="P24" s="196">
        <v>316981</v>
      </c>
    </row>
    <row r="25" spans="1:16" ht="15">
      <c r="A25" s="24" t="s">
        <v>30</v>
      </c>
      <c r="B25" s="195">
        <v>69726</v>
      </c>
      <c r="C25" s="195">
        <v>0</v>
      </c>
      <c r="D25" s="195">
        <v>0</v>
      </c>
      <c r="E25" s="195">
        <v>23135</v>
      </c>
      <c r="F25" s="195">
        <v>55</v>
      </c>
      <c r="G25" s="195">
        <v>57169</v>
      </c>
      <c r="H25" s="195">
        <v>234582</v>
      </c>
      <c r="I25" s="195">
        <v>8482</v>
      </c>
      <c r="J25" s="195">
        <v>1271</v>
      </c>
      <c r="K25" s="195">
        <v>588</v>
      </c>
      <c r="L25" s="195">
        <v>10697</v>
      </c>
      <c r="M25" s="195">
        <v>0</v>
      </c>
      <c r="N25" s="195">
        <v>0</v>
      </c>
      <c r="O25" s="195">
        <v>0</v>
      </c>
      <c r="P25" s="196">
        <v>405705</v>
      </c>
    </row>
    <row r="26" spans="1:16" ht="15">
      <c r="A26" s="24" t="s">
        <v>31</v>
      </c>
      <c r="B26" s="195">
        <v>99992</v>
      </c>
      <c r="C26" s="195">
        <v>688</v>
      </c>
      <c r="D26" s="195">
        <v>0</v>
      </c>
      <c r="E26" s="195">
        <v>10140</v>
      </c>
      <c r="F26" s="195">
        <v>850</v>
      </c>
      <c r="G26" s="195">
        <v>15277</v>
      </c>
      <c r="H26" s="195">
        <v>22528</v>
      </c>
      <c r="I26" s="195">
        <v>81034</v>
      </c>
      <c r="J26" s="195">
        <v>5590</v>
      </c>
      <c r="K26" s="195">
        <v>8210</v>
      </c>
      <c r="L26" s="195">
        <v>0</v>
      </c>
      <c r="M26" s="195">
        <v>0</v>
      </c>
      <c r="N26" s="195">
        <v>0</v>
      </c>
      <c r="O26" s="195">
        <v>5178</v>
      </c>
      <c r="P26" s="196">
        <v>249488</v>
      </c>
    </row>
    <row r="27" spans="1:16" ht="15">
      <c r="A27" s="24" t="s">
        <v>32</v>
      </c>
      <c r="B27" s="195">
        <v>47054</v>
      </c>
      <c r="C27" s="195">
        <v>135</v>
      </c>
      <c r="D27" s="195">
        <v>150</v>
      </c>
      <c r="E27" s="195">
        <v>11255</v>
      </c>
      <c r="F27" s="195">
        <v>426</v>
      </c>
      <c r="G27" s="195">
        <v>4977</v>
      </c>
      <c r="H27" s="195">
        <v>0</v>
      </c>
      <c r="I27" s="195">
        <v>20214</v>
      </c>
      <c r="J27" s="195">
        <v>0</v>
      </c>
      <c r="K27" s="195">
        <v>508</v>
      </c>
      <c r="L27" s="195">
        <v>5107</v>
      </c>
      <c r="M27" s="195">
        <v>0</v>
      </c>
      <c r="N27" s="195">
        <v>0</v>
      </c>
      <c r="O27" s="195">
        <v>0</v>
      </c>
      <c r="P27" s="196">
        <v>89825</v>
      </c>
    </row>
    <row r="28" spans="1:16" ht="15">
      <c r="A28" s="24" t="s">
        <v>33</v>
      </c>
      <c r="B28" s="195">
        <v>46268</v>
      </c>
      <c r="C28" s="195">
        <v>0</v>
      </c>
      <c r="D28" s="195">
        <v>0</v>
      </c>
      <c r="E28" s="195">
        <v>4656</v>
      </c>
      <c r="F28" s="195">
        <v>91</v>
      </c>
      <c r="G28" s="195">
        <v>20574</v>
      </c>
      <c r="H28" s="195">
        <v>459</v>
      </c>
      <c r="I28" s="195">
        <v>11609</v>
      </c>
      <c r="J28" s="195">
        <v>8872</v>
      </c>
      <c r="K28" s="195">
        <v>113</v>
      </c>
      <c r="L28" s="195">
        <v>1860</v>
      </c>
      <c r="M28" s="195">
        <v>0</v>
      </c>
      <c r="N28" s="195">
        <v>0</v>
      </c>
      <c r="O28" s="195">
        <v>0</v>
      </c>
      <c r="P28" s="196">
        <v>94503</v>
      </c>
    </row>
    <row r="29" spans="1:16" ht="15">
      <c r="A29" s="24" t="s">
        <v>34</v>
      </c>
      <c r="B29" s="195">
        <v>31824</v>
      </c>
      <c r="C29" s="195">
        <v>325</v>
      </c>
      <c r="D29" s="195">
        <v>2490</v>
      </c>
      <c r="E29" s="195">
        <v>12687</v>
      </c>
      <c r="F29" s="195">
        <v>272</v>
      </c>
      <c r="G29" s="195">
        <v>20103</v>
      </c>
      <c r="H29" s="195">
        <v>8996</v>
      </c>
      <c r="I29" s="195">
        <v>11768</v>
      </c>
      <c r="J29" s="195">
        <v>77</v>
      </c>
      <c r="K29" s="195">
        <v>325</v>
      </c>
      <c r="L29" s="195">
        <v>7033</v>
      </c>
      <c r="M29" s="195">
        <v>0</v>
      </c>
      <c r="N29" s="195">
        <v>0</v>
      </c>
      <c r="O29" s="195">
        <v>0</v>
      </c>
      <c r="P29" s="196">
        <v>95898</v>
      </c>
    </row>
    <row r="30" spans="1:16" ht="15">
      <c r="A30" s="24" t="s">
        <v>35</v>
      </c>
      <c r="B30" s="195">
        <v>108752</v>
      </c>
      <c r="C30" s="195">
        <v>2322</v>
      </c>
      <c r="D30" s="195">
        <v>983</v>
      </c>
      <c r="E30" s="195">
        <v>0</v>
      </c>
      <c r="F30" s="195">
        <v>0</v>
      </c>
      <c r="G30" s="195">
        <v>13347</v>
      </c>
      <c r="H30" s="195">
        <v>21791</v>
      </c>
      <c r="I30" s="195">
        <v>7726</v>
      </c>
      <c r="J30" s="195">
        <v>23523</v>
      </c>
      <c r="K30" s="195">
        <v>1790</v>
      </c>
      <c r="L30" s="195">
        <v>7839</v>
      </c>
      <c r="M30" s="195">
        <v>0</v>
      </c>
      <c r="N30" s="195">
        <v>0</v>
      </c>
      <c r="O30" s="195">
        <v>0</v>
      </c>
      <c r="P30" s="196">
        <v>188075</v>
      </c>
    </row>
    <row r="31" spans="1:16" ht="15">
      <c r="A31" s="24" t="s">
        <v>36</v>
      </c>
      <c r="B31" s="195">
        <v>329297</v>
      </c>
      <c r="C31" s="195">
        <v>0</v>
      </c>
      <c r="D31" s="195">
        <v>2891</v>
      </c>
      <c r="E31" s="195">
        <v>961</v>
      </c>
      <c r="F31" s="195">
        <v>0</v>
      </c>
      <c r="G31" s="195">
        <v>98594</v>
      </c>
      <c r="H31" s="195">
        <v>0</v>
      </c>
      <c r="I31" s="195">
        <v>15581</v>
      </c>
      <c r="J31" s="195">
        <v>545</v>
      </c>
      <c r="K31" s="195">
        <v>475</v>
      </c>
      <c r="L31" s="195">
        <v>6839</v>
      </c>
      <c r="M31" s="195">
        <v>0</v>
      </c>
      <c r="N31" s="195">
        <v>0</v>
      </c>
      <c r="O31" s="195">
        <v>124</v>
      </c>
      <c r="P31" s="196">
        <v>455307</v>
      </c>
    </row>
    <row r="32" spans="1:16" ht="15">
      <c r="A32" s="24" t="s">
        <v>37</v>
      </c>
      <c r="B32" s="195">
        <v>133606</v>
      </c>
      <c r="C32" s="195">
        <v>0</v>
      </c>
      <c r="D32" s="195">
        <v>0</v>
      </c>
      <c r="E32" s="195">
        <v>2539</v>
      </c>
      <c r="F32" s="195">
        <v>0</v>
      </c>
      <c r="G32" s="195">
        <v>45208</v>
      </c>
      <c r="H32" s="195">
        <v>11226</v>
      </c>
      <c r="I32" s="195">
        <v>14873</v>
      </c>
      <c r="J32" s="195">
        <v>499</v>
      </c>
      <c r="K32" s="195">
        <v>4940</v>
      </c>
      <c r="L32" s="195">
        <v>48138</v>
      </c>
      <c r="M32" s="195">
        <v>19</v>
      </c>
      <c r="N32" s="195">
        <v>0</v>
      </c>
      <c r="O32" s="195">
        <v>83691</v>
      </c>
      <c r="P32" s="196">
        <v>344740</v>
      </c>
    </row>
    <row r="33" spans="1:16" ht="15">
      <c r="A33" s="24" t="s">
        <v>38</v>
      </c>
      <c r="B33" s="195">
        <v>34949</v>
      </c>
      <c r="C33" s="195">
        <v>0</v>
      </c>
      <c r="D33" s="195">
        <v>0</v>
      </c>
      <c r="E33" s="195">
        <v>8730</v>
      </c>
      <c r="F33" s="195">
        <v>0</v>
      </c>
      <c r="G33" s="195">
        <v>4751</v>
      </c>
      <c r="H33" s="195">
        <v>7509</v>
      </c>
      <c r="I33" s="195">
        <v>7274</v>
      </c>
      <c r="J33" s="195">
        <v>741</v>
      </c>
      <c r="K33" s="195">
        <v>1518</v>
      </c>
      <c r="L33" s="195">
        <v>3420</v>
      </c>
      <c r="M33" s="195">
        <v>0</v>
      </c>
      <c r="N33" s="195">
        <v>0</v>
      </c>
      <c r="O33" s="195">
        <v>380</v>
      </c>
      <c r="P33" s="196">
        <v>69271</v>
      </c>
    </row>
    <row r="34" spans="1:16" ht="15">
      <c r="A34" s="24" t="s">
        <v>39</v>
      </c>
      <c r="B34" s="195">
        <v>82976</v>
      </c>
      <c r="C34" s="195">
        <v>623</v>
      </c>
      <c r="D34" s="195">
        <v>1398</v>
      </c>
      <c r="E34" s="195">
        <v>7152</v>
      </c>
      <c r="F34" s="195">
        <v>971</v>
      </c>
      <c r="G34" s="195">
        <v>20277</v>
      </c>
      <c r="H34" s="195">
        <v>0</v>
      </c>
      <c r="I34" s="195">
        <v>40675</v>
      </c>
      <c r="J34" s="195">
        <v>0</v>
      </c>
      <c r="K34" s="195">
        <v>27016</v>
      </c>
      <c r="L34" s="195">
        <v>4769</v>
      </c>
      <c r="M34" s="195">
        <v>0</v>
      </c>
      <c r="N34" s="195">
        <v>0</v>
      </c>
      <c r="O34" s="195">
        <v>72692</v>
      </c>
      <c r="P34" s="196">
        <v>258549</v>
      </c>
    </row>
    <row r="35" spans="1:16" ht="15">
      <c r="A35" s="24" t="s">
        <v>40</v>
      </c>
      <c r="B35" s="195">
        <v>17319</v>
      </c>
      <c r="C35" s="195">
        <v>0</v>
      </c>
      <c r="D35" s="195">
        <v>0</v>
      </c>
      <c r="E35" s="195">
        <v>92646</v>
      </c>
      <c r="F35" s="195">
        <v>0</v>
      </c>
      <c r="G35" s="195">
        <v>20077</v>
      </c>
      <c r="H35" s="195">
        <v>1</v>
      </c>
      <c r="I35" s="195">
        <v>3368</v>
      </c>
      <c r="J35" s="195">
        <v>60</v>
      </c>
      <c r="K35" s="195">
        <v>3011</v>
      </c>
      <c r="L35" s="195">
        <v>463</v>
      </c>
      <c r="M35" s="195">
        <v>0</v>
      </c>
      <c r="N35" s="195">
        <v>11369</v>
      </c>
      <c r="O35" s="195">
        <v>0</v>
      </c>
      <c r="P35" s="196">
        <v>148314</v>
      </c>
    </row>
    <row r="36" spans="1:16" ht="15">
      <c r="A36" s="24" t="s">
        <v>41</v>
      </c>
      <c r="B36" s="195">
        <v>30377</v>
      </c>
      <c r="C36" s="195">
        <v>0</v>
      </c>
      <c r="D36" s="195">
        <v>0</v>
      </c>
      <c r="E36" s="195">
        <v>0</v>
      </c>
      <c r="F36" s="195">
        <v>192</v>
      </c>
      <c r="G36" s="195">
        <v>29631</v>
      </c>
      <c r="H36" s="195">
        <v>0</v>
      </c>
      <c r="I36" s="195">
        <v>20757</v>
      </c>
      <c r="J36" s="195">
        <v>1212</v>
      </c>
      <c r="K36" s="195">
        <v>0</v>
      </c>
      <c r="L36" s="195">
        <v>7955</v>
      </c>
      <c r="M36" s="195">
        <v>0</v>
      </c>
      <c r="N36" s="195">
        <v>317</v>
      </c>
      <c r="O36" s="195">
        <v>235</v>
      </c>
      <c r="P36" s="196">
        <v>90675</v>
      </c>
    </row>
    <row r="37" spans="1:16" ht="15">
      <c r="A37" s="24" t="s">
        <v>42</v>
      </c>
      <c r="B37" s="195">
        <v>37204</v>
      </c>
      <c r="C37" s="195">
        <v>0</v>
      </c>
      <c r="D37" s="195">
        <v>34</v>
      </c>
      <c r="E37" s="195">
        <v>1447</v>
      </c>
      <c r="F37" s="195">
        <v>37</v>
      </c>
      <c r="G37" s="195">
        <v>2477</v>
      </c>
      <c r="H37" s="195">
        <v>2896</v>
      </c>
      <c r="I37" s="195">
        <v>3749</v>
      </c>
      <c r="J37" s="195">
        <v>78</v>
      </c>
      <c r="K37" s="195">
        <v>219</v>
      </c>
      <c r="L37" s="195">
        <v>373</v>
      </c>
      <c r="M37" s="195">
        <v>0</v>
      </c>
      <c r="N37" s="195">
        <v>0</v>
      </c>
      <c r="O37" s="195">
        <v>0</v>
      </c>
      <c r="P37" s="196">
        <v>48513</v>
      </c>
    </row>
    <row r="38" spans="1:16" ht="15">
      <c r="A38" s="24" t="s">
        <v>43</v>
      </c>
      <c r="B38" s="195">
        <v>21892</v>
      </c>
      <c r="C38" s="195">
        <v>0</v>
      </c>
      <c r="D38" s="195">
        <v>0</v>
      </c>
      <c r="E38" s="195">
        <v>3438</v>
      </c>
      <c r="F38" s="195">
        <v>96</v>
      </c>
      <c r="G38" s="195">
        <v>8594</v>
      </c>
      <c r="H38" s="195">
        <v>159</v>
      </c>
      <c r="I38" s="195">
        <v>1904</v>
      </c>
      <c r="J38" s="195">
        <v>4695</v>
      </c>
      <c r="K38" s="195">
        <v>0</v>
      </c>
      <c r="L38" s="195">
        <v>4196</v>
      </c>
      <c r="M38" s="195">
        <v>0</v>
      </c>
      <c r="N38" s="195">
        <v>0</v>
      </c>
      <c r="O38" s="195">
        <v>13219</v>
      </c>
      <c r="P38" s="196">
        <v>58193</v>
      </c>
    </row>
    <row r="39" spans="1:16" ht="15">
      <c r="A39" s="24" t="s">
        <v>44</v>
      </c>
      <c r="B39" s="195">
        <v>112822</v>
      </c>
      <c r="C39" s="195">
        <v>0</v>
      </c>
      <c r="D39" s="195">
        <v>0</v>
      </c>
      <c r="E39" s="195">
        <v>79546</v>
      </c>
      <c r="F39" s="195">
        <v>375</v>
      </c>
      <c r="G39" s="195">
        <v>29775</v>
      </c>
      <c r="H39" s="195">
        <v>814</v>
      </c>
      <c r="I39" s="195">
        <v>72408</v>
      </c>
      <c r="J39" s="195">
        <v>12260</v>
      </c>
      <c r="K39" s="195">
        <v>21953</v>
      </c>
      <c r="L39" s="195">
        <v>5302</v>
      </c>
      <c r="M39" s="195">
        <v>41</v>
      </c>
      <c r="N39" s="195">
        <v>0</v>
      </c>
      <c r="O39" s="195">
        <v>0</v>
      </c>
      <c r="P39" s="196">
        <v>335295</v>
      </c>
    </row>
    <row r="40" spans="1:16" ht="15">
      <c r="A40" s="24" t="s">
        <v>45</v>
      </c>
      <c r="B40" s="195">
        <v>120143</v>
      </c>
      <c r="C40" s="195">
        <v>207</v>
      </c>
      <c r="D40" s="195">
        <v>0</v>
      </c>
      <c r="E40" s="195">
        <v>7846</v>
      </c>
      <c r="F40" s="195">
        <v>91</v>
      </c>
      <c r="G40" s="195">
        <v>11755</v>
      </c>
      <c r="H40" s="195">
        <v>21585</v>
      </c>
      <c r="I40" s="195">
        <v>36041</v>
      </c>
      <c r="J40" s="195">
        <v>8896</v>
      </c>
      <c r="K40" s="195">
        <v>2473</v>
      </c>
      <c r="L40" s="195">
        <v>4837</v>
      </c>
      <c r="M40" s="195">
        <v>961</v>
      </c>
      <c r="N40" s="195">
        <v>8</v>
      </c>
      <c r="O40" s="195">
        <v>404</v>
      </c>
      <c r="P40" s="196">
        <v>215249</v>
      </c>
    </row>
    <row r="41" spans="1:16" ht="15">
      <c r="A41" s="24" t="s">
        <v>46</v>
      </c>
      <c r="B41" s="195">
        <v>495664</v>
      </c>
      <c r="C41" s="195">
        <v>6585</v>
      </c>
      <c r="D41" s="195">
        <v>51004</v>
      </c>
      <c r="E41" s="195">
        <v>125582</v>
      </c>
      <c r="F41" s="195">
        <v>1362</v>
      </c>
      <c r="G41" s="195">
        <v>18637</v>
      </c>
      <c r="H41" s="195">
        <v>175899</v>
      </c>
      <c r="I41" s="195">
        <v>121728</v>
      </c>
      <c r="J41" s="195">
        <v>543</v>
      </c>
      <c r="K41" s="195">
        <v>3913</v>
      </c>
      <c r="L41" s="195">
        <v>6016</v>
      </c>
      <c r="M41" s="195">
        <v>298</v>
      </c>
      <c r="N41" s="195">
        <v>0</v>
      </c>
      <c r="O41" s="195">
        <v>1562</v>
      </c>
      <c r="P41" s="196">
        <v>1008794</v>
      </c>
    </row>
    <row r="42" spans="1:16" ht="15">
      <c r="A42" s="24" t="s">
        <v>47</v>
      </c>
      <c r="B42" s="195">
        <v>81823</v>
      </c>
      <c r="C42" s="195">
        <v>205</v>
      </c>
      <c r="D42" s="195">
        <v>1715</v>
      </c>
      <c r="E42" s="195">
        <v>15895</v>
      </c>
      <c r="F42" s="195">
        <v>653</v>
      </c>
      <c r="G42" s="195">
        <v>27781</v>
      </c>
      <c r="H42" s="195">
        <v>0</v>
      </c>
      <c r="I42" s="195">
        <v>43792</v>
      </c>
      <c r="J42" s="195">
        <v>1099</v>
      </c>
      <c r="K42" s="195">
        <v>5925</v>
      </c>
      <c r="L42" s="195">
        <v>2661</v>
      </c>
      <c r="M42" s="195">
        <v>0</v>
      </c>
      <c r="N42" s="195">
        <v>0</v>
      </c>
      <c r="O42" s="195">
        <v>0</v>
      </c>
      <c r="P42" s="196">
        <v>181548</v>
      </c>
    </row>
    <row r="43" spans="1:16" ht="15">
      <c r="A43" s="24" t="s">
        <v>48</v>
      </c>
      <c r="B43" s="195">
        <v>11801</v>
      </c>
      <c r="C43" s="195">
        <v>44</v>
      </c>
      <c r="D43" s="195">
        <v>0</v>
      </c>
      <c r="E43" s="195">
        <v>1446</v>
      </c>
      <c r="F43" s="195">
        <v>7</v>
      </c>
      <c r="G43" s="195">
        <v>3659</v>
      </c>
      <c r="H43" s="195">
        <v>15</v>
      </c>
      <c r="I43" s="195">
        <v>3759</v>
      </c>
      <c r="J43" s="195">
        <v>413</v>
      </c>
      <c r="K43" s="195">
        <v>1167</v>
      </c>
      <c r="L43" s="195">
        <v>838</v>
      </c>
      <c r="M43" s="195">
        <v>0</v>
      </c>
      <c r="N43" s="195">
        <v>0</v>
      </c>
      <c r="O43" s="195">
        <v>0</v>
      </c>
      <c r="P43" s="196">
        <v>23148</v>
      </c>
    </row>
    <row r="44" spans="1:16" ht="15">
      <c r="A44" s="24" t="s">
        <v>49</v>
      </c>
      <c r="B44" s="195">
        <v>282149</v>
      </c>
      <c r="C44" s="195">
        <v>110</v>
      </c>
      <c r="D44" s="195">
        <v>1485</v>
      </c>
      <c r="E44" s="195">
        <v>527671</v>
      </c>
      <c r="F44" s="195">
        <v>1760</v>
      </c>
      <c r="G44" s="195">
        <v>52465</v>
      </c>
      <c r="H44" s="195">
        <v>0</v>
      </c>
      <c r="I44" s="195">
        <v>191829</v>
      </c>
      <c r="J44" s="195">
        <v>6142</v>
      </c>
      <c r="K44" s="195">
        <v>517</v>
      </c>
      <c r="L44" s="195">
        <v>18755</v>
      </c>
      <c r="M44" s="195">
        <v>0</v>
      </c>
      <c r="N44" s="195">
        <v>0</v>
      </c>
      <c r="O44" s="195">
        <v>99166</v>
      </c>
      <c r="P44" s="196">
        <v>1182050</v>
      </c>
    </row>
    <row r="45" spans="1:16" ht="15">
      <c r="A45" s="24" t="s">
        <v>50</v>
      </c>
      <c r="B45" s="195">
        <v>25265</v>
      </c>
      <c r="C45" s="195">
        <v>908</v>
      </c>
      <c r="D45" s="195">
        <v>18</v>
      </c>
      <c r="E45" s="195">
        <v>3873</v>
      </c>
      <c r="F45" s="195">
        <v>15</v>
      </c>
      <c r="G45" s="195">
        <v>30879</v>
      </c>
      <c r="H45" s="195">
        <v>0</v>
      </c>
      <c r="I45" s="195">
        <v>12557</v>
      </c>
      <c r="J45" s="195">
        <v>12334</v>
      </c>
      <c r="K45" s="195">
        <v>5546</v>
      </c>
      <c r="L45" s="195">
        <v>1907</v>
      </c>
      <c r="M45" s="195">
        <v>0</v>
      </c>
      <c r="N45" s="195">
        <v>0</v>
      </c>
      <c r="O45" s="195">
        <v>0</v>
      </c>
      <c r="P45" s="196">
        <v>93302</v>
      </c>
    </row>
    <row r="46" spans="1:16" ht="15">
      <c r="A46" s="24" t="s">
        <v>51</v>
      </c>
      <c r="B46" s="195">
        <v>23539</v>
      </c>
      <c r="C46" s="195">
        <v>6</v>
      </c>
      <c r="D46" s="195">
        <v>0</v>
      </c>
      <c r="E46" s="195">
        <v>26143</v>
      </c>
      <c r="F46" s="195">
        <v>119</v>
      </c>
      <c r="G46" s="195">
        <v>75759</v>
      </c>
      <c r="H46" s="195">
        <v>2</v>
      </c>
      <c r="I46" s="195">
        <v>4342</v>
      </c>
      <c r="J46" s="195">
        <v>4652</v>
      </c>
      <c r="K46" s="195">
        <v>4888</v>
      </c>
      <c r="L46" s="195">
        <v>4503</v>
      </c>
      <c r="M46" s="195">
        <v>0</v>
      </c>
      <c r="N46" s="195">
        <v>0</v>
      </c>
      <c r="O46" s="195">
        <v>10288</v>
      </c>
      <c r="P46" s="196">
        <v>154241</v>
      </c>
    </row>
    <row r="47" spans="1:16" ht="15">
      <c r="A47" s="24" t="s">
        <v>52</v>
      </c>
      <c r="B47" s="195">
        <v>180148</v>
      </c>
      <c r="C47" s="195">
        <v>1699</v>
      </c>
      <c r="D47" s="195">
        <v>0</v>
      </c>
      <c r="E47" s="195">
        <v>14033</v>
      </c>
      <c r="F47" s="195">
        <v>12</v>
      </c>
      <c r="G47" s="195">
        <v>20761</v>
      </c>
      <c r="H47" s="195">
        <v>7524</v>
      </c>
      <c r="I47" s="195">
        <v>57668</v>
      </c>
      <c r="J47" s="195">
        <v>26389</v>
      </c>
      <c r="K47" s="195">
        <v>15828</v>
      </c>
      <c r="L47" s="195">
        <v>0</v>
      </c>
      <c r="M47" s="195">
        <v>0</v>
      </c>
      <c r="N47" s="195">
        <v>0</v>
      </c>
      <c r="O47" s="195">
        <v>30314</v>
      </c>
      <c r="P47" s="196">
        <v>354377</v>
      </c>
    </row>
    <row r="48" spans="1:16" ht="15">
      <c r="A48" s="24" t="s">
        <v>53</v>
      </c>
      <c r="B48" s="195">
        <v>5125</v>
      </c>
      <c r="C48" s="195">
        <v>2030</v>
      </c>
      <c r="D48" s="195">
        <v>277</v>
      </c>
      <c r="E48" s="195">
        <v>5626</v>
      </c>
      <c r="F48" s="195">
        <v>3155</v>
      </c>
      <c r="G48" s="195">
        <v>1822</v>
      </c>
      <c r="H48" s="195">
        <v>11770</v>
      </c>
      <c r="I48" s="195">
        <v>8206</v>
      </c>
      <c r="J48" s="195">
        <v>760</v>
      </c>
      <c r="K48" s="195">
        <v>327</v>
      </c>
      <c r="L48" s="195">
        <v>410</v>
      </c>
      <c r="M48" s="195">
        <v>176</v>
      </c>
      <c r="N48" s="195">
        <v>212</v>
      </c>
      <c r="O48" s="195">
        <v>437</v>
      </c>
      <c r="P48" s="196">
        <v>40333</v>
      </c>
    </row>
    <row r="49" spans="1:16" ht="15">
      <c r="A49" s="24" t="s">
        <v>54</v>
      </c>
      <c r="B49" s="195">
        <v>55097</v>
      </c>
      <c r="C49" s="195">
        <v>438</v>
      </c>
      <c r="D49" s="195">
        <v>0</v>
      </c>
      <c r="E49" s="195">
        <v>2347</v>
      </c>
      <c r="F49" s="195">
        <v>0</v>
      </c>
      <c r="G49" s="195">
        <v>6616</v>
      </c>
      <c r="H49" s="195">
        <v>0</v>
      </c>
      <c r="I49" s="195">
        <v>12494</v>
      </c>
      <c r="J49" s="195">
        <v>0</v>
      </c>
      <c r="K49" s="195">
        <v>995</v>
      </c>
      <c r="L49" s="195">
        <v>547</v>
      </c>
      <c r="M49" s="195">
        <v>0</v>
      </c>
      <c r="N49" s="195">
        <v>0</v>
      </c>
      <c r="O49" s="195">
        <v>9273</v>
      </c>
      <c r="P49" s="196">
        <v>87808</v>
      </c>
    </row>
    <row r="50" spans="1:16" ht="15">
      <c r="A50" s="24" t="s">
        <v>55</v>
      </c>
      <c r="B50" s="195">
        <v>80280</v>
      </c>
      <c r="C50" s="195">
        <v>177</v>
      </c>
      <c r="D50" s="195">
        <v>0</v>
      </c>
      <c r="E50" s="195">
        <v>9007</v>
      </c>
      <c r="F50" s="195">
        <v>477</v>
      </c>
      <c r="G50" s="195">
        <v>5360</v>
      </c>
      <c r="H50" s="195">
        <v>23324</v>
      </c>
      <c r="I50" s="195">
        <v>4060</v>
      </c>
      <c r="J50" s="195">
        <v>7971</v>
      </c>
      <c r="K50" s="195">
        <v>118</v>
      </c>
      <c r="L50" s="195">
        <v>9287</v>
      </c>
      <c r="M50" s="195">
        <v>1440</v>
      </c>
      <c r="N50" s="195">
        <v>0</v>
      </c>
      <c r="O50" s="195">
        <v>6825</v>
      </c>
      <c r="P50" s="196">
        <v>148325</v>
      </c>
    </row>
    <row r="51" spans="1:16" ht="15">
      <c r="A51" s="24" t="s">
        <v>56</v>
      </c>
      <c r="B51" s="195">
        <v>3329</v>
      </c>
      <c r="C51" s="195">
        <v>0</v>
      </c>
      <c r="D51" s="195">
        <v>0</v>
      </c>
      <c r="E51" s="195">
        <v>0</v>
      </c>
      <c r="F51" s="195">
        <v>521</v>
      </c>
      <c r="G51" s="195">
        <v>637</v>
      </c>
      <c r="H51" s="195">
        <v>6548</v>
      </c>
      <c r="I51" s="195">
        <v>2012</v>
      </c>
      <c r="J51" s="195">
        <v>42</v>
      </c>
      <c r="K51" s="195">
        <v>673</v>
      </c>
      <c r="L51" s="195">
        <v>196</v>
      </c>
      <c r="M51" s="195">
        <v>0</v>
      </c>
      <c r="N51" s="195">
        <v>0</v>
      </c>
      <c r="O51" s="195">
        <v>0</v>
      </c>
      <c r="P51" s="196">
        <v>13957</v>
      </c>
    </row>
    <row r="52" spans="1:16" ht="15">
      <c r="A52" s="24" t="s">
        <v>57</v>
      </c>
      <c r="B52" s="195">
        <v>267155</v>
      </c>
      <c r="C52" s="195">
        <v>0</v>
      </c>
      <c r="D52" s="195">
        <v>0</v>
      </c>
      <c r="E52" s="195">
        <v>5317</v>
      </c>
      <c r="F52" s="195">
        <v>352</v>
      </c>
      <c r="G52" s="195">
        <v>170506</v>
      </c>
      <c r="H52" s="195">
        <v>1504</v>
      </c>
      <c r="I52" s="195">
        <v>0</v>
      </c>
      <c r="J52" s="195">
        <v>0</v>
      </c>
      <c r="K52" s="195">
        <v>0</v>
      </c>
      <c r="L52" s="195">
        <v>15721</v>
      </c>
      <c r="M52" s="195">
        <v>0</v>
      </c>
      <c r="N52" s="195">
        <v>507488</v>
      </c>
      <c r="O52" s="195">
        <v>114274</v>
      </c>
      <c r="P52" s="196">
        <v>1082317</v>
      </c>
    </row>
    <row r="53" spans="1:16" ht="15">
      <c r="A53" s="24" t="s">
        <v>58</v>
      </c>
      <c r="B53" s="195">
        <v>323806</v>
      </c>
      <c r="C53" s="195">
        <v>7687</v>
      </c>
      <c r="D53" s="195">
        <v>593</v>
      </c>
      <c r="E53" s="195">
        <v>12873</v>
      </c>
      <c r="F53" s="195">
        <v>0</v>
      </c>
      <c r="G53" s="195">
        <v>95206</v>
      </c>
      <c r="H53" s="195">
        <v>66005</v>
      </c>
      <c r="I53" s="195">
        <v>34242</v>
      </c>
      <c r="J53" s="195">
        <v>841</v>
      </c>
      <c r="K53" s="195">
        <v>1871</v>
      </c>
      <c r="L53" s="195">
        <v>8035</v>
      </c>
      <c r="M53" s="195">
        <v>0</v>
      </c>
      <c r="N53" s="195">
        <v>3552</v>
      </c>
      <c r="O53" s="195">
        <v>0</v>
      </c>
      <c r="P53" s="196">
        <v>554711</v>
      </c>
    </row>
    <row r="54" spans="1:16" ht="15">
      <c r="A54" s="24" t="s">
        <v>59</v>
      </c>
      <c r="B54" s="195">
        <v>30524</v>
      </c>
      <c r="C54" s="195">
        <v>0</v>
      </c>
      <c r="D54" s="195">
        <v>0</v>
      </c>
      <c r="E54" s="195">
        <v>3790</v>
      </c>
      <c r="F54" s="195">
        <v>133</v>
      </c>
      <c r="G54" s="195">
        <v>18975</v>
      </c>
      <c r="H54" s="195">
        <v>0</v>
      </c>
      <c r="I54" s="195">
        <v>11309</v>
      </c>
      <c r="J54" s="195">
        <v>13536</v>
      </c>
      <c r="K54" s="195">
        <v>216</v>
      </c>
      <c r="L54" s="195">
        <v>1923</v>
      </c>
      <c r="M54" s="195">
        <v>0</v>
      </c>
      <c r="N54" s="195">
        <v>0</v>
      </c>
      <c r="O54" s="195">
        <v>0</v>
      </c>
      <c r="P54" s="196">
        <v>80405</v>
      </c>
    </row>
    <row r="55" spans="1:16" ht="15">
      <c r="A55" s="24" t="s">
        <v>60</v>
      </c>
      <c r="B55" s="195">
        <v>18282</v>
      </c>
      <c r="C55" s="195">
        <v>17</v>
      </c>
      <c r="D55" s="195">
        <v>4</v>
      </c>
      <c r="E55" s="195">
        <v>2957</v>
      </c>
      <c r="F55" s="195">
        <v>377</v>
      </c>
      <c r="G55" s="195">
        <v>7970</v>
      </c>
      <c r="H55" s="195">
        <v>2960</v>
      </c>
      <c r="I55" s="195">
        <v>1090</v>
      </c>
      <c r="J55" s="195">
        <v>2203</v>
      </c>
      <c r="K55" s="195">
        <v>366</v>
      </c>
      <c r="L55" s="195">
        <v>4192</v>
      </c>
      <c r="M55" s="195">
        <v>0</v>
      </c>
      <c r="N55" s="195">
        <v>0</v>
      </c>
      <c r="O55" s="195">
        <v>18019</v>
      </c>
      <c r="P55" s="196">
        <v>58435</v>
      </c>
    </row>
    <row r="56" spans="1:16" ht="15">
      <c r="A56" s="24" t="s">
        <v>61</v>
      </c>
      <c r="B56" s="195">
        <v>51</v>
      </c>
      <c r="C56" s="195">
        <v>0</v>
      </c>
      <c r="D56" s="195">
        <v>10</v>
      </c>
      <c r="E56" s="195">
        <v>212</v>
      </c>
      <c r="F56" s="195">
        <v>178</v>
      </c>
      <c r="G56" s="195">
        <v>427</v>
      </c>
      <c r="H56" s="195">
        <v>148</v>
      </c>
      <c r="I56" s="195">
        <v>489</v>
      </c>
      <c r="J56" s="195">
        <v>140</v>
      </c>
      <c r="K56" s="195">
        <v>160</v>
      </c>
      <c r="L56" s="195">
        <v>78</v>
      </c>
      <c r="M56" s="195">
        <v>0</v>
      </c>
      <c r="N56" s="195">
        <v>0</v>
      </c>
      <c r="O56" s="195">
        <v>39</v>
      </c>
      <c r="P56" s="196">
        <v>1931</v>
      </c>
    </row>
    <row r="57" spans="1:16" ht="15">
      <c r="A57" s="24" t="s">
        <v>62</v>
      </c>
      <c r="B57" s="195">
        <v>137123</v>
      </c>
      <c r="C57" s="195">
        <v>440</v>
      </c>
      <c r="D57" s="195">
        <v>0</v>
      </c>
      <c r="E57" s="195">
        <v>7160</v>
      </c>
      <c r="F57" s="195">
        <v>1228</v>
      </c>
      <c r="G57" s="195">
        <v>34257</v>
      </c>
      <c r="H57" s="195">
        <v>0</v>
      </c>
      <c r="I57" s="195">
        <v>862</v>
      </c>
      <c r="J57" s="195">
        <v>3332</v>
      </c>
      <c r="K57" s="195">
        <v>1191</v>
      </c>
      <c r="L57" s="195">
        <v>132</v>
      </c>
      <c r="M57" s="195">
        <v>0</v>
      </c>
      <c r="N57" s="195">
        <v>0</v>
      </c>
      <c r="O57" s="195">
        <v>0</v>
      </c>
      <c r="P57" s="196">
        <v>185724</v>
      </c>
    </row>
    <row r="58" spans="1:16" ht="15">
      <c r="A58" s="24" t="s">
        <v>63</v>
      </c>
      <c r="B58" s="195">
        <v>132158</v>
      </c>
      <c r="C58" s="195">
        <v>0</v>
      </c>
      <c r="D58" s="195">
        <v>26384</v>
      </c>
      <c r="E58" s="195">
        <v>0</v>
      </c>
      <c r="F58" s="195">
        <v>185</v>
      </c>
      <c r="G58" s="195">
        <v>43354</v>
      </c>
      <c r="H58" s="195">
        <v>252025</v>
      </c>
      <c r="I58" s="195">
        <v>40355</v>
      </c>
      <c r="J58" s="195">
        <v>10327</v>
      </c>
      <c r="K58" s="195">
        <v>5229</v>
      </c>
      <c r="L58" s="195">
        <v>24333</v>
      </c>
      <c r="M58" s="195">
        <v>530</v>
      </c>
      <c r="N58" s="195">
        <v>0</v>
      </c>
      <c r="O58" s="195">
        <v>27539</v>
      </c>
      <c r="P58" s="196">
        <v>562420</v>
      </c>
    </row>
    <row r="59" spans="1:16" ht="15">
      <c r="A59" s="24" t="s">
        <v>64</v>
      </c>
      <c r="B59" s="195">
        <v>12351</v>
      </c>
      <c r="C59" s="195">
        <v>0</v>
      </c>
      <c r="D59" s="195">
        <v>277</v>
      </c>
      <c r="E59" s="195">
        <v>6844</v>
      </c>
      <c r="F59" s="195">
        <v>88</v>
      </c>
      <c r="G59" s="195">
        <v>3629</v>
      </c>
      <c r="H59" s="195">
        <v>11859</v>
      </c>
      <c r="I59" s="195">
        <v>17689</v>
      </c>
      <c r="J59" s="195">
        <v>0</v>
      </c>
      <c r="K59" s="195">
        <v>0</v>
      </c>
      <c r="L59" s="195">
        <v>5154</v>
      </c>
      <c r="M59" s="195">
        <v>0</v>
      </c>
      <c r="N59" s="195">
        <v>0</v>
      </c>
      <c r="O59" s="195">
        <v>0</v>
      </c>
      <c r="P59" s="196">
        <v>57891</v>
      </c>
    </row>
    <row r="60" spans="1:16" ht="15">
      <c r="A60" s="24" t="s">
        <v>65</v>
      </c>
      <c r="B60" s="195">
        <v>14596</v>
      </c>
      <c r="C60" s="195">
        <v>13</v>
      </c>
      <c r="D60" s="195">
        <v>1</v>
      </c>
      <c r="E60" s="195">
        <v>91074</v>
      </c>
      <c r="F60" s="195">
        <v>23</v>
      </c>
      <c r="G60" s="195">
        <v>34026</v>
      </c>
      <c r="H60" s="195">
        <v>15159</v>
      </c>
      <c r="I60" s="195">
        <v>1278</v>
      </c>
      <c r="J60" s="195">
        <v>23694</v>
      </c>
      <c r="K60" s="195">
        <v>26377</v>
      </c>
      <c r="L60" s="195">
        <v>13392</v>
      </c>
      <c r="M60" s="195">
        <v>0</v>
      </c>
      <c r="N60" s="195">
        <v>0</v>
      </c>
      <c r="O60" s="195">
        <v>0</v>
      </c>
      <c r="P60" s="196">
        <v>219634</v>
      </c>
    </row>
    <row r="61" spans="1:16" ht="15.75" thickBot="1">
      <c r="A61" s="25" t="s">
        <v>66</v>
      </c>
      <c r="B61" s="197">
        <v>255</v>
      </c>
      <c r="C61" s="197">
        <v>2</v>
      </c>
      <c r="D61" s="197">
        <v>0</v>
      </c>
      <c r="E61" s="197">
        <v>1141</v>
      </c>
      <c r="F61" s="197">
        <v>7</v>
      </c>
      <c r="G61" s="197">
        <v>289</v>
      </c>
      <c r="H61" s="197">
        <v>0</v>
      </c>
      <c r="I61" s="197">
        <v>0</v>
      </c>
      <c r="J61" s="197">
        <v>0</v>
      </c>
      <c r="K61" s="197">
        <v>0</v>
      </c>
      <c r="L61" s="197">
        <v>33</v>
      </c>
      <c r="M61" s="197">
        <v>0</v>
      </c>
      <c r="N61" s="197">
        <v>0</v>
      </c>
      <c r="O61" s="197">
        <v>0</v>
      </c>
      <c r="P61" s="198">
        <v>1726</v>
      </c>
    </row>
    <row r="63" ht="12.75">
      <c r="A63" t="s">
        <v>413</v>
      </c>
    </row>
  </sheetData>
  <mergeCells count="3">
    <mergeCell ref="A2:P2"/>
    <mergeCell ref="A3:P3"/>
    <mergeCell ref="A1:O1"/>
  </mergeCells>
  <hyperlinks>
    <hyperlink ref="B8" r:id="rId1" display="A:\THRS1VFY.W02#THRS1VFY!B1"/>
  </hyperlinks>
  <printOptions horizontalCentered="1" verticalCentered="1"/>
  <pageMargins left="0.25" right="0.25" top="0.25" bottom="0.25" header="0.5" footer="0.5"/>
  <pageSetup fitToHeight="1" fitToWidth="1" horizontalDpi="600" verticalDpi="600" orientation="landscape" scale="59" r:id="rId2"/>
</worksheet>
</file>

<file path=xl/worksheets/sheet15.xml><?xml version="1.0" encoding="utf-8"?>
<worksheet xmlns="http://schemas.openxmlformats.org/spreadsheetml/2006/main" xmlns:r="http://schemas.openxmlformats.org/officeDocument/2006/relationships">
  <sheetPr>
    <pageSetUpPr fitToPage="1"/>
  </sheetPr>
  <dimension ref="A1:S78"/>
  <sheetViews>
    <sheetView workbookViewId="0" topLeftCell="A1">
      <selection activeCell="A1" sqref="A1"/>
    </sheetView>
  </sheetViews>
  <sheetFormatPr defaultColWidth="9.140625" defaultRowHeight="12.75"/>
  <cols>
    <col min="1" max="1" width="17.7109375" style="0" customWidth="1"/>
    <col min="2" max="2" width="10.28125" style="0" customWidth="1"/>
    <col min="3" max="3" width="16.421875" style="0" customWidth="1"/>
    <col min="4" max="4" width="12.421875" style="0" customWidth="1"/>
    <col min="5" max="5" width="12.00390625" style="0" customWidth="1"/>
    <col min="6" max="6" width="11.57421875" style="0" customWidth="1"/>
    <col min="7" max="7" width="10.28125" style="0" customWidth="1"/>
    <col min="8" max="8" width="10.57421875" style="0" customWidth="1"/>
    <col min="10" max="10" width="11.00390625" style="0" customWidth="1"/>
    <col min="11" max="11" width="11.140625" style="0" customWidth="1"/>
    <col min="12" max="12" width="9.8515625" style="0" customWidth="1"/>
    <col min="13" max="13" width="11.421875" style="0" customWidth="1"/>
    <col min="14" max="14" width="12.8515625" style="0" customWidth="1"/>
    <col min="15" max="15" width="12.57421875" style="0" customWidth="1"/>
    <col min="16" max="16" width="13.00390625" style="0" customWidth="1"/>
    <col min="18" max="18" width="11.00390625" style="0" customWidth="1"/>
  </cols>
  <sheetData>
    <row r="1" ht="12.75">
      <c r="R1" s="22" t="s">
        <v>372</v>
      </c>
    </row>
    <row r="2" spans="1:19" ht="12.75">
      <c r="A2" s="229" t="s">
        <v>0</v>
      </c>
      <c r="B2" s="229"/>
      <c r="C2" s="229"/>
      <c r="D2" s="229"/>
      <c r="E2" s="229"/>
      <c r="F2" s="229"/>
      <c r="G2" s="229"/>
      <c r="H2" s="229"/>
      <c r="I2" s="229"/>
      <c r="J2" s="229"/>
      <c r="K2" s="229"/>
      <c r="L2" s="229"/>
      <c r="M2" s="229"/>
      <c r="N2" s="229"/>
      <c r="O2" s="229"/>
      <c r="P2" s="229"/>
      <c r="Q2" s="229"/>
      <c r="R2" s="229"/>
      <c r="S2" s="44"/>
    </row>
    <row r="3" spans="1:19" ht="12.75">
      <c r="A3" s="229" t="s">
        <v>393</v>
      </c>
      <c r="B3" s="229"/>
      <c r="C3" s="229"/>
      <c r="D3" s="229"/>
      <c r="E3" s="229"/>
      <c r="F3" s="229"/>
      <c r="G3" s="229"/>
      <c r="H3" s="229"/>
      <c r="I3" s="229"/>
      <c r="J3" s="229"/>
      <c r="K3" s="229"/>
      <c r="L3" s="229"/>
      <c r="M3" s="229"/>
      <c r="N3" s="229"/>
      <c r="O3" s="229"/>
      <c r="P3" s="229"/>
      <c r="Q3" s="229"/>
      <c r="R3" s="229"/>
      <c r="S3" s="44"/>
    </row>
    <row r="4" spans="1:19" ht="12.75">
      <c r="A4" s="229" t="s">
        <v>406</v>
      </c>
      <c r="B4" s="229"/>
      <c r="C4" s="229"/>
      <c r="D4" s="229"/>
      <c r="E4" s="229"/>
      <c r="F4" s="229"/>
      <c r="G4" s="229"/>
      <c r="H4" s="229"/>
      <c r="I4" s="229"/>
      <c r="J4" s="229"/>
      <c r="K4" s="229"/>
      <c r="L4" s="229"/>
      <c r="M4" s="229"/>
      <c r="N4" s="229"/>
      <c r="O4" s="229"/>
      <c r="P4" s="229"/>
      <c r="Q4" s="229"/>
      <c r="R4" s="229"/>
      <c r="S4" s="44"/>
    </row>
    <row r="6" ht="13.5" thickBot="1"/>
    <row r="7" spans="1:19" ht="13.5" thickBot="1">
      <c r="A7" s="23"/>
      <c r="B7" s="26"/>
      <c r="C7" s="27"/>
      <c r="D7" s="246" t="s">
        <v>394</v>
      </c>
      <c r="E7" s="247"/>
      <c r="F7" s="247"/>
      <c r="G7" s="247"/>
      <c r="H7" s="247"/>
      <c r="I7" s="247"/>
      <c r="J7" s="247"/>
      <c r="K7" s="247"/>
      <c r="L7" s="247"/>
      <c r="M7" s="247"/>
      <c r="N7" s="247"/>
      <c r="O7" s="247"/>
      <c r="P7" s="247"/>
      <c r="Q7" s="247"/>
      <c r="R7" s="248"/>
      <c r="S7" s="148"/>
    </row>
    <row r="8" spans="1:19" ht="12.75">
      <c r="A8" s="24"/>
      <c r="B8" s="29" t="s">
        <v>68</v>
      </c>
      <c r="C8" s="29" t="s">
        <v>196</v>
      </c>
      <c r="D8" s="24"/>
      <c r="E8" s="116" t="s">
        <v>97</v>
      </c>
      <c r="F8" s="31" t="s">
        <v>97</v>
      </c>
      <c r="G8" s="24"/>
      <c r="H8" s="117"/>
      <c r="I8" s="24"/>
      <c r="J8" s="37"/>
      <c r="K8" s="24"/>
      <c r="L8" s="24"/>
      <c r="M8" s="32" t="s">
        <v>72</v>
      </c>
      <c r="N8" s="31" t="s">
        <v>73</v>
      </c>
      <c r="O8" s="24"/>
      <c r="P8" s="24" t="s">
        <v>190</v>
      </c>
      <c r="Q8" s="10"/>
      <c r="R8" s="153" t="s">
        <v>205</v>
      </c>
      <c r="S8" s="13"/>
    </row>
    <row r="9" spans="1:19" ht="12.75">
      <c r="A9" s="24"/>
      <c r="B9" s="31" t="s">
        <v>69</v>
      </c>
      <c r="C9" s="31" t="s">
        <v>197</v>
      </c>
      <c r="D9" s="31" t="s">
        <v>76</v>
      </c>
      <c r="E9" s="31" t="s">
        <v>70</v>
      </c>
      <c r="F9" s="31" t="s">
        <v>71</v>
      </c>
      <c r="G9" s="31" t="s">
        <v>77</v>
      </c>
      <c r="H9" s="32" t="s">
        <v>78</v>
      </c>
      <c r="I9" s="31" t="s">
        <v>79</v>
      </c>
      <c r="J9" s="33" t="s">
        <v>80</v>
      </c>
      <c r="K9" s="31" t="s">
        <v>81</v>
      </c>
      <c r="L9" s="31" t="s">
        <v>82</v>
      </c>
      <c r="M9" s="32" t="s">
        <v>83</v>
      </c>
      <c r="N9" s="31" t="s">
        <v>84</v>
      </c>
      <c r="O9" s="24" t="s">
        <v>85</v>
      </c>
      <c r="P9" s="24" t="s">
        <v>100</v>
      </c>
      <c r="Q9" s="10"/>
      <c r="R9" s="24" t="s">
        <v>206</v>
      </c>
      <c r="S9" s="154"/>
    </row>
    <row r="10" spans="1:19" ht="13.5" thickBot="1">
      <c r="A10" s="25" t="s">
        <v>3</v>
      </c>
      <c r="B10" s="28" t="s">
        <v>163</v>
      </c>
      <c r="C10" s="28" t="s">
        <v>199</v>
      </c>
      <c r="D10" s="28" t="s">
        <v>87</v>
      </c>
      <c r="E10" s="28" t="s">
        <v>87</v>
      </c>
      <c r="F10" s="28" t="s">
        <v>87</v>
      </c>
      <c r="G10" s="28" t="s">
        <v>88</v>
      </c>
      <c r="H10" s="35" t="s">
        <v>89</v>
      </c>
      <c r="I10" s="28" t="s">
        <v>90</v>
      </c>
      <c r="J10" s="36" t="s">
        <v>91</v>
      </c>
      <c r="K10" s="28" t="s">
        <v>72</v>
      </c>
      <c r="L10" s="28" t="s">
        <v>89</v>
      </c>
      <c r="M10" s="35" t="s">
        <v>87</v>
      </c>
      <c r="N10" s="28" t="s">
        <v>92</v>
      </c>
      <c r="O10" s="25" t="s">
        <v>93</v>
      </c>
      <c r="P10" s="25" t="s">
        <v>181</v>
      </c>
      <c r="Q10" s="25" t="s">
        <v>189</v>
      </c>
      <c r="R10" s="25" t="s">
        <v>181</v>
      </c>
      <c r="S10" s="117"/>
    </row>
    <row r="11" spans="1:19" ht="12.75">
      <c r="A11" s="23" t="s">
        <v>165</v>
      </c>
      <c r="B11" s="19">
        <f>SUM(B13:B77)</f>
        <v>1164873</v>
      </c>
      <c r="C11" s="19">
        <f>SUM(C13:C77)</f>
        <v>494761</v>
      </c>
      <c r="D11" s="217">
        <v>25.6</v>
      </c>
      <c r="E11" s="218">
        <v>29</v>
      </c>
      <c r="F11" s="218">
        <v>28.3</v>
      </c>
      <c r="G11" s="218">
        <v>22.9</v>
      </c>
      <c r="H11" s="218">
        <v>22.1</v>
      </c>
      <c r="I11" s="218">
        <v>16.8</v>
      </c>
      <c r="J11" s="218">
        <v>21.6</v>
      </c>
      <c r="K11" s="218">
        <v>25.1</v>
      </c>
      <c r="L11" s="218">
        <v>15.8</v>
      </c>
      <c r="M11" s="218">
        <v>14.2</v>
      </c>
      <c r="N11" s="218">
        <v>22.1</v>
      </c>
      <c r="O11" s="218">
        <v>26.5</v>
      </c>
      <c r="P11" s="218">
        <v>21.4</v>
      </c>
      <c r="Q11" s="218">
        <v>17.5</v>
      </c>
      <c r="R11" s="217">
        <v>27.6</v>
      </c>
      <c r="S11" s="5"/>
    </row>
    <row r="12" spans="1:19" ht="12.75">
      <c r="A12" s="24"/>
      <c r="B12" s="152"/>
      <c r="C12" s="152"/>
      <c r="D12" s="149"/>
      <c r="E12" s="149"/>
      <c r="F12" s="149"/>
      <c r="G12" s="149"/>
      <c r="H12" s="149"/>
      <c r="I12" s="149"/>
      <c r="J12" s="149"/>
      <c r="K12" s="149"/>
      <c r="L12" s="149"/>
      <c r="M12" s="149"/>
      <c r="N12" s="149"/>
      <c r="O12" s="150"/>
      <c r="P12" s="151"/>
      <c r="Q12" s="151"/>
      <c r="R12" s="151"/>
      <c r="S12" s="5"/>
    </row>
    <row r="13" spans="1:19" ht="12.75">
      <c r="A13" s="24" t="s">
        <v>8</v>
      </c>
      <c r="B13" s="21">
        <v>10135</v>
      </c>
      <c r="C13" s="164">
        <v>4509</v>
      </c>
      <c r="D13" s="181">
        <v>26.9</v>
      </c>
      <c r="E13" s="181">
        <v>25.9</v>
      </c>
      <c r="F13" s="181">
        <v>22.6</v>
      </c>
      <c r="G13" s="181">
        <v>25.6</v>
      </c>
      <c r="H13" s="181">
        <v>28.2</v>
      </c>
      <c r="I13" s="181">
        <v>21.4</v>
      </c>
      <c r="J13" s="181">
        <v>24.9</v>
      </c>
      <c r="K13" s="181">
        <v>20.4</v>
      </c>
      <c r="L13" s="181">
        <v>30</v>
      </c>
      <c r="M13" s="181">
        <v>0</v>
      </c>
      <c r="N13" s="181">
        <v>21</v>
      </c>
      <c r="O13" s="181">
        <v>0</v>
      </c>
      <c r="P13" s="181">
        <v>0</v>
      </c>
      <c r="Q13" s="181">
        <v>14.7</v>
      </c>
      <c r="R13" s="181">
        <v>27.9</v>
      </c>
      <c r="S13" s="5"/>
    </row>
    <row r="14" spans="1:19" ht="12.75">
      <c r="A14" s="24" t="s">
        <v>9</v>
      </c>
      <c r="B14" s="21">
        <v>4391</v>
      </c>
      <c r="C14" s="164">
        <v>2413</v>
      </c>
      <c r="D14" s="181">
        <v>29.3</v>
      </c>
      <c r="E14" s="181">
        <v>0</v>
      </c>
      <c r="F14" s="181">
        <v>29.7</v>
      </c>
      <c r="G14" s="181">
        <v>16.6</v>
      </c>
      <c r="H14" s="181">
        <v>35.1</v>
      </c>
      <c r="I14" s="181">
        <v>16.5</v>
      </c>
      <c r="J14" s="181">
        <v>17.4</v>
      </c>
      <c r="K14" s="181">
        <v>18.4</v>
      </c>
      <c r="L14" s="181">
        <v>0</v>
      </c>
      <c r="M14" s="181">
        <v>0</v>
      </c>
      <c r="N14" s="181">
        <v>19.1</v>
      </c>
      <c r="O14" s="181">
        <v>0</v>
      </c>
      <c r="P14" s="181">
        <v>0</v>
      </c>
      <c r="Q14" s="181">
        <v>13.2</v>
      </c>
      <c r="R14" s="181">
        <v>29.6</v>
      </c>
      <c r="S14" s="5"/>
    </row>
    <row r="15" spans="1:19" ht="12.75">
      <c r="A15" s="24" t="s">
        <v>12</v>
      </c>
      <c r="B15" s="21">
        <v>30721</v>
      </c>
      <c r="C15" s="164">
        <v>9961</v>
      </c>
      <c r="D15" s="181">
        <v>25.5</v>
      </c>
      <c r="E15" s="181">
        <v>0</v>
      </c>
      <c r="F15" s="181">
        <v>9.1</v>
      </c>
      <c r="G15" s="181">
        <v>20.8</v>
      </c>
      <c r="H15" s="181">
        <v>32</v>
      </c>
      <c r="I15" s="181">
        <v>18.8</v>
      </c>
      <c r="J15" s="181">
        <v>29.6</v>
      </c>
      <c r="K15" s="181">
        <v>26.9</v>
      </c>
      <c r="L15" s="181">
        <v>15.9</v>
      </c>
      <c r="M15" s="181">
        <v>12.5</v>
      </c>
      <c r="N15" s="181">
        <v>15.3</v>
      </c>
      <c r="O15" s="181">
        <v>0</v>
      </c>
      <c r="P15" s="181">
        <v>0</v>
      </c>
      <c r="Q15" s="181">
        <v>0</v>
      </c>
      <c r="R15" s="181">
        <v>28.6</v>
      </c>
      <c r="S15" s="5"/>
    </row>
    <row r="16" spans="1:19" ht="12.75">
      <c r="A16" s="24" t="s">
        <v>14</v>
      </c>
      <c r="B16" s="21">
        <v>5514</v>
      </c>
      <c r="C16" s="164">
        <v>2007</v>
      </c>
      <c r="D16" s="181">
        <v>26.6</v>
      </c>
      <c r="E16" s="181">
        <v>27.6</v>
      </c>
      <c r="F16" s="181">
        <v>20.1</v>
      </c>
      <c r="G16" s="181">
        <v>20.3</v>
      </c>
      <c r="H16" s="181">
        <v>22.3</v>
      </c>
      <c r="I16" s="181">
        <v>22</v>
      </c>
      <c r="J16" s="181">
        <v>14.2</v>
      </c>
      <c r="K16" s="181">
        <v>27.9</v>
      </c>
      <c r="L16" s="181">
        <v>22.6</v>
      </c>
      <c r="M16" s="181">
        <v>21.7</v>
      </c>
      <c r="N16" s="181">
        <v>24.6</v>
      </c>
      <c r="O16" s="181">
        <v>0</v>
      </c>
      <c r="P16" s="181">
        <v>0</v>
      </c>
      <c r="Q16" s="181">
        <v>23.6</v>
      </c>
      <c r="R16" s="181">
        <v>27.7</v>
      </c>
      <c r="S16" s="5"/>
    </row>
    <row r="17" spans="1:19" ht="12.75">
      <c r="A17" s="24" t="s">
        <v>15</v>
      </c>
      <c r="B17" s="21">
        <v>212953</v>
      </c>
      <c r="C17" s="164">
        <v>75988</v>
      </c>
      <c r="D17" s="181">
        <v>25.6</v>
      </c>
      <c r="E17" s="181">
        <v>47.6</v>
      </c>
      <c r="F17" s="181">
        <v>10</v>
      </c>
      <c r="G17" s="181">
        <v>23.9</v>
      </c>
      <c r="H17" s="181">
        <v>10</v>
      </c>
      <c r="I17" s="181">
        <v>18.1</v>
      </c>
      <c r="J17" s="181">
        <v>27.8</v>
      </c>
      <c r="K17" s="181">
        <v>24.7</v>
      </c>
      <c r="L17" s="181">
        <v>29.3</v>
      </c>
      <c r="M17" s="181">
        <v>17.5</v>
      </c>
      <c r="N17" s="181">
        <v>25.8</v>
      </c>
      <c r="O17" s="181">
        <v>0</v>
      </c>
      <c r="P17" s="181">
        <v>5</v>
      </c>
      <c r="Q17" s="181">
        <v>19.5</v>
      </c>
      <c r="R17" s="181">
        <v>26.4</v>
      </c>
      <c r="S17" s="5"/>
    </row>
    <row r="18" spans="1:19" ht="12.75">
      <c r="A18" s="24"/>
      <c r="B18" s="21"/>
      <c r="C18" s="164"/>
      <c r="D18" s="181"/>
      <c r="E18" s="181"/>
      <c r="F18" s="181"/>
      <c r="G18" s="181"/>
      <c r="H18" s="181"/>
      <c r="I18" s="181"/>
      <c r="J18" s="181"/>
      <c r="K18" s="181"/>
      <c r="L18" s="181"/>
      <c r="M18" s="181"/>
      <c r="N18" s="181"/>
      <c r="O18" s="181"/>
      <c r="P18" s="181"/>
      <c r="Q18" s="181"/>
      <c r="R18" s="181"/>
      <c r="S18" s="5"/>
    </row>
    <row r="19" spans="1:19" ht="12.75">
      <c r="A19" s="24" t="s">
        <v>17</v>
      </c>
      <c r="B19" s="21">
        <v>10596</v>
      </c>
      <c r="C19" s="164">
        <v>4701</v>
      </c>
      <c r="D19" s="181">
        <v>24.6</v>
      </c>
      <c r="E19" s="181">
        <v>20</v>
      </c>
      <c r="F19" s="181">
        <v>16.4</v>
      </c>
      <c r="G19" s="181">
        <v>20</v>
      </c>
      <c r="H19" s="181">
        <v>0</v>
      </c>
      <c r="I19" s="181">
        <v>20.9</v>
      </c>
      <c r="J19" s="181">
        <v>15.2</v>
      </c>
      <c r="K19" s="181">
        <v>28.4</v>
      </c>
      <c r="L19" s="181">
        <v>15.5</v>
      </c>
      <c r="M19" s="181">
        <v>15.8</v>
      </c>
      <c r="N19" s="181">
        <v>16.4</v>
      </c>
      <c r="O19" s="181">
        <v>4.8</v>
      </c>
      <c r="P19" s="181">
        <v>0</v>
      </c>
      <c r="Q19" s="181">
        <v>0</v>
      </c>
      <c r="R19" s="181">
        <v>26.1</v>
      </c>
      <c r="S19" s="5"/>
    </row>
    <row r="20" spans="1:19" ht="12.75">
      <c r="A20" s="24" t="s">
        <v>18</v>
      </c>
      <c r="B20" s="21">
        <v>12182</v>
      </c>
      <c r="C20" s="164">
        <v>4704</v>
      </c>
      <c r="D20" s="181">
        <v>23.5</v>
      </c>
      <c r="E20" s="181">
        <v>25.8</v>
      </c>
      <c r="F20" s="181">
        <v>20</v>
      </c>
      <c r="G20" s="181">
        <v>0</v>
      </c>
      <c r="H20" s="181">
        <v>40</v>
      </c>
      <c r="I20" s="181">
        <v>17</v>
      </c>
      <c r="J20" s="181">
        <v>17.2</v>
      </c>
      <c r="K20" s="181">
        <v>25.1</v>
      </c>
      <c r="L20" s="181">
        <v>24.4</v>
      </c>
      <c r="M20" s="181">
        <v>14.7</v>
      </c>
      <c r="N20" s="181">
        <v>21.2</v>
      </c>
      <c r="O20" s="181">
        <v>0</v>
      </c>
      <c r="P20" s="181">
        <v>0</v>
      </c>
      <c r="Q20" s="181">
        <v>25.8</v>
      </c>
      <c r="R20" s="181">
        <v>27.6</v>
      </c>
      <c r="S20" s="5"/>
    </row>
    <row r="21" spans="1:19" ht="12.75">
      <c r="A21" s="24" t="s">
        <v>19</v>
      </c>
      <c r="B21" s="21">
        <v>3055</v>
      </c>
      <c r="C21" s="164">
        <v>889</v>
      </c>
      <c r="D21" s="181">
        <v>22.9</v>
      </c>
      <c r="E21" s="181">
        <v>0</v>
      </c>
      <c r="F21" s="181">
        <v>0</v>
      </c>
      <c r="G21" s="181">
        <v>29.8</v>
      </c>
      <c r="H21" s="181">
        <v>0</v>
      </c>
      <c r="I21" s="181">
        <v>0</v>
      </c>
      <c r="J21" s="181">
        <v>0</v>
      </c>
      <c r="K21" s="181">
        <v>0</v>
      </c>
      <c r="L21" s="181">
        <v>0</v>
      </c>
      <c r="M21" s="181">
        <v>30</v>
      </c>
      <c r="N21" s="181">
        <v>21</v>
      </c>
      <c r="O21" s="181">
        <v>0</v>
      </c>
      <c r="P21" s="181">
        <v>0</v>
      </c>
      <c r="Q21" s="181">
        <v>0</v>
      </c>
      <c r="R21" s="181">
        <v>28.6</v>
      </c>
      <c r="S21" s="5"/>
    </row>
    <row r="22" spans="1:19" ht="12.75">
      <c r="A22" s="24" t="s">
        <v>20</v>
      </c>
      <c r="B22" s="21">
        <v>11079</v>
      </c>
      <c r="C22" s="164">
        <v>2476</v>
      </c>
      <c r="D22" s="181">
        <v>30.3</v>
      </c>
      <c r="E22" s="181">
        <v>0</v>
      </c>
      <c r="F22" s="181">
        <v>0</v>
      </c>
      <c r="G22" s="181">
        <v>22.7</v>
      </c>
      <c r="H22" s="181">
        <v>0</v>
      </c>
      <c r="I22" s="181">
        <v>18.3</v>
      </c>
      <c r="J22" s="181">
        <v>0</v>
      </c>
      <c r="K22" s="181">
        <v>21.8</v>
      </c>
      <c r="L22" s="181">
        <v>10</v>
      </c>
      <c r="M22" s="181">
        <v>23.5</v>
      </c>
      <c r="N22" s="181">
        <v>0</v>
      </c>
      <c r="O22" s="181">
        <v>0</v>
      </c>
      <c r="P22" s="181">
        <v>4.1</v>
      </c>
      <c r="Q22" s="181">
        <v>0</v>
      </c>
      <c r="R22" s="181">
        <v>28.8</v>
      </c>
      <c r="S22" s="5"/>
    </row>
    <row r="23" spans="1:19" ht="12.75">
      <c r="A23" s="24" t="s">
        <v>21</v>
      </c>
      <c r="B23" s="21">
        <v>22765</v>
      </c>
      <c r="C23" s="164">
        <v>9303</v>
      </c>
      <c r="D23" s="181">
        <v>25.1</v>
      </c>
      <c r="E23" s="181">
        <v>21.1</v>
      </c>
      <c r="F23" s="181">
        <v>16.9</v>
      </c>
      <c r="G23" s="181">
        <v>23</v>
      </c>
      <c r="H23" s="181">
        <v>0</v>
      </c>
      <c r="I23" s="181">
        <v>22.3</v>
      </c>
      <c r="J23" s="181">
        <v>19</v>
      </c>
      <c r="K23" s="181">
        <v>28.9</v>
      </c>
      <c r="L23" s="181">
        <v>14.8</v>
      </c>
      <c r="M23" s="181">
        <v>12.2</v>
      </c>
      <c r="N23" s="181">
        <v>29.2</v>
      </c>
      <c r="O23" s="181">
        <v>36</v>
      </c>
      <c r="P23" s="181">
        <v>13</v>
      </c>
      <c r="Q23" s="181">
        <v>0</v>
      </c>
      <c r="R23" s="181">
        <v>29.9</v>
      </c>
      <c r="S23" s="5"/>
    </row>
    <row r="24" spans="1:19" ht="12.75">
      <c r="A24" s="24"/>
      <c r="B24" s="21"/>
      <c r="C24" s="164"/>
      <c r="D24" s="181"/>
      <c r="E24" s="181"/>
      <c r="F24" s="181"/>
      <c r="G24" s="181"/>
      <c r="H24" s="181"/>
      <c r="I24" s="181"/>
      <c r="J24" s="181"/>
      <c r="K24" s="181"/>
      <c r="L24" s="181"/>
      <c r="M24" s="181"/>
      <c r="N24" s="181"/>
      <c r="O24" s="181"/>
      <c r="P24" s="181"/>
      <c r="Q24" s="181"/>
      <c r="R24" s="181"/>
      <c r="S24" s="5"/>
    </row>
    <row r="25" spans="1:19" ht="12.75">
      <c r="A25" s="24" t="s">
        <v>23</v>
      </c>
      <c r="B25" s="21">
        <v>28190</v>
      </c>
      <c r="C25" s="164">
        <v>9522</v>
      </c>
      <c r="D25" s="181">
        <v>25.8</v>
      </c>
      <c r="E25" s="181">
        <v>28.5</v>
      </c>
      <c r="F25" s="181">
        <v>27.1</v>
      </c>
      <c r="G25" s="181">
        <v>18.6</v>
      </c>
      <c r="H25" s="181">
        <v>25.8</v>
      </c>
      <c r="I25" s="181">
        <v>25.8</v>
      </c>
      <c r="J25" s="181">
        <v>26.3</v>
      </c>
      <c r="K25" s="181">
        <v>24.4</v>
      </c>
      <c r="L25" s="181">
        <v>8.9</v>
      </c>
      <c r="M25" s="181">
        <v>14.7</v>
      </c>
      <c r="N25" s="181">
        <v>16.5</v>
      </c>
      <c r="O25" s="181">
        <v>25.8</v>
      </c>
      <c r="P25" s="181">
        <v>0</v>
      </c>
      <c r="Q25" s="181">
        <v>11</v>
      </c>
      <c r="R25" s="181">
        <v>26.3</v>
      </c>
      <c r="S25" s="5"/>
    </row>
    <row r="26" spans="1:19" ht="12.75">
      <c r="A26" s="24" t="s">
        <v>24</v>
      </c>
      <c r="B26" s="21" t="s">
        <v>261</v>
      </c>
      <c r="C26" s="164" t="s">
        <v>261</v>
      </c>
      <c r="D26" s="181" t="s">
        <v>261</v>
      </c>
      <c r="E26" s="181" t="s">
        <v>261</v>
      </c>
      <c r="F26" s="181" t="s">
        <v>261</v>
      </c>
      <c r="G26" s="181" t="s">
        <v>261</v>
      </c>
      <c r="H26" s="181" t="s">
        <v>261</v>
      </c>
      <c r="I26" s="181" t="s">
        <v>261</v>
      </c>
      <c r="J26" s="181" t="s">
        <v>261</v>
      </c>
      <c r="K26" s="181" t="s">
        <v>261</v>
      </c>
      <c r="L26" s="181" t="s">
        <v>261</v>
      </c>
      <c r="M26" s="181" t="s">
        <v>261</v>
      </c>
      <c r="N26" s="181" t="s">
        <v>261</v>
      </c>
      <c r="O26" s="181" t="s">
        <v>261</v>
      </c>
      <c r="P26" s="181" t="s">
        <v>261</v>
      </c>
      <c r="Q26" s="181" t="s">
        <v>261</v>
      </c>
      <c r="R26" s="181" t="s">
        <v>261</v>
      </c>
      <c r="S26" s="5"/>
    </row>
    <row r="27" spans="1:19" ht="12.75">
      <c r="A27" s="24" t="s">
        <v>25</v>
      </c>
      <c r="B27" s="21">
        <v>6714</v>
      </c>
      <c r="C27" s="164">
        <v>2611</v>
      </c>
      <c r="D27" s="181">
        <v>26.1</v>
      </c>
      <c r="E27" s="181">
        <v>0</v>
      </c>
      <c r="F27" s="181">
        <v>0</v>
      </c>
      <c r="G27" s="181">
        <v>20.9</v>
      </c>
      <c r="H27" s="181">
        <v>29.3</v>
      </c>
      <c r="I27" s="181">
        <v>18.5</v>
      </c>
      <c r="J27" s="181">
        <v>12.7</v>
      </c>
      <c r="K27" s="181">
        <v>14.3</v>
      </c>
      <c r="L27" s="181">
        <v>17.6</v>
      </c>
      <c r="M27" s="181">
        <v>13.8</v>
      </c>
      <c r="N27" s="181">
        <v>19.5</v>
      </c>
      <c r="O27" s="181">
        <v>0</v>
      </c>
      <c r="P27" s="181">
        <v>0</v>
      </c>
      <c r="Q27" s="181">
        <v>0</v>
      </c>
      <c r="R27" s="181">
        <v>32.4</v>
      </c>
      <c r="S27" s="5"/>
    </row>
    <row r="28" spans="1:19" ht="12.75">
      <c r="A28" s="24" t="s">
        <v>26</v>
      </c>
      <c r="B28" s="21">
        <v>686</v>
      </c>
      <c r="C28" s="164">
        <v>585</v>
      </c>
      <c r="D28" s="181">
        <v>20.5</v>
      </c>
      <c r="E28" s="181">
        <v>13.9</v>
      </c>
      <c r="F28" s="181">
        <v>23</v>
      </c>
      <c r="G28" s="181">
        <v>11.6</v>
      </c>
      <c r="H28" s="181">
        <v>0</v>
      </c>
      <c r="I28" s="181">
        <v>12.9</v>
      </c>
      <c r="J28" s="181">
        <v>6.5</v>
      </c>
      <c r="K28" s="181">
        <v>16.6</v>
      </c>
      <c r="L28" s="181">
        <v>0</v>
      </c>
      <c r="M28" s="181">
        <v>23.6</v>
      </c>
      <c r="N28" s="181">
        <v>19</v>
      </c>
      <c r="O28" s="181">
        <v>0</v>
      </c>
      <c r="P28" s="181">
        <v>0</v>
      </c>
      <c r="Q28" s="181">
        <v>16</v>
      </c>
      <c r="R28" s="181">
        <v>29.2</v>
      </c>
      <c r="S28" s="5"/>
    </row>
    <row r="29" spans="1:19" ht="12.75">
      <c r="A29" s="24" t="s">
        <v>27</v>
      </c>
      <c r="B29" s="21">
        <v>15854</v>
      </c>
      <c r="C29" s="164">
        <v>11092</v>
      </c>
      <c r="D29" s="181">
        <v>27.8</v>
      </c>
      <c r="E29" s="181">
        <v>0</v>
      </c>
      <c r="F29" s="181">
        <v>0</v>
      </c>
      <c r="G29" s="181">
        <v>29.6</v>
      </c>
      <c r="H29" s="181">
        <v>0</v>
      </c>
      <c r="I29" s="181">
        <v>20</v>
      </c>
      <c r="J29" s="181">
        <v>25.1</v>
      </c>
      <c r="K29" s="181">
        <v>28.4</v>
      </c>
      <c r="L29" s="181">
        <v>23.9</v>
      </c>
      <c r="M29" s="181">
        <v>18.4</v>
      </c>
      <c r="N29" s="181">
        <v>31.4</v>
      </c>
      <c r="O29" s="181">
        <v>0</v>
      </c>
      <c r="P29" s="181">
        <v>0</v>
      </c>
      <c r="Q29" s="181">
        <v>19.7</v>
      </c>
      <c r="R29" s="181">
        <v>27.4</v>
      </c>
      <c r="S29" s="5"/>
    </row>
    <row r="30" spans="1:19" ht="12.75">
      <c r="A30" s="24"/>
      <c r="B30" s="21"/>
      <c r="C30" s="164"/>
      <c r="D30" s="181"/>
      <c r="E30" s="181"/>
      <c r="F30" s="181"/>
      <c r="G30" s="181"/>
      <c r="H30" s="181"/>
      <c r="I30" s="181"/>
      <c r="J30" s="181"/>
      <c r="K30" s="181"/>
      <c r="L30" s="181"/>
      <c r="M30" s="181"/>
      <c r="N30" s="181"/>
      <c r="O30" s="181"/>
      <c r="P30" s="181"/>
      <c r="Q30" s="181"/>
      <c r="R30" s="181"/>
      <c r="S30" s="5"/>
    </row>
    <row r="31" spans="1:19" ht="12.75">
      <c r="A31" s="24" t="s">
        <v>28</v>
      </c>
      <c r="B31" s="21">
        <v>30545</v>
      </c>
      <c r="C31" s="164">
        <v>10008</v>
      </c>
      <c r="D31" s="181">
        <v>27.1</v>
      </c>
      <c r="E31" s="181">
        <v>17.8</v>
      </c>
      <c r="F31" s="181">
        <v>0</v>
      </c>
      <c r="G31" s="181">
        <v>12.1</v>
      </c>
      <c r="H31" s="181">
        <v>6.8</v>
      </c>
      <c r="I31" s="181">
        <v>27.8</v>
      </c>
      <c r="J31" s="181">
        <v>0</v>
      </c>
      <c r="K31" s="181">
        <v>26.1</v>
      </c>
      <c r="L31" s="181">
        <v>18.9</v>
      </c>
      <c r="M31" s="181">
        <v>16.3</v>
      </c>
      <c r="N31" s="181">
        <v>25</v>
      </c>
      <c r="O31" s="181">
        <v>0</v>
      </c>
      <c r="P31" s="181">
        <v>0</v>
      </c>
      <c r="Q31" s="181">
        <v>0</v>
      </c>
      <c r="R31" s="181">
        <v>28.2</v>
      </c>
      <c r="S31" s="5"/>
    </row>
    <row r="32" spans="1:19" ht="12.75">
      <c r="A32" s="24" t="s">
        <v>29</v>
      </c>
      <c r="B32" s="21">
        <v>13747</v>
      </c>
      <c r="C32" s="164">
        <v>8133</v>
      </c>
      <c r="D32" s="181">
        <v>38.9</v>
      </c>
      <c r="E32" s="181">
        <v>54.2</v>
      </c>
      <c r="F32" s="181">
        <v>0</v>
      </c>
      <c r="G32" s="181">
        <v>15.4</v>
      </c>
      <c r="H32" s="181">
        <v>0</v>
      </c>
      <c r="I32" s="181">
        <v>7</v>
      </c>
      <c r="J32" s="181">
        <v>12.5</v>
      </c>
      <c r="K32" s="181">
        <v>29.9</v>
      </c>
      <c r="L32" s="181">
        <v>0</v>
      </c>
      <c r="M32" s="181">
        <v>0</v>
      </c>
      <c r="N32" s="181">
        <v>9.5</v>
      </c>
      <c r="O32" s="181">
        <v>0</v>
      </c>
      <c r="P32" s="181">
        <v>0</v>
      </c>
      <c r="Q32" s="181">
        <v>20.8</v>
      </c>
      <c r="R32" s="181">
        <v>39</v>
      </c>
      <c r="S32" s="5"/>
    </row>
    <row r="33" spans="1:19" ht="12.75">
      <c r="A33" s="24" t="s">
        <v>30</v>
      </c>
      <c r="B33" s="21">
        <v>13686</v>
      </c>
      <c r="C33" s="164">
        <v>11360</v>
      </c>
      <c r="D33" s="181">
        <v>28.1</v>
      </c>
      <c r="E33" s="181">
        <v>0</v>
      </c>
      <c r="F33" s="181">
        <v>0</v>
      </c>
      <c r="G33" s="181">
        <v>30.2</v>
      </c>
      <c r="H33" s="181">
        <v>26.6</v>
      </c>
      <c r="I33" s="181">
        <v>27.3</v>
      </c>
      <c r="J33" s="181">
        <v>30</v>
      </c>
      <c r="K33" s="181">
        <v>30.1</v>
      </c>
      <c r="L33" s="181">
        <v>20</v>
      </c>
      <c r="M33" s="181">
        <v>16.8</v>
      </c>
      <c r="N33" s="181">
        <v>24.8</v>
      </c>
      <c r="O33" s="181">
        <v>0</v>
      </c>
      <c r="P33" s="181">
        <v>0</v>
      </c>
      <c r="Q33" s="181">
        <v>0</v>
      </c>
      <c r="R33" s="181">
        <v>35.7</v>
      </c>
      <c r="S33" s="5"/>
    </row>
    <row r="34" spans="1:19" ht="12.75">
      <c r="A34" s="24" t="s">
        <v>31</v>
      </c>
      <c r="B34" s="21">
        <v>20242</v>
      </c>
      <c r="C34" s="164">
        <v>8760</v>
      </c>
      <c r="D34" s="181">
        <v>23.2</v>
      </c>
      <c r="E34" s="181">
        <v>31.1</v>
      </c>
      <c r="F34" s="181">
        <v>0</v>
      </c>
      <c r="G34" s="181">
        <v>25.1</v>
      </c>
      <c r="H34" s="181">
        <v>35</v>
      </c>
      <c r="I34" s="181">
        <v>29.6</v>
      </c>
      <c r="J34" s="181">
        <v>24.9</v>
      </c>
      <c r="K34" s="181">
        <v>27.8</v>
      </c>
      <c r="L34" s="181">
        <v>16.1</v>
      </c>
      <c r="M34" s="181">
        <v>18.6</v>
      </c>
      <c r="N34" s="181">
        <v>0</v>
      </c>
      <c r="O34" s="181">
        <v>0</v>
      </c>
      <c r="P34" s="181">
        <v>0</v>
      </c>
      <c r="Q34" s="181">
        <v>18.4</v>
      </c>
      <c r="R34" s="181">
        <v>28.5</v>
      </c>
      <c r="S34" s="5"/>
    </row>
    <row r="35" spans="1:19" ht="12.75">
      <c r="A35" s="24" t="s">
        <v>32</v>
      </c>
      <c r="B35" s="21">
        <v>8231</v>
      </c>
      <c r="C35" s="164">
        <v>3540</v>
      </c>
      <c r="D35" s="181">
        <v>25.9</v>
      </c>
      <c r="E35" s="181">
        <v>25.3</v>
      </c>
      <c r="F35" s="181">
        <v>17.9</v>
      </c>
      <c r="G35" s="181">
        <v>18.5</v>
      </c>
      <c r="H35" s="181">
        <v>21.8</v>
      </c>
      <c r="I35" s="181">
        <v>14.2</v>
      </c>
      <c r="J35" s="181">
        <v>0</v>
      </c>
      <c r="K35" s="181">
        <v>22.2</v>
      </c>
      <c r="L35" s="181">
        <v>0</v>
      </c>
      <c r="M35" s="181">
        <v>17.2</v>
      </c>
      <c r="N35" s="181">
        <v>12.4</v>
      </c>
      <c r="O35" s="181">
        <v>0</v>
      </c>
      <c r="P35" s="181">
        <v>0</v>
      </c>
      <c r="Q35" s="181">
        <v>0</v>
      </c>
      <c r="R35" s="181">
        <v>25.4</v>
      </c>
      <c r="S35" s="5"/>
    </row>
    <row r="36" spans="1:19" ht="12.75">
      <c r="A36" s="24"/>
      <c r="B36" s="21"/>
      <c r="C36" s="164"/>
      <c r="D36" s="181"/>
      <c r="E36" s="181"/>
      <c r="F36" s="181"/>
      <c r="G36" s="181"/>
      <c r="H36" s="181"/>
      <c r="I36" s="181"/>
      <c r="J36" s="181"/>
      <c r="K36" s="181"/>
      <c r="L36" s="181"/>
      <c r="M36" s="181"/>
      <c r="N36" s="181"/>
      <c r="O36" s="181"/>
      <c r="P36" s="181"/>
      <c r="Q36" s="181"/>
      <c r="R36" s="181"/>
      <c r="S36" s="5"/>
    </row>
    <row r="37" spans="1:19" ht="12.75">
      <c r="A37" s="24" t="s">
        <v>33</v>
      </c>
      <c r="B37" s="21">
        <v>7596</v>
      </c>
      <c r="C37" s="164">
        <v>3557</v>
      </c>
      <c r="D37" s="181">
        <v>23.1</v>
      </c>
      <c r="E37" s="181">
        <v>0</v>
      </c>
      <c r="F37" s="181">
        <v>0</v>
      </c>
      <c r="G37" s="181">
        <v>19.2</v>
      </c>
      <c r="H37" s="181">
        <v>22.2</v>
      </c>
      <c r="I37" s="181">
        <v>21.7</v>
      </c>
      <c r="J37" s="181">
        <v>21.1</v>
      </c>
      <c r="K37" s="181">
        <v>19.6</v>
      </c>
      <c r="L37" s="181">
        <v>13.7</v>
      </c>
      <c r="M37" s="181">
        <v>18</v>
      </c>
      <c r="N37" s="181">
        <v>8.9</v>
      </c>
      <c r="O37" s="181">
        <v>0</v>
      </c>
      <c r="P37" s="181">
        <v>0</v>
      </c>
      <c r="Q37" s="181">
        <v>0</v>
      </c>
      <c r="R37" s="181">
        <v>26.6</v>
      </c>
      <c r="S37" s="5"/>
    </row>
    <row r="38" spans="1:19" ht="12.75">
      <c r="A38" s="24" t="s">
        <v>34</v>
      </c>
      <c r="B38" s="21">
        <v>15506</v>
      </c>
      <c r="C38" s="164">
        <v>4207</v>
      </c>
      <c r="D38" s="181">
        <v>25.4</v>
      </c>
      <c r="E38" s="181">
        <v>36</v>
      </c>
      <c r="F38" s="181">
        <v>15.7</v>
      </c>
      <c r="G38" s="181">
        <v>24.2</v>
      </c>
      <c r="H38" s="181">
        <v>30</v>
      </c>
      <c r="I38" s="181">
        <v>14.1</v>
      </c>
      <c r="J38" s="181">
        <v>22.1</v>
      </c>
      <c r="K38" s="181">
        <v>16.2</v>
      </c>
      <c r="L38" s="181">
        <v>8</v>
      </c>
      <c r="M38" s="181">
        <v>17.3</v>
      </c>
      <c r="N38" s="181">
        <v>22.5</v>
      </c>
      <c r="O38" s="181">
        <v>0</v>
      </c>
      <c r="P38" s="181">
        <v>0</v>
      </c>
      <c r="Q38" s="181">
        <v>0</v>
      </c>
      <c r="R38" s="181">
        <v>22.8</v>
      </c>
      <c r="S38" s="5"/>
    </row>
    <row r="39" spans="1:19" ht="12.75">
      <c r="A39" s="24" t="s">
        <v>35</v>
      </c>
      <c r="B39" s="21">
        <v>31759</v>
      </c>
      <c r="C39" s="164">
        <v>8190</v>
      </c>
      <c r="D39" s="181">
        <v>22.6</v>
      </c>
      <c r="E39" s="181">
        <v>28.7</v>
      </c>
      <c r="F39" s="181">
        <v>40</v>
      </c>
      <c r="G39" s="181">
        <v>0</v>
      </c>
      <c r="H39" s="181">
        <v>0</v>
      </c>
      <c r="I39" s="181">
        <v>19.1</v>
      </c>
      <c r="J39" s="181">
        <v>18.4</v>
      </c>
      <c r="K39" s="181">
        <v>20.3</v>
      </c>
      <c r="L39" s="181">
        <v>24</v>
      </c>
      <c r="M39" s="181">
        <v>17.5</v>
      </c>
      <c r="N39" s="181">
        <v>22.7</v>
      </c>
      <c r="O39" s="181">
        <v>0</v>
      </c>
      <c r="P39" s="181">
        <v>0</v>
      </c>
      <c r="Q39" s="181">
        <v>0</v>
      </c>
      <c r="R39" s="181">
        <v>23</v>
      </c>
      <c r="S39" s="5"/>
    </row>
    <row r="40" spans="1:19" ht="12.75">
      <c r="A40" s="24" t="s">
        <v>36</v>
      </c>
      <c r="B40" s="21">
        <v>57907</v>
      </c>
      <c r="C40" s="164">
        <v>17665</v>
      </c>
      <c r="D40" s="181">
        <v>24.5</v>
      </c>
      <c r="E40" s="181">
        <v>0</v>
      </c>
      <c r="F40" s="181">
        <v>29.8</v>
      </c>
      <c r="G40" s="181">
        <v>12.2</v>
      </c>
      <c r="H40" s="181">
        <v>0</v>
      </c>
      <c r="I40" s="181">
        <v>19.9</v>
      </c>
      <c r="J40" s="181">
        <v>0</v>
      </c>
      <c r="K40" s="181">
        <v>20.9</v>
      </c>
      <c r="L40" s="181">
        <v>10.3</v>
      </c>
      <c r="M40" s="181">
        <v>4</v>
      </c>
      <c r="N40" s="181">
        <v>19.4</v>
      </c>
      <c r="O40" s="181">
        <v>0</v>
      </c>
      <c r="P40" s="181">
        <v>0</v>
      </c>
      <c r="Q40" s="181">
        <v>16.1</v>
      </c>
      <c r="R40" s="181">
        <v>25.8</v>
      </c>
      <c r="S40" s="5"/>
    </row>
    <row r="41" spans="1:19" ht="12.75">
      <c r="A41" s="24" t="s">
        <v>37</v>
      </c>
      <c r="B41" s="21">
        <v>25489</v>
      </c>
      <c r="C41" s="164">
        <v>13126</v>
      </c>
      <c r="D41" s="181">
        <v>19.3</v>
      </c>
      <c r="E41" s="181">
        <v>0</v>
      </c>
      <c r="F41" s="181">
        <v>0</v>
      </c>
      <c r="G41" s="181">
        <v>21.1</v>
      </c>
      <c r="H41" s="181">
        <v>0</v>
      </c>
      <c r="I41" s="181">
        <v>16.6</v>
      </c>
      <c r="J41" s="181">
        <v>18.9</v>
      </c>
      <c r="K41" s="181">
        <v>25.2</v>
      </c>
      <c r="L41" s="181">
        <v>18.4</v>
      </c>
      <c r="M41" s="181">
        <v>18</v>
      </c>
      <c r="N41" s="181">
        <v>29.6</v>
      </c>
      <c r="O41" s="181">
        <v>20.7</v>
      </c>
      <c r="P41" s="181">
        <v>0</v>
      </c>
      <c r="Q41" s="181">
        <v>18.9</v>
      </c>
      <c r="R41" s="181">
        <v>26.3</v>
      </c>
      <c r="S41" s="5"/>
    </row>
    <row r="42" spans="1:19" ht="12.75">
      <c r="A42" s="24"/>
      <c r="B42" s="21"/>
      <c r="C42" s="164"/>
      <c r="D42" s="181"/>
      <c r="E42" s="181"/>
      <c r="F42" s="181"/>
      <c r="G42" s="181"/>
      <c r="H42" s="181"/>
      <c r="I42" s="181"/>
      <c r="J42" s="181"/>
      <c r="K42" s="181"/>
      <c r="L42" s="181"/>
      <c r="M42" s="181"/>
      <c r="N42" s="181"/>
      <c r="O42" s="181"/>
      <c r="P42" s="181"/>
      <c r="Q42" s="181"/>
      <c r="R42" s="181"/>
      <c r="S42" s="5"/>
    </row>
    <row r="43" spans="1:19" ht="12.75">
      <c r="A43" s="24" t="s">
        <v>38</v>
      </c>
      <c r="B43" s="21">
        <v>10970</v>
      </c>
      <c r="C43" s="164">
        <v>3132</v>
      </c>
      <c r="D43" s="181">
        <v>22.9</v>
      </c>
      <c r="E43" s="181">
        <v>0</v>
      </c>
      <c r="F43" s="181">
        <v>0</v>
      </c>
      <c r="G43" s="181">
        <v>19.2</v>
      </c>
      <c r="H43" s="181">
        <v>0</v>
      </c>
      <c r="I43" s="181">
        <v>15.8</v>
      </c>
      <c r="J43" s="181">
        <v>17</v>
      </c>
      <c r="K43" s="181">
        <v>22.1</v>
      </c>
      <c r="L43" s="181">
        <v>19.5</v>
      </c>
      <c r="M43" s="181">
        <v>16.4</v>
      </c>
      <c r="N43" s="181">
        <v>30.7</v>
      </c>
      <c r="O43" s="181">
        <v>0</v>
      </c>
      <c r="P43" s="181">
        <v>0</v>
      </c>
      <c r="Q43" s="181">
        <v>15</v>
      </c>
      <c r="R43" s="181">
        <v>22.1</v>
      </c>
      <c r="S43" s="5"/>
    </row>
    <row r="44" spans="1:19" ht="12.75">
      <c r="A44" s="24" t="s">
        <v>39</v>
      </c>
      <c r="B44" s="21">
        <v>29398</v>
      </c>
      <c r="C44" s="164">
        <v>11727</v>
      </c>
      <c r="D44" s="181">
        <v>23.6</v>
      </c>
      <c r="E44" s="181">
        <v>40</v>
      </c>
      <c r="F44" s="181">
        <v>21.9</v>
      </c>
      <c r="G44" s="181">
        <v>15.1</v>
      </c>
      <c r="H44" s="181">
        <v>31.5</v>
      </c>
      <c r="I44" s="181">
        <v>15.1</v>
      </c>
      <c r="J44" s="181">
        <v>0</v>
      </c>
      <c r="K44" s="181">
        <v>20.3</v>
      </c>
      <c r="L44" s="181">
        <v>0</v>
      </c>
      <c r="M44" s="181">
        <v>19.2</v>
      </c>
      <c r="N44" s="181">
        <v>28.1</v>
      </c>
      <c r="O44" s="181">
        <v>0</v>
      </c>
      <c r="P44" s="181">
        <v>0</v>
      </c>
      <c r="Q44" s="181">
        <v>16.1</v>
      </c>
      <c r="R44" s="181">
        <v>22</v>
      </c>
      <c r="S44" s="5"/>
    </row>
    <row r="45" spans="1:19" ht="12.75">
      <c r="A45" s="24" t="s">
        <v>40</v>
      </c>
      <c r="B45" s="21">
        <v>4725</v>
      </c>
      <c r="C45" s="164">
        <v>4454</v>
      </c>
      <c r="D45" s="181">
        <v>19.6</v>
      </c>
      <c r="E45" s="181">
        <v>0</v>
      </c>
      <c r="F45" s="181">
        <v>0</v>
      </c>
      <c r="G45" s="181">
        <v>26.3</v>
      </c>
      <c r="H45" s="181">
        <v>0</v>
      </c>
      <c r="I45" s="181">
        <v>23.5</v>
      </c>
      <c r="J45" s="181">
        <v>7</v>
      </c>
      <c r="K45" s="181">
        <v>18.7</v>
      </c>
      <c r="L45" s="181">
        <v>8.7</v>
      </c>
      <c r="M45" s="181">
        <v>7.6</v>
      </c>
      <c r="N45" s="181">
        <v>9.2</v>
      </c>
      <c r="O45" s="181">
        <v>0</v>
      </c>
      <c r="P45" s="181">
        <v>9.8</v>
      </c>
      <c r="Q45" s="181">
        <v>0</v>
      </c>
      <c r="R45" s="181">
        <v>33.3</v>
      </c>
      <c r="S45" s="5"/>
    </row>
    <row r="46" spans="1:19" ht="12.75">
      <c r="A46" s="24" t="s">
        <v>41</v>
      </c>
      <c r="B46" s="21">
        <v>7156</v>
      </c>
      <c r="C46" s="164">
        <v>3301</v>
      </c>
      <c r="D46" s="181">
        <v>22.1</v>
      </c>
      <c r="E46" s="181">
        <v>0</v>
      </c>
      <c r="F46" s="181">
        <v>0</v>
      </c>
      <c r="G46" s="181">
        <v>0</v>
      </c>
      <c r="H46" s="181">
        <v>15.2</v>
      </c>
      <c r="I46" s="181">
        <v>23.3</v>
      </c>
      <c r="J46" s="181">
        <v>0</v>
      </c>
      <c r="K46" s="181">
        <v>34.8</v>
      </c>
      <c r="L46" s="181">
        <v>34.1</v>
      </c>
      <c r="M46" s="181">
        <v>0</v>
      </c>
      <c r="N46" s="181">
        <v>27</v>
      </c>
      <c r="O46" s="181">
        <v>0</v>
      </c>
      <c r="P46" s="181">
        <v>35</v>
      </c>
      <c r="Q46" s="181">
        <v>15.1</v>
      </c>
      <c r="R46" s="181">
        <v>27.5</v>
      </c>
      <c r="S46" s="5"/>
    </row>
    <row r="47" spans="1:19" ht="12.75">
      <c r="A47" s="24" t="s">
        <v>42</v>
      </c>
      <c r="B47" s="21">
        <v>4297</v>
      </c>
      <c r="C47" s="164">
        <v>2143</v>
      </c>
      <c r="D47" s="181">
        <v>30</v>
      </c>
      <c r="E47" s="181">
        <v>0</v>
      </c>
      <c r="F47" s="181">
        <v>12</v>
      </c>
      <c r="G47" s="181">
        <v>2.8</v>
      </c>
      <c r="H47" s="181">
        <v>13</v>
      </c>
      <c r="I47" s="181">
        <v>4.4</v>
      </c>
      <c r="J47" s="181">
        <v>14.7</v>
      </c>
      <c r="K47" s="181">
        <v>20.9</v>
      </c>
      <c r="L47" s="181">
        <v>17.4</v>
      </c>
      <c r="M47" s="181">
        <v>11</v>
      </c>
      <c r="N47" s="181">
        <v>14.7</v>
      </c>
      <c r="O47" s="181">
        <v>0</v>
      </c>
      <c r="P47" s="181">
        <v>0</v>
      </c>
      <c r="Q47" s="181">
        <v>0</v>
      </c>
      <c r="R47" s="181">
        <v>22.6</v>
      </c>
      <c r="S47" s="5"/>
    </row>
    <row r="48" spans="1:19" ht="12.75">
      <c r="A48" s="24"/>
      <c r="B48" s="21"/>
      <c r="C48" s="164"/>
      <c r="D48" s="181"/>
      <c r="E48" s="181"/>
      <c r="F48" s="181"/>
      <c r="G48" s="181"/>
      <c r="H48" s="181"/>
      <c r="I48" s="181"/>
      <c r="J48" s="181"/>
      <c r="K48" s="181"/>
      <c r="L48" s="181"/>
      <c r="M48" s="181"/>
      <c r="N48" s="181"/>
      <c r="O48" s="181"/>
      <c r="P48" s="181"/>
      <c r="Q48" s="181"/>
      <c r="R48" s="181"/>
      <c r="S48" s="5"/>
    </row>
    <row r="49" spans="1:19" ht="12.75">
      <c r="A49" s="24" t="s">
        <v>43</v>
      </c>
      <c r="B49" s="21">
        <v>4364</v>
      </c>
      <c r="C49" s="164">
        <v>2139</v>
      </c>
      <c r="D49" s="181">
        <v>22.6</v>
      </c>
      <c r="E49" s="181">
        <v>0</v>
      </c>
      <c r="F49" s="181">
        <v>0</v>
      </c>
      <c r="G49" s="181">
        <v>12.6</v>
      </c>
      <c r="H49" s="181">
        <v>28.7</v>
      </c>
      <c r="I49" s="181">
        <v>17</v>
      </c>
      <c r="J49" s="181">
        <v>8.8</v>
      </c>
      <c r="K49" s="181">
        <v>21.8</v>
      </c>
      <c r="L49" s="181">
        <v>20.1</v>
      </c>
      <c r="M49" s="181">
        <v>0</v>
      </c>
      <c r="N49" s="181">
        <v>18.8</v>
      </c>
      <c r="O49" s="181">
        <v>0</v>
      </c>
      <c r="P49" s="181">
        <v>0</v>
      </c>
      <c r="Q49" s="181">
        <v>17.3</v>
      </c>
      <c r="R49" s="181">
        <v>27.2</v>
      </c>
      <c r="S49" s="5"/>
    </row>
    <row r="50" spans="1:19" ht="12.75">
      <c r="A50" s="24" t="s">
        <v>44</v>
      </c>
      <c r="B50" s="21">
        <v>27427</v>
      </c>
      <c r="C50" s="164">
        <v>11850</v>
      </c>
      <c r="D50" s="181">
        <v>26.9</v>
      </c>
      <c r="E50" s="181">
        <v>0</v>
      </c>
      <c r="F50" s="181">
        <v>0</v>
      </c>
      <c r="G50" s="181">
        <v>20</v>
      </c>
      <c r="H50" s="181">
        <v>22.4</v>
      </c>
      <c r="I50" s="181">
        <v>18.4</v>
      </c>
      <c r="J50" s="181">
        <v>16.8</v>
      </c>
      <c r="K50" s="181">
        <v>23.6</v>
      </c>
      <c r="L50" s="181">
        <v>13.2</v>
      </c>
      <c r="M50" s="181">
        <v>13.7</v>
      </c>
      <c r="N50" s="181">
        <v>28.8</v>
      </c>
      <c r="O50" s="181">
        <v>30.4</v>
      </c>
      <c r="P50" s="181">
        <v>0</v>
      </c>
      <c r="Q50" s="181">
        <v>0</v>
      </c>
      <c r="R50" s="181">
        <v>28.3</v>
      </c>
      <c r="S50" s="5"/>
    </row>
    <row r="51" spans="1:19" ht="12.75">
      <c r="A51" s="24" t="s">
        <v>45</v>
      </c>
      <c r="B51" s="21">
        <v>14005</v>
      </c>
      <c r="C51" s="164">
        <v>6377</v>
      </c>
      <c r="D51" s="181">
        <v>29.3</v>
      </c>
      <c r="E51" s="181">
        <v>26</v>
      </c>
      <c r="F51" s="181">
        <v>0</v>
      </c>
      <c r="G51" s="181">
        <v>25.9</v>
      </c>
      <c r="H51" s="181">
        <v>11</v>
      </c>
      <c r="I51" s="181">
        <v>22.4</v>
      </c>
      <c r="J51" s="181">
        <v>25.8</v>
      </c>
      <c r="K51" s="181">
        <v>32.3</v>
      </c>
      <c r="L51" s="181">
        <v>30.1</v>
      </c>
      <c r="M51" s="181">
        <v>20.9</v>
      </c>
      <c r="N51" s="181">
        <v>22.8</v>
      </c>
      <c r="O51" s="181">
        <v>37.8</v>
      </c>
      <c r="P51" s="181">
        <v>1</v>
      </c>
      <c r="Q51" s="181">
        <v>15.8</v>
      </c>
      <c r="R51" s="181">
        <v>33.8</v>
      </c>
      <c r="S51" s="5"/>
    </row>
    <row r="52" spans="1:19" ht="12.75">
      <c r="A52" s="24" t="s">
        <v>46</v>
      </c>
      <c r="B52" s="21">
        <v>93169</v>
      </c>
      <c r="C52" s="164">
        <v>33881</v>
      </c>
      <c r="D52" s="181">
        <v>29</v>
      </c>
      <c r="E52" s="181">
        <v>37.9</v>
      </c>
      <c r="F52" s="181">
        <v>37.4</v>
      </c>
      <c r="G52" s="181">
        <v>23.4</v>
      </c>
      <c r="H52" s="181">
        <v>20</v>
      </c>
      <c r="I52" s="181">
        <v>13.3</v>
      </c>
      <c r="J52" s="181">
        <v>30.2</v>
      </c>
      <c r="K52" s="181">
        <v>33.1</v>
      </c>
      <c r="L52" s="181">
        <v>8</v>
      </c>
      <c r="M52" s="181">
        <v>19.6</v>
      </c>
      <c r="N52" s="181">
        <v>22.9</v>
      </c>
      <c r="O52" s="181">
        <v>35</v>
      </c>
      <c r="P52" s="181">
        <v>0</v>
      </c>
      <c r="Q52" s="181">
        <v>5.5</v>
      </c>
      <c r="R52" s="181">
        <v>29.8</v>
      </c>
      <c r="S52" s="5"/>
    </row>
    <row r="53" spans="1:19" ht="12.75">
      <c r="A53" s="24" t="s">
        <v>47</v>
      </c>
      <c r="B53" s="21">
        <v>17178</v>
      </c>
      <c r="C53" s="164">
        <v>6690</v>
      </c>
      <c r="D53" s="181">
        <v>25.9</v>
      </c>
      <c r="E53" s="181">
        <v>14</v>
      </c>
      <c r="F53" s="181">
        <v>29.5</v>
      </c>
      <c r="G53" s="181">
        <v>17.4</v>
      </c>
      <c r="H53" s="181">
        <v>17.5</v>
      </c>
      <c r="I53" s="181">
        <v>20.9</v>
      </c>
      <c r="J53" s="181">
        <v>0</v>
      </c>
      <c r="K53" s="181">
        <v>22.8</v>
      </c>
      <c r="L53" s="181">
        <v>12.7</v>
      </c>
      <c r="M53" s="181">
        <v>20</v>
      </c>
      <c r="N53" s="181">
        <v>20</v>
      </c>
      <c r="O53" s="181">
        <v>0</v>
      </c>
      <c r="P53" s="181">
        <v>0</v>
      </c>
      <c r="Q53" s="181">
        <v>0</v>
      </c>
      <c r="R53" s="181">
        <v>27.1</v>
      </c>
      <c r="S53" s="5"/>
    </row>
    <row r="54" spans="1:19" ht="12.75">
      <c r="A54" s="24"/>
      <c r="B54" s="21"/>
      <c r="C54" s="164"/>
      <c r="D54" s="181"/>
      <c r="E54" s="181"/>
      <c r="F54" s="181"/>
      <c r="G54" s="181"/>
      <c r="H54" s="181"/>
      <c r="I54" s="181"/>
      <c r="J54" s="181"/>
      <c r="K54" s="181"/>
      <c r="L54" s="181"/>
      <c r="M54" s="181"/>
      <c r="N54" s="181"/>
      <c r="O54" s="181"/>
      <c r="P54" s="181"/>
      <c r="Q54" s="181"/>
      <c r="R54" s="181"/>
      <c r="S54" s="5"/>
    </row>
    <row r="55" spans="1:19" ht="12.75">
      <c r="A55" s="24" t="s">
        <v>48</v>
      </c>
      <c r="B55" s="21">
        <v>2397</v>
      </c>
      <c r="C55" s="164">
        <v>1008</v>
      </c>
      <c r="D55" s="181">
        <v>21.6</v>
      </c>
      <c r="E55" s="181">
        <v>13.7</v>
      </c>
      <c r="F55" s="181">
        <v>0</v>
      </c>
      <c r="G55" s="181">
        <v>14.8</v>
      </c>
      <c r="H55" s="181">
        <v>20.3</v>
      </c>
      <c r="I55" s="181">
        <v>12.2</v>
      </c>
      <c r="J55" s="181">
        <v>10.2</v>
      </c>
      <c r="K55" s="181">
        <v>29.2</v>
      </c>
      <c r="L55" s="181">
        <v>13.1</v>
      </c>
      <c r="M55" s="181">
        <v>17</v>
      </c>
      <c r="N55" s="181">
        <v>18.1</v>
      </c>
      <c r="O55" s="181">
        <v>0</v>
      </c>
      <c r="P55" s="181">
        <v>0</v>
      </c>
      <c r="Q55" s="181">
        <v>0</v>
      </c>
      <c r="R55" s="181">
        <v>23</v>
      </c>
      <c r="S55" s="5"/>
    </row>
    <row r="56" spans="1:19" ht="12.75">
      <c r="A56" s="24" t="s">
        <v>49</v>
      </c>
      <c r="B56" s="21">
        <v>46359</v>
      </c>
      <c r="C56" s="164">
        <v>36282</v>
      </c>
      <c r="D56" s="181">
        <v>25.8</v>
      </c>
      <c r="E56" s="181">
        <v>40</v>
      </c>
      <c r="F56" s="181">
        <v>28.4</v>
      </c>
      <c r="G56" s="181">
        <v>28.2</v>
      </c>
      <c r="H56" s="181">
        <v>35.6</v>
      </c>
      <c r="I56" s="181">
        <v>22.1</v>
      </c>
      <c r="J56" s="181">
        <v>0</v>
      </c>
      <c r="K56" s="181">
        <v>27.6</v>
      </c>
      <c r="L56" s="181">
        <v>18.2</v>
      </c>
      <c r="M56" s="181">
        <v>20.9</v>
      </c>
      <c r="N56" s="181">
        <v>17.9</v>
      </c>
      <c r="O56" s="181">
        <v>0</v>
      </c>
      <c r="P56" s="181">
        <v>0</v>
      </c>
      <c r="Q56" s="181">
        <v>18.7</v>
      </c>
      <c r="R56" s="181">
        <v>32.6</v>
      </c>
      <c r="S56" s="5"/>
    </row>
    <row r="57" spans="1:19" ht="12.75">
      <c r="A57" s="24" t="s">
        <v>50</v>
      </c>
      <c r="B57" s="21">
        <v>7778</v>
      </c>
      <c r="C57" s="164">
        <v>3988</v>
      </c>
      <c r="D57" s="181">
        <v>28.4</v>
      </c>
      <c r="E57" s="181">
        <v>22</v>
      </c>
      <c r="F57" s="181">
        <v>36.3</v>
      </c>
      <c r="G57" s="181">
        <v>21.9</v>
      </c>
      <c r="H57" s="181">
        <v>25.6</v>
      </c>
      <c r="I57" s="181">
        <v>19.7</v>
      </c>
      <c r="J57" s="181">
        <v>0</v>
      </c>
      <c r="K57" s="181">
        <v>26.7</v>
      </c>
      <c r="L57" s="181">
        <v>25.4</v>
      </c>
      <c r="M57" s="181">
        <v>20.2</v>
      </c>
      <c r="N57" s="181">
        <v>24.4</v>
      </c>
      <c r="O57" s="181">
        <v>0</v>
      </c>
      <c r="P57" s="181">
        <v>0</v>
      </c>
      <c r="Q57" s="181">
        <v>0</v>
      </c>
      <c r="R57" s="181">
        <v>23.4</v>
      </c>
      <c r="S57" s="5"/>
    </row>
    <row r="58" spans="1:19" ht="12.75">
      <c r="A58" s="24" t="s">
        <v>51</v>
      </c>
      <c r="B58" s="21">
        <v>10897</v>
      </c>
      <c r="C58" s="164">
        <v>7378</v>
      </c>
      <c r="D58" s="181">
        <v>21</v>
      </c>
      <c r="E58" s="181">
        <v>4.3</v>
      </c>
      <c r="F58" s="181">
        <v>0</v>
      </c>
      <c r="G58" s="181">
        <v>15.2</v>
      </c>
      <c r="H58" s="181">
        <v>16.8</v>
      </c>
      <c r="I58" s="181">
        <v>15.5</v>
      </c>
      <c r="J58" s="181">
        <v>9</v>
      </c>
      <c r="K58" s="181">
        <v>16.9</v>
      </c>
      <c r="L58" s="181">
        <v>13.8</v>
      </c>
      <c r="M58" s="181">
        <v>12.5</v>
      </c>
      <c r="N58" s="181">
        <v>21.1</v>
      </c>
      <c r="O58" s="181">
        <v>0</v>
      </c>
      <c r="P58" s="181">
        <v>0</v>
      </c>
      <c r="Q58" s="181">
        <v>28.5</v>
      </c>
      <c r="R58" s="181">
        <v>20.9</v>
      </c>
      <c r="S58" s="5"/>
    </row>
    <row r="59" spans="1:19" ht="12.75">
      <c r="A59" s="24" t="s">
        <v>52</v>
      </c>
      <c r="B59" s="21">
        <v>66070</v>
      </c>
      <c r="C59" s="164">
        <v>17665</v>
      </c>
      <c r="D59" s="181">
        <v>21.9</v>
      </c>
      <c r="E59" s="181">
        <v>39.9</v>
      </c>
      <c r="F59" s="181">
        <v>0</v>
      </c>
      <c r="G59" s="181">
        <v>14.2</v>
      </c>
      <c r="H59" s="181">
        <v>4</v>
      </c>
      <c r="I59" s="181">
        <v>14.7</v>
      </c>
      <c r="J59" s="181">
        <v>12.4</v>
      </c>
      <c r="K59" s="181">
        <v>19.4</v>
      </c>
      <c r="L59" s="181">
        <v>14.6</v>
      </c>
      <c r="M59" s="181">
        <v>14.3</v>
      </c>
      <c r="N59" s="181">
        <v>0</v>
      </c>
      <c r="O59" s="181">
        <v>0</v>
      </c>
      <c r="P59" s="181">
        <v>0</v>
      </c>
      <c r="Q59" s="181">
        <v>8.7</v>
      </c>
      <c r="R59" s="181">
        <v>20.1</v>
      </c>
      <c r="S59" s="5"/>
    </row>
    <row r="60" spans="1:19" ht="12.75">
      <c r="A60" s="24"/>
      <c r="B60" s="21"/>
      <c r="C60" s="164"/>
      <c r="D60" s="181"/>
      <c r="E60" s="181"/>
      <c r="F60" s="181"/>
      <c r="G60" s="181"/>
      <c r="H60" s="181"/>
      <c r="I60" s="181"/>
      <c r="J60" s="181"/>
      <c r="K60" s="181"/>
      <c r="L60" s="181"/>
      <c r="M60" s="181"/>
      <c r="N60" s="181"/>
      <c r="O60" s="181"/>
      <c r="P60" s="181"/>
      <c r="Q60" s="181"/>
      <c r="R60" s="181"/>
      <c r="S60" s="5"/>
    </row>
    <row r="61" spans="1:19" ht="12.75">
      <c r="A61" s="24" t="s">
        <v>53</v>
      </c>
      <c r="B61" s="21">
        <v>14187</v>
      </c>
      <c r="C61" s="164">
        <v>1351</v>
      </c>
      <c r="D61" s="181">
        <v>27.6</v>
      </c>
      <c r="E61" s="181">
        <v>25.6</v>
      </c>
      <c r="F61" s="181">
        <v>21.4</v>
      </c>
      <c r="G61" s="181">
        <v>31.8</v>
      </c>
      <c r="H61" s="181">
        <v>33.2</v>
      </c>
      <c r="I61" s="181">
        <v>20.6</v>
      </c>
      <c r="J61" s="181">
        <v>30.2</v>
      </c>
      <c r="K61" s="181">
        <v>29</v>
      </c>
      <c r="L61" s="181">
        <v>25.5</v>
      </c>
      <c r="M61" s="181">
        <v>30</v>
      </c>
      <c r="N61" s="181">
        <v>14.9</v>
      </c>
      <c r="O61" s="181">
        <v>30</v>
      </c>
      <c r="P61" s="181">
        <v>35</v>
      </c>
      <c r="Q61" s="181">
        <v>22.6</v>
      </c>
      <c r="R61" s="181">
        <v>29.9</v>
      </c>
      <c r="S61" s="5"/>
    </row>
    <row r="62" spans="1:19" ht="12.75">
      <c r="A62" s="24" t="s">
        <v>54</v>
      </c>
      <c r="B62" s="21">
        <v>9647</v>
      </c>
      <c r="C62" s="164">
        <v>3444</v>
      </c>
      <c r="D62" s="181">
        <v>23.7</v>
      </c>
      <c r="E62" s="181">
        <v>33.3</v>
      </c>
      <c r="F62" s="181">
        <v>0</v>
      </c>
      <c r="G62" s="181">
        <v>25.7</v>
      </c>
      <c r="H62" s="181">
        <v>0</v>
      </c>
      <c r="I62" s="181">
        <v>20</v>
      </c>
      <c r="J62" s="181">
        <v>0</v>
      </c>
      <c r="K62" s="181">
        <v>23.3</v>
      </c>
      <c r="L62" s="181">
        <v>0</v>
      </c>
      <c r="M62" s="181">
        <v>23.2</v>
      </c>
      <c r="N62" s="181">
        <v>25.6</v>
      </c>
      <c r="O62" s="181">
        <v>0</v>
      </c>
      <c r="P62" s="181">
        <v>0</v>
      </c>
      <c r="Q62" s="181">
        <v>23.5</v>
      </c>
      <c r="R62" s="181">
        <v>25.5</v>
      </c>
      <c r="S62" s="5"/>
    </row>
    <row r="63" spans="1:19" ht="12.75">
      <c r="A63" s="24" t="s">
        <v>55</v>
      </c>
      <c r="B63" s="21">
        <v>8472</v>
      </c>
      <c r="C63" s="164">
        <v>5109</v>
      </c>
      <c r="D63" s="181">
        <v>26.9</v>
      </c>
      <c r="E63" s="181">
        <v>14.7</v>
      </c>
      <c r="F63" s="181">
        <v>0</v>
      </c>
      <c r="G63" s="181">
        <v>21.6</v>
      </c>
      <c r="H63" s="181">
        <v>16.2</v>
      </c>
      <c r="I63" s="181">
        <v>12.2</v>
      </c>
      <c r="J63" s="181">
        <v>19.7</v>
      </c>
      <c r="K63" s="181">
        <v>23.6</v>
      </c>
      <c r="L63" s="181">
        <v>28.1</v>
      </c>
      <c r="M63" s="181">
        <v>10</v>
      </c>
      <c r="N63" s="181">
        <v>24.9</v>
      </c>
      <c r="O63" s="181">
        <v>30.2</v>
      </c>
      <c r="P63" s="181">
        <v>0</v>
      </c>
      <c r="Q63" s="181">
        <v>26.5</v>
      </c>
      <c r="R63" s="181">
        <v>29</v>
      </c>
      <c r="S63" s="5"/>
    </row>
    <row r="64" spans="1:19" ht="12.75">
      <c r="A64" s="24" t="s">
        <v>56</v>
      </c>
      <c r="B64" s="21">
        <v>977</v>
      </c>
      <c r="C64" s="164">
        <v>620</v>
      </c>
      <c r="D64" s="181">
        <v>20.4</v>
      </c>
      <c r="E64" s="181">
        <v>0</v>
      </c>
      <c r="F64" s="181">
        <v>0</v>
      </c>
      <c r="G64" s="181">
        <v>0</v>
      </c>
      <c r="H64" s="181">
        <v>32</v>
      </c>
      <c r="I64" s="181">
        <v>9.5</v>
      </c>
      <c r="J64" s="181">
        <v>17.7</v>
      </c>
      <c r="K64" s="181">
        <v>26.8</v>
      </c>
      <c r="L64" s="181">
        <v>14</v>
      </c>
      <c r="M64" s="181">
        <v>11.8</v>
      </c>
      <c r="N64" s="181">
        <v>22.1</v>
      </c>
      <c r="O64" s="181">
        <v>0</v>
      </c>
      <c r="P64" s="181">
        <v>0</v>
      </c>
      <c r="Q64" s="181">
        <v>0</v>
      </c>
      <c r="R64" s="181">
        <v>22.5</v>
      </c>
      <c r="S64" s="5"/>
    </row>
    <row r="65" spans="1:19" ht="12.75">
      <c r="A65" s="24" t="s">
        <v>57</v>
      </c>
      <c r="B65" s="21">
        <v>54633</v>
      </c>
      <c r="C65" s="164">
        <v>33465</v>
      </c>
      <c r="D65" s="181">
        <v>24.6</v>
      </c>
      <c r="E65" s="181">
        <v>0</v>
      </c>
      <c r="F65" s="181">
        <v>0</v>
      </c>
      <c r="G65" s="181">
        <v>15.6</v>
      </c>
      <c r="H65" s="181">
        <v>20</v>
      </c>
      <c r="I65" s="181">
        <v>10.1</v>
      </c>
      <c r="J65" s="181">
        <v>25.6</v>
      </c>
      <c r="K65" s="181">
        <v>0</v>
      </c>
      <c r="L65" s="181">
        <v>0</v>
      </c>
      <c r="M65" s="181">
        <v>0</v>
      </c>
      <c r="N65" s="181">
        <v>33.2</v>
      </c>
      <c r="O65" s="181">
        <v>0</v>
      </c>
      <c r="P65" s="181">
        <v>22.4</v>
      </c>
      <c r="Q65" s="181">
        <v>18.9</v>
      </c>
      <c r="R65" s="181">
        <v>32.3</v>
      </c>
      <c r="S65" s="5"/>
    </row>
    <row r="66" spans="1:19" ht="12.75">
      <c r="A66" s="24"/>
      <c r="B66" s="21"/>
      <c r="C66" s="164"/>
      <c r="D66" s="181"/>
      <c r="E66" s="181"/>
      <c r="F66" s="181"/>
      <c r="G66" s="181"/>
      <c r="H66" s="181"/>
      <c r="I66" s="181"/>
      <c r="J66" s="181"/>
      <c r="K66" s="181"/>
      <c r="L66" s="181"/>
      <c r="M66" s="181"/>
      <c r="N66" s="181"/>
      <c r="O66" s="181"/>
      <c r="P66" s="181"/>
      <c r="Q66" s="181"/>
      <c r="R66" s="181"/>
      <c r="S66" s="5"/>
    </row>
    <row r="67" spans="1:19" ht="12.75">
      <c r="A67" s="24" t="s">
        <v>58</v>
      </c>
      <c r="B67" s="21">
        <v>48387</v>
      </c>
      <c r="C67" s="164">
        <v>20124</v>
      </c>
      <c r="D67" s="181">
        <v>26.7</v>
      </c>
      <c r="E67" s="181">
        <v>21.2</v>
      </c>
      <c r="F67" s="181">
        <v>14</v>
      </c>
      <c r="G67" s="181">
        <v>17</v>
      </c>
      <c r="H67" s="181">
        <v>0</v>
      </c>
      <c r="I67" s="181">
        <v>16.2</v>
      </c>
      <c r="J67" s="181">
        <v>17.4</v>
      </c>
      <c r="K67" s="181">
        <v>18.5</v>
      </c>
      <c r="L67" s="181">
        <v>2.2</v>
      </c>
      <c r="M67" s="181">
        <v>6.9</v>
      </c>
      <c r="N67" s="181">
        <v>22.7</v>
      </c>
      <c r="O67" s="181">
        <v>0</v>
      </c>
      <c r="P67" s="181">
        <v>7.6</v>
      </c>
      <c r="Q67" s="181">
        <v>0</v>
      </c>
      <c r="R67" s="181">
        <v>27.6</v>
      </c>
      <c r="S67" s="5"/>
    </row>
    <row r="68" spans="1:19" ht="12.75">
      <c r="A68" s="24" t="s">
        <v>59</v>
      </c>
      <c r="B68" s="21">
        <v>6544</v>
      </c>
      <c r="C68" s="164">
        <v>3282</v>
      </c>
      <c r="D68" s="181">
        <v>24.1</v>
      </c>
      <c r="E68" s="181">
        <v>0</v>
      </c>
      <c r="F68" s="181">
        <v>0</v>
      </c>
      <c r="G68" s="181">
        <v>19.3</v>
      </c>
      <c r="H68" s="181">
        <v>20.7</v>
      </c>
      <c r="I68" s="181">
        <v>17.1</v>
      </c>
      <c r="J68" s="181">
        <v>0</v>
      </c>
      <c r="K68" s="181">
        <v>20.3</v>
      </c>
      <c r="L68" s="181">
        <v>15.4</v>
      </c>
      <c r="M68" s="181">
        <v>12.3</v>
      </c>
      <c r="N68" s="181">
        <v>16.1</v>
      </c>
      <c r="O68" s="181">
        <v>0</v>
      </c>
      <c r="P68" s="181">
        <v>0</v>
      </c>
      <c r="Q68" s="181">
        <v>0</v>
      </c>
      <c r="R68" s="181">
        <v>24.5</v>
      </c>
      <c r="S68" s="5"/>
    </row>
    <row r="69" spans="1:19" ht="12.75">
      <c r="A69" s="24" t="s">
        <v>60</v>
      </c>
      <c r="B69" s="21">
        <v>4407</v>
      </c>
      <c r="C69" s="164">
        <v>2767</v>
      </c>
      <c r="D69" s="181">
        <v>20.2</v>
      </c>
      <c r="E69" s="181">
        <v>25</v>
      </c>
      <c r="F69" s="181">
        <v>23.5</v>
      </c>
      <c r="G69" s="181">
        <v>23.2</v>
      </c>
      <c r="H69" s="181">
        <v>20.4</v>
      </c>
      <c r="I69" s="181">
        <v>18.2</v>
      </c>
      <c r="J69" s="181">
        <v>23.5</v>
      </c>
      <c r="K69" s="181">
        <v>23.4</v>
      </c>
      <c r="L69" s="181">
        <v>11.7</v>
      </c>
      <c r="M69" s="181">
        <v>10.4</v>
      </c>
      <c r="N69" s="181">
        <v>15.9</v>
      </c>
      <c r="O69" s="181">
        <v>0</v>
      </c>
      <c r="P69" s="181">
        <v>0</v>
      </c>
      <c r="Q69" s="181">
        <v>11.4</v>
      </c>
      <c r="R69" s="181">
        <v>21.1</v>
      </c>
      <c r="S69" s="5"/>
    </row>
    <row r="70" spans="1:19" ht="12.75">
      <c r="A70" s="24" t="s">
        <v>61</v>
      </c>
      <c r="B70" s="169">
        <v>405</v>
      </c>
      <c r="C70" s="164">
        <v>64</v>
      </c>
      <c r="D70" s="181">
        <v>33.9</v>
      </c>
      <c r="E70" s="181">
        <v>0</v>
      </c>
      <c r="F70" s="181">
        <v>39</v>
      </c>
      <c r="G70" s="181">
        <v>31.8</v>
      </c>
      <c r="H70" s="181">
        <v>31.4</v>
      </c>
      <c r="I70" s="181">
        <v>30.1</v>
      </c>
      <c r="J70" s="181">
        <v>26.6</v>
      </c>
      <c r="K70" s="181">
        <v>32.6</v>
      </c>
      <c r="L70" s="181">
        <v>24.3</v>
      </c>
      <c r="M70" s="181">
        <v>27.4</v>
      </c>
      <c r="N70" s="181">
        <v>30</v>
      </c>
      <c r="O70" s="181">
        <v>0</v>
      </c>
      <c r="P70" s="181">
        <v>0</v>
      </c>
      <c r="Q70" s="181">
        <v>26.1</v>
      </c>
      <c r="R70" s="181">
        <v>30</v>
      </c>
      <c r="S70" s="5"/>
    </row>
    <row r="71" spans="1:19" ht="12.75">
      <c r="A71" s="24" t="s">
        <v>62</v>
      </c>
      <c r="B71" s="21">
        <v>9634</v>
      </c>
      <c r="C71" s="164">
        <v>6596</v>
      </c>
      <c r="D71" s="181">
        <v>28.1</v>
      </c>
      <c r="E71" s="181">
        <v>16.5</v>
      </c>
      <c r="F71" s="181">
        <v>0</v>
      </c>
      <c r="G71" s="181">
        <v>17.4</v>
      </c>
      <c r="H71" s="181">
        <v>18.5</v>
      </c>
      <c r="I71" s="181">
        <v>15.6</v>
      </c>
      <c r="J71" s="181">
        <v>0</v>
      </c>
      <c r="K71" s="181">
        <v>18.6</v>
      </c>
      <c r="L71" s="181">
        <v>17.7</v>
      </c>
      <c r="M71" s="181">
        <v>10.4</v>
      </c>
      <c r="N71" s="181">
        <v>15.3</v>
      </c>
      <c r="O71" s="181">
        <v>0</v>
      </c>
      <c r="P71" s="181">
        <v>0</v>
      </c>
      <c r="Q71" s="181">
        <v>0</v>
      </c>
      <c r="R71" s="181">
        <v>28.2</v>
      </c>
      <c r="S71" s="5"/>
    </row>
    <row r="72" spans="1:19" ht="12.75">
      <c r="A72" s="24"/>
      <c r="B72" s="21"/>
      <c r="C72" s="164"/>
      <c r="D72" s="181"/>
      <c r="E72" s="181"/>
      <c r="F72" s="181"/>
      <c r="G72" s="181"/>
      <c r="H72" s="181"/>
      <c r="I72" s="181"/>
      <c r="J72" s="181"/>
      <c r="K72" s="181"/>
      <c r="L72" s="181"/>
      <c r="M72" s="181"/>
      <c r="N72" s="181"/>
      <c r="O72" s="181"/>
      <c r="P72" s="181"/>
      <c r="Q72" s="181"/>
      <c r="R72" s="181"/>
      <c r="S72" s="5"/>
    </row>
    <row r="73" spans="1:19" ht="12.75">
      <c r="A73" s="24" t="s">
        <v>63</v>
      </c>
      <c r="B73" s="21">
        <v>40778</v>
      </c>
      <c r="C73" s="164">
        <v>24648</v>
      </c>
      <c r="D73" s="181">
        <v>18.1</v>
      </c>
      <c r="E73" s="181">
        <v>0</v>
      </c>
      <c r="F73" s="181">
        <v>24.8</v>
      </c>
      <c r="G73" s="181">
        <v>0</v>
      </c>
      <c r="H73" s="181">
        <v>18</v>
      </c>
      <c r="I73" s="181">
        <v>13.4</v>
      </c>
      <c r="J73" s="181">
        <v>15.5</v>
      </c>
      <c r="K73" s="181">
        <v>21</v>
      </c>
      <c r="L73" s="181">
        <v>14.9</v>
      </c>
      <c r="M73" s="181">
        <v>18.3</v>
      </c>
      <c r="N73" s="181">
        <v>18.6</v>
      </c>
      <c r="O73" s="181">
        <v>20.3</v>
      </c>
      <c r="P73" s="181">
        <v>0</v>
      </c>
      <c r="Q73" s="181">
        <v>18.2</v>
      </c>
      <c r="R73" s="181">
        <v>22.8</v>
      </c>
      <c r="S73" s="5"/>
    </row>
    <row r="74" spans="1:19" ht="12.75">
      <c r="A74" s="24" t="s">
        <v>64</v>
      </c>
      <c r="B74" s="21">
        <v>9352</v>
      </c>
      <c r="C74" s="164">
        <v>2393</v>
      </c>
      <c r="D74" s="181">
        <v>26.2</v>
      </c>
      <c r="E74" s="181">
        <v>0</v>
      </c>
      <c r="F74" s="181">
        <v>28.3</v>
      </c>
      <c r="G74" s="181">
        <v>21.9</v>
      </c>
      <c r="H74" s="181">
        <v>30</v>
      </c>
      <c r="I74" s="181">
        <v>16.6</v>
      </c>
      <c r="J74" s="181">
        <v>19.2</v>
      </c>
      <c r="K74" s="181">
        <v>28.5</v>
      </c>
      <c r="L74" s="181">
        <v>0</v>
      </c>
      <c r="M74" s="181">
        <v>0</v>
      </c>
      <c r="N74" s="181">
        <v>15.2</v>
      </c>
      <c r="O74" s="181">
        <v>0</v>
      </c>
      <c r="P74" s="181">
        <v>0</v>
      </c>
      <c r="Q74" s="181">
        <v>0</v>
      </c>
      <c r="R74" s="181">
        <v>24.2</v>
      </c>
      <c r="S74" s="5"/>
    </row>
    <row r="75" spans="1:19" ht="12.75">
      <c r="A75" s="24" t="s">
        <v>65</v>
      </c>
      <c r="B75" s="21">
        <v>11639</v>
      </c>
      <c r="C75" s="164">
        <v>9527</v>
      </c>
      <c r="D75" s="181">
        <v>16.6</v>
      </c>
      <c r="E75" s="181">
        <v>10.3</v>
      </c>
      <c r="F75" s="181">
        <v>7</v>
      </c>
      <c r="G75" s="181">
        <v>15.3</v>
      </c>
      <c r="H75" s="181">
        <v>13.9</v>
      </c>
      <c r="I75" s="181">
        <v>20.5</v>
      </c>
      <c r="J75" s="181">
        <v>23.5</v>
      </c>
      <c r="K75" s="181">
        <v>14.9</v>
      </c>
      <c r="L75" s="181">
        <v>10.2</v>
      </c>
      <c r="M75" s="181">
        <v>8.1</v>
      </c>
      <c r="N75" s="181">
        <v>14.4</v>
      </c>
      <c r="O75" s="181">
        <v>0</v>
      </c>
      <c r="P75" s="181">
        <v>0</v>
      </c>
      <c r="Q75" s="181">
        <v>0</v>
      </c>
      <c r="R75" s="181">
        <v>23.1</v>
      </c>
      <c r="S75" s="5"/>
    </row>
    <row r="76" spans="1:19" ht="13.5" thickBot="1">
      <c r="A76" s="25" t="s">
        <v>66</v>
      </c>
      <c r="B76" s="61">
        <v>78</v>
      </c>
      <c r="C76" s="165">
        <v>49</v>
      </c>
      <c r="D76" s="182">
        <v>23.5</v>
      </c>
      <c r="E76" s="182">
        <v>20</v>
      </c>
      <c r="F76" s="182">
        <v>0</v>
      </c>
      <c r="G76" s="182">
        <v>32.3</v>
      </c>
      <c r="H76" s="182">
        <v>40</v>
      </c>
      <c r="I76" s="182">
        <v>20.9</v>
      </c>
      <c r="J76" s="182">
        <v>0</v>
      </c>
      <c r="K76" s="182">
        <v>0</v>
      </c>
      <c r="L76" s="182">
        <v>0</v>
      </c>
      <c r="M76" s="182">
        <v>0</v>
      </c>
      <c r="N76" s="182">
        <v>14.9</v>
      </c>
      <c r="O76" s="182">
        <v>0</v>
      </c>
      <c r="P76" s="182">
        <v>0</v>
      </c>
      <c r="Q76" s="182">
        <v>0</v>
      </c>
      <c r="R76" s="182">
        <v>35.3</v>
      </c>
      <c r="S76" s="5"/>
    </row>
    <row r="77" spans="1:2" ht="12.75">
      <c r="A77" t="s">
        <v>161</v>
      </c>
      <c r="B77" s="79"/>
    </row>
    <row r="78" ht="12.75">
      <c r="A78" t="s">
        <v>413</v>
      </c>
    </row>
  </sheetData>
  <mergeCells count="4">
    <mergeCell ref="A2:R2"/>
    <mergeCell ref="A3:R3"/>
    <mergeCell ref="A4:R4"/>
    <mergeCell ref="D7:R7"/>
  </mergeCells>
  <printOptions horizontalCentered="1"/>
  <pageMargins left="0.25" right="0.25" top="0.25" bottom="0.25" header="0.5" footer="0.5"/>
  <pageSetup fitToHeight="1" fitToWidth="1" horizontalDpi="600" verticalDpi="600" orientation="landscape" scale="58" r:id="rId1"/>
</worksheet>
</file>

<file path=xl/worksheets/sheet16.xml><?xml version="1.0" encoding="utf-8"?>
<worksheet xmlns="http://schemas.openxmlformats.org/spreadsheetml/2006/main" xmlns:r="http://schemas.openxmlformats.org/officeDocument/2006/relationships">
  <sheetPr>
    <pageSetUpPr fitToPage="1"/>
  </sheetPr>
  <dimension ref="A1:I71"/>
  <sheetViews>
    <sheetView workbookViewId="0" topLeftCell="A1">
      <selection activeCell="A1" sqref="A1"/>
    </sheetView>
  </sheetViews>
  <sheetFormatPr defaultColWidth="9.140625" defaultRowHeight="12.75"/>
  <cols>
    <col min="1" max="1" width="18.00390625" style="0" customWidth="1"/>
    <col min="2" max="2" width="11.421875" style="0" customWidth="1"/>
    <col min="3" max="3" width="19.8515625" style="0" customWidth="1"/>
    <col min="4" max="4" width="19.140625" style="0" customWidth="1"/>
    <col min="5" max="5" width="15.7109375" style="0" customWidth="1"/>
    <col min="6" max="6" width="15.57421875" style="0" customWidth="1"/>
    <col min="7" max="8" width="15.421875" style="0" customWidth="1"/>
    <col min="9" max="9" width="14.7109375" style="0" customWidth="1"/>
  </cols>
  <sheetData>
    <row r="1" spans="1:9" ht="12.75">
      <c r="A1" s="22"/>
      <c r="B1" s="22"/>
      <c r="C1" s="22"/>
      <c r="D1" s="22"/>
      <c r="E1" s="22"/>
      <c r="F1" s="22"/>
      <c r="G1" s="22"/>
      <c r="H1" s="22"/>
      <c r="I1" s="22" t="s">
        <v>252</v>
      </c>
    </row>
    <row r="2" spans="1:9" ht="12.75">
      <c r="A2" s="245" t="s">
        <v>0</v>
      </c>
      <c r="B2" s="245"/>
      <c r="C2" s="245"/>
      <c r="D2" s="245"/>
      <c r="E2" s="245"/>
      <c r="F2" s="245"/>
      <c r="G2" s="245"/>
      <c r="H2" s="245"/>
      <c r="I2" s="245"/>
    </row>
    <row r="3" spans="1:9" ht="12.75">
      <c r="A3" s="245" t="s">
        <v>374</v>
      </c>
      <c r="B3" s="245"/>
      <c r="C3" s="245"/>
      <c r="D3" s="245"/>
      <c r="E3" s="245"/>
      <c r="F3" s="245"/>
      <c r="G3" s="245"/>
      <c r="H3" s="245"/>
      <c r="I3" s="245"/>
    </row>
    <row r="4" spans="1:9" ht="12.75">
      <c r="A4" s="245" t="s">
        <v>406</v>
      </c>
      <c r="B4" s="245"/>
      <c r="C4" s="245"/>
      <c r="D4" s="245"/>
      <c r="E4" s="245"/>
      <c r="F4" s="245"/>
      <c r="G4" s="245"/>
      <c r="H4" s="245"/>
      <c r="I4" s="245"/>
    </row>
    <row r="5" spans="1:9" ht="12.75">
      <c r="A5" s="171"/>
      <c r="B5" s="171"/>
      <c r="C5" s="171"/>
      <c r="D5" s="171"/>
      <c r="E5" s="171"/>
      <c r="F5" s="171"/>
      <c r="G5" s="171"/>
      <c r="H5" s="171"/>
      <c r="I5" s="171"/>
    </row>
    <row r="6" spans="1:9" ht="13.5" thickBot="1">
      <c r="A6" s="22"/>
      <c r="B6" s="22"/>
      <c r="C6" s="22"/>
      <c r="D6" s="22"/>
      <c r="E6" s="22"/>
      <c r="F6" s="22"/>
      <c r="G6" s="22" t="s">
        <v>257</v>
      </c>
      <c r="H6" s="22"/>
      <c r="I6" s="22"/>
    </row>
    <row r="7" spans="1:9" ht="13.5" thickBot="1">
      <c r="A7" s="23"/>
      <c r="B7" s="23"/>
      <c r="C7" s="23"/>
      <c r="D7" s="246" t="s">
        <v>375</v>
      </c>
      <c r="E7" s="247"/>
      <c r="F7" s="247"/>
      <c r="G7" s="247"/>
      <c r="H7" s="247"/>
      <c r="I7" s="248"/>
    </row>
    <row r="8" spans="1:9" ht="95.25" customHeight="1" thickBot="1">
      <c r="A8" s="25" t="s">
        <v>3</v>
      </c>
      <c r="B8" s="205" t="s">
        <v>221</v>
      </c>
      <c r="C8" s="159" t="s">
        <v>376</v>
      </c>
      <c r="D8" s="159" t="s">
        <v>377</v>
      </c>
      <c r="E8" s="206" t="s">
        <v>378</v>
      </c>
      <c r="F8" s="185" t="s">
        <v>379</v>
      </c>
      <c r="G8" s="185" t="s">
        <v>380</v>
      </c>
      <c r="H8" s="185" t="s">
        <v>381</v>
      </c>
      <c r="I8" s="185" t="s">
        <v>382</v>
      </c>
    </row>
    <row r="9" spans="1:9" ht="12.75">
      <c r="A9" s="24" t="s">
        <v>7</v>
      </c>
      <c r="B9" s="199">
        <f>SUM(B11:B69)</f>
        <v>952523</v>
      </c>
      <c r="C9" s="196">
        <f>SUM(C11:C69)</f>
        <v>307784</v>
      </c>
      <c r="D9" s="196">
        <f aca="true" t="shared" si="0" ref="D9:I9">SUM(D11:D69)</f>
        <v>644739</v>
      </c>
      <c r="E9" s="196">
        <f t="shared" si="0"/>
        <v>515628</v>
      </c>
      <c r="F9" s="196">
        <f t="shared" si="0"/>
        <v>46888</v>
      </c>
      <c r="G9" s="196">
        <f t="shared" si="0"/>
        <v>52741</v>
      </c>
      <c r="H9" s="196">
        <f t="shared" si="0"/>
        <v>25993</v>
      </c>
      <c r="I9" s="196">
        <f t="shared" si="0"/>
        <v>3504</v>
      </c>
    </row>
    <row r="10" spans="1:9" ht="12.75">
      <c r="A10" s="24"/>
      <c r="B10" s="200"/>
      <c r="C10" s="10"/>
      <c r="D10" s="10"/>
      <c r="E10" s="10"/>
      <c r="F10" s="10"/>
      <c r="G10" s="10"/>
      <c r="H10" s="10"/>
      <c r="I10" s="10"/>
    </row>
    <row r="11" spans="1:9" ht="12.75">
      <c r="A11" s="24" t="s">
        <v>8</v>
      </c>
      <c r="B11" s="21">
        <v>7893</v>
      </c>
      <c r="C11" s="21">
        <v>2990</v>
      </c>
      <c r="D11" s="21">
        <v>4903</v>
      </c>
      <c r="E11" s="21">
        <v>3869</v>
      </c>
      <c r="F11" s="21">
        <v>390</v>
      </c>
      <c r="G11" s="21">
        <v>409</v>
      </c>
      <c r="H11" s="21">
        <v>170</v>
      </c>
      <c r="I11" s="21">
        <v>65</v>
      </c>
    </row>
    <row r="12" spans="1:9" ht="12.75">
      <c r="A12" s="24" t="s">
        <v>9</v>
      </c>
      <c r="B12" s="21">
        <v>2891</v>
      </c>
      <c r="C12" s="21">
        <v>1259</v>
      </c>
      <c r="D12" s="21">
        <v>1632</v>
      </c>
      <c r="E12" s="21">
        <v>1149</v>
      </c>
      <c r="F12" s="21">
        <v>222</v>
      </c>
      <c r="G12" s="21">
        <v>176</v>
      </c>
      <c r="H12" s="21">
        <v>84</v>
      </c>
      <c r="I12" s="21">
        <v>1</v>
      </c>
    </row>
    <row r="13" spans="1:9" ht="12.75">
      <c r="A13" s="24" t="s">
        <v>12</v>
      </c>
      <c r="B13" s="21">
        <v>25929</v>
      </c>
      <c r="C13" s="21">
        <v>6610</v>
      </c>
      <c r="D13" s="21">
        <v>19319</v>
      </c>
      <c r="E13" s="21">
        <v>16589</v>
      </c>
      <c r="F13" s="21">
        <v>1443</v>
      </c>
      <c r="G13" s="21">
        <v>901</v>
      </c>
      <c r="H13" s="21">
        <v>363</v>
      </c>
      <c r="I13" s="21">
        <v>23</v>
      </c>
    </row>
    <row r="14" spans="1:9" ht="12.75">
      <c r="A14" s="24" t="s">
        <v>14</v>
      </c>
      <c r="B14" s="21">
        <v>4752</v>
      </c>
      <c r="C14" s="21">
        <v>1316</v>
      </c>
      <c r="D14" s="21">
        <v>3436</v>
      </c>
      <c r="E14" s="21">
        <v>2838</v>
      </c>
      <c r="F14" s="21">
        <v>157</v>
      </c>
      <c r="G14" s="21">
        <v>230</v>
      </c>
      <c r="H14" s="21">
        <v>200</v>
      </c>
      <c r="I14" s="21">
        <v>12</v>
      </c>
    </row>
    <row r="15" spans="1:9" ht="12.75">
      <c r="A15" s="24" t="s">
        <v>15</v>
      </c>
      <c r="B15" s="21">
        <v>190245</v>
      </c>
      <c r="C15" s="21">
        <v>44091</v>
      </c>
      <c r="D15" s="21">
        <v>146154</v>
      </c>
      <c r="E15" s="21">
        <v>118655</v>
      </c>
      <c r="F15" s="21">
        <v>9436</v>
      </c>
      <c r="G15" s="21">
        <v>10564</v>
      </c>
      <c r="H15" s="21">
        <v>6307</v>
      </c>
      <c r="I15" s="21">
        <v>1192</v>
      </c>
    </row>
    <row r="16" spans="1:9" ht="12.75">
      <c r="A16" s="24" t="s">
        <v>17</v>
      </c>
      <c r="B16" s="21">
        <v>8483</v>
      </c>
      <c r="C16" s="21">
        <v>2996</v>
      </c>
      <c r="D16" s="21">
        <v>5487</v>
      </c>
      <c r="E16" s="21">
        <v>4310</v>
      </c>
      <c r="F16" s="21">
        <v>561</v>
      </c>
      <c r="G16" s="21">
        <v>372</v>
      </c>
      <c r="H16" s="21">
        <v>230</v>
      </c>
      <c r="I16" s="21">
        <v>15</v>
      </c>
    </row>
    <row r="17" spans="1:9" ht="12.75">
      <c r="A17" s="24" t="s">
        <v>18</v>
      </c>
      <c r="B17" s="21">
        <v>9570</v>
      </c>
      <c r="C17" s="21">
        <v>2323</v>
      </c>
      <c r="D17" s="21">
        <v>7247</v>
      </c>
      <c r="E17" s="21">
        <v>5772</v>
      </c>
      <c r="F17" s="21">
        <v>403</v>
      </c>
      <c r="G17" s="21">
        <v>766</v>
      </c>
      <c r="H17" s="21">
        <v>268</v>
      </c>
      <c r="I17" s="21">
        <v>38</v>
      </c>
    </row>
    <row r="18" spans="1:9" ht="12.75">
      <c r="A18" s="24" t="s">
        <v>19</v>
      </c>
      <c r="B18" s="21">
        <v>2933</v>
      </c>
      <c r="C18" s="21">
        <v>647</v>
      </c>
      <c r="D18" s="21">
        <v>2286</v>
      </c>
      <c r="E18" s="21">
        <v>2059</v>
      </c>
      <c r="F18" s="21">
        <v>70</v>
      </c>
      <c r="G18" s="21">
        <v>136</v>
      </c>
      <c r="H18" s="21">
        <v>22</v>
      </c>
      <c r="I18" s="21">
        <v>0</v>
      </c>
    </row>
    <row r="19" spans="1:9" ht="12.75">
      <c r="A19" s="24" t="s">
        <v>20</v>
      </c>
      <c r="B19" s="21">
        <v>9245</v>
      </c>
      <c r="C19" s="21">
        <v>1683</v>
      </c>
      <c r="D19" s="21">
        <v>7562</v>
      </c>
      <c r="E19" s="21">
        <v>6807</v>
      </c>
      <c r="F19" s="21">
        <v>189</v>
      </c>
      <c r="G19" s="21">
        <v>336</v>
      </c>
      <c r="H19" s="21">
        <v>214</v>
      </c>
      <c r="I19" s="21">
        <v>16</v>
      </c>
    </row>
    <row r="20" spans="1:9" ht="12.75">
      <c r="A20" s="24" t="s">
        <v>21</v>
      </c>
      <c r="B20" s="21">
        <v>17081</v>
      </c>
      <c r="C20" s="21">
        <v>7125</v>
      </c>
      <c r="D20" s="21">
        <v>9956</v>
      </c>
      <c r="E20" s="21">
        <v>8273</v>
      </c>
      <c r="F20" s="21">
        <v>536</v>
      </c>
      <c r="G20" s="21">
        <v>556</v>
      </c>
      <c r="H20" s="21">
        <v>432</v>
      </c>
      <c r="I20" s="21">
        <v>159</v>
      </c>
    </row>
    <row r="21" spans="1:9" ht="12.75">
      <c r="A21" s="24" t="s">
        <v>101</v>
      </c>
      <c r="B21" s="21"/>
      <c r="C21" s="21"/>
      <c r="D21" s="21"/>
      <c r="E21" s="21"/>
      <c r="F21" s="21"/>
      <c r="G21" s="21"/>
      <c r="H21" s="21"/>
      <c r="I21" s="21"/>
    </row>
    <row r="22" spans="1:9" ht="12.75">
      <c r="A22" s="24" t="s">
        <v>23</v>
      </c>
      <c r="B22" s="21">
        <v>25230</v>
      </c>
      <c r="C22" s="21">
        <v>6052</v>
      </c>
      <c r="D22" s="21">
        <v>19178</v>
      </c>
      <c r="E22" s="21">
        <v>16484</v>
      </c>
      <c r="F22" s="21">
        <v>896</v>
      </c>
      <c r="G22" s="21">
        <v>1165</v>
      </c>
      <c r="H22" s="21">
        <v>586</v>
      </c>
      <c r="I22" s="21">
        <v>47</v>
      </c>
    </row>
    <row r="23" spans="1:9" ht="12.75">
      <c r="A23" s="24" t="s">
        <v>24</v>
      </c>
      <c r="B23" s="21" t="s">
        <v>261</v>
      </c>
      <c r="C23" s="21" t="s">
        <v>261</v>
      </c>
      <c r="D23" s="21" t="s">
        <v>261</v>
      </c>
      <c r="E23" s="21" t="s">
        <v>261</v>
      </c>
      <c r="F23" s="21" t="s">
        <v>261</v>
      </c>
      <c r="G23" s="21" t="s">
        <v>261</v>
      </c>
      <c r="H23" s="21" t="s">
        <v>261</v>
      </c>
      <c r="I23" s="21" t="s">
        <v>261</v>
      </c>
    </row>
    <row r="24" spans="1:9" ht="12.75">
      <c r="A24" s="24" t="s">
        <v>25</v>
      </c>
      <c r="B24" s="21">
        <v>3468</v>
      </c>
      <c r="C24" s="21">
        <v>2453</v>
      </c>
      <c r="D24" s="21">
        <v>1016</v>
      </c>
      <c r="E24" s="21">
        <v>874</v>
      </c>
      <c r="F24" s="21">
        <v>54</v>
      </c>
      <c r="G24" s="21">
        <v>71</v>
      </c>
      <c r="H24" s="21">
        <v>17</v>
      </c>
      <c r="I24" s="21">
        <v>0</v>
      </c>
    </row>
    <row r="25" spans="1:9" ht="12.75">
      <c r="A25" s="24" t="s">
        <v>26</v>
      </c>
      <c r="B25" s="21">
        <v>575</v>
      </c>
      <c r="C25" s="21">
        <v>250</v>
      </c>
      <c r="D25" s="21">
        <v>326</v>
      </c>
      <c r="E25" s="21">
        <v>163</v>
      </c>
      <c r="F25" s="21">
        <v>65</v>
      </c>
      <c r="G25" s="21">
        <v>61</v>
      </c>
      <c r="H25" s="21">
        <v>32</v>
      </c>
      <c r="I25" s="21">
        <v>4</v>
      </c>
    </row>
    <row r="26" spans="1:9" ht="12.75">
      <c r="A26" s="24" t="s">
        <v>27</v>
      </c>
      <c r="B26" s="21">
        <v>10552</v>
      </c>
      <c r="C26" s="21">
        <v>5181</v>
      </c>
      <c r="D26" s="21">
        <v>5371</v>
      </c>
      <c r="E26" s="21">
        <v>4365</v>
      </c>
      <c r="F26" s="21">
        <v>375</v>
      </c>
      <c r="G26" s="21">
        <v>350</v>
      </c>
      <c r="H26" s="21">
        <v>253</v>
      </c>
      <c r="I26" s="21">
        <v>28</v>
      </c>
    </row>
    <row r="27" spans="1:9" ht="12.75">
      <c r="A27" s="24" t="s">
        <v>28</v>
      </c>
      <c r="B27" s="21">
        <v>24684</v>
      </c>
      <c r="C27" s="21">
        <v>7398</v>
      </c>
      <c r="D27" s="21">
        <v>17286</v>
      </c>
      <c r="E27" s="21">
        <v>15077</v>
      </c>
      <c r="F27" s="21">
        <v>673</v>
      </c>
      <c r="G27" s="21">
        <v>1016</v>
      </c>
      <c r="H27" s="21">
        <v>508</v>
      </c>
      <c r="I27" s="21">
        <v>13</v>
      </c>
    </row>
    <row r="28" spans="1:9" ht="12.75">
      <c r="A28" s="24" t="s">
        <v>29</v>
      </c>
      <c r="B28" s="21">
        <v>11589</v>
      </c>
      <c r="C28" s="21">
        <v>5798</v>
      </c>
      <c r="D28" s="21">
        <v>5791</v>
      </c>
      <c r="E28" s="21">
        <v>4510</v>
      </c>
      <c r="F28" s="21">
        <v>543</v>
      </c>
      <c r="G28" s="21">
        <v>523</v>
      </c>
      <c r="H28" s="21">
        <v>201</v>
      </c>
      <c r="I28" s="21">
        <v>15</v>
      </c>
    </row>
    <row r="29" spans="1:9" ht="12.75">
      <c r="A29" s="24" t="s">
        <v>30</v>
      </c>
      <c r="B29" s="21">
        <v>10965</v>
      </c>
      <c r="C29" s="21">
        <v>9652</v>
      </c>
      <c r="D29" s="21">
        <v>1313</v>
      </c>
      <c r="E29" s="21">
        <v>1074</v>
      </c>
      <c r="F29" s="21">
        <v>86</v>
      </c>
      <c r="G29" s="21">
        <v>77</v>
      </c>
      <c r="H29" s="21">
        <v>59</v>
      </c>
      <c r="I29" s="21">
        <v>17</v>
      </c>
    </row>
    <row r="30" spans="1:9" ht="12.75">
      <c r="A30" s="24" t="s">
        <v>31</v>
      </c>
      <c r="B30" s="21">
        <v>16025</v>
      </c>
      <c r="C30" s="21">
        <v>6838</v>
      </c>
      <c r="D30" s="21">
        <v>9187</v>
      </c>
      <c r="E30" s="21">
        <v>7895</v>
      </c>
      <c r="F30" s="21">
        <v>410</v>
      </c>
      <c r="G30" s="21">
        <v>577</v>
      </c>
      <c r="H30" s="21">
        <v>265</v>
      </c>
      <c r="I30" s="21">
        <v>40</v>
      </c>
    </row>
    <row r="31" spans="1:9" ht="12.75">
      <c r="A31" s="24" t="s">
        <v>32</v>
      </c>
      <c r="B31" s="21">
        <v>6925</v>
      </c>
      <c r="C31" s="21">
        <v>2466</v>
      </c>
      <c r="D31" s="21">
        <v>4458</v>
      </c>
      <c r="E31" s="21">
        <v>3431</v>
      </c>
      <c r="F31" s="21">
        <v>382</v>
      </c>
      <c r="G31" s="21">
        <v>422</v>
      </c>
      <c r="H31" s="21">
        <v>210</v>
      </c>
      <c r="I31" s="21">
        <v>13</v>
      </c>
    </row>
    <row r="32" spans="1:9" ht="12.75">
      <c r="A32" s="24" t="s">
        <v>101</v>
      </c>
      <c r="B32" s="21"/>
      <c r="C32" s="21"/>
      <c r="D32" s="21"/>
      <c r="E32" s="21"/>
      <c r="F32" s="21"/>
      <c r="G32" s="21"/>
      <c r="H32" s="21"/>
      <c r="I32" s="21"/>
    </row>
    <row r="33" spans="1:9" ht="12.75">
      <c r="A33" s="24" t="s">
        <v>33</v>
      </c>
      <c r="B33" s="21">
        <v>7130</v>
      </c>
      <c r="C33" s="21">
        <v>2285</v>
      </c>
      <c r="D33" s="21">
        <v>4846</v>
      </c>
      <c r="E33" s="21">
        <v>3673</v>
      </c>
      <c r="F33" s="21">
        <v>379</v>
      </c>
      <c r="G33" s="21">
        <v>518</v>
      </c>
      <c r="H33" s="21">
        <v>272</v>
      </c>
      <c r="I33" s="21">
        <v>4</v>
      </c>
    </row>
    <row r="34" spans="1:9" ht="12.75">
      <c r="A34" s="24" t="s">
        <v>34</v>
      </c>
      <c r="B34" s="21">
        <v>14230</v>
      </c>
      <c r="C34" s="21">
        <v>2306</v>
      </c>
      <c r="D34" s="21">
        <v>11924</v>
      </c>
      <c r="E34" s="21">
        <v>10073</v>
      </c>
      <c r="F34" s="21">
        <v>1014</v>
      </c>
      <c r="G34" s="21">
        <v>578</v>
      </c>
      <c r="H34" s="21">
        <v>237</v>
      </c>
      <c r="I34" s="21">
        <v>23</v>
      </c>
    </row>
    <row r="35" spans="1:9" ht="12.75">
      <c r="A35" s="24" t="s">
        <v>35</v>
      </c>
      <c r="B35" s="21">
        <v>10987</v>
      </c>
      <c r="C35" s="21">
        <v>6522</v>
      </c>
      <c r="D35" s="21">
        <v>4465</v>
      </c>
      <c r="E35" s="21">
        <v>3691</v>
      </c>
      <c r="F35" s="21">
        <v>328</v>
      </c>
      <c r="G35" s="21">
        <v>447</v>
      </c>
      <c r="H35" s="21">
        <v>0</v>
      </c>
      <c r="I35" s="21">
        <v>0</v>
      </c>
    </row>
    <row r="36" spans="1:9" ht="12.75">
      <c r="A36" s="24" t="s">
        <v>36</v>
      </c>
      <c r="B36" s="21">
        <v>44334</v>
      </c>
      <c r="C36" s="21">
        <v>10794</v>
      </c>
      <c r="D36" s="21">
        <v>33540</v>
      </c>
      <c r="E36" s="21">
        <v>28925</v>
      </c>
      <c r="F36" s="21">
        <v>1243</v>
      </c>
      <c r="G36" s="21">
        <v>2313</v>
      </c>
      <c r="H36" s="21">
        <v>1058</v>
      </c>
      <c r="I36" s="21">
        <v>1</v>
      </c>
    </row>
    <row r="37" spans="1:9" ht="12.75">
      <c r="A37" s="24" t="s">
        <v>37</v>
      </c>
      <c r="B37" s="21">
        <v>21360</v>
      </c>
      <c r="C37" s="21">
        <v>5749</v>
      </c>
      <c r="D37" s="21">
        <v>15611</v>
      </c>
      <c r="E37" s="21">
        <v>11212</v>
      </c>
      <c r="F37" s="21">
        <v>1967</v>
      </c>
      <c r="G37" s="21">
        <v>1824</v>
      </c>
      <c r="H37" s="21">
        <v>567</v>
      </c>
      <c r="I37" s="21">
        <v>43</v>
      </c>
    </row>
    <row r="38" spans="1:9" ht="12.75">
      <c r="A38" s="24" t="s">
        <v>38</v>
      </c>
      <c r="B38" s="21">
        <v>7939</v>
      </c>
      <c r="C38" s="21">
        <v>1672</v>
      </c>
      <c r="D38" s="21">
        <v>6267</v>
      </c>
      <c r="E38" s="21">
        <v>4993</v>
      </c>
      <c r="F38" s="21">
        <v>489</v>
      </c>
      <c r="G38" s="21">
        <v>619</v>
      </c>
      <c r="H38" s="21">
        <v>154</v>
      </c>
      <c r="I38" s="21">
        <v>13</v>
      </c>
    </row>
    <row r="39" spans="1:9" ht="12.75">
      <c r="A39" s="24" t="s">
        <v>39</v>
      </c>
      <c r="B39" s="21">
        <v>24732</v>
      </c>
      <c r="C39" s="21">
        <v>4929</v>
      </c>
      <c r="D39" s="21">
        <v>19803</v>
      </c>
      <c r="E39" s="21">
        <v>16655</v>
      </c>
      <c r="F39" s="21">
        <v>1133</v>
      </c>
      <c r="G39" s="21">
        <v>1420</v>
      </c>
      <c r="H39" s="21">
        <v>545</v>
      </c>
      <c r="I39" s="21">
        <v>50</v>
      </c>
    </row>
    <row r="40" spans="1:9" ht="12.75">
      <c r="A40" s="24" t="s">
        <v>40</v>
      </c>
      <c r="B40" s="21">
        <v>3675</v>
      </c>
      <c r="C40" s="21">
        <v>3408</v>
      </c>
      <c r="D40" s="21">
        <v>267</v>
      </c>
      <c r="E40" s="21">
        <v>20</v>
      </c>
      <c r="F40" s="21">
        <v>126</v>
      </c>
      <c r="G40" s="21">
        <v>47</v>
      </c>
      <c r="H40" s="21">
        <v>74</v>
      </c>
      <c r="I40" s="21">
        <v>0</v>
      </c>
    </row>
    <row r="41" spans="1:9" ht="12.75">
      <c r="A41" s="24" t="s">
        <v>41</v>
      </c>
      <c r="B41" s="21">
        <v>6109</v>
      </c>
      <c r="C41" s="21">
        <v>2142</v>
      </c>
      <c r="D41" s="21">
        <v>3967</v>
      </c>
      <c r="E41" s="21">
        <v>3004</v>
      </c>
      <c r="F41" s="21">
        <v>470</v>
      </c>
      <c r="G41" s="21">
        <v>367</v>
      </c>
      <c r="H41" s="21">
        <v>78</v>
      </c>
      <c r="I41" s="21">
        <v>48</v>
      </c>
    </row>
    <row r="42" spans="1:9" ht="12.75">
      <c r="A42" s="24" t="s">
        <v>42</v>
      </c>
      <c r="B42" s="21">
        <v>3664</v>
      </c>
      <c r="C42" s="21">
        <v>1239</v>
      </c>
      <c r="D42" s="21">
        <v>2426</v>
      </c>
      <c r="E42" s="21">
        <v>1605</v>
      </c>
      <c r="F42" s="21">
        <v>561</v>
      </c>
      <c r="G42" s="21">
        <v>180</v>
      </c>
      <c r="H42" s="21">
        <v>78</v>
      </c>
      <c r="I42" s="21">
        <v>2</v>
      </c>
    </row>
    <row r="43" spans="1:9" ht="12.75">
      <c r="A43" s="24" t="s">
        <v>101</v>
      </c>
      <c r="B43" s="21"/>
      <c r="C43" s="21"/>
      <c r="D43" s="21"/>
      <c r="E43" s="21"/>
      <c r="F43" s="21"/>
      <c r="G43" s="21"/>
      <c r="H43" s="21"/>
      <c r="I43" s="21"/>
    </row>
    <row r="44" spans="1:9" ht="12.75">
      <c r="A44" s="24" t="s">
        <v>43</v>
      </c>
      <c r="B44" s="21">
        <v>3391</v>
      </c>
      <c r="C44" s="21">
        <v>1024</v>
      </c>
      <c r="D44" s="21">
        <v>2367</v>
      </c>
      <c r="E44" s="21">
        <v>1756</v>
      </c>
      <c r="F44" s="21">
        <v>227</v>
      </c>
      <c r="G44" s="21">
        <v>245</v>
      </c>
      <c r="H44" s="21">
        <v>118</v>
      </c>
      <c r="I44" s="21">
        <v>20</v>
      </c>
    </row>
    <row r="45" spans="1:9" ht="12.75">
      <c r="A45" s="24" t="s">
        <v>44</v>
      </c>
      <c r="B45" s="21">
        <v>24720</v>
      </c>
      <c r="C45" s="21">
        <v>8566</v>
      </c>
      <c r="D45" s="21">
        <v>16154</v>
      </c>
      <c r="E45" s="21">
        <v>13233</v>
      </c>
      <c r="F45" s="21">
        <v>1219</v>
      </c>
      <c r="G45" s="21">
        <v>1114</v>
      </c>
      <c r="H45" s="21">
        <v>463</v>
      </c>
      <c r="I45" s="21">
        <v>125</v>
      </c>
    </row>
    <row r="46" spans="1:9" ht="12.75">
      <c r="A46" s="24" t="s">
        <v>45</v>
      </c>
      <c r="B46" s="21">
        <v>10474</v>
      </c>
      <c r="C46" s="21">
        <v>4842</v>
      </c>
      <c r="D46" s="21">
        <v>5632</v>
      </c>
      <c r="E46" s="21">
        <v>4758</v>
      </c>
      <c r="F46" s="21">
        <v>252</v>
      </c>
      <c r="G46" s="21">
        <v>306</v>
      </c>
      <c r="H46" s="21">
        <v>212</v>
      </c>
      <c r="I46" s="21">
        <v>105</v>
      </c>
    </row>
    <row r="47" spans="1:9" ht="12.75">
      <c r="A47" s="24" t="s">
        <v>46</v>
      </c>
      <c r="B47" s="21">
        <v>69663</v>
      </c>
      <c r="C47" s="21">
        <v>26211</v>
      </c>
      <c r="D47" s="21">
        <v>43452</v>
      </c>
      <c r="E47" s="21">
        <v>37569</v>
      </c>
      <c r="F47" s="21">
        <v>1962</v>
      </c>
      <c r="G47" s="21">
        <v>3025</v>
      </c>
      <c r="H47" s="21">
        <v>896</v>
      </c>
      <c r="I47" s="21">
        <v>0</v>
      </c>
    </row>
    <row r="48" spans="1:9" ht="12.75">
      <c r="A48" s="24" t="s">
        <v>47</v>
      </c>
      <c r="B48" s="21">
        <v>14276</v>
      </c>
      <c r="C48" s="21">
        <v>4813</v>
      </c>
      <c r="D48" s="21">
        <v>9462</v>
      </c>
      <c r="E48" s="21">
        <v>7697</v>
      </c>
      <c r="F48" s="21">
        <v>632</v>
      </c>
      <c r="G48" s="21">
        <v>707</v>
      </c>
      <c r="H48" s="21">
        <v>426</v>
      </c>
      <c r="I48" s="21">
        <v>0</v>
      </c>
    </row>
    <row r="49" spans="1:9" ht="12.75">
      <c r="A49" s="24" t="s">
        <v>48</v>
      </c>
      <c r="B49" s="21">
        <v>1733</v>
      </c>
      <c r="C49" s="21">
        <v>450</v>
      </c>
      <c r="D49" s="21">
        <v>1283</v>
      </c>
      <c r="E49" s="21">
        <v>800</v>
      </c>
      <c r="F49" s="21">
        <v>167</v>
      </c>
      <c r="G49" s="21">
        <v>223</v>
      </c>
      <c r="H49" s="21">
        <v>81</v>
      </c>
      <c r="I49" s="21">
        <v>12</v>
      </c>
    </row>
    <row r="50" spans="1:9" ht="12.75">
      <c r="A50" s="24" t="s">
        <v>49</v>
      </c>
      <c r="B50" s="21">
        <v>39843</v>
      </c>
      <c r="C50" s="21">
        <v>26000</v>
      </c>
      <c r="D50" s="21">
        <v>13843</v>
      </c>
      <c r="E50" s="21">
        <v>9319</v>
      </c>
      <c r="F50" s="21">
        <v>1425</v>
      </c>
      <c r="G50" s="21">
        <v>1832</v>
      </c>
      <c r="H50" s="21">
        <v>1166</v>
      </c>
      <c r="I50" s="21">
        <v>102</v>
      </c>
    </row>
    <row r="51" spans="1:9" ht="12.75">
      <c r="A51" s="24" t="s">
        <v>50</v>
      </c>
      <c r="B51" s="21">
        <v>6122</v>
      </c>
      <c r="C51" s="21">
        <v>2031</v>
      </c>
      <c r="D51" s="21">
        <v>4091</v>
      </c>
      <c r="E51" s="21">
        <v>2442</v>
      </c>
      <c r="F51" s="21">
        <v>611</v>
      </c>
      <c r="G51" s="21">
        <v>490</v>
      </c>
      <c r="H51" s="21">
        <v>323</v>
      </c>
      <c r="I51" s="21">
        <v>226</v>
      </c>
    </row>
    <row r="52" spans="1:9" ht="12.75">
      <c r="A52" s="24" t="s">
        <v>51</v>
      </c>
      <c r="B52" s="21">
        <v>8474</v>
      </c>
      <c r="C52" s="21">
        <v>2733</v>
      </c>
      <c r="D52" s="21">
        <v>5741</v>
      </c>
      <c r="E52" s="21">
        <v>2502</v>
      </c>
      <c r="F52" s="21">
        <v>1652</v>
      </c>
      <c r="G52" s="21">
        <v>1110</v>
      </c>
      <c r="H52" s="21">
        <v>447</v>
      </c>
      <c r="I52" s="21">
        <v>30</v>
      </c>
    </row>
    <row r="53" spans="1:9" ht="12.75">
      <c r="A53" s="24" t="s">
        <v>52</v>
      </c>
      <c r="B53" s="21">
        <v>57384</v>
      </c>
      <c r="C53" s="21">
        <v>4294</v>
      </c>
      <c r="D53" s="21">
        <v>53089</v>
      </c>
      <c r="E53" s="21">
        <v>42741</v>
      </c>
      <c r="F53" s="21">
        <v>3628</v>
      </c>
      <c r="G53" s="21">
        <v>3952</v>
      </c>
      <c r="H53" s="21">
        <v>2473</v>
      </c>
      <c r="I53" s="21">
        <v>295</v>
      </c>
    </row>
    <row r="54" spans="1:9" ht="12.75">
      <c r="A54" s="24" t="s">
        <v>101</v>
      </c>
      <c r="B54" s="21"/>
      <c r="C54" s="21"/>
      <c r="D54" s="21"/>
      <c r="E54" s="21"/>
      <c r="F54" s="21"/>
      <c r="G54" s="21"/>
      <c r="H54" s="21"/>
      <c r="I54" s="21"/>
    </row>
    <row r="55" spans="1:9" ht="12.75">
      <c r="A55" s="24" t="s">
        <v>53</v>
      </c>
      <c r="B55" s="21">
        <v>13650</v>
      </c>
      <c r="C55" s="21">
        <v>1035</v>
      </c>
      <c r="D55" s="21">
        <v>12615</v>
      </c>
      <c r="E55" s="21">
        <v>12331</v>
      </c>
      <c r="F55" s="21">
        <v>46</v>
      </c>
      <c r="G55" s="21">
        <v>126</v>
      </c>
      <c r="H55" s="21">
        <v>106</v>
      </c>
      <c r="I55" s="21">
        <v>7</v>
      </c>
    </row>
    <row r="56" spans="1:9" ht="12.75">
      <c r="A56" s="24" t="s">
        <v>54</v>
      </c>
      <c r="B56" s="21">
        <v>7939</v>
      </c>
      <c r="C56" s="21">
        <v>1889</v>
      </c>
      <c r="D56" s="21">
        <v>6051</v>
      </c>
      <c r="E56" s="21">
        <v>4974</v>
      </c>
      <c r="F56" s="21">
        <v>312</v>
      </c>
      <c r="G56" s="21">
        <v>536</v>
      </c>
      <c r="H56" s="21">
        <v>221</v>
      </c>
      <c r="I56" s="21">
        <v>8</v>
      </c>
    </row>
    <row r="57" spans="1:9" ht="12.75">
      <c r="A57" s="24" t="s">
        <v>55</v>
      </c>
      <c r="B57" s="21">
        <v>7136</v>
      </c>
      <c r="C57" s="21">
        <v>3817</v>
      </c>
      <c r="D57" s="21">
        <v>3319</v>
      </c>
      <c r="E57" s="21">
        <v>2428</v>
      </c>
      <c r="F57" s="21">
        <v>289</v>
      </c>
      <c r="G57" s="21">
        <v>452</v>
      </c>
      <c r="H57" s="21">
        <v>150</v>
      </c>
      <c r="I57" s="21">
        <v>0</v>
      </c>
    </row>
    <row r="58" spans="1:9" ht="12.75">
      <c r="A58" s="24" t="s">
        <v>56</v>
      </c>
      <c r="B58" s="21">
        <v>749</v>
      </c>
      <c r="C58" s="21">
        <v>412</v>
      </c>
      <c r="D58" s="21">
        <v>336</v>
      </c>
      <c r="E58" s="21">
        <v>181</v>
      </c>
      <c r="F58" s="21">
        <v>61</v>
      </c>
      <c r="G58" s="21">
        <v>68</v>
      </c>
      <c r="H58" s="21">
        <v>25</v>
      </c>
      <c r="I58" s="21">
        <v>1</v>
      </c>
    </row>
    <row r="59" spans="1:9" ht="12.75">
      <c r="A59" s="24" t="s">
        <v>57</v>
      </c>
      <c r="B59" s="21">
        <v>42340</v>
      </c>
      <c r="C59" s="21">
        <v>21412</v>
      </c>
      <c r="D59" s="21">
        <v>20929</v>
      </c>
      <c r="E59" s="21">
        <v>14037</v>
      </c>
      <c r="F59" s="21">
        <v>1518</v>
      </c>
      <c r="G59" s="21">
        <v>3307</v>
      </c>
      <c r="H59" s="21">
        <v>1728</v>
      </c>
      <c r="I59" s="21">
        <v>339</v>
      </c>
    </row>
    <row r="60" spans="1:9" ht="12.75">
      <c r="A60" s="24" t="s">
        <v>58</v>
      </c>
      <c r="B60" s="21">
        <v>45934</v>
      </c>
      <c r="C60" s="21">
        <v>15684</v>
      </c>
      <c r="D60" s="21">
        <v>30250</v>
      </c>
      <c r="E60" s="21">
        <v>25946</v>
      </c>
      <c r="F60" s="21">
        <v>1951</v>
      </c>
      <c r="G60" s="21">
        <v>1603</v>
      </c>
      <c r="H60" s="21">
        <v>751</v>
      </c>
      <c r="I60" s="21">
        <v>0</v>
      </c>
    </row>
    <row r="61" spans="1:9" ht="12.75">
      <c r="A61" s="24" t="s">
        <v>59</v>
      </c>
      <c r="B61" s="21">
        <v>6049</v>
      </c>
      <c r="C61" s="21">
        <v>1599</v>
      </c>
      <c r="D61" s="21">
        <v>4450</v>
      </c>
      <c r="E61" s="21">
        <v>2822</v>
      </c>
      <c r="F61" s="21">
        <v>623</v>
      </c>
      <c r="G61" s="21">
        <v>587</v>
      </c>
      <c r="H61" s="21">
        <v>296</v>
      </c>
      <c r="I61" s="21">
        <v>122</v>
      </c>
    </row>
    <row r="62" spans="1:9" ht="12.75">
      <c r="A62" s="24" t="s">
        <v>60</v>
      </c>
      <c r="B62" s="21">
        <v>3356</v>
      </c>
      <c r="C62" s="21">
        <v>834</v>
      </c>
      <c r="D62" s="21">
        <v>2522</v>
      </c>
      <c r="E62" s="21">
        <v>1797</v>
      </c>
      <c r="F62" s="21">
        <v>339</v>
      </c>
      <c r="G62" s="21">
        <v>284</v>
      </c>
      <c r="H62" s="21">
        <v>94</v>
      </c>
      <c r="I62" s="21">
        <v>9</v>
      </c>
    </row>
    <row r="63" spans="1:9" ht="12.75">
      <c r="A63" s="24" t="s">
        <v>61</v>
      </c>
      <c r="B63" s="21">
        <v>399</v>
      </c>
      <c r="C63" s="21">
        <v>42</v>
      </c>
      <c r="D63" s="21">
        <v>356</v>
      </c>
      <c r="E63" s="21">
        <v>336</v>
      </c>
      <c r="F63" s="21">
        <v>2</v>
      </c>
      <c r="G63" s="21">
        <v>6</v>
      </c>
      <c r="H63" s="21">
        <v>12</v>
      </c>
      <c r="I63" s="21">
        <v>1</v>
      </c>
    </row>
    <row r="64" spans="1:9" ht="12.75">
      <c r="A64" s="24" t="s">
        <v>62</v>
      </c>
      <c r="B64" s="21">
        <v>9430</v>
      </c>
      <c r="C64" s="21">
        <v>4728</v>
      </c>
      <c r="D64" s="21">
        <v>4701</v>
      </c>
      <c r="E64" s="21">
        <v>2870</v>
      </c>
      <c r="F64" s="21">
        <v>572</v>
      </c>
      <c r="G64" s="21">
        <v>784</v>
      </c>
      <c r="H64" s="21">
        <v>434</v>
      </c>
      <c r="I64" s="21">
        <v>41</v>
      </c>
    </row>
    <row r="65" spans="1:9" ht="12.75">
      <c r="A65" s="24" t="s">
        <v>101</v>
      </c>
      <c r="B65" s="21"/>
      <c r="C65" s="21"/>
      <c r="D65" s="21"/>
      <c r="E65" s="21"/>
      <c r="F65" s="21"/>
      <c r="G65" s="21"/>
      <c r="H65" s="21"/>
      <c r="I65" s="21"/>
    </row>
    <row r="66" spans="1:9" ht="12.75">
      <c r="A66" s="24" t="s">
        <v>63</v>
      </c>
      <c r="B66" s="21">
        <v>29688</v>
      </c>
      <c r="C66" s="21">
        <v>10514</v>
      </c>
      <c r="D66" s="21">
        <v>19174</v>
      </c>
      <c r="E66" s="21">
        <v>10461</v>
      </c>
      <c r="F66" s="21">
        <v>3412</v>
      </c>
      <c r="G66" s="21">
        <v>3584</v>
      </c>
      <c r="H66" s="21">
        <v>1565</v>
      </c>
      <c r="I66" s="21">
        <v>152</v>
      </c>
    </row>
    <row r="67" spans="1:9" ht="12.75">
      <c r="A67" s="24" t="s">
        <v>64</v>
      </c>
      <c r="B67" s="21">
        <v>7325</v>
      </c>
      <c r="C67" s="21">
        <v>999</v>
      </c>
      <c r="D67" s="21">
        <v>6326</v>
      </c>
      <c r="E67" s="21">
        <v>5248</v>
      </c>
      <c r="F67" s="21">
        <v>401</v>
      </c>
      <c r="G67" s="21">
        <v>401</v>
      </c>
      <c r="H67" s="21">
        <v>273</v>
      </c>
      <c r="I67" s="21">
        <v>3</v>
      </c>
    </row>
    <row r="68" spans="1:9" ht="12.75">
      <c r="A68" s="24" t="s">
        <v>65</v>
      </c>
      <c r="B68" s="21">
        <v>9202</v>
      </c>
      <c r="C68" s="21">
        <v>5641</v>
      </c>
      <c r="D68" s="21">
        <v>3561</v>
      </c>
      <c r="E68" s="21">
        <v>1329</v>
      </c>
      <c r="F68" s="21">
        <v>983</v>
      </c>
      <c r="G68" s="21">
        <v>977</v>
      </c>
      <c r="H68" s="21">
        <v>248</v>
      </c>
      <c r="I68" s="21">
        <v>24</v>
      </c>
    </row>
    <row r="69" spans="1:9" ht="13.5" thickBot="1">
      <c r="A69" s="25" t="s">
        <v>66</v>
      </c>
      <c r="B69" s="61">
        <v>51</v>
      </c>
      <c r="C69" s="61">
        <v>40</v>
      </c>
      <c r="D69" s="61">
        <v>11</v>
      </c>
      <c r="E69" s="61">
        <v>6</v>
      </c>
      <c r="F69" s="61">
        <v>3</v>
      </c>
      <c r="G69" s="61">
        <v>1</v>
      </c>
      <c r="H69" s="61">
        <v>1</v>
      </c>
      <c r="I69" s="61">
        <v>0</v>
      </c>
    </row>
    <row r="71" ht="12.75">
      <c r="A71" t="s">
        <v>413</v>
      </c>
    </row>
  </sheetData>
  <mergeCells count="4">
    <mergeCell ref="A2:I2"/>
    <mergeCell ref="A3:I3"/>
    <mergeCell ref="A4:I4"/>
    <mergeCell ref="D7:I7"/>
  </mergeCells>
  <printOptions/>
  <pageMargins left="0.75" right="0.75" top="1" bottom="1" header="0.5" footer="0.5"/>
  <pageSetup fitToHeight="1" fitToWidth="1" horizontalDpi="600" verticalDpi="600" orientation="portrait" scale="61" r:id="rId1"/>
</worksheet>
</file>

<file path=xl/worksheets/sheet17.xml><?xml version="1.0" encoding="utf-8"?>
<worksheet xmlns="http://schemas.openxmlformats.org/spreadsheetml/2006/main" xmlns:r="http://schemas.openxmlformats.org/officeDocument/2006/relationships">
  <sheetPr>
    <pageSetUpPr fitToPage="1"/>
  </sheetPr>
  <dimension ref="A1:J71"/>
  <sheetViews>
    <sheetView workbookViewId="0" topLeftCell="A1">
      <selection activeCell="A1" sqref="A1"/>
    </sheetView>
  </sheetViews>
  <sheetFormatPr defaultColWidth="9.140625" defaultRowHeight="12.75"/>
  <cols>
    <col min="1" max="1" width="17.8515625" style="0" customWidth="1"/>
    <col min="2" max="2" width="13.28125" style="0" customWidth="1"/>
    <col min="3" max="3" width="18.421875" style="0" customWidth="1"/>
    <col min="4" max="4" width="19.140625" style="0" customWidth="1"/>
    <col min="5" max="5" width="15.7109375" style="0" customWidth="1"/>
    <col min="6" max="6" width="16.00390625" style="0" customWidth="1"/>
    <col min="7" max="7" width="15.00390625" style="0" customWidth="1"/>
    <col min="8" max="9" width="16.00390625" style="0" customWidth="1"/>
  </cols>
  <sheetData>
    <row r="1" spans="1:9" ht="12.75">
      <c r="A1" s="22"/>
      <c r="B1" s="22"/>
      <c r="C1" s="22"/>
      <c r="D1" s="22"/>
      <c r="E1" s="22"/>
      <c r="F1" s="22"/>
      <c r="G1" s="22"/>
      <c r="H1" s="22"/>
      <c r="I1" s="22" t="s">
        <v>254</v>
      </c>
    </row>
    <row r="2" spans="1:9" ht="12.75">
      <c r="A2" s="245" t="s">
        <v>383</v>
      </c>
      <c r="B2" s="245"/>
      <c r="C2" s="245"/>
      <c r="D2" s="245"/>
      <c r="E2" s="245"/>
      <c r="F2" s="245"/>
      <c r="G2" s="245"/>
      <c r="H2" s="245"/>
      <c r="I2" s="22"/>
    </row>
    <row r="3" spans="1:9" ht="12.75">
      <c r="A3" s="245" t="s">
        <v>384</v>
      </c>
      <c r="B3" s="245"/>
      <c r="C3" s="245"/>
      <c r="D3" s="245"/>
      <c r="E3" s="245"/>
      <c r="F3" s="245"/>
      <c r="G3" s="245"/>
      <c r="H3" s="245"/>
      <c r="I3" s="245"/>
    </row>
    <row r="4" spans="1:9" ht="12.75">
      <c r="A4" s="245" t="s">
        <v>406</v>
      </c>
      <c r="B4" s="245"/>
      <c r="C4" s="245"/>
      <c r="D4" s="245"/>
      <c r="E4" s="245"/>
      <c r="F4" s="245"/>
      <c r="G4" s="245"/>
      <c r="H4" s="245"/>
      <c r="I4" s="245"/>
    </row>
    <row r="5" spans="1:9" ht="12.75">
      <c r="A5" s="22"/>
      <c r="B5" s="22"/>
      <c r="C5" s="22"/>
      <c r="D5" s="22"/>
      <c r="E5" s="22"/>
      <c r="F5" s="22"/>
      <c r="G5" s="22"/>
      <c r="H5" s="22"/>
      <c r="I5" s="22"/>
    </row>
    <row r="6" spans="1:9" ht="13.5" thickBot="1">
      <c r="A6" s="22"/>
      <c r="B6" s="22"/>
      <c r="C6" s="22"/>
      <c r="D6" s="22"/>
      <c r="E6" s="22"/>
      <c r="F6" s="22"/>
      <c r="G6" s="22"/>
      <c r="H6" s="22"/>
      <c r="I6" s="22"/>
    </row>
    <row r="7" spans="1:9" ht="13.5" thickBot="1">
      <c r="A7" s="23"/>
      <c r="B7" s="23"/>
      <c r="C7" s="23"/>
      <c r="D7" s="258" t="s">
        <v>385</v>
      </c>
      <c r="E7" s="259"/>
      <c r="F7" s="259"/>
      <c r="G7" s="259"/>
      <c r="H7" s="259"/>
      <c r="I7" s="260"/>
    </row>
    <row r="8" spans="1:10" ht="111" customHeight="1" thickBot="1">
      <c r="A8" s="25" t="s">
        <v>3</v>
      </c>
      <c r="B8" s="205" t="s">
        <v>221</v>
      </c>
      <c r="C8" s="159" t="s">
        <v>390</v>
      </c>
      <c r="D8" s="159" t="s">
        <v>386</v>
      </c>
      <c r="E8" s="206" t="s">
        <v>378</v>
      </c>
      <c r="F8" s="185" t="s">
        <v>379</v>
      </c>
      <c r="G8" s="185" t="s">
        <v>380</v>
      </c>
      <c r="H8" s="185" t="s">
        <v>381</v>
      </c>
      <c r="I8" s="185" t="s">
        <v>382</v>
      </c>
      <c r="J8" t="s">
        <v>257</v>
      </c>
    </row>
    <row r="9" spans="1:9" ht="15">
      <c r="A9" s="24" t="s">
        <v>7</v>
      </c>
      <c r="B9" s="201">
        <f>SUM(B11:B69)</f>
        <v>952523</v>
      </c>
      <c r="C9" s="202">
        <f>not_parti_hrs!C9/$B9</f>
        <v>0.3231250059053692</v>
      </c>
      <c r="D9" s="202">
        <f>not_parti_hrs!D9/$B9</f>
        <v>0.6768749940946308</v>
      </c>
      <c r="E9" s="202">
        <f>not_parti_hrs!E9/$B9</f>
        <v>0.5413286608302371</v>
      </c>
      <c r="F9" s="202">
        <f>not_parti_hrs!F9/$B9</f>
        <v>0.04922505808258698</v>
      </c>
      <c r="G9" s="202">
        <f>not_parti_hrs!G9/$B9</f>
        <v>0.05536979159558352</v>
      </c>
      <c r="H9" s="202">
        <f>not_parti_hrs!H9/$B9</f>
        <v>0.027288579908306677</v>
      </c>
      <c r="I9" s="202">
        <f>not_parti_hrs!I9/$B9</f>
        <v>0.0036786513291542566</v>
      </c>
    </row>
    <row r="10" spans="1:9" ht="12.75">
      <c r="A10" s="24"/>
      <c r="B10" s="200"/>
      <c r="C10" s="10"/>
      <c r="D10" s="10"/>
      <c r="E10" s="10"/>
      <c r="F10" s="10"/>
      <c r="G10" s="10"/>
      <c r="H10" s="10"/>
      <c r="I10" s="10"/>
    </row>
    <row r="11" spans="1:9" ht="15">
      <c r="A11" s="24" t="s">
        <v>8</v>
      </c>
      <c r="B11" s="21">
        <f>not_parti_hrs!B11</f>
        <v>7893</v>
      </c>
      <c r="C11" s="203">
        <f>not_parti_hrs!C11/$B11</f>
        <v>0.37881667300139366</v>
      </c>
      <c r="D11" s="16">
        <f>not_parti_hrs!D11/$B11</f>
        <v>0.6211833269986063</v>
      </c>
      <c r="E11" s="16">
        <f>not_parti_hrs!E11/$B11</f>
        <v>0.49018117319143545</v>
      </c>
      <c r="F11" s="16">
        <f>not_parti_hrs!F11/$B11</f>
        <v>0.049410870391486124</v>
      </c>
      <c r="G11" s="16">
        <f>not_parti_hrs!G11/$B11</f>
        <v>0.05181806664132776</v>
      </c>
      <c r="H11" s="16">
        <f>not_parti_hrs!H11/$B11</f>
        <v>0.021538071709109336</v>
      </c>
      <c r="I11" s="16">
        <f>not_parti_hrs!I11/$B11</f>
        <v>0.008235145065247688</v>
      </c>
    </row>
    <row r="12" spans="1:9" ht="15">
      <c r="A12" s="24" t="s">
        <v>9</v>
      </c>
      <c r="B12" s="21">
        <f>not_parti_hrs!B12</f>
        <v>2891</v>
      </c>
      <c r="C12" s="203">
        <f>not_parti_hrs!C12/$B12</f>
        <v>0.43548945001729505</v>
      </c>
      <c r="D12" s="16">
        <f>not_parti_hrs!D12/$B12</f>
        <v>0.564510549982705</v>
      </c>
      <c r="E12" s="16">
        <f>not_parti_hrs!E12/$B12</f>
        <v>0.3974403320650294</v>
      </c>
      <c r="F12" s="16">
        <f>not_parti_hrs!F12/$B12</f>
        <v>0.07679003804911795</v>
      </c>
      <c r="G12" s="16">
        <f>not_parti_hrs!G12/$B12</f>
        <v>0.060878588723625046</v>
      </c>
      <c r="H12" s="16">
        <f>not_parti_hrs!H12/$B12</f>
        <v>0.029055690072639227</v>
      </c>
      <c r="I12" s="16">
        <f>not_parti_hrs!I12/$B12</f>
        <v>0.0003459010722933241</v>
      </c>
    </row>
    <row r="13" spans="1:9" ht="15">
      <c r="A13" s="24" t="s">
        <v>12</v>
      </c>
      <c r="B13" s="21">
        <f>not_parti_hrs!B13</f>
        <v>25929</v>
      </c>
      <c r="C13" s="203">
        <f>not_parti_hrs!C13/$B13</f>
        <v>0.25492691580855414</v>
      </c>
      <c r="D13" s="16">
        <f>not_parti_hrs!D13/$B13</f>
        <v>0.7450730841914459</v>
      </c>
      <c r="E13" s="16">
        <f>not_parti_hrs!E13/$B13</f>
        <v>0.6397855682826179</v>
      </c>
      <c r="F13" s="16">
        <f>not_parti_hrs!F13/$B13</f>
        <v>0.0556519726946662</v>
      </c>
      <c r="G13" s="16">
        <f>not_parti_hrs!G13/$B13</f>
        <v>0.03474873693547765</v>
      </c>
      <c r="H13" s="16">
        <f>not_parti_hrs!H13/$B13</f>
        <v>0.013999768598866135</v>
      </c>
      <c r="I13" s="16">
        <f>not_parti_hrs!I13/$B13</f>
        <v>0.0008870376798179644</v>
      </c>
    </row>
    <row r="14" spans="1:9" ht="15">
      <c r="A14" s="24" t="s">
        <v>14</v>
      </c>
      <c r="B14" s="21">
        <f>not_parti_hrs!B14</f>
        <v>4752</v>
      </c>
      <c r="C14" s="203">
        <f>not_parti_hrs!C14/$B14</f>
        <v>0.2769360269360269</v>
      </c>
      <c r="D14" s="16">
        <f>not_parti_hrs!D14/$B14</f>
        <v>0.7230639730639731</v>
      </c>
      <c r="E14" s="16">
        <f>not_parti_hrs!E14/$B14</f>
        <v>0.5972222222222222</v>
      </c>
      <c r="F14" s="16">
        <f>not_parti_hrs!F14/$B14</f>
        <v>0.03303872053872054</v>
      </c>
      <c r="G14" s="16">
        <f>not_parti_hrs!G14/$B14</f>
        <v>0.0484006734006734</v>
      </c>
      <c r="H14" s="16">
        <f>not_parti_hrs!H14/$B14</f>
        <v>0.04208754208754209</v>
      </c>
      <c r="I14" s="16">
        <f>not_parti_hrs!I14/$B14</f>
        <v>0.0025252525252525255</v>
      </c>
    </row>
    <row r="15" spans="1:9" ht="15">
      <c r="A15" s="24" t="s">
        <v>15</v>
      </c>
      <c r="B15" s="21">
        <f>not_parti_hrs!B15</f>
        <v>190245</v>
      </c>
      <c r="C15" s="203">
        <f>not_parti_hrs!C15/$B15</f>
        <v>0.2317590475439565</v>
      </c>
      <c r="D15" s="16">
        <f>not_parti_hrs!D15/$B15</f>
        <v>0.7682409524560435</v>
      </c>
      <c r="E15" s="16">
        <f>not_parti_hrs!E15/$B15</f>
        <v>0.6236957607295855</v>
      </c>
      <c r="F15" s="16">
        <f>not_parti_hrs!F15/$B15</f>
        <v>0.049599201030250464</v>
      </c>
      <c r="G15" s="16">
        <f>not_parti_hrs!G15/$B15</f>
        <v>0.055528397592577994</v>
      </c>
      <c r="H15" s="16">
        <f>not_parti_hrs!H15/$B15</f>
        <v>0.03315198822570895</v>
      </c>
      <c r="I15" s="16">
        <f>not_parti_hrs!I15/$B15</f>
        <v>0.006265604877920576</v>
      </c>
    </row>
    <row r="16" spans="1:9" ht="15">
      <c r="A16" s="24" t="s">
        <v>17</v>
      </c>
      <c r="B16" s="21">
        <f>not_parti_hrs!B16</f>
        <v>8483</v>
      </c>
      <c r="C16" s="203">
        <f>not_parti_hrs!C16/$B16</f>
        <v>0.3531769421195332</v>
      </c>
      <c r="D16" s="16">
        <f>not_parti_hrs!D16/$B16</f>
        <v>0.6468230578804668</v>
      </c>
      <c r="E16" s="16">
        <f>not_parti_hrs!E16/$B16</f>
        <v>0.5080749734763645</v>
      </c>
      <c r="F16" s="16">
        <f>not_parti_hrs!F16/$B16</f>
        <v>0.06613226452905811</v>
      </c>
      <c r="G16" s="16">
        <f>not_parti_hrs!G16/$B16</f>
        <v>0.04385241070376046</v>
      </c>
      <c r="H16" s="16">
        <f>not_parti_hrs!H16/$B16</f>
        <v>0.027113049628669103</v>
      </c>
      <c r="I16" s="16">
        <f>not_parti_hrs!I16/$B16</f>
        <v>0.0017682423670871154</v>
      </c>
    </row>
    <row r="17" spans="1:9" ht="15">
      <c r="A17" s="24" t="s">
        <v>18</v>
      </c>
      <c r="B17" s="21">
        <f>not_parti_hrs!B17</f>
        <v>9570</v>
      </c>
      <c r="C17" s="203">
        <f>not_parti_hrs!C17/$B17</f>
        <v>0.24273772204806687</v>
      </c>
      <c r="D17" s="16">
        <f>not_parti_hrs!D17/$B17</f>
        <v>0.7572622779519331</v>
      </c>
      <c r="E17" s="16">
        <f>not_parti_hrs!E17/$B17</f>
        <v>0.6031347962382445</v>
      </c>
      <c r="F17" s="16">
        <f>not_parti_hrs!F17/$B17</f>
        <v>0.04211076280041797</v>
      </c>
      <c r="G17" s="16">
        <f>not_parti_hrs!G17/$B17</f>
        <v>0.08004179728317659</v>
      </c>
      <c r="H17" s="16">
        <f>not_parti_hrs!H17/$B17</f>
        <v>0.02800417972831766</v>
      </c>
      <c r="I17" s="16">
        <f>not_parti_hrs!I17/$B17</f>
        <v>0.003970741901776384</v>
      </c>
    </row>
    <row r="18" spans="1:9" ht="15">
      <c r="A18" s="24" t="s">
        <v>19</v>
      </c>
      <c r="B18" s="21">
        <f>not_parti_hrs!B18</f>
        <v>2933</v>
      </c>
      <c r="C18" s="203">
        <f>not_parti_hrs!C18/$B18</f>
        <v>0.22059324923286738</v>
      </c>
      <c r="D18" s="16">
        <f>not_parti_hrs!D18/$B18</f>
        <v>0.7794067507671326</v>
      </c>
      <c r="E18" s="16">
        <f>not_parti_hrs!E18/$B18</f>
        <v>0.7020115922263893</v>
      </c>
      <c r="F18" s="16">
        <f>not_parti_hrs!F18/$B18</f>
        <v>0.02386634844868735</v>
      </c>
      <c r="G18" s="16">
        <f>not_parti_hrs!G18/$B18</f>
        <v>0.04636890555744971</v>
      </c>
      <c r="H18" s="16">
        <f>not_parti_hrs!H18/$B18</f>
        <v>0.007500852369587453</v>
      </c>
      <c r="I18" s="16">
        <f>not_parti_hrs!I18/$B18</f>
        <v>0</v>
      </c>
    </row>
    <row r="19" spans="1:9" ht="15">
      <c r="A19" s="24" t="s">
        <v>20</v>
      </c>
      <c r="B19" s="21">
        <f>not_parti_hrs!B19</f>
        <v>9245</v>
      </c>
      <c r="C19" s="203">
        <f>not_parti_hrs!C19/$B19</f>
        <v>0.18204434829637642</v>
      </c>
      <c r="D19" s="16">
        <f>not_parti_hrs!D19/$B19</f>
        <v>0.8179556517036236</v>
      </c>
      <c r="E19" s="16">
        <f>not_parti_hrs!E19/$B19</f>
        <v>0.7362898864250946</v>
      </c>
      <c r="F19" s="16">
        <f>not_parti_hrs!F19/$B19</f>
        <v>0.020443482963764196</v>
      </c>
      <c r="G19" s="16">
        <f>not_parti_hrs!G19/$B19</f>
        <v>0.03634396971335857</v>
      </c>
      <c r="H19" s="16">
        <f>not_parti_hrs!H19/$B19</f>
        <v>0.02314764737696052</v>
      </c>
      <c r="I19" s="16">
        <f>not_parti_hrs!I19/$B19</f>
        <v>0.0017306652244456463</v>
      </c>
    </row>
    <row r="20" spans="1:9" ht="15">
      <c r="A20" s="24" t="s">
        <v>21</v>
      </c>
      <c r="B20" s="21">
        <f>not_parti_hrs!B20</f>
        <v>17081</v>
      </c>
      <c r="C20" s="203">
        <f>not_parti_hrs!C20/$B20</f>
        <v>0.41713014460511677</v>
      </c>
      <c r="D20" s="16">
        <f>not_parti_hrs!D20/$B20</f>
        <v>0.5828698553948832</v>
      </c>
      <c r="E20" s="16">
        <f>not_parti_hrs!E20/$B20</f>
        <v>0.4843393243955272</v>
      </c>
      <c r="F20" s="16">
        <f>not_parti_hrs!F20/$B20</f>
        <v>0.031379895790644576</v>
      </c>
      <c r="G20" s="16">
        <f>not_parti_hrs!G20/$B20</f>
        <v>0.03255078742462385</v>
      </c>
      <c r="H20" s="16">
        <f>not_parti_hrs!H20/$B20</f>
        <v>0.025291259293952345</v>
      </c>
      <c r="I20" s="16">
        <f>not_parti_hrs!I20/$B20</f>
        <v>0.009308588490135238</v>
      </c>
    </row>
    <row r="21" spans="1:9" ht="15">
      <c r="A21" s="24" t="s">
        <v>101</v>
      </c>
      <c r="B21" s="169" t="s">
        <v>101</v>
      </c>
      <c r="C21" s="203" t="s">
        <v>101</v>
      </c>
      <c r="D21" s="183" t="s">
        <v>101</v>
      </c>
      <c r="E21" s="183" t="s">
        <v>101</v>
      </c>
      <c r="F21" s="183" t="s">
        <v>101</v>
      </c>
      <c r="G21" s="183" t="s">
        <v>101</v>
      </c>
      <c r="H21" s="183" t="s">
        <v>101</v>
      </c>
      <c r="I21" s="183" t="s">
        <v>101</v>
      </c>
    </row>
    <row r="22" spans="1:9" ht="15">
      <c r="A22" s="24" t="s">
        <v>23</v>
      </c>
      <c r="B22" s="21">
        <f>not_parti_hrs!B22</f>
        <v>25230</v>
      </c>
      <c r="C22" s="203">
        <f>not_parti_hrs!C22/$B22</f>
        <v>0.23987316686484345</v>
      </c>
      <c r="D22" s="16">
        <f>not_parti_hrs!D22/$B22</f>
        <v>0.7601268331351566</v>
      </c>
      <c r="E22" s="16">
        <f>not_parti_hrs!E22/$B22</f>
        <v>0.6533491874752279</v>
      </c>
      <c r="F22" s="16">
        <f>not_parti_hrs!F22/$B22</f>
        <v>0.035513277843836705</v>
      </c>
      <c r="G22" s="16">
        <f>not_parti_hrs!G22/$B22</f>
        <v>0.046175188267935</v>
      </c>
      <c r="H22" s="16">
        <f>not_parti_hrs!H22/$B22</f>
        <v>0.023226317875544987</v>
      </c>
      <c r="I22" s="16">
        <f>not_parti_hrs!I22/$B22</f>
        <v>0.00186286167261197</v>
      </c>
    </row>
    <row r="23" spans="1:9" ht="15">
      <c r="A23" s="24" t="s">
        <v>24</v>
      </c>
      <c r="B23" s="21" t="str">
        <f>not_parti_hrs!B23</f>
        <v>.</v>
      </c>
      <c r="C23" s="203" t="s">
        <v>101</v>
      </c>
      <c r="D23" s="183" t="s">
        <v>101</v>
      </c>
      <c r="E23" s="183" t="s">
        <v>101</v>
      </c>
      <c r="F23" s="183" t="s">
        <v>101</v>
      </c>
      <c r="G23" s="183" t="s">
        <v>101</v>
      </c>
      <c r="H23" s="183" t="s">
        <v>101</v>
      </c>
      <c r="I23" s="183" t="s">
        <v>101</v>
      </c>
    </row>
    <row r="24" spans="1:9" ht="15">
      <c r="A24" s="24" t="s">
        <v>25</v>
      </c>
      <c r="B24" s="21">
        <f>not_parti_hrs!B24</f>
        <v>3468</v>
      </c>
      <c r="C24" s="203">
        <f>not_parti_hrs!C24/$B24</f>
        <v>0.7073241061130334</v>
      </c>
      <c r="D24" s="16">
        <f>not_parti_hrs!D24/$B24</f>
        <v>0.29296424452133796</v>
      </c>
      <c r="E24" s="16">
        <f>not_parti_hrs!E24/$B24</f>
        <v>0.2520184544405998</v>
      </c>
      <c r="F24" s="16">
        <f>not_parti_hrs!F24/$B24</f>
        <v>0.015570934256055362</v>
      </c>
      <c r="G24" s="16">
        <f>not_parti_hrs!G24/$B24</f>
        <v>0.020472895040369088</v>
      </c>
      <c r="H24" s="16">
        <f>not_parti_hrs!H24/$B24</f>
        <v>0.004901960784313725</v>
      </c>
      <c r="I24" s="16">
        <f>not_parti_hrs!I24/$B24</f>
        <v>0</v>
      </c>
    </row>
    <row r="25" spans="1:9" ht="15">
      <c r="A25" s="24" t="s">
        <v>26</v>
      </c>
      <c r="B25" s="21">
        <f>not_parti_hrs!B25</f>
        <v>575</v>
      </c>
      <c r="C25" s="203">
        <f>not_parti_hrs!C25/$B25</f>
        <v>0.43478260869565216</v>
      </c>
      <c r="D25" s="16">
        <f>not_parti_hrs!D25/$B25</f>
        <v>0.5669565217391305</v>
      </c>
      <c r="E25" s="16">
        <f>not_parti_hrs!E25/$B25</f>
        <v>0.28347826086956524</v>
      </c>
      <c r="F25" s="16">
        <f>not_parti_hrs!F25/$B25</f>
        <v>0.11304347826086956</v>
      </c>
      <c r="G25" s="16">
        <f>not_parti_hrs!G25/$B25</f>
        <v>0.10608695652173913</v>
      </c>
      <c r="H25" s="16">
        <f>not_parti_hrs!H25/$B25</f>
        <v>0.05565217391304348</v>
      </c>
      <c r="I25" s="16">
        <f>not_parti_hrs!I25/$B25</f>
        <v>0.006956521739130435</v>
      </c>
    </row>
    <row r="26" spans="1:9" ht="15">
      <c r="A26" s="24" t="s">
        <v>27</v>
      </c>
      <c r="B26" s="21">
        <f>not_parti_hrs!B26</f>
        <v>10552</v>
      </c>
      <c r="C26" s="203">
        <f>not_parti_hrs!C26/$B26</f>
        <v>0.4909969673995451</v>
      </c>
      <c r="D26" s="16">
        <f>not_parti_hrs!D26/$B26</f>
        <v>0.5090030326004549</v>
      </c>
      <c r="E26" s="16">
        <f>not_parti_hrs!E26/$B26</f>
        <v>0.4136656557998484</v>
      </c>
      <c r="F26" s="16">
        <f>not_parti_hrs!F26/$B26</f>
        <v>0.035538286580742984</v>
      </c>
      <c r="G26" s="16">
        <f>not_parti_hrs!G26/$B26</f>
        <v>0.03316906747536012</v>
      </c>
      <c r="H26" s="16">
        <f>not_parti_hrs!H26/$B26</f>
        <v>0.023976497346474602</v>
      </c>
      <c r="I26" s="16">
        <f>not_parti_hrs!I26/$B26</f>
        <v>0.00265352539802881</v>
      </c>
    </row>
    <row r="27" spans="1:9" ht="15">
      <c r="A27" s="24" t="s">
        <v>28</v>
      </c>
      <c r="B27" s="21">
        <f>not_parti_hrs!B27</f>
        <v>24684</v>
      </c>
      <c r="C27" s="203">
        <f>not_parti_hrs!C27/$B27</f>
        <v>0.29970831307729706</v>
      </c>
      <c r="D27" s="16">
        <f>not_parti_hrs!D27/$B27</f>
        <v>0.7002916869227029</v>
      </c>
      <c r="E27" s="16">
        <f>not_parti_hrs!E27/$B27</f>
        <v>0.6108005185545292</v>
      </c>
      <c r="F27" s="16">
        <f>not_parti_hrs!F27/$B27</f>
        <v>0.027264624858207746</v>
      </c>
      <c r="G27" s="16">
        <f>not_parti_hrs!G27/$B27</f>
        <v>0.04116026575919624</v>
      </c>
      <c r="H27" s="16">
        <f>not_parti_hrs!H27/$B27</f>
        <v>0.02058013287959812</v>
      </c>
      <c r="I27" s="16">
        <f>not_parti_hrs!I27/$B27</f>
        <v>0.0005266569437692432</v>
      </c>
    </row>
    <row r="28" spans="1:9" ht="15">
      <c r="A28" s="24" t="s">
        <v>29</v>
      </c>
      <c r="B28" s="21">
        <f>not_parti_hrs!B28</f>
        <v>11589</v>
      </c>
      <c r="C28" s="203">
        <f>not_parti_hrs!C28/$B28</f>
        <v>0.5003020105272241</v>
      </c>
      <c r="D28" s="16">
        <f>not_parti_hrs!D28/$B28</f>
        <v>0.4996979894727759</v>
      </c>
      <c r="E28" s="16">
        <f>not_parti_hrs!E28/$B28</f>
        <v>0.3891621365087583</v>
      </c>
      <c r="F28" s="16">
        <f>not_parti_hrs!F28/$B28</f>
        <v>0.04685477608076624</v>
      </c>
      <c r="G28" s="16">
        <f>not_parti_hrs!G28/$B28</f>
        <v>0.045129001639485716</v>
      </c>
      <c r="H28" s="16">
        <f>not_parti_hrs!H28/$B28</f>
        <v>0.017344033134869274</v>
      </c>
      <c r="I28" s="16">
        <f>not_parti_hrs!I28/$B28</f>
        <v>0.0012943308309603934</v>
      </c>
    </row>
    <row r="29" spans="1:9" ht="15">
      <c r="A29" s="24" t="s">
        <v>30</v>
      </c>
      <c r="B29" s="21">
        <f>not_parti_hrs!B29</f>
        <v>10965</v>
      </c>
      <c r="C29" s="203">
        <f>not_parti_hrs!C29/$B29</f>
        <v>0.8802553579571364</v>
      </c>
      <c r="D29" s="16">
        <f>not_parti_hrs!D29/$B29</f>
        <v>0.11974464204286366</v>
      </c>
      <c r="E29" s="16">
        <f>not_parti_hrs!E29/$B29</f>
        <v>0.09794801641586867</v>
      </c>
      <c r="F29" s="16">
        <f>not_parti_hrs!F29/$B29</f>
        <v>0.00784313725490196</v>
      </c>
      <c r="G29" s="16">
        <f>not_parti_hrs!G29/$B29</f>
        <v>0.00702234382124943</v>
      </c>
      <c r="H29" s="16">
        <f>not_parti_hrs!H29/$B29</f>
        <v>0.005380756953944368</v>
      </c>
      <c r="I29" s="16">
        <f>not_parti_hrs!I29/$B29</f>
        <v>0.0015503875968992248</v>
      </c>
    </row>
    <row r="30" spans="1:9" ht="15">
      <c r="A30" s="24" t="s">
        <v>31</v>
      </c>
      <c r="B30" s="21">
        <f>not_parti_hrs!B30</f>
        <v>16025</v>
      </c>
      <c r="C30" s="203">
        <f>not_parti_hrs!C30/$B30</f>
        <v>0.4267082683307332</v>
      </c>
      <c r="D30" s="16">
        <f>not_parti_hrs!D30/$B30</f>
        <v>0.5732917316692667</v>
      </c>
      <c r="E30" s="16">
        <f>not_parti_hrs!E30/$B30</f>
        <v>0.4926677067082683</v>
      </c>
      <c r="F30" s="16">
        <f>not_parti_hrs!F30/$B30</f>
        <v>0.025585023400936036</v>
      </c>
      <c r="G30" s="16">
        <f>not_parti_hrs!G30/$B30</f>
        <v>0.03600624024960999</v>
      </c>
      <c r="H30" s="16">
        <f>not_parti_hrs!H30/$B30</f>
        <v>0.016536661466458658</v>
      </c>
      <c r="I30" s="16">
        <f>not_parti_hrs!I30/$B30</f>
        <v>0.0024960998439937598</v>
      </c>
    </row>
    <row r="31" spans="1:9" ht="15">
      <c r="A31" s="24" t="s">
        <v>32</v>
      </c>
      <c r="B31" s="21">
        <f>not_parti_hrs!B31</f>
        <v>6925</v>
      </c>
      <c r="C31" s="203">
        <f>not_parti_hrs!C31/$B31</f>
        <v>0.356101083032491</v>
      </c>
      <c r="D31" s="16">
        <f>not_parti_hrs!D31/$B31</f>
        <v>0.6437545126353791</v>
      </c>
      <c r="E31" s="16">
        <f>not_parti_hrs!E31/$B31</f>
        <v>0.49545126353790614</v>
      </c>
      <c r="F31" s="16">
        <f>not_parti_hrs!F31/$B31</f>
        <v>0.05516245487364621</v>
      </c>
      <c r="G31" s="16">
        <f>not_parti_hrs!G31/$B31</f>
        <v>0.060938628158844765</v>
      </c>
      <c r="H31" s="16">
        <f>not_parti_hrs!H31/$B31</f>
        <v>0.03032490974729242</v>
      </c>
      <c r="I31" s="16">
        <f>not_parti_hrs!I31/$B31</f>
        <v>0.0018772563176895306</v>
      </c>
    </row>
    <row r="32" spans="1:9" ht="15">
      <c r="A32" s="24" t="s">
        <v>101</v>
      </c>
      <c r="B32" s="169" t="s">
        <v>101</v>
      </c>
      <c r="C32" s="203" t="s">
        <v>101</v>
      </c>
      <c r="D32" s="183" t="s">
        <v>101</v>
      </c>
      <c r="E32" s="183" t="s">
        <v>101</v>
      </c>
      <c r="F32" s="183" t="s">
        <v>101</v>
      </c>
      <c r="G32" s="183" t="s">
        <v>101</v>
      </c>
      <c r="H32" s="183" t="s">
        <v>101</v>
      </c>
      <c r="I32" s="183" t="s">
        <v>101</v>
      </c>
    </row>
    <row r="33" spans="1:9" ht="15">
      <c r="A33" s="24" t="s">
        <v>33</v>
      </c>
      <c r="B33" s="21">
        <f>not_parti_hrs!B33</f>
        <v>7130</v>
      </c>
      <c r="C33" s="203">
        <f>not_parti_hrs!C33/$B33</f>
        <v>0.32047685834502104</v>
      </c>
      <c r="D33" s="16">
        <f>not_parti_hrs!D33/$B33</f>
        <v>0.6796633941093969</v>
      </c>
      <c r="E33" s="16">
        <f>not_parti_hrs!E33/$B33</f>
        <v>0.5151472650771388</v>
      </c>
      <c r="F33" s="16">
        <f>not_parti_hrs!F33/$B33</f>
        <v>0.05315568022440393</v>
      </c>
      <c r="G33" s="16">
        <f>not_parti_hrs!G33/$B33</f>
        <v>0.0726507713884993</v>
      </c>
      <c r="H33" s="16">
        <f>not_parti_hrs!H33/$B33</f>
        <v>0.03814866760168303</v>
      </c>
      <c r="I33" s="16">
        <f>not_parti_hrs!I33/$B33</f>
        <v>0.0005610098176718093</v>
      </c>
    </row>
    <row r="34" spans="1:9" ht="15">
      <c r="A34" s="24" t="s">
        <v>34</v>
      </c>
      <c r="B34" s="169">
        <f>not_parti_hrs!B34</f>
        <v>14230</v>
      </c>
      <c r="C34" s="203">
        <f>not_parti_hrs!C34/$B34</f>
        <v>0.16205200281096274</v>
      </c>
      <c r="D34" s="16">
        <f>not_parti_hrs!D34/$B34</f>
        <v>0.8379479971890372</v>
      </c>
      <c r="E34" s="16">
        <f>not_parti_hrs!E34/$B34</f>
        <v>0.7078706957132818</v>
      </c>
      <c r="F34" s="16">
        <f>not_parti_hrs!F34/$B34</f>
        <v>0.07125790583274771</v>
      </c>
      <c r="G34" s="16">
        <f>not_parti_hrs!G34/$B34</f>
        <v>0.04061841180604357</v>
      </c>
      <c r="H34" s="16">
        <f>not_parti_hrs!H34/$B34</f>
        <v>0.016654954321855236</v>
      </c>
      <c r="I34" s="16">
        <f>not_parti_hrs!I34/$B34</f>
        <v>0.0016163035839775123</v>
      </c>
    </row>
    <row r="35" spans="1:9" ht="15">
      <c r="A35" s="24" t="s">
        <v>35</v>
      </c>
      <c r="B35" s="21">
        <f>not_parti_hrs!B35</f>
        <v>10987</v>
      </c>
      <c r="C35" s="203">
        <f>not_parti_hrs!C35/$B35</f>
        <v>0.5936106307454264</v>
      </c>
      <c r="D35" s="16">
        <f>not_parti_hrs!D35/$B35</f>
        <v>0.4063893692545736</v>
      </c>
      <c r="E35" s="16">
        <f>not_parti_hrs!E35/$B35</f>
        <v>0.33594247747337763</v>
      </c>
      <c r="F35" s="16">
        <f>not_parti_hrs!F35/$B35</f>
        <v>0.029853463183762627</v>
      </c>
      <c r="G35" s="16">
        <f>not_parti_hrs!G35/$B35</f>
        <v>0.04068444525348139</v>
      </c>
      <c r="H35" s="16">
        <f>not_parti_hrs!H35/$B35</f>
        <v>0</v>
      </c>
      <c r="I35" s="16">
        <f>not_parti_hrs!I35/$B35</f>
        <v>0</v>
      </c>
    </row>
    <row r="36" spans="1:9" ht="15">
      <c r="A36" s="24" t="s">
        <v>36</v>
      </c>
      <c r="B36" s="21">
        <f>not_parti_hrs!B36</f>
        <v>44334</v>
      </c>
      <c r="C36" s="203">
        <f>not_parti_hrs!C36/$B36</f>
        <v>0.24347002300717283</v>
      </c>
      <c r="D36" s="16">
        <f>not_parti_hrs!D36/$B36</f>
        <v>0.7565299769928272</v>
      </c>
      <c r="E36" s="16">
        <f>not_parti_hrs!E36/$B36</f>
        <v>0.6524337979880002</v>
      </c>
      <c r="F36" s="16">
        <f>not_parti_hrs!F36/$B36</f>
        <v>0.02803717237334777</v>
      </c>
      <c r="G36" s="16">
        <f>not_parti_hrs!G36/$B36</f>
        <v>0.05217214778725132</v>
      </c>
      <c r="H36" s="16">
        <f>not_parti_hrs!H36/$B36</f>
        <v>0.023864302792439212</v>
      </c>
      <c r="I36" s="16">
        <f>not_parti_hrs!I36/$B36</f>
        <v>2.2556051788694907E-05</v>
      </c>
    </row>
    <row r="37" spans="1:9" ht="15">
      <c r="A37" s="24" t="s">
        <v>37</v>
      </c>
      <c r="B37" s="21">
        <f>not_parti_hrs!B37</f>
        <v>21360</v>
      </c>
      <c r="C37" s="203">
        <f>not_parti_hrs!C37/$B37</f>
        <v>0.2691479400749064</v>
      </c>
      <c r="D37" s="16">
        <f>not_parti_hrs!D37/$B37</f>
        <v>0.7308520599250936</v>
      </c>
      <c r="E37" s="16">
        <f>not_parti_hrs!E37/$B37</f>
        <v>0.5249063670411985</v>
      </c>
      <c r="F37" s="16">
        <f>not_parti_hrs!F37/$B37</f>
        <v>0.0920880149812734</v>
      </c>
      <c r="G37" s="16">
        <f>not_parti_hrs!G37/$B37</f>
        <v>0.0853932584269663</v>
      </c>
      <c r="H37" s="16">
        <f>not_parti_hrs!H37/$B37</f>
        <v>0.02654494382022472</v>
      </c>
      <c r="I37" s="16">
        <f>not_parti_hrs!I37/$B37</f>
        <v>0.00201310861423221</v>
      </c>
    </row>
    <row r="38" spans="1:9" ht="15">
      <c r="A38" s="24" t="s">
        <v>38</v>
      </c>
      <c r="B38" s="21">
        <f>not_parti_hrs!B38</f>
        <v>7939</v>
      </c>
      <c r="C38" s="203">
        <f>not_parti_hrs!C38/$B38</f>
        <v>0.21060586975689632</v>
      </c>
      <c r="D38" s="16">
        <f>not_parti_hrs!D38/$B38</f>
        <v>0.7893941302431037</v>
      </c>
      <c r="E38" s="16">
        <f>not_parti_hrs!E38/$B38</f>
        <v>0.6289205189570475</v>
      </c>
      <c r="F38" s="16">
        <f>not_parti_hrs!F38/$B38</f>
        <v>0.06159465927698703</v>
      </c>
      <c r="G38" s="16">
        <f>not_parti_hrs!G38/$B38</f>
        <v>0.07796951757148256</v>
      </c>
      <c r="H38" s="16">
        <f>not_parti_hrs!H38/$B38</f>
        <v>0.01939790905655624</v>
      </c>
      <c r="I38" s="16">
        <f>not_parti_hrs!I38/$B38</f>
        <v>0.0016374858294495528</v>
      </c>
    </row>
    <row r="39" spans="1:9" ht="15">
      <c r="A39" s="24" t="s">
        <v>39</v>
      </c>
      <c r="B39" s="21">
        <f>not_parti_hrs!B39</f>
        <v>24732</v>
      </c>
      <c r="C39" s="203">
        <f>not_parti_hrs!C39/$B39</f>
        <v>0.19929645803008247</v>
      </c>
      <c r="D39" s="16">
        <f>not_parti_hrs!D39/$B39</f>
        <v>0.8007035419699176</v>
      </c>
      <c r="E39" s="16">
        <f>not_parti_hrs!E39/$B39</f>
        <v>0.673419052240013</v>
      </c>
      <c r="F39" s="16">
        <f>not_parti_hrs!F39/$B39</f>
        <v>0.04581109493773249</v>
      </c>
      <c r="G39" s="16">
        <f>not_parti_hrs!G39/$B39</f>
        <v>0.057415494096716806</v>
      </c>
      <c r="H39" s="16">
        <f>not_parti_hrs!H39/$B39</f>
        <v>0.022036228368106096</v>
      </c>
      <c r="I39" s="16">
        <f>not_parti_hrs!I39/$B39</f>
        <v>0.0020216723273491833</v>
      </c>
    </row>
    <row r="40" spans="1:9" ht="15">
      <c r="A40" s="24" t="s">
        <v>40</v>
      </c>
      <c r="B40" s="21">
        <f>not_parti_hrs!B40</f>
        <v>3675</v>
      </c>
      <c r="C40" s="203">
        <f>not_parti_hrs!C40/$B40</f>
        <v>0.9273469387755102</v>
      </c>
      <c r="D40" s="16">
        <f>not_parti_hrs!D40/$B40</f>
        <v>0.07265306122448979</v>
      </c>
      <c r="E40" s="16">
        <f>not_parti_hrs!E40/$B40</f>
        <v>0.005442176870748299</v>
      </c>
      <c r="F40" s="16">
        <f>not_parti_hrs!F40/$B40</f>
        <v>0.03428571428571429</v>
      </c>
      <c r="G40" s="16">
        <f>not_parti_hrs!G40/$B40</f>
        <v>0.012789115646258504</v>
      </c>
      <c r="H40" s="16">
        <f>not_parti_hrs!H40/$B40</f>
        <v>0.020136054421768707</v>
      </c>
      <c r="I40" s="16">
        <f>not_parti_hrs!I40/$B40</f>
        <v>0</v>
      </c>
    </row>
    <row r="41" spans="1:9" ht="15">
      <c r="A41" s="24" t="s">
        <v>41</v>
      </c>
      <c r="B41" s="21">
        <f>not_parti_hrs!B41</f>
        <v>6109</v>
      </c>
      <c r="C41" s="203">
        <f>not_parti_hrs!C41/$B41</f>
        <v>0.3506302177115731</v>
      </c>
      <c r="D41" s="16">
        <f>not_parti_hrs!D41/$B41</f>
        <v>0.6493697822884269</v>
      </c>
      <c r="E41" s="16">
        <f>not_parti_hrs!E41/$B41</f>
        <v>0.49173350793910625</v>
      </c>
      <c r="F41" s="16">
        <f>not_parti_hrs!F41/$B41</f>
        <v>0.07693566868554591</v>
      </c>
      <c r="G41" s="16">
        <f>not_parti_hrs!G41/$B41</f>
        <v>0.060075298739564575</v>
      </c>
      <c r="H41" s="16">
        <f>not_parti_hrs!H41/$B41</f>
        <v>0.012768047143558683</v>
      </c>
      <c r="I41" s="16">
        <f>not_parti_hrs!I41/$B41</f>
        <v>0.007857259780651498</v>
      </c>
    </row>
    <row r="42" spans="1:9" ht="15">
      <c r="A42" s="24" t="s">
        <v>42</v>
      </c>
      <c r="B42" s="21">
        <f>not_parti_hrs!B42</f>
        <v>3664</v>
      </c>
      <c r="C42" s="203">
        <f>not_parti_hrs!C42/$B42</f>
        <v>0.33815502183406115</v>
      </c>
      <c r="D42" s="16">
        <f>not_parti_hrs!D42/$B42</f>
        <v>0.662117903930131</v>
      </c>
      <c r="E42" s="16">
        <f>not_parti_hrs!E42/$B42</f>
        <v>0.43804585152838427</v>
      </c>
      <c r="F42" s="16">
        <f>not_parti_hrs!F42/$B42</f>
        <v>0.15311135371179038</v>
      </c>
      <c r="G42" s="16">
        <f>not_parti_hrs!G42/$B42</f>
        <v>0.04912663755458515</v>
      </c>
      <c r="H42" s="16">
        <f>not_parti_hrs!H42/$B42</f>
        <v>0.0212882096069869</v>
      </c>
      <c r="I42" s="16">
        <f>not_parti_hrs!I42/$B42</f>
        <v>0.0005458515283842794</v>
      </c>
    </row>
    <row r="43" spans="1:9" ht="15">
      <c r="A43" s="24" t="s">
        <v>101</v>
      </c>
      <c r="B43" s="169" t="s">
        <v>101</v>
      </c>
      <c r="C43" s="203" t="s">
        <v>101</v>
      </c>
      <c r="D43" s="183" t="s">
        <v>101</v>
      </c>
      <c r="E43" s="183" t="s">
        <v>101</v>
      </c>
      <c r="F43" s="183" t="s">
        <v>101</v>
      </c>
      <c r="G43" s="183" t="s">
        <v>101</v>
      </c>
      <c r="H43" s="183" t="s">
        <v>101</v>
      </c>
      <c r="I43" s="183" t="s">
        <v>101</v>
      </c>
    </row>
    <row r="44" spans="1:9" ht="15">
      <c r="A44" s="24" t="s">
        <v>43</v>
      </c>
      <c r="B44" s="21">
        <f>not_parti_hrs!B44</f>
        <v>3391</v>
      </c>
      <c r="C44" s="203">
        <f>not_parti_hrs!C44/$B44</f>
        <v>0.3019758183426718</v>
      </c>
      <c r="D44" s="16">
        <f>not_parti_hrs!D44/$B44</f>
        <v>0.6980241816573283</v>
      </c>
      <c r="E44" s="16">
        <f>not_parti_hrs!E44/$B44</f>
        <v>0.517841344736066</v>
      </c>
      <c r="F44" s="16">
        <f>not_parti_hrs!F44/$B44</f>
        <v>0.06694190504276025</v>
      </c>
      <c r="G44" s="16">
        <f>not_parti_hrs!G44/$B44</f>
        <v>0.07225007372456503</v>
      </c>
      <c r="H44" s="16">
        <f>not_parti_hrs!H44/$B44</f>
        <v>0.03479799469183132</v>
      </c>
      <c r="I44" s="16">
        <f>not_parti_hrs!I44/$B44</f>
        <v>0.005897965202005308</v>
      </c>
    </row>
    <row r="45" spans="1:9" ht="15">
      <c r="A45" s="24" t="s">
        <v>44</v>
      </c>
      <c r="B45" s="21">
        <f>not_parti_hrs!B45</f>
        <v>24720</v>
      </c>
      <c r="C45" s="203">
        <f>not_parti_hrs!C45/$B45</f>
        <v>0.3465210355987055</v>
      </c>
      <c r="D45" s="16">
        <f>not_parti_hrs!D45/$B45</f>
        <v>0.6534789644012945</v>
      </c>
      <c r="E45" s="16">
        <f>not_parti_hrs!E45/$B45</f>
        <v>0.5353155339805825</v>
      </c>
      <c r="F45" s="16">
        <f>not_parti_hrs!F45/$B45</f>
        <v>0.04931229773462783</v>
      </c>
      <c r="G45" s="16">
        <f>not_parti_hrs!G45/$B45</f>
        <v>0.04506472491909385</v>
      </c>
      <c r="H45" s="16">
        <f>not_parti_hrs!H45/$B45</f>
        <v>0.01872977346278317</v>
      </c>
      <c r="I45" s="16">
        <f>not_parti_hrs!I45/$B45</f>
        <v>0.0050566343042071195</v>
      </c>
    </row>
    <row r="46" spans="1:9" ht="15">
      <c r="A46" s="24" t="s">
        <v>45</v>
      </c>
      <c r="B46" s="21">
        <f>not_parti_hrs!B46</f>
        <v>10474</v>
      </c>
      <c r="C46" s="203">
        <f>not_parti_hrs!C46/$B46</f>
        <v>0.46228756921901853</v>
      </c>
      <c r="D46" s="16">
        <f>not_parti_hrs!D46/$B46</f>
        <v>0.5377124307809815</v>
      </c>
      <c r="E46" s="16">
        <f>not_parti_hrs!E46/$B46</f>
        <v>0.45426771052129084</v>
      </c>
      <c r="F46" s="16">
        <f>not_parti_hrs!F46/$B46</f>
        <v>0.02405957609318312</v>
      </c>
      <c r="G46" s="16">
        <f>not_parti_hrs!G46/$B46</f>
        <v>0.02921519954172236</v>
      </c>
      <c r="H46" s="16">
        <f>not_parti_hrs!H46/$B46</f>
        <v>0.02024059576093183</v>
      </c>
      <c r="I46" s="16">
        <f>not_parti_hrs!I46/$B46</f>
        <v>0.010024823372159633</v>
      </c>
    </row>
    <row r="47" spans="1:9" ht="15">
      <c r="A47" s="24" t="s">
        <v>46</v>
      </c>
      <c r="B47" s="21">
        <f>not_parti_hrs!B47</f>
        <v>69663</v>
      </c>
      <c r="C47" s="203">
        <f>not_parti_hrs!C47/$B47</f>
        <v>0.3762542526161664</v>
      </c>
      <c r="D47" s="16">
        <f>not_parti_hrs!D47/$B47</f>
        <v>0.6237457473838336</v>
      </c>
      <c r="E47" s="16">
        <f>not_parti_hrs!E47/$B47</f>
        <v>0.5392963266009215</v>
      </c>
      <c r="F47" s="16">
        <f>not_parti_hrs!F47/$B47</f>
        <v>0.02816416175013996</v>
      </c>
      <c r="G47" s="16">
        <f>not_parti_hrs!G47/$B47</f>
        <v>0.04342333807042476</v>
      </c>
      <c r="H47" s="16">
        <f>not_parti_hrs!H47/$B47</f>
        <v>0.0128619209623473</v>
      </c>
      <c r="I47" s="16">
        <f>not_parti_hrs!I47/$B47</f>
        <v>0</v>
      </c>
    </row>
    <row r="48" spans="1:9" ht="15">
      <c r="A48" s="24" t="s">
        <v>47</v>
      </c>
      <c r="B48" s="21">
        <f>not_parti_hrs!B48</f>
        <v>14276</v>
      </c>
      <c r="C48" s="203">
        <f>not_parti_hrs!C48/$B48</f>
        <v>0.3371392546931914</v>
      </c>
      <c r="D48" s="16">
        <f>not_parti_hrs!D48/$B48</f>
        <v>0.6627906976744186</v>
      </c>
      <c r="E48" s="16">
        <f>not_parti_hrs!E48/$B48</f>
        <v>0.5391566265060241</v>
      </c>
      <c r="F48" s="16">
        <f>not_parti_hrs!F48/$B48</f>
        <v>0.044270103670495935</v>
      </c>
      <c r="G48" s="16">
        <f>not_parti_hrs!G48/$B48</f>
        <v>0.04952367609974783</v>
      </c>
      <c r="H48" s="16">
        <f>not_parti_hrs!H48/$B48</f>
        <v>0.029840291398150743</v>
      </c>
      <c r="I48" s="16">
        <f>not_parti_hrs!I48/$B48</f>
        <v>0</v>
      </c>
    </row>
    <row r="49" spans="1:9" ht="15">
      <c r="A49" s="24" t="s">
        <v>48</v>
      </c>
      <c r="B49" s="21">
        <f>not_parti_hrs!B49</f>
        <v>1733</v>
      </c>
      <c r="C49" s="203">
        <f>not_parti_hrs!C49/$B49</f>
        <v>0.259665320253895</v>
      </c>
      <c r="D49" s="16">
        <f>not_parti_hrs!D49/$B49</f>
        <v>0.740334679746105</v>
      </c>
      <c r="E49" s="16">
        <f>not_parti_hrs!E49/$B49</f>
        <v>0.4616272360069244</v>
      </c>
      <c r="F49" s="16">
        <f>not_parti_hrs!F49/$B49</f>
        <v>0.09636468551644548</v>
      </c>
      <c r="G49" s="16">
        <f>not_parti_hrs!G49/$B49</f>
        <v>0.1286785920369302</v>
      </c>
      <c r="H49" s="16">
        <f>not_parti_hrs!H49/$B49</f>
        <v>0.0467397576457011</v>
      </c>
      <c r="I49" s="16">
        <f>not_parti_hrs!I49/$B49</f>
        <v>0.006924408540103866</v>
      </c>
    </row>
    <row r="50" spans="1:9" ht="15">
      <c r="A50" s="24" t="s">
        <v>49</v>
      </c>
      <c r="B50" s="21">
        <f>not_parti_hrs!B50</f>
        <v>39843</v>
      </c>
      <c r="C50" s="203">
        <f>not_parti_hrs!C50/$B50</f>
        <v>0.6525613031147253</v>
      </c>
      <c r="D50" s="16">
        <f>not_parti_hrs!D50/$B50</f>
        <v>0.3474386968852747</v>
      </c>
      <c r="E50" s="16">
        <f>not_parti_hrs!E50/$B50</f>
        <v>0.2338930301433125</v>
      </c>
      <c r="F50" s="16">
        <f>not_parti_hrs!F50/$B50</f>
        <v>0.0357653791130186</v>
      </c>
      <c r="G50" s="16">
        <f>not_parti_hrs!G50/$B50</f>
        <v>0.045980473357929874</v>
      </c>
      <c r="H50" s="16">
        <f>not_parti_hrs!H50/$B50</f>
        <v>0.029264864593529602</v>
      </c>
      <c r="I50" s="16">
        <f>not_parti_hrs!I50/$B50</f>
        <v>0.0025600481891423837</v>
      </c>
    </row>
    <row r="51" spans="1:9" ht="15">
      <c r="A51" s="24" t="s">
        <v>50</v>
      </c>
      <c r="B51" s="21">
        <f>not_parti_hrs!B51</f>
        <v>6122</v>
      </c>
      <c r="C51" s="203">
        <f>not_parti_hrs!C51/$B51</f>
        <v>0.3317543286507677</v>
      </c>
      <c r="D51" s="16">
        <f>not_parti_hrs!D51/$B51</f>
        <v>0.6682456713492323</v>
      </c>
      <c r="E51" s="16">
        <f>not_parti_hrs!E51/$B51</f>
        <v>0.3988892518784711</v>
      </c>
      <c r="F51" s="16">
        <f>not_parti_hrs!F51/$B51</f>
        <v>0.09980398562561255</v>
      </c>
      <c r="G51" s="16">
        <f>not_parti_hrs!G51/$B51</f>
        <v>0.0800392028748775</v>
      </c>
      <c r="H51" s="16">
        <f>not_parti_hrs!H51/$B51</f>
        <v>0.052760535772623324</v>
      </c>
      <c r="I51" s="16">
        <f>not_parti_hrs!I51/$B51</f>
        <v>0.03691604050963737</v>
      </c>
    </row>
    <row r="52" spans="1:9" ht="15">
      <c r="A52" s="24" t="s">
        <v>51</v>
      </c>
      <c r="B52" s="21">
        <f>not_parti_hrs!B52</f>
        <v>8474</v>
      </c>
      <c r="C52" s="203">
        <f>not_parti_hrs!C52/$B52</f>
        <v>0.32251593108331367</v>
      </c>
      <c r="D52" s="16">
        <f>not_parti_hrs!D52/$B52</f>
        <v>0.6774840689166863</v>
      </c>
      <c r="E52" s="16">
        <f>not_parti_hrs!E52/$B52</f>
        <v>0.2952560774132641</v>
      </c>
      <c r="F52" s="16">
        <f>not_parti_hrs!F52/$B52</f>
        <v>0.19494925654944537</v>
      </c>
      <c r="G52" s="16">
        <f>not_parti_hrs!G52/$B52</f>
        <v>0.1309889072456927</v>
      </c>
      <c r="H52" s="16">
        <f>not_parti_hrs!H52/$B52</f>
        <v>0.05274958697191409</v>
      </c>
      <c r="I52" s="16">
        <f>not_parti_hrs!I52/$B52</f>
        <v>0.003540240736370073</v>
      </c>
    </row>
    <row r="53" spans="1:9" ht="15">
      <c r="A53" s="24" t="s">
        <v>52</v>
      </c>
      <c r="B53" s="21">
        <f>not_parti_hrs!B53</f>
        <v>57384</v>
      </c>
      <c r="C53" s="203">
        <f>not_parti_hrs!C53/$B53</f>
        <v>0.07482922068869372</v>
      </c>
      <c r="D53" s="16">
        <f>not_parti_hrs!D53/$B53</f>
        <v>0.9251533528509689</v>
      </c>
      <c r="E53" s="16">
        <f>not_parti_hrs!E53/$B53</f>
        <v>0.7448243412797992</v>
      </c>
      <c r="F53" s="16">
        <f>not_parti_hrs!F53/$B53</f>
        <v>0.06322319810400112</v>
      </c>
      <c r="G53" s="16">
        <f>not_parti_hrs!G53/$B53</f>
        <v>0.06886937125331102</v>
      </c>
      <c r="H53" s="16">
        <f>not_parti_hrs!H53/$B53</f>
        <v>0.04309563641433152</v>
      </c>
      <c r="I53" s="16">
        <f>not_parti_hrs!I53/$B53</f>
        <v>0.005140805799526</v>
      </c>
    </row>
    <row r="54" spans="1:9" ht="15">
      <c r="A54" s="24" t="s">
        <v>101</v>
      </c>
      <c r="B54" s="169" t="s">
        <v>101</v>
      </c>
      <c r="C54" s="203" t="s">
        <v>101</v>
      </c>
      <c r="D54" s="183" t="s">
        <v>101</v>
      </c>
      <c r="E54" s="183" t="s">
        <v>101</v>
      </c>
      <c r="F54" s="183" t="s">
        <v>101</v>
      </c>
      <c r="G54" s="183" t="s">
        <v>101</v>
      </c>
      <c r="H54" s="183" t="s">
        <v>101</v>
      </c>
      <c r="I54" s="183" t="s">
        <v>101</v>
      </c>
    </row>
    <row r="55" spans="1:9" ht="15">
      <c r="A55" s="24" t="s">
        <v>53</v>
      </c>
      <c r="B55" s="21">
        <f>not_parti_hrs!B55</f>
        <v>13650</v>
      </c>
      <c r="C55" s="203">
        <f>not_parti_hrs!C55/$B55</f>
        <v>0.07582417582417582</v>
      </c>
      <c r="D55" s="16">
        <f>not_parti_hrs!D55/$B55</f>
        <v>0.9241758241758242</v>
      </c>
      <c r="E55" s="16">
        <f>not_parti_hrs!E55/$B55</f>
        <v>0.9033699633699633</v>
      </c>
      <c r="F55" s="16">
        <f>not_parti_hrs!F55/$B55</f>
        <v>0.00336996336996337</v>
      </c>
      <c r="G55" s="16">
        <f>not_parti_hrs!G55/$B55</f>
        <v>0.009230769230769232</v>
      </c>
      <c r="H55" s="16">
        <f>not_parti_hrs!H55/$B55</f>
        <v>0.0077655677655677656</v>
      </c>
      <c r="I55" s="16">
        <f>not_parti_hrs!I55/$B55</f>
        <v>0.0005128205128205128</v>
      </c>
    </row>
    <row r="56" spans="1:9" ht="15">
      <c r="A56" s="24" t="s">
        <v>54</v>
      </c>
      <c r="B56" s="21">
        <f>not_parti_hrs!B56</f>
        <v>7939</v>
      </c>
      <c r="C56" s="203">
        <f>not_parti_hrs!C56/$B56</f>
        <v>0.23793928706386194</v>
      </c>
      <c r="D56" s="16">
        <f>not_parti_hrs!D56/$B56</f>
        <v>0.7621866733845573</v>
      </c>
      <c r="E56" s="16">
        <f>not_parti_hrs!E56/$B56</f>
        <v>0.6265272704370828</v>
      </c>
      <c r="F56" s="16">
        <f>not_parti_hrs!F56/$B56</f>
        <v>0.03929965990678927</v>
      </c>
      <c r="G56" s="16">
        <f>not_parti_hrs!G56/$B56</f>
        <v>0.06751480035268925</v>
      </c>
      <c r="H56" s="16">
        <f>not_parti_hrs!H56/$B56</f>
        <v>0.027837259100642397</v>
      </c>
      <c r="I56" s="16">
        <f>not_parti_hrs!I56/$B56</f>
        <v>0.001007683587353571</v>
      </c>
    </row>
    <row r="57" spans="1:9" ht="15">
      <c r="A57" s="24" t="s">
        <v>55</v>
      </c>
      <c r="B57" s="21">
        <f>not_parti_hrs!B57</f>
        <v>7136</v>
      </c>
      <c r="C57" s="203">
        <f>not_parti_hrs!C57/$B57</f>
        <v>0.5348934977578476</v>
      </c>
      <c r="D57" s="16">
        <f>not_parti_hrs!D57/$B57</f>
        <v>0.46510650224215244</v>
      </c>
      <c r="E57" s="16">
        <f>not_parti_hrs!E57/$B57</f>
        <v>0.34024663677130046</v>
      </c>
      <c r="F57" s="16">
        <f>not_parti_hrs!F57/$B57</f>
        <v>0.040498878923766815</v>
      </c>
      <c r="G57" s="16">
        <f>not_parti_hrs!G57/$B57</f>
        <v>0.0633408071748879</v>
      </c>
      <c r="H57" s="16">
        <f>not_parti_hrs!H57/$B57</f>
        <v>0.02102017937219731</v>
      </c>
      <c r="I57" s="16">
        <f>not_parti_hrs!I57/$B57</f>
        <v>0</v>
      </c>
    </row>
    <row r="58" spans="1:9" ht="15">
      <c r="A58" s="24" t="s">
        <v>56</v>
      </c>
      <c r="B58" s="21">
        <f>not_parti_hrs!B58</f>
        <v>749</v>
      </c>
      <c r="C58" s="203">
        <f>not_parti_hrs!C58/$B58</f>
        <v>0.5500667556742324</v>
      </c>
      <c r="D58" s="16">
        <f>not_parti_hrs!D58/$B58</f>
        <v>0.4485981308411215</v>
      </c>
      <c r="E58" s="16">
        <f>not_parti_hrs!E58/$B58</f>
        <v>0.2416555407209613</v>
      </c>
      <c r="F58" s="16">
        <f>not_parti_hrs!F58/$B58</f>
        <v>0.0814419225634179</v>
      </c>
      <c r="G58" s="16">
        <f>not_parti_hrs!G58/$B58</f>
        <v>0.09078771695594126</v>
      </c>
      <c r="H58" s="16">
        <f>not_parti_hrs!H58/$B58</f>
        <v>0.03337783711615487</v>
      </c>
      <c r="I58" s="16">
        <f>not_parti_hrs!I58/$B58</f>
        <v>0.0013351134846461949</v>
      </c>
    </row>
    <row r="59" spans="1:9" ht="15">
      <c r="A59" s="24" t="s">
        <v>57</v>
      </c>
      <c r="B59" s="21">
        <f>not_parti_hrs!B59</f>
        <v>42340</v>
      </c>
      <c r="C59" s="203">
        <f>not_parti_hrs!C59/$B59</f>
        <v>0.5057156353330184</v>
      </c>
      <c r="D59" s="16">
        <f>not_parti_hrs!D59/$B59</f>
        <v>0.49430798299480394</v>
      </c>
      <c r="E59" s="16">
        <f>not_parti_hrs!E59/$B59</f>
        <v>0.3315304676428909</v>
      </c>
      <c r="F59" s="16">
        <f>not_parti_hrs!F59/$B59</f>
        <v>0.035852621634388286</v>
      </c>
      <c r="G59" s="16">
        <f>not_parti_hrs!G59/$B59</f>
        <v>0.07810581010864431</v>
      </c>
      <c r="H59" s="16">
        <f>not_parti_hrs!H59/$B59</f>
        <v>0.040812470477090225</v>
      </c>
      <c r="I59" s="16">
        <f>not_parti_hrs!I59/$B59</f>
        <v>0.008006613131790269</v>
      </c>
    </row>
    <row r="60" spans="1:9" ht="15">
      <c r="A60" s="24" t="s">
        <v>58</v>
      </c>
      <c r="B60" s="21">
        <f>not_parti_hrs!B60</f>
        <v>45934</v>
      </c>
      <c r="C60" s="203">
        <f>not_parti_hrs!C60/$B60</f>
        <v>0.34144642312883705</v>
      </c>
      <c r="D60" s="16">
        <f>not_parti_hrs!D60/$B60</f>
        <v>0.658553576871163</v>
      </c>
      <c r="E60" s="16">
        <f>not_parti_hrs!E60/$B60</f>
        <v>0.5648539208429486</v>
      </c>
      <c r="F60" s="16">
        <f>not_parti_hrs!F60/$B60</f>
        <v>0.042473984412417815</v>
      </c>
      <c r="G60" s="16">
        <f>not_parti_hrs!G60/$B60</f>
        <v>0.03489789698262725</v>
      </c>
      <c r="H60" s="16">
        <f>not_parti_hrs!H60/$B60</f>
        <v>0.01634954499934689</v>
      </c>
      <c r="I60" s="16">
        <f>not_parti_hrs!I60/$B60</f>
        <v>0</v>
      </c>
    </row>
    <row r="61" spans="1:9" ht="15">
      <c r="A61" s="24" t="s">
        <v>59</v>
      </c>
      <c r="B61" s="21">
        <f>not_parti_hrs!B61</f>
        <v>6049</v>
      </c>
      <c r="C61" s="203">
        <f>not_parti_hrs!C61/$B61</f>
        <v>0.2643412134237064</v>
      </c>
      <c r="D61" s="16">
        <f>not_parti_hrs!D61/$B61</f>
        <v>0.7356587865762936</v>
      </c>
      <c r="E61" s="16">
        <f>not_parti_hrs!E61/$B61</f>
        <v>0.46652339229624734</v>
      </c>
      <c r="F61" s="16">
        <f>not_parti_hrs!F61/$B61</f>
        <v>0.10299223012068111</v>
      </c>
      <c r="G61" s="16">
        <f>not_parti_hrs!G61/$B61</f>
        <v>0.09704083319556951</v>
      </c>
      <c r="H61" s="16">
        <f>not_parti_hrs!H61/$B61</f>
        <v>0.048933708050917506</v>
      </c>
      <c r="I61" s="16">
        <f>not_parti_hrs!I61/$B61</f>
        <v>0.020168622912878163</v>
      </c>
    </row>
    <row r="62" spans="1:9" ht="15">
      <c r="A62" s="24" t="s">
        <v>60</v>
      </c>
      <c r="B62" s="21">
        <f>not_parti_hrs!B62</f>
        <v>3356</v>
      </c>
      <c r="C62" s="203">
        <f>not_parti_hrs!C62/$B62</f>
        <v>0.24851013110846246</v>
      </c>
      <c r="D62" s="16">
        <f>not_parti_hrs!D62/$B62</f>
        <v>0.7514898688915376</v>
      </c>
      <c r="E62" s="16">
        <f>not_parti_hrs!E62/$B62</f>
        <v>0.5354588796185935</v>
      </c>
      <c r="F62" s="16">
        <f>not_parti_hrs!F62/$B62</f>
        <v>0.10101311084624554</v>
      </c>
      <c r="G62" s="16">
        <f>not_parti_hrs!G62/$B62</f>
        <v>0.08462455303933254</v>
      </c>
      <c r="H62" s="16">
        <f>not_parti_hrs!H62/$B62</f>
        <v>0.02800953516090584</v>
      </c>
      <c r="I62" s="16">
        <f>not_parti_hrs!I62/$B62</f>
        <v>0.0026817640047675805</v>
      </c>
    </row>
    <row r="63" spans="1:9" ht="15">
      <c r="A63" s="24" t="s">
        <v>61</v>
      </c>
      <c r="B63" s="21">
        <f>not_parti_hrs!B63</f>
        <v>399</v>
      </c>
      <c r="C63" s="203">
        <f>not_parti_hrs!C63/$B63</f>
        <v>0.10526315789473684</v>
      </c>
      <c r="D63" s="16">
        <f>not_parti_hrs!D63/$B63</f>
        <v>0.8922305764411027</v>
      </c>
      <c r="E63" s="16">
        <f>not_parti_hrs!E63/$B63</f>
        <v>0.8421052631578947</v>
      </c>
      <c r="F63" s="16">
        <f>not_parti_hrs!F63/$B63</f>
        <v>0.005012531328320802</v>
      </c>
      <c r="G63" s="16">
        <f>not_parti_hrs!G63/$B63</f>
        <v>0.015037593984962405</v>
      </c>
      <c r="H63" s="16">
        <f>not_parti_hrs!H63/$B63</f>
        <v>0.03007518796992481</v>
      </c>
      <c r="I63" s="16">
        <f>not_parti_hrs!I63/$B63</f>
        <v>0.002506265664160401</v>
      </c>
    </row>
    <row r="64" spans="1:9" ht="15">
      <c r="A64" s="24" t="s">
        <v>62</v>
      </c>
      <c r="B64" s="21">
        <f>not_parti_hrs!B64</f>
        <v>9430</v>
      </c>
      <c r="C64" s="203">
        <f>not_parti_hrs!C64/$B64</f>
        <v>0.5013785790031814</v>
      </c>
      <c r="D64" s="16">
        <f>not_parti_hrs!D64/$B64</f>
        <v>0.4985153764581124</v>
      </c>
      <c r="E64" s="16">
        <f>not_parti_hrs!E64/$B64</f>
        <v>0.30434782608695654</v>
      </c>
      <c r="F64" s="16">
        <f>not_parti_hrs!F64/$B64</f>
        <v>0.060657476139978794</v>
      </c>
      <c r="G64" s="16">
        <f>not_parti_hrs!G64/$B64</f>
        <v>0.08313891834570519</v>
      </c>
      <c r="H64" s="16">
        <f>not_parti_hrs!H64/$B64</f>
        <v>0.046023329798515374</v>
      </c>
      <c r="I64" s="16">
        <f>not_parti_hrs!I64/$B64</f>
        <v>0.004347826086956522</v>
      </c>
    </row>
    <row r="65" spans="1:9" ht="15">
      <c r="A65" s="24" t="s">
        <v>101</v>
      </c>
      <c r="B65" s="169" t="s">
        <v>101</v>
      </c>
      <c r="C65" s="203" t="s">
        <v>101</v>
      </c>
      <c r="D65" s="183" t="s">
        <v>101</v>
      </c>
      <c r="E65" s="183" t="s">
        <v>101</v>
      </c>
      <c r="F65" s="183" t="s">
        <v>101</v>
      </c>
      <c r="G65" s="183" t="s">
        <v>101</v>
      </c>
      <c r="H65" s="183" t="s">
        <v>101</v>
      </c>
      <c r="I65" s="183" t="s">
        <v>101</v>
      </c>
    </row>
    <row r="66" spans="1:9" ht="15">
      <c r="A66" s="24" t="s">
        <v>63</v>
      </c>
      <c r="B66" s="21">
        <f>not_parti_hrs!B66</f>
        <v>29688</v>
      </c>
      <c r="C66" s="203">
        <f>not_parti_hrs!C66/$B66</f>
        <v>0.35414982484505525</v>
      </c>
      <c r="D66" s="16">
        <f>not_parti_hrs!D66/$B66</f>
        <v>0.6458501751549448</v>
      </c>
      <c r="E66" s="16">
        <f>not_parti_hrs!E66/$B66</f>
        <v>0.3523645917542441</v>
      </c>
      <c r="F66" s="16">
        <f>not_parti_hrs!F66/$B66</f>
        <v>0.11492859067636756</v>
      </c>
      <c r="G66" s="16">
        <f>not_parti_hrs!G66/$B66</f>
        <v>0.12072217731069793</v>
      </c>
      <c r="H66" s="16">
        <f>not_parti_hrs!H66/$B66</f>
        <v>0.05271490164376179</v>
      </c>
      <c r="I66" s="16">
        <f>not_parti_hrs!I66/$B66</f>
        <v>0.005119913769873349</v>
      </c>
    </row>
    <row r="67" spans="1:9" ht="15">
      <c r="A67" s="24" t="s">
        <v>64</v>
      </c>
      <c r="B67" s="21">
        <f>not_parti_hrs!B67</f>
        <v>7325</v>
      </c>
      <c r="C67" s="203">
        <f>not_parti_hrs!C67/$B67</f>
        <v>0.13638225255972697</v>
      </c>
      <c r="D67" s="16">
        <f>not_parti_hrs!D67/$B67</f>
        <v>0.8636177474402731</v>
      </c>
      <c r="E67" s="16">
        <f>not_parti_hrs!E67/$B67</f>
        <v>0.7164505119453924</v>
      </c>
      <c r="F67" s="16">
        <f>not_parti_hrs!F67/$B67</f>
        <v>0.054744027303754265</v>
      </c>
      <c r="G67" s="16">
        <f>not_parti_hrs!G67/$B67</f>
        <v>0.054744027303754265</v>
      </c>
      <c r="H67" s="16">
        <f>not_parti_hrs!H67/$B67</f>
        <v>0.03726962457337884</v>
      </c>
      <c r="I67" s="16">
        <f>not_parti_hrs!I67/$B67</f>
        <v>0.00040955631399317407</v>
      </c>
    </row>
    <row r="68" spans="1:9" ht="15">
      <c r="A68" s="24" t="s">
        <v>65</v>
      </c>
      <c r="B68" s="21">
        <f>not_parti_hrs!B68</f>
        <v>9202</v>
      </c>
      <c r="C68" s="203">
        <f>not_parti_hrs!C68/$B68</f>
        <v>0.6130189089328407</v>
      </c>
      <c r="D68" s="16">
        <f>not_parti_hrs!D68/$B68</f>
        <v>0.38698109106715933</v>
      </c>
      <c r="E68" s="16">
        <f>not_parti_hrs!E68/$B68</f>
        <v>0.144425124972832</v>
      </c>
      <c r="F68" s="16">
        <f>not_parti_hrs!F68/$B68</f>
        <v>0.10682460334709845</v>
      </c>
      <c r="G68" s="16">
        <f>not_parti_hrs!G68/$B68</f>
        <v>0.10617257118017823</v>
      </c>
      <c r="H68" s="16">
        <f>not_parti_hrs!H68/$B68</f>
        <v>0.026950662899369704</v>
      </c>
      <c r="I68" s="16">
        <f>not_parti_hrs!I68/$B68</f>
        <v>0.002608128667680939</v>
      </c>
    </row>
    <row r="69" spans="1:9" ht="15.75" thickBot="1">
      <c r="A69" s="25" t="s">
        <v>66</v>
      </c>
      <c r="B69" s="61">
        <f>not_parti_hrs!B69</f>
        <v>51</v>
      </c>
      <c r="C69" s="204">
        <f>not_parti_hrs!C69/$B69</f>
        <v>0.7843137254901961</v>
      </c>
      <c r="D69" s="73">
        <f>not_parti_hrs!D69/$B69</f>
        <v>0.21568627450980393</v>
      </c>
      <c r="E69" s="73">
        <f>not_parti_hrs!E69/$B69</f>
        <v>0.11764705882352941</v>
      </c>
      <c r="F69" s="73">
        <f>not_parti_hrs!F69/$B69</f>
        <v>0.058823529411764705</v>
      </c>
      <c r="G69" s="73">
        <f>not_parti_hrs!G69/$B69</f>
        <v>0.0196078431372549</v>
      </c>
      <c r="H69" s="73">
        <f>not_parti_hrs!H69/$B69</f>
        <v>0.0196078431372549</v>
      </c>
      <c r="I69" s="73">
        <f>not_parti_hrs!I69/$B69</f>
        <v>0</v>
      </c>
    </row>
    <row r="70" ht="12.75">
      <c r="A70" t="s">
        <v>387</v>
      </c>
    </row>
    <row r="71" ht="12.75">
      <c r="A71" t="s">
        <v>413</v>
      </c>
    </row>
  </sheetData>
  <mergeCells count="4">
    <mergeCell ref="A2:H2"/>
    <mergeCell ref="A3:I3"/>
    <mergeCell ref="A4:I4"/>
    <mergeCell ref="D7:I7"/>
  </mergeCells>
  <printOptions/>
  <pageMargins left="0.75" right="0.75" top="1" bottom="1" header="0.5" footer="0.5"/>
  <pageSetup fitToHeight="1" fitToWidth="1" horizontalDpi="600" verticalDpi="600" orientation="portrait" scale="56" r:id="rId1"/>
</worksheet>
</file>

<file path=xl/worksheets/sheet18.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A1" sqref="A1"/>
    </sheetView>
  </sheetViews>
  <sheetFormatPr defaultColWidth="9.140625" defaultRowHeight="12.75"/>
  <cols>
    <col min="1" max="1" width="21.57421875" style="0" customWidth="1"/>
    <col min="2" max="2" width="15.00390625" style="0" customWidth="1"/>
    <col min="3" max="3" width="18.00390625" style="0" customWidth="1"/>
    <col min="4" max="4" width="3.00390625" style="0" customWidth="1"/>
    <col min="5" max="5" width="4.28125" style="0" customWidth="1"/>
    <col min="6" max="6" width="27.8515625" style="0" customWidth="1"/>
  </cols>
  <sheetData>
    <row r="1" ht="15.75">
      <c r="F1" s="172" t="s">
        <v>284</v>
      </c>
    </row>
    <row r="2" spans="1:7" ht="12.75">
      <c r="A2" s="229" t="s">
        <v>255</v>
      </c>
      <c r="B2" s="229"/>
      <c r="C2" s="229"/>
      <c r="D2" s="44"/>
      <c r="E2" s="44"/>
      <c r="F2" s="44"/>
      <c r="G2" s="44"/>
    </row>
    <row r="3" spans="1:7" ht="12.75">
      <c r="A3" s="229" t="s">
        <v>253</v>
      </c>
      <c r="B3" s="229"/>
      <c r="C3" s="229"/>
      <c r="D3" s="44"/>
      <c r="E3" s="44"/>
      <c r="F3" s="44"/>
      <c r="G3" s="44"/>
    </row>
    <row r="4" spans="1:7" ht="12.75">
      <c r="A4" s="229" t="s">
        <v>406</v>
      </c>
      <c r="B4" s="229"/>
      <c r="C4" s="229"/>
      <c r="D4" s="44"/>
      <c r="E4" s="44"/>
      <c r="F4" s="44"/>
      <c r="G4" s="44"/>
    </row>
    <row r="5" ht="12.75">
      <c r="A5" s="5"/>
    </row>
    <row r="6" ht="13.5" thickBot="1">
      <c r="A6" s="5"/>
    </row>
    <row r="7" spans="1:6" ht="15.75">
      <c r="A7" s="7"/>
      <c r="B7" s="173" t="s">
        <v>205</v>
      </c>
      <c r="C7" s="174" t="s">
        <v>180</v>
      </c>
      <c r="E7" s="12"/>
      <c r="F7" s="3" t="s">
        <v>6</v>
      </c>
    </row>
    <row r="8" spans="1:6" ht="16.5" thickBot="1">
      <c r="A8" s="15" t="s">
        <v>3</v>
      </c>
      <c r="B8" s="175" t="s">
        <v>86</v>
      </c>
      <c r="C8" s="176" t="s">
        <v>86</v>
      </c>
      <c r="E8" s="13" t="s">
        <v>10</v>
      </c>
      <c r="F8" s="4" t="s">
        <v>350</v>
      </c>
    </row>
    <row r="9" spans="1:6" ht="12.75">
      <c r="A9" s="118" t="s">
        <v>7</v>
      </c>
      <c r="B9" s="208">
        <v>0.334</v>
      </c>
      <c r="C9" s="208">
        <v>0.317</v>
      </c>
      <c r="E9" s="13"/>
      <c r="F9" s="4" t="s">
        <v>259</v>
      </c>
    </row>
    <row r="10" spans="1:6" ht="12.75">
      <c r="A10" s="177"/>
      <c r="B10" s="213"/>
      <c r="C10" s="213"/>
      <c r="E10" s="13"/>
      <c r="F10" s="4" t="s">
        <v>260</v>
      </c>
    </row>
    <row r="11" spans="1:6" ht="13.5" thickBot="1">
      <c r="A11" s="118" t="s">
        <v>8</v>
      </c>
      <c r="B11" s="16">
        <v>0.33</v>
      </c>
      <c r="C11" s="16">
        <v>0.272</v>
      </c>
      <c r="E11" s="14" t="s">
        <v>101</v>
      </c>
      <c r="F11" s="67" t="s">
        <v>258</v>
      </c>
    </row>
    <row r="12" spans="1:3" ht="12.75">
      <c r="A12" s="118" t="s">
        <v>9</v>
      </c>
      <c r="B12" s="16"/>
      <c r="C12" s="16"/>
    </row>
    <row r="13" spans="1:3" ht="12.75">
      <c r="A13" s="118" t="s">
        <v>12</v>
      </c>
      <c r="B13" s="16"/>
      <c r="C13" s="16"/>
    </row>
    <row r="14" spans="1:3" ht="12.75">
      <c r="A14" s="118" t="s">
        <v>14</v>
      </c>
      <c r="B14" s="16"/>
      <c r="C14" s="16"/>
    </row>
    <row r="15" spans="1:3" ht="12.75">
      <c r="A15" s="118" t="s">
        <v>15</v>
      </c>
      <c r="B15" s="16">
        <v>0.343</v>
      </c>
      <c r="C15" s="16">
        <v>0.321</v>
      </c>
    </row>
    <row r="16" spans="1:3" ht="12.75">
      <c r="A16" s="118" t="s">
        <v>17</v>
      </c>
      <c r="B16" s="16"/>
      <c r="C16" s="16"/>
    </row>
    <row r="17" spans="1:3" ht="12.75">
      <c r="A17" s="118" t="s">
        <v>18</v>
      </c>
      <c r="B17" s="16">
        <v>0.162</v>
      </c>
      <c r="C17" s="16">
        <v>0</v>
      </c>
    </row>
    <row r="18" spans="1:3" ht="12.75">
      <c r="A18" s="118" t="s">
        <v>19</v>
      </c>
      <c r="B18" s="16">
        <v>0.237</v>
      </c>
      <c r="C18" s="16">
        <v>0.197</v>
      </c>
    </row>
    <row r="19" spans="1:3" ht="12.75">
      <c r="A19" s="118" t="s">
        <v>20</v>
      </c>
      <c r="B19" s="16">
        <v>0.003</v>
      </c>
      <c r="C19" s="183" t="s">
        <v>101</v>
      </c>
    </row>
    <row r="20" spans="1:3" ht="12.75">
      <c r="A20" s="118" t="s">
        <v>21</v>
      </c>
      <c r="B20" s="16">
        <v>0.483</v>
      </c>
      <c r="C20" s="16">
        <v>0.35</v>
      </c>
    </row>
    <row r="21" spans="1:3" ht="12.75">
      <c r="A21" s="177"/>
      <c r="B21" s="213"/>
      <c r="C21" s="213"/>
    </row>
    <row r="22" spans="1:3" ht="12.75">
      <c r="A22" s="118" t="s">
        <v>23</v>
      </c>
      <c r="B22" s="16">
        <v>0.272</v>
      </c>
      <c r="C22" s="16">
        <v>0.191</v>
      </c>
    </row>
    <row r="23" spans="1:3" ht="12.75">
      <c r="A23" s="118" t="s">
        <v>24</v>
      </c>
      <c r="B23" s="16"/>
      <c r="C23" s="16"/>
    </row>
    <row r="24" spans="1:3" ht="12.75">
      <c r="A24" s="118" t="s">
        <v>25</v>
      </c>
      <c r="B24" s="16">
        <v>0.692</v>
      </c>
      <c r="C24" s="16">
        <v>0.412</v>
      </c>
    </row>
    <row r="25" spans="1:3" ht="12.75">
      <c r="A25" s="118" t="s">
        <v>26</v>
      </c>
      <c r="B25" s="16"/>
      <c r="C25" s="16"/>
    </row>
    <row r="26" spans="1:3" ht="12.75">
      <c r="A26" s="118" t="s">
        <v>27</v>
      </c>
      <c r="B26" s="16">
        <v>0.166</v>
      </c>
      <c r="C26" s="16">
        <v>0.461</v>
      </c>
    </row>
    <row r="27" spans="1:3" ht="12.75">
      <c r="A27" s="118" t="s">
        <v>28</v>
      </c>
      <c r="B27" s="16">
        <v>0.448</v>
      </c>
      <c r="C27" s="16">
        <v>0.268</v>
      </c>
    </row>
    <row r="28" spans="1:3" ht="12.75">
      <c r="A28" s="118" t="s">
        <v>412</v>
      </c>
      <c r="B28" s="16">
        <v>0.3</v>
      </c>
      <c r="C28" s="16">
        <v>0.426</v>
      </c>
    </row>
    <row r="29" spans="1:3" ht="12.75">
      <c r="A29" s="118" t="s">
        <v>30</v>
      </c>
      <c r="B29" s="16"/>
      <c r="C29" s="16"/>
    </row>
    <row r="30" spans="1:3" ht="12.75">
      <c r="A30" s="118" t="s">
        <v>31</v>
      </c>
      <c r="B30" s="16"/>
      <c r="C30" s="16"/>
    </row>
    <row r="31" spans="1:3" ht="12.75">
      <c r="A31" s="118" t="s">
        <v>32</v>
      </c>
      <c r="B31" s="16"/>
      <c r="C31" s="16"/>
    </row>
    <row r="32" spans="1:3" ht="12.75">
      <c r="A32" s="177"/>
      <c r="B32" s="213"/>
      <c r="C32" s="213"/>
    </row>
    <row r="33" spans="1:3" ht="12.75">
      <c r="A33" s="118" t="s">
        <v>33</v>
      </c>
      <c r="B33" s="16">
        <v>0.247</v>
      </c>
      <c r="C33" s="16">
        <v>0.326</v>
      </c>
    </row>
    <row r="34" spans="1:3" ht="12.75">
      <c r="A34" s="118" t="s">
        <v>34</v>
      </c>
      <c r="B34" s="16">
        <v>0.061</v>
      </c>
      <c r="C34" s="16">
        <v>0.122</v>
      </c>
    </row>
    <row r="35" spans="1:3" ht="12.75">
      <c r="A35" s="118" t="s">
        <v>35</v>
      </c>
      <c r="B35" s="16">
        <v>0.417</v>
      </c>
      <c r="C35" s="16">
        <v>0.377</v>
      </c>
    </row>
    <row r="36" spans="1:3" ht="12.75">
      <c r="A36" s="118" t="s">
        <v>36</v>
      </c>
      <c r="B36" s="16"/>
      <c r="C36" s="16"/>
    </row>
    <row r="37" spans="1:3" ht="12.75">
      <c r="A37" s="118" t="s">
        <v>37</v>
      </c>
      <c r="B37" s="16">
        <v>0.313</v>
      </c>
      <c r="C37" s="16">
        <v>0.274</v>
      </c>
    </row>
    <row r="38" spans="1:3" ht="12.75">
      <c r="A38" s="118" t="s">
        <v>38</v>
      </c>
      <c r="B38" s="16"/>
      <c r="C38" s="16"/>
    </row>
    <row r="39" spans="1:3" ht="12.75">
      <c r="A39" s="118" t="s">
        <v>39</v>
      </c>
      <c r="B39" s="16">
        <v>0.123</v>
      </c>
      <c r="C39" s="16">
        <v>0.198</v>
      </c>
    </row>
    <row r="40" spans="1:3" ht="12.75">
      <c r="A40" s="118" t="s">
        <v>40</v>
      </c>
      <c r="B40" s="16"/>
      <c r="C40" s="16"/>
    </row>
    <row r="41" spans="1:3" ht="12.75">
      <c r="A41" s="118" t="s">
        <v>41</v>
      </c>
      <c r="B41" s="16">
        <v>0.234</v>
      </c>
      <c r="C41" s="16">
        <v>0.278</v>
      </c>
    </row>
    <row r="42" spans="1:3" ht="12.75">
      <c r="A42" s="118" t="s">
        <v>42</v>
      </c>
      <c r="B42" s="16">
        <v>0.317</v>
      </c>
      <c r="C42" s="16">
        <v>0.296</v>
      </c>
    </row>
    <row r="43" spans="1:3" ht="12.75">
      <c r="A43" s="177"/>
      <c r="B43" s="213"/>
      <c r="C43" s="213"/>
    </row>
    <row r="44" spans="1:3" ht="12.75">
      <c r="A44" s="118" t="s">
        <v>43</v>
      </c>
      <c r="B44" s="16">
        <v>0.368</v>
      </c>
      <c r="C44" s="16">
        <v>0.355</v>
      </c>
    </row>
    <row r="45" spans="1:3" ht="12.75">
      <c r="A45" s="118" t="s">
        <v>44</v>
      </c>
      <c r="B45" s="16">
        <v>0.331</v>
      </c>
      <c r="C45" s="16">
        <v>0.293</v>
      </c>
    </row>
    <row r="46" spans="1:3" ht="12.75">
      <c r="A46" s="118" t="s">
        <v>45</v>
      </c>
      <c r="B46" s="16"/>
      <c r="C46" s="16"/>
    </row>
    <row r="47" spans="1:3" ht="12.75">
      <c r="A47" s="118" t="s">
        <v>46</v>
      </c>
      <c r="B47" s="16">
        <v>0.491</v>
      </c>
      <c r="C47" s="16">
        <v>0.584</v>
      </c>
    </row>
    <row r="48" spans="1:3" ht="12.75">
      <c r="A48" s="118" t="s">
        <v>47</v>
      </c>
      <c r="B48" s="183" t="s">
        <v>101</v>
      </c>
      <c r="C48" s="183" t="s">
        <v>101</v>
      </c>
    </row>
    <row r="49" spans="1:3" ht="12.75">
      <c r="A49" s="118" t="s">
        <v>48</v>
      </c>
      <c r="B49" s="16"/>
      <c r="C49" s="16"/>
    </row>
    <row r="50" spans="1:3" ht="12.75">
      <c r="A50" s="118" t="s">
        <v>49</v>
      </c>
      <c r="B50" s="16"/>
      <c r="C50" s="16"/>
    </row>
    <row r="51" spans="1:3" ht="12.75">
      <c r="A51" s="118" t="s">
        <v>50</v>
      </c>
      <c r="B51" s="16"/>
      <c r="C51" s="16"/>
    </row>
    <row r="52" spans="1:3" ht="12.75">
      <c r="A52" s="118" t="s">
        <v>51</v>
      </c>
      <c r="B52" s="16"/>
      <c r="C52" s="16"/>
    </row>
    <row r="53" spans="1:3" ht="12.75">
      <c r="A53" s="118" t="s">
        <v>52</v>
      </c>
      <c r="B53" s="16"/>
      <c r="C53" s="16"/>
    </row>
    <row r="54" spans="1:3" ht="12.75">
      <c r="A54" s="177"/>
      <c r="B54" s="213"/>
      <c r="C54" s="213"/>
    </row>
    <row r="55" spans="1:3" ht="12.75">
      <c r="A55" s="118" t="s">
        <v>53</v>
      </c>
      <c r="B55" s="16"/>
      <c r="C55" s="16"/>
    </row>
    <row r="56" spans="1:3" ht="12.75">
      <c r="A56" s="118" t="s">
        <v>54</v>
      </c>
      <c r="B56" s="16">
        <v>0.13</v>
      </c>
      <c r="C56" s="16">
        <v>0.04</v>
      </c>
    </row>
    <row r="57" spans="1:3" ht="12.75">
      <c r="A57" s="118" t="s">
        <v>55</v>
      </c>
      <c r="B57" s="16">
        <v>0.059</v>
      </c>
      <c r="C57" s="16">
        <v>0.251</v>
      </c>
    </row>
    <row r="58" spans="1:3" ht="12.75">
      <c r="A58" s="118" t="s">
        <v>56</v>
      </c>
      <c r="B58" s="16"/>
      <c r="C58" s="16"/>
    </row>
    <row r="59" spans="1:3" ht="12.75">
      <c r="A59" s="118" t="s">
        <v>57</v>
      </c>
      <c r="B59" s="16">
        <v>0.454</v>
      </c>
      <c r="C59" s="16">
        <v>0.477</v>
      </c>
    </row>
    <row r="60" spans="1:3" ht="12.75">
      <c r="A60" s="118" t="s">
        <v>58</v>
      </c>
      <c r="B60" s="16">
        <v>0.421</v>
      </c>
      <c r="C60" s="16">
        <v>0.506</v>
      </c>
    </row>
    <row r="61" spans="1:3" ht="12.75">
      <c r="A61" s="118" t="s">
        <v>59</v>
      </c>
      <c r="B61" s="16">
        <v>0.468</v>
      </c>
      <c r="C61" s="16">
        <v>0.445</v>
      </c>
    </row>
    <row r="62" spans="1:3" ht="12.75">
      <c r="A62" s="118" t="s">
        <v>60</v>
      </c>
      <c r="B62" s="16">
        <v>0.048</v>
      </c>
      <c r="C62" s="16">
        <v>0.009</v>
      </c>
    </row>
    <row r="63" spans="1:3" ht="12.75">
      <c r="A63" s="118" t="s">
        <v>61</v>
      </c>
      <c r="B63" s="16"/>
      <c r="C63" s="16"/>
    </row>
    <row r="64" spans="1:3" ht="12.75">
      <c r="A64" s="118" t="s">
        <v>62</v>
      </c>
      <c r="B64" s="16">
        <v>0.067</v>
      </c>
      <c r="C64" s="16">
        <v>0.308</v>
      </c>
    </row>
    <row r="65" spans="1:3" ht="12.75">
      <c r="A65" s="177"/>
      <c r="B65" s="213"/>
      <c r="C65" s="213"/>
    </row>
    <row r="66" spans="1:3" ht="12.75">
      <c r="A66" s="118" t="s">
        <v>63</v>
      </c>
      <c r="B66" s="16">
        <v>0.166</v>
      </c>
      <c r="C66" s="16">
        <v>0.106</v>
      </c>
    </row>
    <row r="67" spans="1:3" ht="12.75">
      <c r="A67" s="118" t="s">
        <v>64</v>
      </c>
      <c r="B67" s="16">
        <v>0.205</v>
      </c>
      <c r="C67" s="16">
        <v>0.189</v>
      </c>
    </row>
    <row r="68" spans="1:3" ht="12.75">
      <c r="A68" s="118" t="s">
        <v>65</v>
      </c>
      <c r="B68" s="16">
        <v>0.465</v>
      </c>
      <c r="C68" s="16">
        <v>0.284</v>
      </c>
    </row>
    <row r="69" spans="1:3" ht="13.5" thickBot="1">
      <c r="A69" s="119" t="s">
        <v>411</v>
      </c>
      <c r="B69" s="223">
        <v>0</v>
      </c>
      <c r="C69" s="11"/>
    </row>
    <row r="70" ht="12.75">
      <c r="B70" s="222" t="s">
        <v>101</v>
      </c>
    </row>
    <row r="71" ht="12.75">
      <c r="A71" t="s">
        <v>413</v>
      </c>
    </row>
  </sheetData>
  <mergeCells count="3">
    <mergeCell ref="A2:C2"/>
    <mergeCell ref="A3:C3"/>
    <mergeCell ref="A4:C4"/>
  </mergeCells>
  <printOptions/>
  <pageMargins left="0.75" right="0.75" top="1" bottom="1" header="0.5" footer="0.5"/>
  <pageSetup fitToHeight="1" fitToWidth="1" horizontalDpi="600" verticalDpi="600" orientation="portrait" scale="72" r:id="rId1"/>
</worksheet>
</file>

<file path=xl/worksheets/sheet19.xml><?xml version="1.0" encoding="utf-8"?>
<worksheet xmlns="http://schemas.openxmlformats.org/spreadsheetml/2006/main" xmlns:r="http://schemas.openxmlformats.org/officeDocument/2006/relationships">
  <sheetPr>
    <pageSetUpPr fitToPage="1"/>
  </sheetPr>
  <dimension ref="A1:H71"/>
  <sheetViews>
    <sheetView workbookViewId="0" topLeftCell="A1">
      <selection activeCell="A1" sqref="A1"/>
    </sheetView>
  </sheetViews>
  <sheetFormatPr defaultColWidth="9.140625" defaultRowHeight="12.75"/>
  <cols>
    <col min="1" max="1" width="18.7109375" style="0" customWidth="1"/>
    <col min="2" max="2" width="10.7109375" style="0" customWidth="1"/>
    <col min="3" max="3" width="10.28125" style="0" customWidth="1"/>
    <col min="4" max="4" width="10.57421875" style="0" customWidth="1"/>
    <col min="5" max="5" width="17.140625" style="0" customWidth="1"/>
    <col min="6" max="6" width="3.28125" style="0" customWidth="1"/>
    <col min="8" max="8" width="26.8515625" style="0" customWidth="1"/>
  </cols>
  <sheetData>
    <row r="1" ht="15.75">
      <c r="H1" s="172" t="s">
        <v>338</v>
      </c>
    </row>
    <row r="2" spans="1:5" ht="12.75">
      <c r="A2" s="229" t="s">
        <v>255</v>
      </c>
      <c r="B2" s="229"/>
      <c r="C2" s="229"/>
      <c r="D2" s="229"/>
      <c r="E2" s="229"/>
    </row>
    <row r="3" spans="1:5" ht="12.75">
      <c r="A3" s="229" t="s">
        <v>256</v>
      </c>
      <c r="B3" s="229"/>
      <c r="C3" s="229"/>
      <c r="D3" s="229"/>
      <c r="E3" s="229"/>
    </row>
    <row r="4" spans="1:5" ht="12.75">
      <c r="A4" s="229" t="s">
        <v>406</v>
      </c>
      <c r="B4" s="229"/>
      <c r="C4" s="229"/>
      <c r="D4" s="229"/>
      <c r="E4" s="229"/>
    </row>
    <row r="5" ht="13.5" thickBot="1">
      <c r="A5" s="5"/>
    </row>
    <row r="6" spans="1:8" ht="16.5" thickBot="1">
      <c r="A6" s="7"/>
      <c r="B6" s="225" t="s">
        <v>102</v>
      </c>
      <c r="C6" s="231"/>
      <c r="D6" s="225" t="s">
        <v>103</v>
      </c>
      <c r="E6" s="231"/>
      <c r="G6" s="12"/>
      <c r="H6" s="3" t="s">
        <v>6</v>
      </c>
    </row>
    <row r="7" spans="1:8" ht="15.75">
      <c r="A7" s="10"/>
      <c r="B7" s="173" t="s">
        <v>98</v>
      </c>
      <c r="C7" s="173" t="s">
        <v>99</v>
      </c>
      <c r="D7" s="178" t="s">
        <v>98</v>
      </c>
      <c r="E7" s="174" t="s">
        <v>99</v>
      </c>
      <c r="G7" s="13" t="s">
        <v>10</v>
      </c>
      <c r="H7" s="4" t="s">
        <v>350</v>
      </c>
    </row>
    <row r="8" spans="1:8" ht="16.5" thickBot="1">
      <c r="A8" s="15" t="s">
        <v>3</v>
      </c>
      <c r="B8" s="175" t="s">
        <v>100</v>
      </c>
      <c r="C8" s="175" t="s">
        <v>100</v>
      </c>
      <c r="D8" s="179" t="s">
        <v>100</v>
      </c>
      <c r="E8" s="176" t="s">
        <v>100</v>
      </c>
      <c r="G8" s="13"/>
      <c r="H8" s="4" t="s">
        <v>259</v>
      </c>
    </row>
    <row r="9" spans="1:8" ht="12.75">
      <c r="A9" s="118" t="s">
        <v>7</v>
      </c>
      <c r="B9" s="208">
        <v>0.327</v>
      </c>
      <c r="C9" s="208">
        <v>0.334</v>
      </c>
      <c r="D9" s="208">
        <v>0.31</v>
      </c>
      <c r="E9" s="208">
        <v>0.317</v>
      </c>
      <c r="G9" s="13"/>
      <c r="H9" s="4" t="s">
        <v>260</v>
      </c>
    </row>
    <row r="10" spans="1:8" ht="13.5" thickBot="1">
      <c r="A10" s="177" t="s">
        <v>257</v>
      </c>
      <c r="B10" s="213"/>
      <c r="C10" s="213"/>
      <c r="D10" s="213"/>
      <c r="E10" s="213"/>
      <c r="G10" s="14" t="s">
        <v>101</v>
      </c>
      <c r="H10" s="67" t="s">
        <v>258</v>
      </c>
    </row>
    <row r="11" spans="1:5" ht="12.75">
      <c r="A11" s="118" t="s">
        <v>8</v>
      </c>
      <c r="B11" s="16">
        <v>0.33</v>
      </c>
      <c r="C11" s="16" t="s">
        <v>101</v>
      </c>
      <c r="D11" s="16">
        <v>0.272</v>
      </c>
      <c r="E11" s="16"/>
    </row>
    <row r="12" spans="1:5" ht="12.75">
      <c r="A12" s="118" t="s">
        <v>9</v>
      </c>
      <c r="B12" s="16"/>
      <c r="C12" s="183" t="s">
        <v>101</v>
      </c>
      <c r="D12" s="16"/>
      <c r="E12" s="16"/>
    </row>
    <row r="13" spans="1:5" ht="12.75">
      <c r="A13" s="118" t="s">
        <v>12</v>
      </c>
      <c r="B13" s="16"/>
      <c r="C13" s="16"/>
      <c r="D13" s="16"/>
      <c r="E13" s="16"/>
    </row>
    <row r="14" spans="1:5" ht="12.75">
      <c r="A14" s="118" t="s">
        <v>14</v>
      </c>
      <c r="B14" s="16"/>
      <c r="C14" s="16"/>
      <c r="D14" s="16"/>
      <c r="E14" s="16"/>
    </row>
    <row r="15" spans="1:5" ht="12.75">
      <c r="A15" s="118" t="s">
        <v>15</v>
      </c>
      <c r="B15" s="16">
        <v>0.343</v>
      </c>
      <c r="C15" s="16"/>
      <c r="D15" s="16">
        <v>0.321</v>
      </c>
      <c r="E15" s="16"/>
    </row>
    <row r="16" spans="1:5" ht="12.75">
      <c r="A16" s="118" t="s">
        <v>17</v>
      </c>
      <c r="B16" s="16"/>
      <c r="C16" s="16"/>
      <c r="D16" s="16"/>
      <c r="E16" s="16"/>
    </row>
    <row r="17" spans="1:5" ht="12.75">
      <c r="A17" s="118" t="s">
        <v>18</v>
      </c>
      <c r="B17" s="16">
        <v>0.162</v>
      </c>
      <c r="C17" s="16"/>
      <c r="D17" s="16">
        <v>0</v>
      </c>
      <c r="E17" s="16"/>
    </row>
    <row r="18" spans="1:5" ht="12.75">
      <c r="A18" s="118" t="s">
        <v>19</v>
      </c>
      <c r="B18" s="16">
        <v>0.237</v>
      </c>
      <c r="C18" s="183" t="s">
        <v>101</v>
      </c>
      <c r="D18" s="16">
        <v>0.197</v>
      </c>
      <c r="E18" s="183" t="s">
        <v>101</v>
      </c>
    </row>
    <row r="19" spans="1:5" ht="12.75">
      <c r="A19" s="118" t="s">
        <v>20</v>
      </c>
      <c r="B19" s="16">
        <v>0.003</v>
      </c>
      <c r="C19" s="16"/>
      <c r="D19" s="16" t="s">
        <v>101</v>
      </c>
      <c r="E19" s="16"/>
    </row>
    <row r="20" spans="1:5" ht="12.75">
      <c r="A20" s="118" t="s">
        <v>21</v>
      </c>
      <c r="B20" s="16">
        <v>0.483</v>
      </c>
      <c r="C20" s="16"/>
      <c r="D20" s="16">
        <v>0.35</v>
      </c>
      <c r="E20" s="16"/>
    </row>
    <row r="21" spans="1:5" ht="12.75">
      <c r="A21" s="177"/>
      <c r="B21" s="213"/>
      <c r="C21" s="213"/>
      <c r="D21" s="213"/>
      <c r="E21" s="213"/>
    </row>
    <row r="22" spans="1:5" ht="12.75">
      <c r="A22" s="118" t="s">
        <v>23</v>
      </c>
      <c r="B22" s="16">
        <v>0.272</v>
      </c>
      <c r="C22" s="16"/>
      <c r="D22" s="16">
        <v>0.191</v>
      </c>
      <c r="E22" s="16"/>
    </row>
    <row r="23" spans="1:5" ht="12.75">
      <c r="A23" s="118" t="s">
        <v>24</v>
      </c>
      <c r="B23" s="183"/>
      <c r="C23" s="16"/>
      <c r="D23" s="16"/>
      <c r="E23" s="16"/>
    </row>
    <row r="24" spans="1:5" ht="12.75">
      <c r="A24" s="118" t="s">
        <v>25</v>
      </c>
      <c r="B24" s="16">
        <v>0.389</v>
      </c>
      <c r="C24" s="16">
        <v>0.692</v>
      </c>
      <c r="D24" s="16">
        <v>0.262</v>
      </c>
      <c r="E24" s="16">
        <v>0.412</v>
      </c>
    </row>
    <row r="25" spans="1:5" ht="12.75">
      <c r="A25" s="118" t="s">
        <v>26</v>
      </c>
      <c r="B25" s="16"/>
      <c r="C25" s="16"/>
      <c r="D25" s="16"/>
      <c r="E25" s="16"/>
    </row>
    <row r="26" spans="1:5" ht="12.75">
      <c r="A26" s="118" t="s">
        <v>27</v>
      </c>
      <c r="B26" s="16">
        <v>0.166</v>
      </c>
      <c r="C26" s="16"/>
      <c r="D26" s="16">
        <v>0.461</v>
      </c>
      <c r="E26" s="16"/>
    </row>
    <row r="27" spans="1:5" ht="12.75">
      <c r="A27" s="118" t="s">
        <v>28</v>
      </c>
      <c r="B27" s="16">
        <v>0.448</v>
      </c>
      <c r="C27" s="183" t="s">
        <v>101</v>
      </c>
      <c r="D27" s="16">
        <v>0.268</v>
      </c>
      <c r="E27" s="183" t="s">
        <v>101</v>
      </c>
    </row>
    <row r="28" spans="1:5" ht="12.75">
      <c r="A28" s="118" t="s">
        <v>412</v>
      </c>
      <c r="B28" s="16">
        <v>0.3</v>
      </c>
      <c r="C28" s="16"/>
      <c r="D28" s="16">
        <v>0.426</v>
      </c>
      <c r="E28" s="16"/>
    </row>
    <row r="29" spans="1:5" ht="12.75">
      <c r="A29" s="118" t="s">
        <v>30</v>
      </c>
      <c r="B29" s="16"/>
      <c r="C29" s="16"/>
      <c r="D29" s="16"/>
      <c r="E29" s="16"/>
    </row>
    <row r="30" spans="1:5" ht="12.75">
      <c r="A30" s="118" t="s">
        <v>31</v>
      </c>
      <c r="B30" s="16"/>
      <c r="C30" s="16"/>
      <c r="D30" s="16"/>
      <c r="E30" s="16"/>
    </row>
    <row r="31" spans="1:5" ht="12.75">
      <c r="A31" s="118" t="s">
        <v>32</v>
      </c>
      <c r="B31" s="16"/>
      <c r="C31" s="16"/>
      <c r="D31" s="16"/>
      <c r="E31" s="16"/>
    </row>
    <row r="32" spans="1:5" ht="12.75">
      <c r="A32" s="177"/>
      <c r="B32" s="213"/>
      <c r="C32" s="213"/>
      <c r="D32" s="213"/>
      <c r="E32" s="213"/>
    </row>
    <row r="33" spans="1:5" ht="12.75">
      <c r="A33" s="118" t="s">
        <v>33</v>
      </c>
      <c r="B33" s="16">
        <v>0.247</v>
      </c>
      <c r="C33" s="16"/>
      <c r="D33" s="16">
        <v>0.326</v>
      </c>
      <c r="E33" s="16"/>
    </row>
    <row r="34" spans="1:5" ht="12.75">
      <c r="A34" s="118" t="s">
        <v>34</v>
      </c>
      <c r="B34" s="16">
        <v>0.061</v>
      </c>
      <c r="C34" s="16"/>
      <c r="D34" s="16">
        <v>0.122</v>
      </c>
      <c r="E34" s="16"/>
    </row>
    <row r="35" spans="1:5" ht="12.75">
      <c r="A35" s="118" t="s">
        <v>35</v>
      </c>
      <c r="B35" s="16">
        <v>0.26</v>
      </c>
      <c r="C35" s="16">
        <v>0.417</v>
      </c>
      <c r="D35" s="16">
        <v>0.372</v>
      </c>
      <c r="E35" s="183">
        <v>0.377</v>
      </c>
    </row>
    <row r="36" spans="1:5" ht="12.75">
      <c r="A36" s="118" t="s">
        <v>36</v>
      </c>
      <c r="B36" s="16"/>
      <c r="C36" s="16"/>
      <c r="D36" s="16"/>
      <c r="E36" s="16"/>
    </row>
    <row r="37" spans="1:5" ht="12.75">
      <c r="A37" s="118" t="s">
        <v>37</v>
      </c>
      <c r="B37" s="16">
        <v>0.313</v>
      </c>
      <c r="C37" s="183" t="s">
        <v>101</v>
      </c>
      <c r="D37" s="16">
        <v>0.274</v>
      </c>
      <c r="E37" s="183" t="s">
        <v>101</v>
      </c>
    </row>
    <row r="38" spans="1:5" ht="12.75">
      <c r="A38" s="118" t="s">
        <v>38</v>
      </c>
      <c r="B38" s="16"/>
      <c r="C38" s="16"/>
      <c r="D38" s="16"/>
      <c r="E38" s="16"/>
    </row>
    <row r="39" spans="1:5" ht="12.75">
      <c r="A39" s="118" t="s">
        <v>39</v>
      </c>
      <c r="B39" s="16">
        <v>0.123</v>
      </c>
      <c r="C39" s="16"/>
      <c r="D39" s="16">
        <v>0.198</v>
      </c>
      <c r="E39" s="16"/>
    </row>
    <row r="40" spans="1:5" ht="12.75">
      <c r="A40" s="118" t="s">
        <v>40</v>
      </c>
      <c r="B40" s="16"/>
      <c r="C40" s="16"/>
      <c r="D40" s="16"/>
      <c r="E40" s="16"/>
    </row>
    <row r="41" spans="1:5" ht="12.75">
      <c r="A41" s="118" t="s">
        <v>41</v>
      </c>
      <c r="B41" s="16">
        <v>0.234</v>
      </c>
      <c r="C41" s="183" t="s">
        <v>101</v>
      </c>
      <c r="D41" s="16">
        <v>0.278</v>
      </c>
      <c r="E41" s="183" t="s">
        <v>101</v>
      </c>
    </row>
    <row r="42" spans="1:5" ht="12.75">
      <c r="A42" s="118" t="s">
        <v>42</v>
      </c>
      <c r="B42" s="16">
        <v>0.317</v>
      </c>
      <c r="C42" s="16"/>
      <c r="D42" s="16">
        <v>0.296</v>
      </c>
      <c r="E42" s="16"/>
    </row>
    <row r="43" spans="1:5" ht="12.75">
      <c r="A43" s="177"/>
      <c r="B43" s="213"/>
      <c r="C43" s="213"/>
      <c r="D43" s="213"/>
      <c r="E43" s="213"/>
    </row>
    <row r="44" spans="1:5" ht="12.75">
      <c r="A44" s="118" t="s">
        <v>43</v>
      </c>
      <c r="B44" s="16">
        <v>0.368</v>
      </c>
      <c r="C44" s="16"/>
      <c r="D44" s="16">
        <v>0.355</v>
      </c>
      <c r="E44" s="16"/>
    </row>
    <row r="45" spans="1:5" ht="12.75">
      <c r="A45" s="118" t="s">
        <v>44</v>
      </c>
      <c r="B45" s="16">
        <v>0.331</v>
      </c>
      <c r="C45" s="16"/>
      <c r="D45" s="16">
        <v>0.293</v>
      </c>
      <c r="E45" s="16"/>
    </row>
    <row r="46" spans="1:5" ht="12.75">
      <c r="A46" s="118" t="s">
        <v>45</v>
      </c>
      <c r="B46" s="183"/>
      <c r="C46" s="16"/>
      <c r="D46" s="16"/>
      <c r="E46" s="16"/>
    </row>
    <row r="47" spans="1:5" ht="12.75">
      <c r="A47" s="118" t="s">
        <v>46</v>
      </c>
      <c r="B47" s="16">
        <v>0.491</v>
      </c>
      <c r="C47" s="16"/>
      <c r="D47" s="16">
        <v>0.584</v>
      </c>
      <c r="E47" s="16"/>
    </row>
    <row r="48" spans="1:5" ht="12.75">
      <c r="A48" s="118" t="s">
        <v>47</v>
      </c>
      <c r="B48" s="183" t="s">
        <v>101</v>
      </c>
      <c r="C48" s="16"/>
      <c r="D48" s="183" t="s">
        <v>101</v>
      </c>
      <c r="E48" s="16"/>
    </row>
    <row r="49" spans="1:5" ht="12.75">
      <c r="A49" s="118" t="s">
        <v>48</v>
      </c>
      <c r="B49" s="16"/>
      <c r="C49" s="16"/>
      <c r="D49" s="16"/>
      <c r="E49" s="16"/>
    </row>
    <row r="50" spans="1:5" ht="12.75">
      <c r="A50" s="118" t="s">
        <v>49</v>
      </c>
      <c r="B50" s="16"/>
      <c r="C50" s="16"/>
      <c r="D50" s="16"/>
      <c r="E50" s="16"/>
    </row>
    <row r="51" spans="1:5" ht="12.75">
      <c r="A51" s="118" t="s">
        <v>50</v>
      </c>
      <c r="B51" s="16"/>
      <c r="C51" s="16"/>
      <c r="D51" s="16"/>
      <c r="E51" s="16"/>
    </row>
    <row r="52" spans="1:5" ht="12.75">
      <c r="A52" s="118" t="s">
        <v>51</v>
      </c>
      <c r="B52" s="16"/>
      <c r="C52" s="16"/>
      <c r="D52" s="16"/>
      <c r="E52" s="16"/>
    </row>
    <row r="53" spans="1:5" ht="12.75">
      <c r="A53" s="118" t="s">
        <v>52</v>
      </c>
      <c r="B53" s="16"/>
      <c r="C53" s="16"/>
      <c r="D53" s="16"/>
      <c r="E53" s="16"/>
    </row>
    <row r="54" spans="1:5" ht="12.75">
      <c r="A54" s="177"/>
      <c r="B54" s="213"/>
      <c r="C54" s="213"/>
      <c r="D54" s="213"/>
      <c r="E54" s="213"/>
    </row>
    <row r="55" spans="1:5" ht="12.75">
      <c r="A55" s="118" t="s">
        <v>53</v>
      </c>
      <c r="B55" s="16"/>
      <c r="C55" s="16"/>
      <c r="D55" s="16"/>
      <c r="E55" s="16"/>
    </row>
    <row r="56" spans="1:5" ht="12.75">
      <c r="A56" s="118" t="s">
        <v>54</v>
      </c>
      <c r="B56" s="16">
        <v>0.13</v>
      </c>
      <c r="C56" s="16"/>
      <c r="D56" s="16">
        <v>0.04</v>
      </c>
      <c r="E56" s="16"/>
    </row>
    <row r="57" spans="1:5" ht="12.75">
      <c r="A57" s="118" t="s">
        <v>55</v>
      </c>
      <c r="B57" s="16">
        <v>0.059</v>
      </c>
      <c r="C57" s="16"/>
      <c r="D57" s="16">
        <v>0.251</v>
      </c>
      <c r="E57" s="16"/>
    </row>
    <row r="58" spans="1:5" ht="12.75">
      <c r="A58" s="118" t="s">
        <v>56</v>
      </c>
      <c r="B58" s="16"/>
      <c r="C58" s="16"/>
      <c r="D58" s="16"/>
      <c r="E58" s="16"/>
    </row>
    <row r="59" spans="1:5" ht="12.75">
      <c r="A59" s="118" t="s">
        <v>57</v>
      </c>
      <c r="B59" s="16">
        <v>0.143</v>
      </c>
      <c r="C59" s="16">
        <v>0.454</v>
      </c>
      <c r="D59" s="16">
        <v>0.13</v>
      </c>
      <c r="E59" s="16">
        <v>0.477</v>
      </c>
    </row>
    <row r="60" spans="1:5" ht="12.75">
      <c r="A60" s="118" t="s">
        <v>58</v>
      </c>
      <c r="B60" s="16">
        <v>0.421</v>
      </c>
      <c r="C60" s="183" t="s">
        <v>101</v>
      </c>
      <c r="D60" s="16">
        <v>0.506</v>
      </c>
      <c r="E60" s="183" t="s">
        <v>101</v>
      </c>
    </row>
    <row r="61" spans="1:5" ht="12.75">
      <c r="A61" s="118" t="s">
        <v>59</v>
      </c>
      <c r="B61" s="16">
        <v>0.468</v>
      </c>
      <c r="C61" s="16"/>
      <c r="D61" s="16">
        <v>0.445</v>
      </c>
      <c r="E61" s="16"/>
    </row>
    <row r="62" spans="1:5" ht="12.75">
      <c r="A62" s="118" t="s">
        <v>60</v>
      </c>
      <c r="B62" s="16">
        <v>0.048</v>
      </c>
      <c r="C62" s="16"/>
      <c r="D62" s="16">
        <v>0.009</v>
      </c>
      <c r="E62" s="16"/>
    </row>
    <row r="63" spans="1:5" ht="12.75">
      <c r="A63" s="118" t="s">
        <v>61</v>
      </c>
      <c r="B63" s="16"/>
      <c r="C63" s="16"/>
      <c r="D63" s="16"/>
      <c r="E63" s="16"/>
    </row>
    <row r="64" spans="1:5" ht="12.75">
      <c r="A64" s="118" t="s">
        <v>62</v>
      </c>
      <c r="B64" s="16">
        <v>0.067</v>
      </c>
      <c r="C64" s="183" t="s">
        <v>101</v>
      </c>
      <c r="D64" s="16">
        <v>0.308</v>
      </c>
      <c r="E64" s="183" t="s">
        <v>101</v>
      </c>
    </row>
    <row r="65" spans="1:5" ht="12.75">
      <c r="A65" s="177"/>
      <c r="B65" s="213"/>
      <c r="C65" s="213"/>
      <c r="D65" s="213"/>
      <c r="E65" s="213"/>
    </row>
    <row r="66" spans="1:5" ht="12.75">
      <c r="A66" s="118" t="s">
        <v>63</v>
      </c>
      <c r="B66" s="16">
        <v>0.166</v>
      </c>
      <c r="C66" s="16"/>
      <c r="D66" s="16">
        <v>0.106</v>
      </c>
      <c r="E66" s="16"/>
    </row>
    <row r="67" spans="1:5" ht="12.75">
      <c r="A67" s="118" t="s">
        <v>64</v>
      </c>
      <c r="B67" s="16">
        <v>0.205</v>
      </c>
      <c r="C67" s="16"/>
      <c r="D67" s="16">
        <v>0.189</v>
      </c>
      <c r="E67" s="16"/>
    </row>
    <row r="68" spans="1:5" ht="12.75">
      <c r="A68" s="118" t="s">
        <v>65</v>
      </c>
      <c r="B68" s="16">
        <v>0.465</v>
      </c>
      <c r="C68" s="16"/>
      <c r="D68" s="16">
        <v>0.284</v>
      </c>
      <c r="E68" s="16"/>
    </row>
    <row r="69" spans="1:5" ht="13.5" thickBot="1">
      <c r="A69" s="119" t="s">
        <v>411</v>
      </c>
      <c r="B69" s="73">
        <v>0</v>
      </c>
      <c r="C69" s="11"/>
      <c r="D69" s="11"/>
      <c r="E69" s="11"/>
    </row>
    <row r="71" ht="12.75">
      <c r="A71" s="2" t="s">
        <v>413</v>
      </c>
    </row>
  </sheetData>
  <mergeCells count="5">
    <mergeCell ref="A2:E2"/>
    <mergeCell ref="A3:E3"/>
    <mergeCell ref="A4:E4"/>
    <mergeCell ref="B6:C6"/>
    <mergeCell ref="D6:E6"/>
  </mergeCells>
  <printOptions/>
  <pageMargins left="0.75" right="0.75" top="1" bottom="1" header="0.5" footer="0.5"/>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71"/>
  <sheetViews>
    <sheetView workbookViewId="0" topLeftCell="A1">
      <selection activeCell="A1" sqref="A1:IV16384"/>
    </sheetView>
  </sheetViews>
  <sheetFormatPr defaultColWidth="9.140625" defaultRowHeight="12.75"/>
  <cols>
    <col min="1" max="1" width="17.421875" style="0" customWidth="1"/>
    <col min="4" max="4" width="13.421875" style="0" customWidth="1"/>
    <col min="5" max="5" width="8.57421875" style="0" customWidth="1"/>
    <col min="6" max="6" width="1.7109375" style="0" hidden="1" customWidth="1"/>
    <col min="9" max="9" width="13.00390625" style="0" customWidth="1"/>
    <col min="11" max="11" width="1.7109375" style="0" customWidth="1"/>
    <col min="12" max="12" width="3.28125" style="0" customWidth="1"/>
    <col min="13" max="13" width="35.140625" style="0" customWidth="1"/>
    <col min="15" max="15" width="8.57421875" style="0" customWidth="1"/>
  </cols>
  <sheetData>
    <row r="1" spans="1:13" ht="12.75">
      <c r="A1" s="53"/>
      <c r="M1" s="53" t="s">
        <v>212</v>
      </c>
    </row>
    <row r="2" spans="1:15" ht="12.75">
      <c r="A2" s="229" t="s">
        <v>156</v>
      </c>
      <c r="B2" s="229"/>
      <c r="C2" s="229"/>
      <c r="D2" s="229"/>
      <c r="E2" s="229"/>
      <c r="F2" s="229"/>
      <c r="G2" s="229"/>
      <c r="H2" s="229"/>
      <c r="I2" s="229"/>
      <c r="J2" s="229"/>
      <c r="K2" s="229"/>
      <c r="L2" s="229"/>
      <c r="M2" s="229"/>
      <c r="N2" s="229"/>
      <c r="O2" s="229"/>
    </row>
    <row r="3" spans="1:15" ht="12.75">
      <c r="A3" s="229" t="s">
        <v>239</v>
      </c>
      <c r="B3" s="229"/>
      <c r="C3" s="229"/>
      <c r="D3" s="229"/>
      <c r="E3" s="229"/>
      <c r="F3" s="229"/>
      <c r="G3" s="229"/>
      <c r="H3" s="229"/>
      <c r="I3" s="229"/>
      <c r="J3" s="229"/>
      <c r="K3" s="229"/>
      <c r="L3" s="229"/>
      <c r="M3" s="229"/>
      <c r="N3" s="229"/>
      <c r="O3" s="229"/>
    </row>
    <row r="4" spans="1:15" ht="12.75">
      <c r="A4" s="229" t="s">
        <v>407</v>
      </c>
      <c r="B4" s="229"/>
      <c r="C4" s="229"/>
      <c r="D4" s="229"/>
      <c r="E4" s="229"/>
      <c r="F4" s="229"/>
      <c r="G4" s="229"/>
      <c r="H4" s="229"/>
      <c r="I4" s="229"/>
      <c r="J4" s="229"/>
      <c r="K4" s="229"/>
      <c r="L4" s="229"/>
      <c r="M4" s="229"/>
      <c r="N4" s="229"/>
      <c r="O4" s="229"/>
    </row>
    <row r="5" spans="1:2" ht="13.5" thickBot="1">
      <c r="A5" s="8"/>
      <c r="B5" s="5"/>
    </row>
    <row r="6" spans="1:12" ht="13.5" thickBot="1">
      <c r="A6" s="7"/>
      <c r="B6" s="226" t="s">
        <v>207</v>
      </c>
      <c r="C6" s="227"/>
      <c r="D6" s="227"/>
      <c r="E6" s="228"/>
      <c r="F6" s="1"/>
      <c r="G6" s="226" t="s">
        <v>399</v>
      </c>
      <c r="H6" s="227"/>
      <c r="I6" s="227"/>
      <c r="J6" s="228"/>
      <c r="K6" s="1"/>
      <c r="L6" s="64"/>
    </row>
    <row r="7" spans="1:12" ht="13.5" thickBot="1">
      <c r="A7" s="10"/>
      <c r="B7" s="38" t="s">
        <v>98</v>
      </c>
      <c r="C7" s="39" t="s">
        <v>99</v>
      </c>
      <c r="D7" s="46" t="s">
        <v>1</v>
      </c>
      <c r="E7" s="38" t="s">
        <v>2</v>
      </c>
      <c r="F7" s="40"/>
      <c r="G7" s="38" t="s">
        <v>98</v>
      </c>
      <c r="H7" s="38" t="s">
        <v>99</v>
      </c>
      <c r="I7" s="38" t="s">
        <v>1</v>
      </c>
      <c r="J7" s="38" t="s">
        <v>2</v>
      </c>
      <c r="L7" s="5"/>
    </row>
    <row r="8" spans="1:13" ht="13.5" thickBot="1">
      <c r="A8" s="15" t="s">
        <v>3</v>
      </c>
      <c r="B8" s="15" t="s">
        <v>100</v>
      </c>
      <c r="C8" s="39" t="s">
        <v>100</v>
      </c>
      <c r="D8" s="41" t="s">
        <v>352</v>
      </c>
      <c r="E8" s="41" t="s">
        <v>5</v>
      </c>
      <c r="F8" s="42"/>
      <c r="G8" s="43" t="s">
        <v>100</v>
      </c>
      <c r="H8" s="41" t="s">
        <v>100</v>
      </c>
      <c r="I8" s="41" t="s">
        <v>352</v>
      </c>
      <c r="J8" s="41" t="s">
        <v>5</v>
      </c>
      <c r="K8" s="5"/>
      <c r="L8" s="12"/>
      <c r="M8" s="3" t="s">
        <v>6</v>
      </c>
    </row>
    <row r="9" spans="1:13" ht="12.75">
      <c r="A9" s="118" t="s">
        <v>7</v>
      </c>
      <c r="B9" s="208">
        <v>0.294</v>
      </c>
      <c r="C9" s="208">
        <v>0.322</v>
      </c>
      <c r="D9" s="57"/>
      <c r="E9" s="54"/>
      <c r="G9" s="208">
        <v>0.453</v>
      </c>
      <c r="H9" s="208">
        <v>0.474</v>
      </c>
      <c r="I9" s="9"/>
      <c r="J9" s="54"/>
      <c r="L9" s="13" t="s">
        <v>10</v>
      </c>
      <c r="M9" s="4" t="s">
        <v>11</v>
      </c>
    </row>
    <row r="10" spans="1:13" ht="12.75">
      <c r="A10" s="118"/>
      <c r="B10" s="209" t="s">
        <v>101</v>
      </c>
      <c r="C10" s="209"/>
      <c r="D10" s="58"/>
      <c r="E10" s="9"/>
      <c r="G10" s="210" t="s">
        <v>101</v>
      </c>
      <c r="H10" s="211" t="s">
        <v>101</v>
      </c>
      <c r="I10" s="9"/>
      <c r="J10" s="9"/>
      <c r="L10" s="13"/>
      <c r="M10" s="4" t="s">
        <v>13</v>
      </c>
    </row>
    <row r="11" spans="1:13" ht="13.5">
      <c r="A11" s="118" t="s">
        <v>8</v>
      </c>
      <c r="B11" s="16">
        <v>0.379</v>
      </c>
      <c r="C11" s="16"/>
      <c r="D11" s="59">
        <f>'[1]CASELOAD'!G12</f>
        <v>0</v>
      </c>
      <c r="E11" s="214" t="s">
        <v>395</v>
      </c>
      <c r="G11" s="16" t="s">
        <v>10</v>
      </c>
      <c r="H11" s="183" t="s">
        <v>101</v>
      </c>
      <c r="I11" s="6" t="s">
        <v>101</v>
      </c>
      <c r="J11" s="17" t="s">
        <v>22</v>
      </c>
      <c r="L11" s="13"/>
      <c r="M11" s="4"/>
    </row>
    <row r="12" spans="1:13" ht="13.5">
      <c r="A12" s="118" t="s">
        <v>9</v>
      </c>
      <c r="B12" s="16">
        <v>0.436</v>
      </c>
      <c r="C12" s="16"/>
      <c r="D12" s="59">
        <f>'[1]CASELOAD'!G13</f>
        <v>0.06875040666276272</v>
      </c>
      <c r="E12" s="214" t="s">
        <v>395</v>
      </c>
      <c r="G12" s="16">
        <v>0.528</v>
      </c>
      <c r="H12" s="183" t="s">
        <v>101</v>
      </c>
      <c r="I12" s="6">
        <f>'[1]CASELOAD'!N13</f>
        <v>0.342367601246106</v>
      </c>
      <c r="J12" s="214" t="s">
        <v>395</v>
      </c>
      <c r="L12" s="13" t="s">
        <v>16</v>
      </c>
      <c r="M12" s="4" t="s">
        <v>158</v>
      </c>
    </row>
    <row r="13" spans="1:13" ht="13.5">
      <c r="A13" s="118" t="s">
        <v>12</v>
      </c>
      <c r="B13" s="16">
        <v>0.255</v>
      </c>
      <c r="C13" s="16"/>
      <c r="D13" s="59">
        <f>'[1]CASELOAD'!G14</f>
        <v>0.196212036021853</v>
      </c>
      <c r="E13" s="214" t="s">
        <v>395</v>
      </c>
      <c r="G13" s="16">
        <v>0.656</v>
      </c>
      <c r="H13" s="183" t="s">
        <v>101</v>
      </c>
      <c r="I13" s="6">
        <f>'[1]CASELOAD'!N14</f>
        <v>0.596212036021853</v>
      </c>
      <c r="J13" s="214" t="s">
        <v>395</v>
      </c>
      <c r="L13" s="13"/>
      <c r="M13" s="4" t="s">
        <v>159</v>
      </c>
    </row>
    <row r="14" spans="1:13" ht="13.5">
      <c r="A14" s="118" t="s">
        <v>14</v>
      </c>
      <c r="B14" s="16">
        <v>0.273</v>
      </c>
      <c r="C14" s="16"/>
      <c r="D14" s="59">
        <f>'[1]CASELOAD'!G15</f>
        <v>0.04304892437712654</v>
      </c>
      <c r="E14" s="214" t="s">
        <v>395</v>
      </c>
      <c r="G14" s="16">
        <v>0.344</v>
      </c>
      <c r="H14" s="183" t="s">
        <v>101</v>
      </c>
      <c r="I14" s="6">
        <f>'[1]CASELOAD'!N15</f>
        <v>0.44304892437712656</v>
      </c>
      <c r="J14" s="214" t="s">
        <v>396</v>
      </c>
      <c r="L14" s="13"/>
      <c r="M14" s="4" t="s">
        <v>397</v>
      </c>
    </row>
    <row r="15" spans="1:13" ht="13.5">
      <c r="A15" s="118" t="s">
        <v>15</v>
      </c>
      <c r="B15" s="16">
        <v>0.231</v>
      </c>
      <c r="C15" s="16"/>
      <c r="D15" s="59">
        <f>'[1]CASELOAD'!G16</f>
        <v>0.0387644301801961</v>
      </c>
      <c r="E15" s="214" t="s">
        <v>395</v>
      </c>
      <c r="G15" s="16" t="s">
        <v>10</v>
      </c>
      <c r="H15" s="183" t="s">
        <v>101</v>
      </c>
      <c r="I15" s="6" t="s">
        <v>101</v>
      </c>
      <c r="J15" s="17" t="s">
        <v>22</v>
      </c>
      <c r="L15" s="13"/>
      <c r="M15" s="4" t="s">
        <v>398</v>
      </c>
    </row>
    <row r="16" spans="1:13" ht="13.5">
      <c r="A16" s="118" t="s">
        <v>17</v>
      </c>
      <c r="B16" s="16">
        <v>0.347</v>
      </c>
      <c r="C16" s="16"/>
      <c r="D16" s="59">
        <f>'[1]CASELOAD'!G17</f>
        <v>0</v>
      </c>
      <c r="E16" s="214" t="s">
        <v>395</v>
      </c>
      <c r="G16" s="16">
        <v>0.375</v>
      </c>
      <c r="H16" s="183" t="s">
        <v>101</v>
      </c>
      <c r="I16" s="6">
        <f>'[1]CASELOAD'!N17</f>
        <v>0.26191223383562</v>
      </c>
      <c r="J16" s="214" t="s">
        <v>395</v>
      </c>
      <c r="L16" s="13"/>
      <c r="M16" s="4"/>
    </row>
    <row r="17" spans="1:13" ht="14.25" thickBot="1">
      <c r="A17" s="118" t="s">
        <v>18</v>
      </c>
      <c r="B17" s="16">
        <v>0.243</v>
      </c>
      <c r="C17" s="16"/>
      <c r="D17" s="59">
        <f>'[1]CASELOAD'!G18</f>
        <v>0.20179552348938262</v>
      </c>
      <c r="E17" s="214" t="s">
        <v>395</v>
      </c>
      <c r="G17" s="16" t="s">
        <v>10</v>
      </c>
      <c r="H17" s="183" t="s">
        <v>101</v>
      </c>
      <c r="I17" s="6" t="s">
        <v>101</v>
      </c>
      <c r="J17" s="17" t="s">
        <v>22</v>
      </c>
      <c r="L17" s="14" t="s">
        <v>157</v>
      </c>
      <c r="M17" s="67" t="s">
        <v>415</v>
      </c>
    </row>
    <row r="18" spans="1:10" ht="13.5">
      <c r="A18" s="118" t="s">
        <v>19</v>
      </c>
      <c r="B18" s="16">
        <v>0.221</v>
      </c>
      <c r="C18" s="183" t="s">
        <v>101</v>
      </c>
      <c r="D18" s="59">
        <f>'[1]CASELOAD'!G19</f>
        <v>0.12505800464037126</v>
      </c>
      <c r="E18" s="214" t="s">
        <v>395</v>
      </c>
      <c r="G18" s="16" t="s">
        <v>10</v>
      </c>
      <c r="H18" s="183" t="s">
        <v>101</v>
      </c>
      <c r="I18" s="6" t="s">
        <v>101</v>
      </c>
      <c r="J18" s="17" t="s">
        <v>22</v>
      </c>
    </row>
    <row r="19" spans="1:15" ht="13.5">
      <c r="A19" s="118" t="s">
        <v>20</v>
      </c>
      <c r="B19" s="16">
        <v>0.182</v>
      </c>
      <c r="C19" s="16"/>
      <c r="D19" s="59">
        <f>'[1]CASELOAD'!G20</f>
        <v>0.13313300235171155</v>
      </c>
      <c r="E19" s="214" t="s">
        <v>395</v>
      </c>
      <c r="G19" s="16">
        <v>0.201</v>
      </c>
      <c r="H19" s="183" t="s">
        <v>101</v>
      </c>
      <c r="I19" s="6">
        <f>'[1]CASELOAD'!N20</f>
        <v>0.5331330023517116</v>
      </c>
      <c r="J19" s="214" t="s">
        <v>396</v>
      </c>
      <c r="N19" s="5"/>
      <c r="O19" s="5"/>
    </row>
    <row r="20" spans="1:15" ht="13.5">
      <c r="A20" s="118" t="s">
        <v>21</v>
      </c>
      <c r="B20" s="16">
        <v>0.404</v>
      </c>
      <c r="C20" s="16"/>
      <c r="D20" s="59">
        <f>'[1]CASELOAD'!G21</f>
        <v>0</v>
      </c>
      <c r="E20" s="214" t="s">
        <v>395</v>
      </c>
      <c r="G20" s="16" t="s">
        <v>10</v>
      </c>
      <c r="H20" s="183" t="s">
        <v>101</v>
      </c>
      <c r="I20" s="6" t="s">
        <v>101</v>
      </c>
      <c r="J20" s="17" t="s">
        <v>22</v>
      </c>
      <c r="L20" s="5"/>
      <c r="N20" s="5"/>
      <c r="O20" s="5"/>
    </row>
    <row r="21" spans="1:15" ht="13.5">
      <c r="A21" s="118"/>
      <c r="B21" s="209" t="s">
        <v>101</v>
      </c>
      <c r="C21" s="209"/>
      <c r="D21" s="58" t="s">
        <v>101</v>
      </c>
      <c r="E21" s="215"/>
      <c r="G21" s="210"/>
      <c r="H21" s="209"/>
      <c r="I21" s="9" t="s">
        <v>101</v>
      </c>
      <c r="J21" s="215"/>
      <c r="L21" s="5"/>
      <c r="N21" s="5"/>
      <c r="O21" s="5"/>
    </row>
    <row r="22" spans="1:15" ht="13.5">
      <c r="A22" s="118" t="s">
        <v>23</v>
      </c>
      <c r="B22" s="16">
        <v>0.248</v>
      </c>
      <c r="C22" s="16"/>
      <c r="D22" s="59">
        <f>'[1]CASELOAD'!G23</f>
        <v>0.04316311496029035</v>
      </c>
      <c r="E22" s="214" t="s">
        <v>395</v>
      </c>
      <c r="G22" s="16" t="s">
        <v>10</v>
      </c>
      <c r="H22" s="183" t="s">
        <v>101</v>
      </c>
      <c r="I22" s="6" t="s">
        <v>101</v>
      </c>
      <c r="J22" s="17" t="s">
        <v>22</v>
      </c>
      <c r="L22" s="5"/>
      <c r="N22" s="5"/>
      <c r="O22" s="5"/>
    </row>
    <row r="23" spans="1:15" ht="13.5">
      <c r="A23" s="118" t="s">
        <v>24</v>
      </c>
      <c r="B23" s="16">
        <v>0</v>
      </c>
      <c r="C23" s="16"/>
      <c r="D23" s="59">
        <f>'[1]CASELOAD'!G24</f>
        <v>0.5</v>
      </c>
      <c r="E23" s="214" t="s">
        <v>396</v>
      </c>
      <c r="G23" s="16">
        <v>0</v>
      </c>
      <c r="H23" s="183" t="s">
        <v>101</v>
      </c>
      <c r="I23" s="6">
        <f>'[1]CASELOAD'!N24</f>
        <v>0.9</v>
      </c>
      <c r="J23" s="214" t="s">
        <v>396</v>
      </c>
      <c r="L23" s="5"/>
      <c r="N23" s="5"/>
      <c r="O23" s="5"/>
    </row>
    <row r="24" spans="1:15" ht="13.5">
      <c r="A24" s="118" t="s">
        <v>25</v>
      </c>
      <c r="B24" s="16">
        <v>0.403</v>
      </c>
      <c r="C24" s="16">
        <v>0.705</v>
      </c>
      <c r="D24" s="59">
        <f>'[1]CASELOAD'!G25</f>
        <v>0.16365230229768385</v>
      </c>
      <c r="E24" s="214" t="s">
        <v>395</v>
      </c>
      <c r="G24" s="16" t="s">
        <v>10</v>
      </c>
      <c r="H24" s="183" t="s">
        <v>101</v>
      </c>
      <c r="I24" s="6" t="s">
        <v>101</v>
      </c>
      <c r="J24" s="17" t="s">
        <v>22</v>
      </c>
      <c r="L24" s="5"/>
      <c r="N24" s="5"/>
      <c r="O24" s="5"/>
    </row>
    <row r="25" spans="1:15" ht="13.5">
      <c r="A25" s="118" t="s">
        <v>26</v>
      </c>
      <c r="B25" s="16">
        <v>0.41</v>
      </c>
      <c r="C25" s="16"/>
      <c r="D25" s="59">
        <f>'[1]CASELOAD'!G26</f>
        <v>0.3449616771866546</v>
      </c>
      <c r="E25" s="214" t="s">
        <v>395</v>
      </c>
      <c r="G25" s="16">
        <v>0.371</v>
      </c>
      <c r="H25" s="183" t="s">
        <v>101</v>
      </c>
      <c r="I25" s="6">
        <f>'[1]CASELOAD'!N26</f>
        <v>0.20954345434543464</v>
      </c>
      <c r="J25" s="214" t="s">
        <v>395</v>
      </c>
      <c r="L25" s="5"/>
      <c r="N25" s="5"/>
      <c r="O25" s="5"/>
    </row>
    <row r="26" spans="1:15" ht="13.5">
      <c r="A26" s="118" t="s">
        <v>27</v>
      </c>
      <c r="B26" s="16">
        <v>0.461</v>
      </c>
      <c r="C26" s="16"/>
      <c r="D26" s="59">
        <f>'[1]CASELOAD'!G27</f>
        <v>0</v>
      </c>
      <c r="E26" s="214" t="s">
        <v>395</v>
      </c>
      <c r="G26" s="16" t="s">
        <v>10</v>
      </c>
      <c r="H26" s="183" t="s">
        <v>101</v>
      </c>
      <c r="I26" s="6" t="s">
        <v>101</v>
      </c>
      <c r="J26" s="17" t="s">
        <v>22</v>
      </c>
      <c r="L26" s="5"/>
      <c r="N26" s="5"/>
      <c r="O26" s="5"/>
    </row>
    <row r="27" spans="1:15" ht="13.5">
      <c r="A27" s="118" t="s">
        <v>416</v>
      </c>
      <c r="B27" s="16">
        <v>0.363</v>
      </c>
      <c r="C27" s="183" t="s">
        <v>101</v>
      </c>
      <c r="D27" s="59">
        <f>'[1]CASELOAD'!G28</f>
        <v>0.35369868024017803</v>
      </c>
      <c r="E27" s="214" t="s">
        <v>395</v>
      </c>
      <c r="G27" s="16" t="s">
        <v>10</v>
      </c>
      <c r="H27" s="183" t="s">
        <v>101</v>
      </c>
      <c r="I27" s="6" t="s">
        <v>101</v>
      </c>
      <c r="J27" s="17" t="s">
        <v>22</v>
      </c>
      <c r="L27" s="5"/>
      <c r="N27" s="5"/>
      <c r="O27" s="5"/>
    </row>
    <row r="28" spans="1:15" ht="13.5">
      <c r="A28" s="118" t="s">
        <v>29</v>
      </c>
      <c r="B28" s="16">
        <v>0.5</v>
      </c>
      <c r="C28" s="16"/>
      <c r="D28" s="59">
        <f>'[1]CASELOAD'!G29</f>
        <v>0.08782172518707343</v>
      </c>
      <c r="E28" s="214" t="s">
        <v>395</v>
      </c>
      <c r="G28" s="16" t="s">
        <v>10</v>
      </c>
      <c r="H28" s="183" t="s">
        <v>101</v>
      </c>
      <c r="I28" s="6" t="s">
        <v>101</v>
      </c>
      <c r="J28" s="17" t="s">
        <v>22</v>
      </c>
      <c r="L28" s="5"/>
      <c r="N28" s="5"/>
      <c r="O28" s="63"/>
    </row>
    <row r="29" spans="1:15" ht="13.5">
      <c r="A29" s="118" t="s">
        <v>30</v>
      </c>
      <c r="B29" s="16">
        <v>0.88</v>
      </c>
      <c r="C29" s="183" t="s">
        <v>101</v>
      </c>
      <c r="D29" s="59">
        <f>'[1]CASELOAD'!G30</f>
        <v>0.3761659346368187</v>
      </c>
      <c r="E29" s="214" t="s">
        <v>395</v>
      </c>
      <c r="G29" s="16">
        <v>0.937</v>
      </c>
      <c r="H29" s="183" t="s">
        <v>101</v>
      </c>
      <c r="I29" s="6">
        <f>'[1]CASELOAD'!N30</f>
        <v>0.7761659346368187</v>
      </c>
      <c r="J29" s="214" t="s">
        <v>395</v>
      </c>
      <c r="L29" s="5"/>
      <c r="N29" s="5"/>
      <c r="O29" s="63"/>
    </row>
    <row r="30" spans="1:15" ht="13.5">
      <c r="A30" s="118" t="s">
        <v>31</v>
      </c>
      <c r="B30" s="16">
        <v>0.381</v>
      </c>
      <c r="C30" s="16"/>
      <c r="D30" s="59">
        <f>'[1]CASELOAD'!G31</f>
        <v>0.06202023417878244</v>
      </c>
      <c r="E30" s="214" t="s">
        <v>395</v>
      </c>
      <c r="G30" s="16">
        <v>0.512</v>
      </c>
      <c r="H30" s="183" t="s">
        <v>101</v>
      </c>
      <c r="I30" s="6">
        <f>'[1]CASELOAD'!N31</f>
        <v>0.11031351082358798</v>
      </c>
      <c r="J30" s="214" t="s">
        <v>395</v>
      </c>
      <c r="L30" s="5"/>
      <c r="N30" s="5"/>
      <c r="O30" s="5"/>
    </row>
    <row r="31" spans="1:15" ht="13.5">
      <c r="A31" s="118" t="s">
        <v>32</v>
      </c>
      <c r="B31" s="16">
        <v>0.354</v>
      </c>
      <c r="C31" s="16"/>
      <c r="D31" s="59">
        <f>'[1]CASELOAD'!G32</f>
        <v>0</v>
      </c>
      <c r="E31" s="214" t="s">
        <v>395</v>
      </c>
      <c r="G31" s="16">
        <v>0.38</v>
      </c>
      <c r="H31" s="183" t="s">
        <v>101</v>
      </c>
      <c r="I31" s="6">
        <f>'[1]CASELOAD'!N32</f>
        <v>0.30817099906044476</v>
      </c>
      <c r="J31" s="214" t="s">
        <v>395</v>
      </c>
      <c r="L31" s="5"/>
      <c r="N31" s="5"/>
      <c r="O31" s="5"/>
    </row>
    <row r="32" spans="1:15" ht="13.5">
      <c r="A32" s="118"/>
      <c r="B32" s="209" t="s">
        <v>101</v>
      </c>
      <c r="C32" s="209"/>
      <c r="D32" s="58" t="s">
        <v>101</v>
      </c>
      <c r="E32" s="215"/>
      <c r="G32" s="210"/>
      <c r="H32" s="209"/>
      <c r="I32" s="9" t="s">
        <v>101</v>
      </c>
      <c r="J32" s="215"/>
      <c r="L32" s="5"/>
      <c r="N32" s="5"/>
      <c r="O32" s="5"/>
    </row>
    <row r="33" spans="1:15" ht="13.5">
      <c r="A33" s="118" t="s">
        <v>33</v>
      </c>
      <c r="B33" s="16">
        <v>0.321</v>
      </c>
      <c r="C33" s="16"/>
      <c r="D33" s="59">
        <f>'[1]CASELOAD'!G34</f>
        <v>0</v>
      </c>
      <c r="E33" s="214" t="s">
        <v>395</v>
      </c>
      <c r="G33" s="16" t="s">
        <v>10</v>
      </c>
      <c r="H33" s="183" t="s">
        <v>101</v>
      </c>
      <c r="I33" s="6" t="s">
        <v>101</v>
      </c>
      <c r="J33" s="214" t="s">
        <v>22</v>
      </c>
      <c r="L33" s="5"/>
      <c r="N33" s="5"/>
      <c r="O33" s="5"/>
    </row>
    <row r="34" spans="1:15" ht="13.5">
      <c r="A34" s="118" t="s">
        <v>34</v>
      </c>
      <c r="B34" s="16">
        <v>0.16</v>
      </c>
      <c r="C34" s="16"/>
      <c r="D34" s="59">
        <f>'[1]CASELOAD'!G35</f>
        <v>0.06645932130319643</v>
      </c>
      <c r="E34" s="214" t="s">
        <v>395</v>
      </c>
      <c r="G34" s="16" t="s">
        <v>10</v>
      </c>
      <c r="H34" s="183" t="s">
        <v>101</v>
      </c>
      <c r="I34" s="6" t="s">
        <v>101</v>
      </c>
      <c r="J34" s="214" t="s">
        <v>22</v>
      </c>
      <c r="L34" s="5"/>
      <c r="N34" s="5"/>
      <c r="O34" s="63"/>
    </row>
    <row r="35" spans="1:15" ht="13.5">
      <c r="A35" s="118" t="s">
        <v>35</v>
      </c>
      <c r="B35" s="16">
        <v>0.103</v>
      </c>
      <c r="C35" s="16">
        <v>0.6</v>
      </c>
      <c r="D35" s="59">
        <f>'[1]CASELOAD'!G36</f>
        <v>0.06286439535160432</v>
      </c>
      <c r="E35" s="214" t="s">
        <v>395</v>
      </c>
      <c r="G35" s="16">
        <v>0.154</v>
      </c>
      <c r="H35" s="183">
        <v>0.654</v>
      </c>
      <c r="I35" s="6">
        <f>'[1]CASELOAD'!N36</f>
        <v>0.46286439535160434</v>
      </c>
      <c r="J35" s="214" t="s">
        <v>395</v>
      </c>
      <c r="L35" s="5"/>
      <c r="N35" s="5"/>
      <c r="O35" s="63"/>
    </row>
    <row r="36" spans="1:15" ht="13.5">
      <c r="A36" s="118" t="s">
        <v>36</v>
      </c>
      <c r="B36" s="16">
        <v>0.245</v>
      </c>
      <c r="C36" s="183" t="s">
        <v>101</v>
      </c>
      <c r="D36" s="59">
        <f>'[1]CASELOAD'!G37</f>
        <v>0</v>
      </c>
      <c r="E36" s="214" t="s">
        <v>395</v>
      </c>
      <c r="G36" s="16">
        <v>0.357</v>
      </c>
      <c r="H36" s="183" t="s">
        <v>101</v>
      </c>
      <c r="I36" s="6">
        <f>'[1]CASELOAD'!N37</f>
        <v>0.059992925617925685</v>
      </c>
      <c r="J36" s="214" t="s">
        <v>395</v>
      </c>
      <c r="L36" s="5"/>
      <c r="N36" s="5"/>
      <c r="O36" s="5"/>
    </row>
    <row r="37" spans="1:15" ht="13.5">
      <c r="A37" s="118" t="s">
        <v>37</v>
      </c>
      <c r="B37" s="16">
        <v>0.268</v>
      </c>
      <c r="C37" s="183" t="s">
        <v>101</v>
      </c>
      <c r="D37" s="59">
        <f>'[1]CASELOAD'!G38</f>
        <v>0.185664911394056</v>
      </c>
      <c r="E37" s="214" t="s">
        <v>395</v>
      </c>
      <c r="G37" s="16" t="s">
        <v>10</v>
      </c>
      <c r="H37" s="183" t="s">
        <v>101</v>
      </c>
      <c r="I37" s="6" t="s">
        <v>101</v>
      </c>
      <c r="J37" s="17" t="s">
        <v>22</v>
      </c>
      <c r="L37" s="5"/>
      <c r="N37" s="5"/>
      <c r="O37" s="5"/>
    </row>
    <row r="38" spans="1:15" ht="13.5">
      <c r="A38" s="118" t="s">
        <v>417</v>
      </c>
      <c r="B38" s="16">
        <v>0.21</v>
      </c>
      <c r="C38" s="16"/>
      <c r="D38" s="59">
        <f>'[1]CASELOAD'!G39</f>
        <v>0.17064708346024976</v>
      </c>
      <c r="E38" s="214" t="s">
        <v>395</v>
      </c>
      <c r="G38" s="16" t="s">
        <v>10</v>
      </c>
      <c r="H38" s="183" t="s">
        <v>101</v>
      </c>
      <c r="I38" s="6" t="s">
        <v>101</v>
      </c>
      <c r="J38" s="17" t="s">
        <v>22</v>
      </c>
      <c r="L38" s="5"/>
      <c r="N38" s="5"/>
      <c r="O38" s="5"/>
    </row>
    <row r="39" spans="1:15" ht="13.5">
      <c r="A39" s="118" t="s">
        <v>39</v>
      </c>
      <c r="B39" s="16">
        <v>0.195</v>
      </c>
      <c r="C39" s="16"/>
      <c r="D39" s="59">
        <f>'[1]CASELOAD'!G40</f>
        <v>0.03746402535302745</v>
      </c>
      <c r="E39" s="214" t="s">
        <v>395</v>
      </c>
      <c r="G39" s="16" t="s">
        <v>10</v>
      </c>
      <c r="H39" s="183" t="s">
        <v>101</v>
      </c>
      <c r="I39" s="6" t="s">
        <v>101</v>
      </c>
      <c r="J39" s="214" t="s">
        <v>22</v>
      </c>
      <c r="L39" s="5"/>
      <c r="N39" s="5"/>
      <c r="O39" s="5"/>
    </row>
    <row r="40" spans="1:15" ht="13.5">
      <c r="A40" s="118" t="s">
        <v>40</v>
      </c>
      <c r="B40" s="16">
        <v>0.867</v>
      </c>
      <c r="C40" s="16">
        <v>0.927</v>
      </c>
      <c r="D40" s="59">
        <f>'[1]CASELOAD'!G41</f>
        <v>0.1083816748475383</v>
      </c>
      <c r="E40" s="214" t="s">
        <v>395</v>
      </c>
      <c r="G40" s="16">
        <v>0.908</v>
      </c>
      <c r="H40" s="16">
        <v>0.957</v>
      </c>
      <c r="I40" s="6">
        <f>'[1]CASELOAD'!N41</f>
        <v>0.5083816748475383</v>
      </c>
      <c r="J40" s="214" t="s">
        <v>395</v>
      </c>
      <c r="L40" s="5"/>
      <c r="N40" s="5"/>
      <c r="O40" s="5"/>
    </row>
    <row r="41" spans="1:15" ht="13.5">
      <c r="A41" s="118" t="s">
        <v>41</v>
      </c>
      <c r="B41" s="16">
        <v>0.345</v>
      </c>
      <c r="C41" s="183" t="s">
        <v>101</v>
      </c>
      <c r="D41" s="59">
        <f>'[1]CASELOAD'!G42</f>
        <v>0.28696135486824037</v>
      </c>
      <c r="E41" s="214" t="s">
        <v>395</v>
      </c>
      <c r="G41" s="16" t="s">
        <v>10</v>
      </c>
      <c r="H41" s="183" t="s">
        <v>101</v>
      </c>
      <c r="I41" s="6" t="s">
        <v>101</v>
      </c>
      <c r="J41" s="17" t="s">
        <v>22</v>
      </c>
      <c r="L41" s="5"/>
      <c r="N41" s="5"/>
      <c r="O41" s="5"/>
    </row>
    <row r="42" spans="1:15" ht="13.5">
      <c r="A42" s="118" t="s">
        <v>42</v>
      </c>
      <c r="B42" s="16">
        <v>0.345</v>
      </c>
      <c r="C42" s="16"/>
      <c r="D42" s="59">
        <f>'[1]CASELOAD'!G43</f>
        <v>0.3176088617265088</v>
      </c>
      <c r="E42" s="214" t="s">
        <v>395</v>
      </c>
      <c r="G42" s="16" t="s">
        <v>10</v>
      </c>
      <c r="H42" s="183" t="s">
        <v>101</v>
      </c>
      <c r="I42" s="6" t="s">
        <v>101</v>
      </c>
      <c r="J42" s="17" t="s">
        <v>22</v>
      </c>
      <c r="L42" s="5"/>
      <c r="N42" s="5"/>
      <c r="O42" s="5"/>
    </row>
    <row r="43" spans="1:15" ht="13.5">
      <c r="A43" s="118"/>
      <c r="B43" s="209" t="s">
        <v>101</v>
      </c>
      <c r="C43" s="209"/>
      <c r="D43" s="58" t="s">
        <v>101</v>
      </c>
      <c r="E43" s="215"/>
      <c r="G43" s="210"/>
      <c r="H43" s="209"/>
      <c r="I43" s="9" t="s">
        <v>101</v>
      </c>
      <c r="J43" s="215"/>
      <c r="L43" s="5"/>
      <c r="N43" s="5"/>
      <c r="O43" s="5"/>
    </row>
    <row r="44" spans="1:15" ht="13.5">
      <c r="A44" s="118" t="s">
        <v>43</v>
      </c>
      <c r="B44" s="16">
        <v>0.302</v>
      </c>
      <c r="C44" s="183" t="s">
        <v>101</v>
      </c>
      <c r="D44" s="59">
        <f>'[1]CASELOAD'!G45</f>
        <v>0.07814814814814813</v>
      </c>
      <c r="E44" s="214" t="s">
        <v>395</v>
      </c>
      <c r="G44" s="16" t="s">
        <v>10</v>
      </c>
      <c r="H44" s="183" t="s">
        <v>101</v>
      </c>
      <c r="I44" s="6" t="s">
        <v>101</v>
      </c>
      <c r="J44" s="214" t="s">
        <v>22</v>
      </c>
      <c r="L44" s="5"/>
      <c r="N44" s="5"/>
      <c r="O44" s="63"/>
    </row>
    <row r="45" spans="1:15" ht="13.5">
      <c r="A45" s="118" t="s">
        <v>44</v>
      </c>
      <c r="B45" s="16">
        <v>0.346</v>
      </c>
      <c r="C45" s="16"/>
      <c r="D45" s="59">
        <f>'[1]CASELOAD'!G46</f>
        <v>0</v>
      </c>
      <c r="E45" s="214" t="s">
        <v>395</v>
      </c>
      <c r="G45" s="16" t="s">
        <v>10</v>
      </c>
      <c r="H45" s="183" t="s">
        <v>101</v>
      </c>
      <c r="I45" s="6" t="s">
        <v>101</v>
      </c>
      <c r="J45" s="17" t="s">
        <v>22</v>
      </c>
      <c r="L45" s="5"/>
      <c r="N45" s="5"/>
      <c r="O45" s="5"/>
    </row>
    <row r="46" spans="1:15" ht="13.5">
      <c r="A46" s="118" t="s">
        <v>45</v>
      </c>
      <c r="B46" s="16">
        <v>0.462</v>
      </c>
      <c r="C46" s="16"/>
      <c r="D46" s="59">
        <f>'[1]CASELOAD'!G47</f>
        <v>0.08207960639295386</v>
      </c>
      <c r="E46" s="214" t="s">
        <v>395</v>
      </c>
      <c r="G46" s="16">
        <v>0.553</v>
      </c>
      <c r="H46" s="183" t="s">
        <v>101</v>
      </c>
      <c r="I46" s="6">
        <f>'[1]CASELOAD'!N47</f>
        <v>0.4820796063929539</v>
      </c>
      <c r="J46" s="214" t="s">
        <v>395</v>
      </c>
      <c r="L46" s="5"/>
      <c r="N46" s="5"/>
      <c r="O46" s="5"/>
    </row>
    <row r="47" spans="1:15" ht="13.5">
      <c r="A47" s="118" t="s">
        <v>46</v>
      </c>
      <c r="B47" s="16">
        <v>0.378</v>
      </c>
      <c r="C47" s="16"/>
      <c r="D47" s="59">
        <f>'[1]CASELOAD'!G48</f>
        <v>0</v>
      </c>
      <c r="E47" s="214" t="s">
        <v>395</v>
      </c>
      <c r="G47" s="16">
        <v>0.483</v>
      </c>
      <c r="H47" s="183" t="s">
        <v>101</v>
      </c>
      <c r="I47" s="6">
        <f>'[1]CASELOAD'!N48</f>
        <v>0.14224256958069914</v>
      </c>
      <c r="J47" s="214" t="s">
        <v>395</v>
      </c>
      <c r="L47" s="5"/>
      <c r="N47" s="5"/>
      <c r="O47" s="5"/>
    </row>
    <row r="48" spans="1:15" ht="13.5">
      <c r="A48" s="118" t="s">
        <v>47</v>
      </c>
      <c r="B48" s="16">
        <v>0.314</v>
      </c>
      <c r="C48" s="16"/>
      <c r="D48" s="59">
        <f>'[1]CASELOAD'!G49</f>
        <v>0</v>
      </c>
      <c r="E48" s="214" t="s">
        <v>395</v>
      </c>
      <c r="G48" s="16">
        <v>0.472</v>
      </c>
      <c r="H48" s="183" t="s">
        <v>101</v>
      </c>
      <c r="I48" s="6">
        <f>'[1]CASELOAD'!N49</f>
        <v>0.26787692748992553</v>
      </c>
      <c r="J48" s="214" t="s">
        <v>395</v>
      </c>
      <c r="L48" s="5"/>
      <c r="N48" s="5"/>
      <c r="O48" s="5"/>
    </row>
    <row r="49" spans="1:15" ht="13.5">
      <c r="A49" s="118" t="s">
        <v>48</v>
      </c>
      <c r="B49" s="16">
        <v>0.253</v>
      </c>
      <c r="C49" s="16"/>
      <c r="D49" s="59">
        <f>'[1]CASELOAD'!G50</f>
        <v>0.14737935442633432</v>
      </c>
      <c r="E49" s="214" t="s">
        <v>395</v>
      </c>
      <c r="G49" s="16" t="s">
        <v>10</v>
      </c>
      <c r="H49" s="183" t="s">
        <v>101</v>
      </c>
      <c r="I49" s="6" t="s">
        <v>101</v>
      </c>
      <c r="J49" s="17" t="s">
        <v>22</v>
      </c>
      <c r="L49" s="5"/>
      <c r="N49" s="5"/>
      <c r="O49" s="5"/>
    </row>
    <row r="50" spans="1:12" ht="13.5">
      <c r="A50" s="118" t="s">
        <v>49</v>
      </c>
      <c r="B50" s="16">
        <v>0.652</v>
      </c>
      <c r="C50" s="183" t="s">
        <v>101</v>
      </c>
      <c r="D50" s="59">
        <f>'[1]CASELOAD'!G51</f>
        <v>0.09668260500531045</v>
      </c>
      <c r="E50" s="214" t="s">
        <v>395</v>
      </c>
      <c r="G50" s="16">
        <v>0.684</v>
      </c>
      <c r="H50" s="183" t="s">
        <v>101</v>
      </c>
      <c r="I50" s="6">
        <f>'[1]CASELOAD'!N51</f>
        <v>0.4680673876704329</v>
      </c>
      <c r="J50" s="214" t="s">
        <v>395</v>
      </c>
      <c r="L50" s="5"/>
    </row>
    <row r="51" spans="1:12" ht="13.5">
      <c r="A51" s="118" t="s">
        <v>50</v>
      </c>
      <c r="B51" s="16">
        <v>0.332</v>
      </c>
      <c r="C51" s="16"/>
      <c r="D51" s="59">
        <f>'[1]CASELOAD'!G52</f>
        <v>0</v>
      </c>
      <c r="E51" s="214" t="s">
        <v>395</v>
      </c>
      <c r="G51" s="16" t="s">
        <v>10</v>
      </c>
      <c r="H51" s="183" t="s">
        <v>101</v>
      </c>
      <c r="I51" s="6" t="s">
        <v>101</v>
      </c>
      <c r="J51" s="17" t="s">
        <v>22</v>
      </c>
      <c r="L51" s="5"/>
    </row>
    <row r="52" spans="1:12" ht="13.5">
      <c r="A52" s="118" t="s">
        <v>51</v>
      </c>
      <c r="B52" s="16">
        <v>0.321</v>
      </c>
      <c r="C52" s="183" t="s">
        <v>101</v>
      </c>
      <c r="D52" s="59">
        <f>'[1]CASELOAD'!G53</f>
        <v>0</v>
      </c>
      <c r="E52" s="214" t="s">
        <v>395</v>
      </c>
      <c r="G52" s="16">
        <v>0.355</v>
      </c>
      <c r="H52" s="183" t="s">
        <v>101</v>
      </c>
      <c r="I52" s="6">
        <f>'[1]CASELOAD'!N53</f>
        <v>0.13020867837032135</v>
      </c>
      <c r="J52" s="214" t="s">
        <v>395</v>
      </c>
      <c r="L52" s="5"/>
    </row>
    <row r="53" spans="1:12" ht="13.5">
      <c r="A53" s="118" t="s">
        <v>52</v>
      </c>
      <c r="B53" s="16">
        <v>0.071</v>
      </c>
      <c r="C53" s="16"/>
      <c r="D53" s="59">
        <f>'[1]CASELOAD'!G54</f>
        <v>0</v>
      </c>
      <c r="E53" s="214" t="s">
        <v>395</v>
      </c>
      <c r="G53" s="16">
        <v>0.15</v>
      </c>
      <c r="H53" s="183" t="s">
        <v>101</v>
      </c>
      <c r="I53" s="6">
        <f>'[1]CASELOAD'!N54</f>
        <v>0.08213723829117758</v>
      </c>
      <c r="J53" s="214" t="s">
        <v>395</v>
      </c>
      <c r="L53" s="5"/>
    </row>
    <row r="54" spans="1:12" ht="13.5">
      <c r="A54" s="118"/>
      <c r="B54" s="209" t="s">
        <v>101</v>
      </c>
      <c r="C54" s="209"/>
      <c r="D54" s="58" t="s">
        <v>101</v>
      </c>
      <c r="E54" s="215"/>
      <c r="G54" s="210"/>
      <c r="H54" s="209"/>
      <c r="I54" s="9" t="s">
        <v>101</v>
      </c>
      <c r="J54" s="215"/>
      <c r="L54" s="5"/>
    </row>
    <row r="55" spans="1:12" ht="13.5">
      <c r="A55" s="118" t="s">
        <v>53</v>
      </c>
      <c r="B55" s="16">
        <v>0.075</v>
      </c>
      <c r="C55" s="16"/>
      <c r="D55" s="59">
        <f>'[1]CASELOAD'!G56</f>
        <v>0</v>
      </c>
      <c r="E55" s="214" t="s">
        <v>395</v>
      </c>
      <c r="G55" s="16" t="s">
        <v>10</v>
      </c>
      <c r="H55" s="183" t="s">
        <v>101</v>
      </c>
      <c r="I55" s="6" t="s">
        <v>101</v>
      </c>
      <c r="J55" s="17" t="s">
        <v>22</v>
      </c>
      <c r="L55" s="5"/>
    </row>
    <row r="56" spans="1:12" ht="13.5">
      <c r="A56" s="118" t="s">
        <v>54</v>
      </c>
      <c r="B56" s="16">
        <v>0.237</v>
      </c>
      <c r="C56" s="16"/>
      <c r="D56" s="59">
        <f>'[1]CASELOAD'!G57</f>
        <v>0.15427593043164817</v>
      </c>
      <c r="E56" s="214" t="s">
        <v>395</v>
      </c>
      <c r="G56" s="16">
        <v>0.949</v>
      </c>
      <c r="H56" s="183" t="s">
        <v>101</v>
      </c>
      <c r="I56" s="6">
        <f>'[1]CASELOAD'!N57</f>
        <v>0.5542759304316482</v>
      </c>
      <c r="J56" s="214" t="s">
        <v>395</v>
      </c>
      <c r="L56" s="5"/>
    </row>
    <row r="57" spans="1:12" ht="13.5">
      <c r="A57" s="118" t="s">
        <v>55</v>
      </c>
      <c r="B57" s="16">
        <v>0.537</v>
      </c>
      <c r="C57" s="183" t="s">
        <v>101</v>
      </c>
      <c r="D57" s="59">
        <f>'[1]CASELOAD'!G58</f>
        <v>0.02956078207195989</v>
      </c>
      <c r="E57" s="214" t="s">
        <v>395</v>
      </c>
      <c r="G57" s="16">
        <v>0.559</v>
      </c>
      <c r="H57" s="183" t="s">
        <v>101</v>
      </c>
      <c r="I57" s="6">
        <f>'[1]CASELOAD'!N58</f>
        <v>0.4295607820719599</v>
      </c>
      <c r="J57" s="214" t="s">
        <v>395</v>
      </c>
      <c r="L57" s="5"/>
    </row>
    <row r="58" spans="1:12" ht="13.5">
      <c r="A58" s="118" t="s">
        <v>56</v>
      </c>
      <c r="B58" s="16">
        <v>0.548</v>
      </c>
      <c r="C58" s="16"/>
      <c r="D58" s="59">
        <f>'[1]CASELOAD'!G59</f>
        <v>0.11653261107463336</v>
      </c>
      <c r="E58" s="214" t="s">
        <v>395</v>
      </c>
      <c r="G58" s="16" t="s">
        <v>10</v>
      </c>
      <c r="H58" s="183" t="s">
        <v>101</v>
      </c>
      <c r="I58" s="6" t="s">
        <v>101</v>
      </c>
      <c r="J58" s="17" t="s">
        <v>22</v>
      </c>
      <c r="L58" s="5"/>
    </row>
    <row r="59" spans="1:12" ht="13.5">
      <c r="A59" s="118" t="s">
        <v>57</v>
      </c>
      <c r="B59" s="16">
        <v>0.13</v>
      </c>
      <c r="C59" s="16">
        <v>0.506</v>
      </c>
      <c r="D59" s="59">
        <f>'[1]CASELOAD'!G60</f>
        <v>0.11570633310578893</v>
      </c>
      <c r="E59" s="214" t="s">
        <v>395</v>
      </c>
      <c r="G59" s="16" t="s">
        <v>10</v>
      </c>
      <c r="H59" s="183" t="s">
        <v>101</v>
      </c>
      <c r="I59" s="6" t="s">
        <v>101</v>
      </c>
      <c r="J59" s="17" t="s">
        <v>22</v>
      </c>
      <c r="L59" s="5"/>
    </row>
    <row r="60" spans="1:12" ht="13.5">
      <c r="A60" s="118" t="s">
        <v>58</v>
      </c>
      <c r="B60" s="16">
        <v>0.342</v>
      </c>
      <c r="C60" s="183" t="s">
        <v>101</v>
      </c>
      <c r="D60" s="59">
        <f>'[1]CASELOAD'!G61</f>
        <v>0.009231407908057376</v>
      </c>
      <c r="E60" s="214" t="s">
        <v>395</v>
      </c>
      <c r="G60" s="16" t="s">
        <v>10</v>
      </c>
      <c r="H60" s="183" t="s">
        <v>257</v>
      </c>
      <c r="I60" s="6" t="s">
        <v>101</v>
      </c>
      <c r="J60" s="17" t="s">
        <v>22</v>
      </c>
      <c r="L60" s="5"/>
    </row>
    <row r="61" spans="1:12" ht="13.5">
      <c r="A61" s="118" t="s">
        <v>59</v>
      </c>
      <c r="B61" s="16">
        <v>0.262</v>
      </c>
      <c r="C61" s="16"/>
      <c r="D61" s="59">
        <f>'[1]CASELOAD'!G62</f>
        <v>0.24567515617491592</v>
      </c>
      <c r="E61" s="214" t="s">
        <v>395</v>
      </c>
      <c r="G61" s="16" t="s">
        <v>10</v>
      </c>
      <c r="H61" s="183" t="s">
        <v>101</v>
      </c>
      <c r="I61" s="6" t="s">
        <v>101</v>
      </c>
      <c r="J61" s="17" t="s">
        <v>22</v>
      </c>
      <c r="L61" s="5"/>
    </row>
    <row r="62" spans="1:12" ht="13.5">
      <c r="A62" s="118" t="s">
        <v>353</v>
      </c>
      <c r="B62" s="16">
        <v>0.249</v>
      </c>
      <c r="C62" s="16"/>
      <c r="D62" s="59">
        <f>'[1]CASELOAD'!G63</f>
        <v>0.05665075741855158</v>
      </c>
      <c r="E62" s="214" t="s">
        <v>395</v>
      </c>
      <c r="G62" s="16">
        <v>0.382</v>
      </c>
      <c r="H62" s="183" t="s">
        <v>101</v>
      </c>
      <c r="I62" s="6">
        <f>'[1]CASELOAD'!N63</f>
        <v>0.37092605886575736</v>
      </c>
      <c r="J62" s="214" t="s">
        <v>395</v>
      </c>
      <c r="L62" s="5"/>
    </row>
    <row r="63" spans="1:12" ht="13.5">
      <c r="A63" s="118" t="s">
        <v>61</v>
      </c>
      <c r="B63" s="16">
        <v>0.106</v>
      </c>
      <c r="C63" s="16"/>
      <c r="D63" s="59">
        <f>'[1]CASELOAD'!G64</f>
        <v>0</v>
      </c>
      <c r="E63" s="214" t="s">
        <v>395</v>
      </c>
      <c r="G63" s="16" t="s">
        <v>10</v>
      </c>
      <c r="H63" s="183" t="s">
        <v>101</v>
      </c>
      <c r="I63" s="6" t="s">
        <v>101</v>
      </c>
      <c r="J63" s="17" t="s">
        <v>22</v>
      </c>
      <c r="L63" s="5"/>
    </row>
    <row r="64" spans="1:12" ht="13.5">
      <c r="A64" s="118" t="s">
        <v>62</v>
      </c>
      <c r="B64" s="16">
        <v>0.501</v>
      </c>
      <c r="C64" s="183" t="s">
        <v>101</v>
      </c>
      <c r="D64" s="59">
        <f>'[1]CASELOAD'!G65</f>
        <v>0</v>
      </c>
      <c r="E64" s="214" t="s">
        <v>395</v>
      </c>
      <c r="G64" s="16" t="s">
        <v>10</v>
      </c>
      <c r="H64" s="183" t="s">
        <v>101</v>
      </c>
      <c r="I64" s="6" t="s">
        <v>101</v>
      </c>
      <c r="J64" s="17" t="s">
        <v>22</v>
      </c>
      <c r="L64" s="5"/>
    </row>
    <row r="65" spans="1:12" ht="13.5">
      <c r="A65" s="118"/>
      <c r="B65" s="209" t="s">
        <v>101</v>
      </c>
      <c r="C65" s="209"/>
      <c r="D65" s="58" t="s">
        <v>101</v>
      </c>
      <c r="E65" s="215"/>
      <c r="G65" s="210"/>
      <c r="H65" s="209"/>
      <c r="I65" s="9" t="s">
        <v>101</v>
      </c>
      <c r="J65" s="215"/>
      <c r="L65" s="5"/>
    </row>
    <row r="66" spans="1:12" ht="13.5">
      <c r="A66" s="118" t="s">
        <v>63</v>
      </c>
      <c r="B66" s="16">
        <v>0.354</v>
      </c>
      <c r="C66" s="16"/>
      <c r="D66" s="59">
        <f>'[1]CASELOAD'!G67</f>
        <v>0.08768293800731242</v>
      </c>
      <c r="E66" s="214" t="s">
        <v>395</v>
      </c>
      <c r="G66" s="16">
        <v>0.311</v>
      </c>
      <c r="H66" s="183" t="s">
        <v>101</v>
      </c>
      <c r="I66" s="6">
        <f>'[1]CASELOAD'!N67</f>
        <v>0.3933414043583535</v>
      </c>
      <c r="J66" s="214" t="s">
        <v>396</v>
      </c>
      <c r="L66" s="5"/>
    </row>
    <row r="67" spans="1:12" ht="13.5">
      <c r="A67" s="118" t="s">
        <v>64</v>
      </c>
      <c r="B67" s="16">
        <v>0.117</v>
      </c>
      <c r="C67" s="16"/>
      <c r="D67" s="59">
        <f>'[1]CASELOAD'!G68</f>
        <v>0</v>
      </c>
      <c r="E67" s="214" t="s">
        <v>395</v>
      </c>
      <c r="G67" s="16" t="s">
        <v>10</v>
      </c>
      <c r="H67" s="183" t="s">
        <v>101</v>
      </c>
      <c r="I67" s="6" t="s">
        <v>101</v>
      </c>
      <c r="J67" s="214" t="s">
        <v>22</v>
      </c>
      <c r="L67" s="5"/>
    </row>
    <row r="68" spans="1:12" ht="13.5">
      <c r="A68" s="118" t="s">
        <v>65</v>
      </c>
      <c r="B68" s="16">
        <v>0.613</v>
      </c>
      <c r="C68" s="16"/>
      <c r="D68" s="59">
        <f>'[1]CASELOAD'!G69</f>
        <v>0.004048862725589353</v>
      </c>
      <c r="E68" s="214" t="s">
        <v>395</v>
      </c>
      <c r="G68" s="16">
        <v>0.331</v>
      </c>
      <c r="H68" s="183" t="s">
        <v>101</v>
      </c>
      <c r="I68" s="6">
        <f>'[1]CASELOAD'!N69</f>
        <v>0.2059820010587613</v>
      </c>
      <c r="J68" s="214" t="s">
        <v>395</v>
      </c>
      <c r="L68" s="5"/>
    </row>
    <row r="69" spans="1:12" ht="14.25" thickBot="1">
      <c r="A69" s="119" t="s">
        <v>66</v>
      </c>
      <c r="B69" s="73">
        <v>0.778</v>
      </c>
      <c r="C69" s="73"/>
      <c r="D69" s="60">
        <f>'[1]CASELOAD'!G70</f>
        <v>0</v>
      </c>
      <c r="E69" s="216" t="s">
        <v>395</v>
      </c>
      <c r="G69" s="73">
        <v>0.875</v>
      </c>
      <c r="H69" s="220" t="s">
        <v>101</v>
      </c>
      <c r="I69" s="71">
        <f>'[1]CASELOAD'!N70</f>
        <v>0.030619168787107687</v>
      </c>
      <c r="J69" s="216" t="s">
        <v>395</v>
      </c>
      <c r="L69" s="5"/>
    </row>
    <row r="71" ht="12.75">
      <c r="A71" s="22" t="s">
        <v>413</v>
      </c>
    </row>
  </sheetData>
  <mergeCells count="5">
    <mergeCell ref="A2:O2"/>
    <mergeCell ref="A3:O3"/>
    <mergeCell ref="A4:O4"/>
    <mergeCell ref="B6:E6"/>
    <mergeCell ref="G6:J6"/>
  </mergeCells>
  <printOptions horizontalCentered="1" verticalCentered="1"/>
  <pageMargins left="0.25" right="0.25" top="0.25" bottom="0.25" header="0" footer="0"/>
  <pageSetup fitToHeight="1" fitToWidth="1" horizontalDpi="600" verticalDpi="600" orientation="portrait" scale="65" r:id="rId1"/>
</worksheet>
</file>

<file path=xl/worksheets/sheet20.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1" sqref="A1:E1"/>
    </sheetView>
  </sheetViews>
  <sheetFormatPr defaultColWidth="9.140625" defaultRowHeight="12.75"/>
  <cols>
    <col min="1" max="1" width="21.28125" style="0" customWidth="1"/>
    <col min="3" max="3" width="10.421875" style="0" customWidth="1"/>
    <col min="4" max="4" width="16.421875" style="0" customWidth="1"/>
    <col min="5" max="5" width="15.421875" style="0" customWidth="1"/>
    <col min="8" max="8" width="10.28125" style="0" customWidth="1"/>
  </cols>
  <sheetData>
    <row r="1" spans="1:8" ht="12.75">
      <c r="A1" s="245" t="s">
        <v>0</v>
      </c>
      <c r="B1" s="245"/>
      <c r="C1" s="245"/>
      <c r="D1" s="245"/>
      <c r="E1" s="245"/>
      <c r="H1" s="22" t="s">
        <v>388</v>
      </c>
    </row>
    <row r="2" spans="1:5" ht="12.75">
      <c r="A2" s="245" t="s">
        <v>95</v>
      </c>
      <c r="B2" s="245"/>
      <c r="C2" s="245"/>
      <c r="D2" s="245"/>
      <c r="E2" s="245"/>
    </row>
    <row r="3" spans="1:5" ht="12.75">
      <c r="A3" s="245" t="s">
        <v>262</v>
      </c>
      <c r="B3" s="245"/>
      <c r="C3" s="245"/>
      <c r="D3" s="245"/>
      <c r="E3" s="245"/>
    </row>
    <row r="4" spans="1:5" ht="12.75">
      <c r="A4" s="245" t="s">
        <v>406</v>
      </c>
      <c r="B4" s="245"/>
      <c r="C4" s="245"/>
      <c r="D4" s="245"/>
      <c r="E4" s="245"/>
    </row>
    <row r="5" ht="13.5" thickBot="1"/>
    <row r="6" spans="1:5" ht="13.5" thickBot="1">
      <c r="A6" s="261"/>
      <c r="B6" s="246" t="s">
        <v>263</v>
      </c>
      <c r="C6" s="248"/>
      <c r="D6" s="246" t="s">
        <v>340</v>
      </c>
      <c r="E6" s="248"/>
    </row>
    <row r="7" spans="1:5" ht="26.25" thickBot="1">
      <c r="A7" s="262"/>
      <c r="B7" s="185" t="s">
        <v>264</v>
      </c>
      <c r="C7" s="185" t="s">
        <v>265</v>
      </c>
      <c r="D7" s="185" t="s">
        <v>264</v>
      </c>
      <c r="E7" s="185" t="s">
        <v>265</v>
      </c>
    </row>
    <row r="8" spans="1:5" ht="12.75">
      <c r="A8" s="23" t="s">
        <v>266</v>
      </c>
      <c r="B8" s="208">
        <v>0.292</v>
      </c>
      <c r="C8" s="208">
        <v>0.32</v>
      </c>
      <c r="D8" s="208">
        <v>0.453</v>
      </c>
      <c r="E8" s="208">
        <v>0.474</v>
      </c>
    </row>
    <row r="9" spans="1:5" ht="12.75">
      <c r="A9" s="24" t="s">
        <v>101</v>
      </c>
      <c r="B9" s="183" t="s">
        <v>101</v>
      </c>
      <c r="C9" s="16"/>
      <c r="D9" s="183" t="s">
        <v>101</v>
      </c>
      <c r="E9" s="16"/>
    </row>
    <row r="10" spans="1:5" ht="12.75">
      <c r="A10" s="24" t="s">
        <v>267</v>
      </c>
      <c r="B10" s="16">
        <v>0.272</v>
      </c>
      <c r="C10" s="16">
        <v>0.298</v>
      </c>
      <c r="D10" s="16">
        <v>0.369</v>
      </c>
      <c r="E10" s="16">
        <v>0.395</v>
      </c>
    </row>
    <row r="11" spans="1:5" ht="12.75">
      <c r="A11" s="24" t="s">
        <v>268</v>
      </c>
      <c r="B11" s="16">
        <v>0.305</v>
      </c>
      <c r="C11" s="16">
        <v>0.332</v>
      </c>
      <c r="D11" s="16">
        <v>0.451</v>
      </c>
      <c r="E11" s="16">
        <v>0.48</v>
      </c>
    </row>
    <row r="12" spans="1:5" ht="12.75">
      <c r="A12" s="24" t="s">
        <v>269</v>
      </c>
      <c r="B12" s="16">
        <v>0.314</v>
      </c>
      <c r="C12" s="183">
        <v>0.356</v>
      </c>
      <c r="D12" s="16">
        <v>0.499</v>
      </c>
      <c r="E12" s="16">
        <v>0.526</v>
      </c>
    </row>
    <row r="13" spans="1:5" ht="12.75">
      <c r="A13" s="24" t="s">
        <v>270</v>
      </c>
      <c r="B13" s="16">
        <v>0.344</v>
      </c>
      <c r="C13" s="16">
        <v>0.367</v>
      </c>
      <c r="D13" s="16">
        <v>0.424</v>
      </c>
      <c r="E13" s="16">
        <v>0.44</v>
      </c>
    </row>
    <row r="14" spans="1:5" ht="12.75">
      <c r="A14" s="24" t="s">
        <v>271</v>
      </c>
      <c r="B14" s="16">
        <v>0.342</v>
      </c>
      <c r="C14" s="16">
        <v>0.356</v>
      </c>
      <c r="D14" s="16">
        <v>0.521</v>
      </c>
      <c r="E14" s="16">
        <v>0.532</v>
      </c>
    </row>
    <row r="15" spans="1:5" ht="12.75">
      <c r="A15" s="24" t="s">
        <v>272</v>
      </c>
      <c r="B15" s="16">
        <v>0.382</v>
      </c>
      <c r="C15" s="16">
        <v>0.416</v>
      </c>
      <c r="D15" s="16">
        <v>0.524</v>
      </c>
      <c r="E15" s="16">
        <v>0.531</v>
      </c>
    </row>
    <row r="16" spans="1:5" ht="12.75">
      <c r="A16" s="24" t="s">
        <v>273</v>
      </c>
      <c r="B16" s="16">
        <v>0.317</v>
      </c>
      <c r="C16" s="16">
        <v>0.341</v>
      </c>
      <c r="D16" s="16">
        <v>0.537</v>
      </c>
      <c r="E16" s="16">
        <v>0.538</v>
      </c>
    </row>
    <row r="17" spans="1:5" ht="12.75">
      <c r="A17" s="24" t="s">
        <v>274</v>
      </c>
      <c r="B17" s="16">
        <v>0.35</v>
      </c>
      <c r="C17" s="16">
        <v>0.37</v>
      </c>
      <c r="D17" s="16">
        <v>0.572</v>
      </c>
      <c r="E17" s="16">
        <v>0.584</v>
      </c>
    </row>
    <row r="18" spans="1:5" ht="12.75">
      <c r="A18" s="24" t="s">
        <v>275</v>
      </c>
      <c r="B18" s="16">
        <v>0.295</v>
      </c>
      <c r="C18" s="16">
        <v>0.33</v>
      </c>
      <c r="D18" s="16">
        <v>0.492</v>
      </c>
      <c r="E18" s="16">
        <v>0.493</v>
      </c>
    </row>
    <row r="19" spans="1:5" ht="13.5" thickBot="1">
      <c r="A19" s="25" t="s">
        <v>276</v>
      </c>
      <c r="B19" s="73">
        <v>0.341</v>
      </c>
      <c r="C19" s="73">
        <v>0.36</v>
      </c>
      <c r="D19" s="73">
        <v>0.613</v>
      </c>
      <c r="E19" s="73">
        <v>0.617</v>
      </c>
    </row>
    <row r="22" spans="1:5" ht="12.75">
      <c r="A22" s="184" t="s">
        <v>277</v>
      </c>
      <c r="B22" s="40"/>
      <c r="C22" s="40"/>
      <c r="D22" s="40"/>
      <c r="E22" s="40"/>
    </row>
    <row r="23" ht="12.75">
      <c r="A23" t="s">
        <v>278</v>
      </c>
    </row>
    <row r="24" ht="12.75">
      <c r="A24" t="s">
        <v>345</v>
      </c>
    </row>
    <row r="25" ht="12.75">
      <c r="A25" t="s">
        <v>279</v>
      </c>
    </row>
    <row r="26" ht="12.75">
      <c r="A26" t="s">
        <v>280</v>
      </c>
    </row>
    <row r="27" ht="12.75">
      <c r="A27" t="s">
        <v>281</v>
      </c>
    </row>
    <row r="28" ht="12.75">
      <c r="A28" t="s">
        <v>282</v>
      </c>
    </row>
    <row r="29" ht="12.75">
      <c r="A29" t="s">
        <v>283</v>
      </c>
    </row>
    <row r="30" ht="12.75">
      <c r="A30" t="s">
        <v>346</v>
      </c>
    </row>
    <row r="31" ht="12.75">
      <c r="A31" t="s">
        <v>347</v>
      </c>
    </row>
    <row r="33" ht="12.75">
      <c r="A33" t="s">
        <v>413</v>
      </c>
    </row>
  </sheetData>
  <mergeCells count="7">
    <mergeCell ref="A6:A7"/>
    <mergeCell ref="B6:C6"/>
    <mergeCell ref="D6:E6"/>
    <mergeCell ref="A1:E1"/>
    <mergeCell ref="A2:E2"/>
    <mergeCell ref="A3:E3"/>
    <mergeCell ref="A4:E4"/>
  </mergeCells>
  <printOptions horizontalCentered="1"/>
  <pageMargins left="0.75" right="0.75" top="1" bottom="1" header="0.5" footer="0.5"/>
  <pageSetup fitToHeight="1" fitToWidth="1" horizontalDpi="600" verticalDpi="600" orientation="portrait" scale="89" r:id="rId1"/>
</worksheet>
</file>

<file path=xl/worksheets/sheet21.xml><?xml version="1.0" encoding="utf-8"?>
<worksheet xmlns="http://schemas.openxmlformats.org/spreadsheetml/2006/main" xmlns:r="http://schemas.openxmlformats.org/officeDocument/2006/relationships">
  <sheetPr>
    <pageSetUpPr fitToPage="1"/>
  </sheetPr>
  <dimension ref="A1:I68"/>
  <sheetViews>
    <sheetView workbookViewId="0" topLeftCell="A1">
      <selection activeCell="A1" sqref="A1:D1"/>
    </sheetView>
  </sheetViews>
  <sheetFormatPr defaultColWidth="9.140625" defaultRowHeight="12.75"/>
  <cols>
    <col min="1" max="1" width="24.8515625" style="0" customWidth="1"/>
    <col min="2" max="2" width="10.7109375" style="0" customWidth="1"/>
    <col min="3" max="3" width="10.421875" style="0" customWidth="1"/>
    <col min="4" max="4" width="10.57421875" style="0" customWidth="1"/>
    <col min="5" max="5" width="8.7109375" style="0" customWidth="1"/>
    <col min="6" max="6" width="9.7109375" style="0" customWidth="1"/>
    <col min="7" max="7" width="8.8515625" style="0" customWidth="1"/>
    <col min="8" max="8" width="8.28125" style="0" customWidth="1"/>
    <col min="9" max="9" width="10.57421875" style="0" customWidth="1"/>
  </cols>
  <sheetData>
    <row r="1" spans="1:9" ht="12.75">
      <c r="A1" s="245" t="s">
        <v>0</v>
      </c>
      <c r="B1" s="245"/>
      <c r="C1" s="245"/>
      <c r="D1" s="245"/>
      <c r="E1" s="171"/>
      <c r="F1" s="171"/>
      <c r="G1" s="171"/>
      <c r="I1" s="22" t="s">
        <v>389</v>
      </c>
    </row>
    <row r="2" spans="1:7" ht="12.75">
      <c r="A2" s="245" t="s">
        <v>339</v>
      </c>
      <c r="B2" s="245"/>
      <c r="C2" s="245"/>
      <c r="D2" s="245"/>
      <c r="E2" s="171"/>
      <c r="F2" s="171"/>
      <c r="G2" s="171"/>
    </row>
    <row r="3" spans="1:7" ht="12.75">
      <c r="A3" s="245" t="s">
        <v>341</v>
      </c>
      <c r="B3" s="245"/>
      <c r="C3" s="245"/>
      <c r="D3" s="245"/>
      <c r="E3" s="171"/>
      <c r="F3" s="171"/>
      <c r="G3" s="171"/>
    </row>
    <row r="4" spans="1:7" ht="12.75">
      <c r="A4" s="245" t="s">
        <v>406</v>
      </c>
      <c r="B4" s="245"/>
      <c r="C4" s="245"/>
      <c r="D4" s="245"/>
      <c r="E4" s="171"/>
      <c r="F4" s="171"/>
      <c r="G4" s="171"/>
    </row>
    <row r="5" ht="13.5" thickBot="1"/>
    <row r="6" spans="1:9" ht="13.5" thickBot="1">
      <c r="A6" s="23"/>
      <c r="B6" s="246" t="s">
        <v>263</v>
      </c>
      <c r="C6" s="248"/>
      <c r="E6" s="263" t="s">
        <v>344</v>
      </c>
      <c r="F6" s="263"/>
      <c r="G6" s="263"/>
      <c r="H6" s="263"/>
      <c r="I6" s="263"/>
    </row>
    <row r="7" spans="1:9" ht="26.25" thickBot="1">
      <c r="A7" s="25" t="s">
        <v>343</v>
      </c>
      <c r="B7" s="185" t="s">
        <v>285</v>
      </c>
      <c r="C7" s="185" t="s">
        <v>286</v>
      </c>
      <c r="E7" s="263"/>
      <c r="F7" s="263"/>
      <c r="G7" s="263"/>
      <c r="H7" s="263"/>
      <c r="I7" s="263"/>
    </row>
    <row r="8" spans="1:9" ht="12.75">
      <c r="A8" s="23" t="s">
        <v>342</v>
      </c>
      <c r="B8" s="208">
        <v>0.272</v>
      </c>
      <c r="C8" s="208">
        <v>0.284</v>
      </c>
      <c r="E8" s="263"/>
      <c r="F8" s="263"/>
      <c r="G8" s="263"/>
      <c r="H8" s="263"/>
      <c r="I8" s="263"/>
    </row>
    <row r="9" spans="1:9" ht="12.75">
      <c r="A9" s="24"/>
      <c r="B9" s="221" t="s">
        <v>101</v>
      </c>
      <c r="C9" s="212"/>
      <c r="E9" s="263"/>
      <c r="F9" s="263"/>
      <c r="G9" s="263"/>
      <c r="H9" s="263"/>
      <c r="I9" s="263"/>
    </row>
    <row r="10" spans="1:9" ht="12.75">
      <c r="A10" s="24" t="s">
        <v>287</v>
      </c>
      <c r="B10" s="16">
        <v>0.258</v>
      </c>
      <c r="C10" s="16">
        <v>0.258</v>
      </c>
      <c r="E10" s="186"/>
      <c r="F10" s="186"/>
      <c r="G10" s="186"/>
      <c r="H10" s="186"/>
      <c r="I10" s="186"/>
    </row>
    <row r="11" spans="1:9" ht="12.75">
      <c r="A11" s="24" t="s">
        <v>288</v>
      </c>
      <c r="B11" s="16">
        <v>0.139</v>
      </c>
      <c r="C11" s="16">
        <v>0.139</v>
      </c>
      <c r="E11" s="186"/>
      <c r="F11" s="186"/>
      <c r="G11" s="186"/>
      <c r="H11" s="186"/>
      <c r="I11" s="186"/>
    </row>
    <row r="12" spans="1:9" ht="12.75">
      <c r="A12" s="24" t="s">
        <v>289</v>
      </c>
      <c r="B12" s="16">
        <v>0.3</v>
      </c>
      <c r="C12" s="16">
        <v>0.3</v>
      </c>
      <c r="E12" s="186"/>
      <c r="F12" s="186"/>
      <c r="G12" s="186"/>
      <c r="H12" s="186"/>
      <c r="I12" s="186"/>
    </row>
    <row r="13" spans="1:9" ht="12.75">
      <c r="A13" s="24" t="s">
        <v>290</v>
      </c>
      <c r="B13" s="16">
        <v>0.128</v>
      </c>
      <c r="C13" s="16">
        <v>0.514</v>
      </c>
      <c r="E13" s="186"/>
      <c r="F13" s="186"/>
      <c r="G13" s="186"/>
      <c r="H13" s="186"/>
      <c r="I13" s="186"/>
    </row>
    <row r="14" spans="1:3" ht="12.75">
      <c r="A14" s="24" t="s">
        <v>291</v>
      </c>
      <c r="B14" s="183">
        <v>0.277</v>
      </c>
      <c r="C14" s="16">
        <v>0.277</v>
      </c>
    </row>
    <row r="15" spans="1:3" ht="12.75">
      <c r="A15" s="24" t="s">
        <v>292</v>
      </c>
      <c r="B15" s="16">
        <v>0.346</v>
      </c>
      <c r="C15" s="16">
        <v>0.346</v>
      </c>
    </row>
    <row r="16" spans="1:3" ht="12.75">
      <c r="A16" s="24" t="s">
        <v>293</v>
      </c>
      <c r="B16" s="16">
        <v>0.504</v>
      </c>
      <c r="C16" s="16">
        <v>0.504</v>
      </c>
    </row>
    <row r="17" spans="1:3" ht="12.75">
      <c r="A17" s="24" t="s">
        <v>294</v>
      </c>
      <c r="B17" s="16">
        <v>0.599</v>
      </c>
      <c r="C17" s="16">
        <v>0.599</v>
      </c>
    </row>
    <row r="18" spans="1:3" ht="12.75">
      <c r="A18" s="24" t="s">
        <v>295</v>
      </c>
      <c r="B18" s="16">
        <v>0.557</v>
      </c>
      <c r="C18" s="16">
        <v>0.557</v>
      </c>
    </row>
    <row r="19" spans="1:3" ht="12.75">
      <c r="A19" s="24" t="s">
        <v>296</v>
      </c>
      <c r="B19" s="16">
        <v>0.644</v>
      </c>
      <c r="C19" s="16">
        <v>0.644</v>
      </c>
    </row>
    <row r="20" spans="1:3" ht="12.75">
      <c r="A20" s="24"/>
      <c r="B20" s="212" t="s">
        <v>101</v>
      </c>
      <c r="C20" s="212" t="s">
        <v>101</v>
      </c>
    </row>
    <row r="21" spans="1:3" ht="12.75">
      <c r="A21" s="24" t="s">
        <v>297</v>
      </c>
      <c r="B21" s="16">
        <v>0.324</v>
      </c>
      <c r="C21" s="16">
        <v>0.324</v>
      </c>
    </row>
    <row r="22" spans="1:3" ht="12.75">
      <c r="A22" s="24" t="s">
        <v>298</v>
      </c>
      <c r="B22" s="16">
        <v>0.351</v>
      </c>
      <c r="C22" s="16">
        <v>0.351</v>
      </c>
    </row>
    <row r="23" spans="1:3" ht="12.75">
      <c r="A23" s="24" t="s">
        <v>299</v>
      </c>
      <c r="B23" s="16">
        <v>0.243</v>
      </c>
      <c r="C23" s="16">
        <v>0.243</v>
      </c>
    </row>
    <row r="24" spans="1:3" ht="12.75">
      <c r="A24" s="24" t="s">
        <v>300</v>
      </c>
      <c r="B24" s="16">
        <v>0.492</v>
      </c>
      <c r="C24" s="16">
        <v>0.492</v>
      </c>
    </row>
    <row r="25" spans="1:3" ht="12.75">
      <c r="A25" s="24" t="s">
        <v>301</v>
      </c>
      <c r="B25" s="16">
        <v>0.35</v>
      </c>
      <c r="C25" s="16">
        <v>0.35</v>
      </c>
    </row>
    <row r="26" spans="1:3" ht="12.75">
      <c r="A26" s="24" t="s">
        <v>302</v>
      </c>
      <c r="B26" s="16">
        <v>0.295</v>
      </c>
      <c r="C26" s="16">
        <v>0.295</v>
      </c>
    </row>
    <row r="27" spans="1:3" ht="12.75">
      <c r="A27" s="24" t="s">
        <v>303</v>
      </c>
      <c r="B27" s="16">
        <v>0.259</v>
      </c>
      <c r="C27" s="16">
        <v>0.259</v>
      </c>
    </row>
    <row r="28" spans="1:3" ht="12.75">
      <c r="A28" s="24" t="s">
        <v>304</v>
      </c>
      <c r="B28" s="16">
        <v>0.286</v>
      </c>
      <c r="C28" s="16">
        <v>0.286</v>
      </c>
    </row>
    <row r="29" spans="1:3" ht="12.75">
      <c r="A29" s="24" t="s">
        <v>305</v>
      </c>
      <c r="B29" s="16">
        <v>0.285</v>
      </c>
      <c r="C29" s="16">
        <v>0.285</v>
      </c>
    </row>
    <row r="30" spans="1:3" ht="12.75">
      <c r="A30" s="24" t="s">
        <v>306</v>
      </c>
      <c r="B30" s="16">
        <v>0.406</v>
      </c>
      <c r="C30" s="16">
        <v>0.406</v>
      </c>
    </row>
    <row r="31" spans="1:3" ht="12.75">
      <c r="A31" s="24"/>
      <c r="B31" s="212" t="s">
        <v>101</v>
      </c>
      <c r="C31" s="212" t="s">
        <v>101</v>
      </c>
    </row>
    <row r="32" spans="1:3" ht="12.75">
      <c r="A32" s="24" t="s">
        <v>307</v>
      </c>
      <c r="B32" s="16">
        <v>0.169</v>
      </c>
      <c r="C32" s="16">
        <v>0.169</v>
      </c>
    </row>
    <row r="33" spans="1:3" ht="12.75">
      <c r="A33" s="24" t="s">
        <v>308</v>
      </c>
      <c r="B33" s="16">
        <v>0.165</v>
      </c>
      <c r="C33" s="16">
        <v>0.316</v>
      </c>
    </row>
    <row r="34" spans="1:3" ht="12.75">
      <c r="A34" s="24" t="s">
        <v>309</v>
      </c>
      <c r="B34" s="16">
        <v>0.442</v>
      </c>
      <c r="C34" s="16">
        <v>0.442</v>
      </c>
    </row>
    <row r="35" spans="1:3" ht="12.75">
      <c r="A35" s="24" t="s">
        <v>310</v>
      </c>
      <c r="B35" s="16">
        <v>0.274</v>
      </c>
      <c r="C35" s="16">
        <v>0.274</v>
      </c>
    </row>
    <row r="36" spans="1:3" ht="12.75">
      <c r="A36" s="24" t="s">
        <v>311</v>
      </c>
      <c r="B36" s="16">
        <v>0.632</v>
      </c>
      <c r="C36" s="16">
        <v>0.632</v>
      </c>
    </row>
    <row r="37" spans="1:3" ht="12.75">
      <c r="A37" s="24" t="s">
        <v>312</v>
      </c>
      <c r="B37" s="16">
        <v>0.252</v>
      </c>
      <c r="C37" s="16">
        <v>0.252</v>
      </c>
    </row>
    <row r="38" spans="1:3" ht="12.75">
      <c r="A38" s="24" t="s">
        <v>313</v>
      </c>
      <c r="B38" s="16">
        <v>0.366</v>
      </c>
      <c r="C38" s="16">
        <v>0.366</v>
      </c>
    </row>
    <row r="39" spans="1:3" ht="12.75">
      <c r="A39" s="24" t="s">
        <v>314</v>
      </c>
      <c r="B39" s="16">
        <v>0.333</v>
      </c>
      <c r="C39" s="16">
        <v>0.333</v>
      </c>
    </row>
    <row r="40" spans="1:3" ht="12.75">
      <c r="A40" s="24" t="s">
        <v>46</v>
      </c>
      <c r="B40" s="16">
        <v>0.391</v>
      </c>
      <c r="C40" s="16">
        <v>0.391</v>
      </c>
    </row>
    <row r="41" spans="1:3" ht="12.75">
      <c r="A41" s="24" t="s">
        <v>315</v>
      </c>
      <c r="B41" s="16">
        <v>0.363</v>
      </c>
      <c r="C41" s="16">
        <v>0.363</v>
      </c>
    </row>
    <row r="42" spans="1:3" ht="12.75">
      <c r="A42" s="24"/>
      <c r="B42" s="212" t="s">
        <v>101</v>
      </c>
      <c r="C42" s="212" t="s">
        <v>101</v>
      </c>
    </row>
    <row r="43" spans="1:3" ht="12.75">
      <c r="A43" s="24" t="s">
        <v>316</v>
      </c>
      <c r="B43" s="16">
        <v>0.518</v>
      </c>
      <c r="C43" s="16">
        <v>0.518</v>
      </c>
    </row>
    <row r="44" spans="1:3" ht="12.75">
      <c r="A44" s="24" t="s">
        <v>317</v>
      </c>
      <c r="B44" s="16">
        <v>0.241</v>
      </c>
      <c r="C44" s="16">
        <v>0.241</v>
      </c>
    </row>
    <row r="45" spans="1:3" ht="12.75">
      <c r="A45" s="24" t="s">
        <v>318</v>
      </c>
      <c r="B45" s="16">
        <v>0.32</v>
      </c>
      <c r="C45" s="16">
        <v>0.32</v>
      </c>
    </row>
    <row r="46" spans="1:3" ht="12.75">
      <c r="A46" s="24" t="s">
        <v>319</v>
      </c>
      <c r="B46" s="16">
        <v>0.458</v>
      </c>
      <c r="C46" s="16">
        <v>0.458</v>
      </c>
    </row>
    <row r="47" spans="1:3" ht="12.75">
      <c r="A47" s="24" t="s">
        <v>320</v>
      </c>
      <c r="B47" s="16">
        <v>0.1</v>
      </c>
      <c r="C47" s="16">
        <v>0.1</v>
      </c>
    </row>
    <row r="48" spans="1:3" ht="12.75">
      <c r="A48" s="24" t="s">
        <v>321</v>
      </c>
      <c r="B48" s="16">
        <v>0.259</v>
      </c>
      <c r="C48" s="16">
        <v>0.259</v>
      </c>
    </row>
    <row r="49" spans="1:3" ht="12.75">
      <c r="A49" s="24" t="s">
        <v>322</v>
      </c>
      <c r="B49" s="16">
        <v>0.081</v>
      </c>
      <c r="C49" s="16">
        <v>0.081</v>
      </c>
    </row>
    <row r="50" spans="1:3" ht="12.75">
      <c r="A50" s="24" t="s">
        <v>323</v>
      </c>
      <c r="B50" s="16">
        <v>0.385</v>
      </c>
      <c r="C50" s="16">
        <v>0.385</v>
      </c>
    </row>
    <row r="51" spans="1:3" ht="12.75">
      <c r="A51" s="24" t="s">
        <v>324</v>
      </c>
      <c r="B51" s="16">
        <v>0.236</v>
      </c>
      <c r="C51" s="16">
        <v>0.236</v>
      </c>
    </row>
    <row r="52" spans="1:3" ht="12.75">
      <c r="A52" s="24" t="s">
        <v>325</v>
      </c>
      <c r="B52" s="16">
        <v>0.329</v>
      </c>
      <c r="C52" s="16">
        <v>0.329</v>
      </c>
    </row>
    <row r="53" spans="1:3" ht="12.75">
      <c r="A53" s="24"/>
      <c r="B53" s="212" t="s">
        <v>101</v>
      </c>
      <c r="C53" s="212" t="s">
        <v>101</v>
      </c>
    </row>
    <row r="54" spans="1:3" ht="12.75">
      <c r="A54" s="24" t="s">
        <v>326</v>
      </c>
      <c r="B54" s="16">
        <v>0.209</v>
      </c>
      <c r="C54" s="16">
        <v>0.209</v>
      </c>
    </row>
    <row r="55" spans="1:3" ht="12.75">
      <c r="A55" s="24" t="s">
        <v>327</v>
      </c>
      <c r="B55" s="16">
        <v>0.164</v>
      </c>
      <c r="C55" s="16">
        <v>0.164</v>
      </c>
    </row>
    <row r="56" spans="1:3" ht="12.75">
      <c r="A56" s="24" t="s">
        <v>328</v>
      </c>
      <c r="B56" s="16">
        <v>0.205</v>
      </c>
      <c r="C56" s="16">
        <v>0.205</v>
      </c>
    </row>
    <row r="57" spans="1:3" ht="12.75">
      <c r="A57" s="24" t="s">
        <v>329</v>
      </c>
      <c r="B57" s="16">
        <v>0.248</v>
      </c>
      <c r="C57" s="16">
        <v>0.248</v>
      </c>
    </row>
    <row r="58" spans="1:3" ht="12.75">
      <c r="A58" s="24" t="s">
        <v>330</v>
      </c>
      <c r="B58" s="16">
        <v>0.286</v>
      </c>
      <c r="C58" s="16">
        <v>0.286</v>
      </c>
    </row>
    <row r="59" spans="1:3" ht="12.75">
      <c r="A59" s="24" t="s">
        <v>331</v>
      </c>
      <c r="B59" s="16">
        <v>0.287</v>
      </c>
      <c r="C59" s="16">
        <v>0.287</v>
      </c>
    </row>
    <row r="60" spans="1:3" ht="12.75">
      <c r="A60" s="24" t="s">
        <v>332</v>
      </c>
      <c r="B60" s="16">
        <v>0.219</v>
      </c>
      <c r="C60" s="16">
        <v>0.219</v>
      </c>
    </row>
    <row r="61" spans="1:3" ht="12.75">
      <c r="A61" s="24" t="s">
        <v>333</v>
      </c>
      <c r="B61" s="16">
        <v>0.342</v>
      </c>
      <c r="C61" s="16">
        <v>0.342</v>
      </c>
    </row>
    <row r="62" spans="1:3" ht="12.75">
      <c r="A62" s="24" t="s">
        <v>334</v>
      </c>
      <c r="B62" s="16">
        <v>0.054</v>
      </c>
      <c r="C62" s="16">
        <v>0.054</v>
      </c>
    </row>
    <row r="63" spans="1:3" ht="12.75">
      <c r="A63" s="24" t="s">
        <v>335</v>
      </c>
      <c r="B63" s="16">
        <v>0.308</v>
      </c>
      <c r="C63" s="16">
        <v>0.308</v>
      </c>
    </row>
    <row r="64" spans="1:3" ht="12.75">
      <c r="A64" s="24"/>
      <c r="B64" s="212" t="s">
        <v>101</v>
      </c>
      <c r="C64" s="212" t="s">
        <v>101</v>
      </c>
    </row>
    <row r="65" spans="1:3" ht="12.75">
      <c r="A65" s="24" t="s">
        <v>336</v>
      </c>
      <c r="B65" s="16">
        <v>0.413</v>
      </c>
      <c r="C65" s="16">
        <v>0.413</v>
      </c>
    </row>
    <row r="66" spans="1:3" ht="13.5" thickBot="1">
      <c r="A66" s="25" t="s">
        <v>337</v>
      </c>
      <c r="B66" s="73">
        <v>0.212</v>
      </c>
      <c r="C66" s="73">
        <v>0.212</v>
      </c>
    </row>
    <row r="68" ht="12.75">
      <c r="A68" t="s">
        <v>413</v>
      </c>
    </row>
  </sheetData>
  <mergeCells count="6">
    <mergeCell ref="A4:D4"/>
    <mergeCell ref="E6:I9"/>
    <mergeCell ref="B6:C6"/>
    <mergeCell ref="A1:D1"/>
    <mergeCell ref="A2:D2"/>
    <mergeCell ref="A3:D3"/>
  </mergeCells>
  <printOptions/>
  <pageMargins left="0.75" right="0.75" top="1" bottom="1" header="0.5" footer="0.5"/>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1">
      <selection activeCell="A1" sqref="A1"/>
    </sheetView>
  </sheetViews>
  <sheetFormatPr defaultColWidth="9.140625" defaultRowHeight="12.75"/>
  <cols>
    <col min="1" max="1" width="17.7109375" style="0" customWidth="1"/>
    <col min="4" max="4" width="17.140625" style="0" customWidth="1"/>
    <col min="5" max="5" width="12.28125" style="0" customWidth="1"/>
    <col min="8" max="8" width="16.140625" style="0" customWidth="1"/>
    <col min="9" max="9" width="13.421875" style="0" customWidth="1"/>
  </cols>
  <sheetData>
    <row r="1" ht="12.75">
      <c r="I1" s="22" t="s">
        <v>214</v>
      </c>
    </row>
    <row r="2" spans="1:9" ht="15.75">
      <c r="A2" s="224" t="s">
        <v>0</v>
      </c>
      <c r="B2" s="224"/>
      <c r="C2" s="224"/>
      <c r="D2" s="224"/>
      <c r="E2" s="224"/>
      <c r="F2" s="224"/>
      <c r="G2" s="224"/>
      <c r="H2" s="224"/>
      <c r="I2" s="224"/>
    </row>
    <row r="3" spans="1:9" ht="15.75">
      <c r="A3" s="224" t="s">
        <v>401</v>
      </c>
      <c r="B3" s="224"/>
      <c r="C3" s="224"/>
      <c r="D3" s="224"/>
      <c r="E3" s="224"/>
      <c r="F3" s="224"/>
      <c r="G3" s="224"/>
      <c r="H3" s="224"/>
      <c r="I3" s="224"/>
    </row>
    <row r="4" spans="1:9" ht="15.75">
      <c r="A4" s="224" t="s">
        <v>409</v>
      </c>
      <c r="B4" s="224"/>
      <c r="C4" s="224"/>
      <c r="D4" s="224"/>
      <c r="E4" s="224"/>
      <c r="F4" s="224"/>
      <c r="G4" s="224"/>
      <c r="H4" s="224"/>
      <c r="I4" s="224"/>
    </row>
    <row r="5" ht="13.5" thickBot="1"/>
    <row r="6" spans="1:9" ht="16.5" thickBot="1">
      <c r="A6" s="7"/>
      <c r="B6" s="225" t="s">
        <v>207</v>
      </c>
      <c r="C6" s="230"/>
      <c r="D6" s="230"/>
      <c r="E6" s="231"/>
      <c r="F6" s="225" t="s">
        <v>208</v>
      </c>
      <c r="G6" s="230"/>
      <c r="H6" s="230"/>
      <c r="I6" s="231"/>
    </row>
    <row r="7" spans="1:9" ht="15.75">
      <c r="A7" s="10"/>
      <c r="B7" s="38" t="s">
        <v>405</v>
      </c>
      <c r="C7" s="38" t="s">
        <v>408</v>
      </c>
      <c r="D7" s="7"/>
      <c r="E7" s="155" t="s">
        <v>209</v>
      </c>
      <c r="F7" s="38" t="s">
        <v>405</v>
      </c>
      <c r="G7" s="38" t="s">
        <v>408</v>
      </c>
      <c r="H7" s="7"/>
      <c r="I7" s="155" t="s">
        <v>209</v>
      </c>
    </row>
    <row r="8" spans="1:9" ht="16.5" thickBot="1">
      <c r="A8" s="15" t="s">
        <v>3</v>
      </c>
      <c r="B8" s="15" t="s">
        <v>96</v>
      </c>
      <c r="C8" s="15" t="s">
        <v>96</v>
      </c>
      <c r="D8" s="156" t="s">
        <v>210</v>
      </c>
      <c r="E8" s="156" t="s">
        <v>104</v>
      </c>
      <c r="F8" s="15" t="s">
        <v>96</v>
      </c>
      <c r="G8" s="15" t="s">
        <v>96</v>
      </c>
      <c r="H8" s="156" t="s">
        <v>210</v>
      </c>
      <c r="I8" s="156" t="s">
        <v>104</v>
      </c>
    </row>
    <row r="9" spans="1:9" ht="12.75">
      <c r="A9" s="118" t="s">
        <v>7</v>
      </c>
      <c r="B9" s="208">
        <v>0.313</v>
      </c>
      <c r="C9" s="208">
        <f>FINAL!B9</f>
        <v>0.322</v>
      </c>
      <c r="D9" s="208">
        <f>C9-B9</f>
        <v>0.009000000000000008</v>
      </c>
      <c r="E9" s="208">
        <f>D9/B9</f>
        <v>0.02875399361022367</v>
      </c>
      <c r="F9" s="208">
        <v>0.484</v>
      </c>
      <c r="G9" s="208">
        <f>FINAL!G9</f>
        <v>0.474</v>
      </c>
      <c r="H9" s="208">
        <f>G9-F9</f>
        <v>-0.010000000000000009</v>
      </c>
      <c r="I9" s="208">
        <f>H9/F9</f>
        <v>-0.020661157024793406</v>
      </c>
    </row>
    <row r="10" spans="1:9" ht="12.75">
      <c r="A10" s="118"/>
      <c r="B10" s="209" t="s">
        <v>101</v>
      </c>
      <c r="C10" s="209"/>
      <c r="D10" s="209"/>
      <c r="E10" s="55"/>
      <c r="F10" s="209" t="s">
        <v>101</v>
      </c>
      <c r="G10" s="209" t="s">
        <v>101</v>
      </c>
      <c r="H10" s="210" t="s">
        <v>101</v>
      </c>
      <c r="I10" s="210" t="s">
        <v>101</v>
      </c>
    </row>
    <row r="11" spans="1:9" ht="12.75">
      <c r="A11" s="118" t="s">
        <v>8</v>
      </c>
      <c r="B11" s="16">
        <v>0.371</v>
      </c>
      <c r="C11" s="16">
        <f>FINAL!B11</f>
        <v>0.379</v>
      </c>
      <c r="D11" s="16">
        <f aca="true" t="shared" si="0" ref="D11:D69">C11-B11</f>
        <v>0.008000000000000007</v>
      </c>
      <c r="E11" s="16">
        <f aca="true" t="shared" si="1" ref="E11:E69">D11/B11</f>
        <v>0.021563342318059318</v>
      </c>
      <c r="F11" s="16" t="s">
        <v>10</v>
      </c>
      <c r="G11" s="16" t="s">
        <v>10</v>
      </c>
      <c r="H11" s="16"/>
      <c r="I11" s="16" t="s">
        <v>101</v>
      </c>
    </row>
    <row r="12" spans="1:9" ht="12.75">
      <c r="A12" s="118" t="s">
        <v>9</v>
      </c>
      <c r="B12" s="16">
        <v>0.411</v>
      </c>
      <c r="C12" s="16">
        <f>FINAL!B12</f>
        <v>0.436</v>
      </c>
      <c r="D12" s="16">
        <f t="shared" si="0"/>
        <v>0.025000000000000022</v>
      </c>
      <c r="E12" s="16">
        <f t="shared" si="1"/>
        <v>0.060827250608272564</v>
      </c>
      <c r="F12" s="16">
        <v>0.446</v>
      </c>
      <c r="G12" s="16">
        <f>FINAL!G12</f>
        <v>0.528</v>
      </c>
      <c r="H12" s="16">
        <f>G12-F12</f>
        <v>0.08200000000000002</v>
      </c>
      <c r="I12" s="16">
        <f>H12/F12</f>
        <v>0.1838565022421525</v>
      </c>
    </row>
    <row r="13" spans="1:9" ht="12.75">
      <c r="A13" s="118" t="s">
        <v>12</v>
      </c>
      <c r="B13" s="16">
        <v>0.134</v>
      </c>
      <c r="C13" s="16">
        <f>FINAL!B13</f>
        <v>0.255</v>
      </c>
      <c r="D13" s="16">
        <f t="shared" si="0"/>
        <v>0.121</v>
      </c>
      <c r="E13" s="16">
        <f t="shared" si="1"/>
        <v>0.9029850746268656</v>
      </c>
      <c r="F13" s="16">
        <v>0.553</v>
      </c>
      <c r="G13" s="16">
        <f>FINAL!G13</f>
        <v>0.656</v>
      </c>
      <c r="H13" s="16">
        <f>G13-F13</f>
        <v>0.10299999999999998</v>
      </c>
      <c r="I13" s="16">
        <f>H13/F13</f>
        <v>0.18625678119349</v>
      </c>
    </row>
    <row r="14" spans="1:9" ht="12.75">
      <c r="A14" s="118" t="s">
        <v>14</v>
      </c>
      <c r="B14" s="16">
        <v>0.224</v>
      </c>
      <c r="C14" s="16">
        <f>FINAL!B14</f>
        <v>0.273</v>
      </c>
      <c r="D14" s="16">
        <f t="shared" si="0"/>
        <v>0.049000000000000016</v>
      </c>
      <c r="E14" s="16">
        <f t="shared" si="1"/>
        <v>0.21875000000000006</v>
      </c>
      <c r="F14" s="16">
        <v>0.318</v>
      </c>
      <c r="G14" s="16">
        <f>FINAL!G14</f>
        <v>0.344</v>
      </c>
      <c r="H14" s="16">
        <f>G14-F14</f>
        <v>0.025999999999999968</v>
      </c>
      <c r="I14" s="16">
        <f>H14/F14</f>
        <v>0.08176100628930807</v>
      </c>
    </row>
    <row r="15" spans="1:9" ht="12.75">
      <c r="A15" s="118" t="s">
        <v>15</v>
      </c>
      <c r="B15" s="16">
        <v>0.24</v>
      </c>
      <c r="C15" s="16">
        <f>FINAL!B15</f>
        <v>0.231</v>
      </c>
      <c r="D15" s="16">
        <f t="shared" si="0"/>
        <v>-0.00899999999999998</v>
      </c>
      <c r="E15" s="16">
        <f t="shared" si="1"/>
        <v>-0.03749999999999992</v>
      </c>
      <c r="F15" s="16" t="s">
        <v>10</v>
      </c>
      <c r="G15" s="16" t="s">
        <v>10</v>
      </c>
      <c r="H15" s="16" t="s">
        <v>101</v>
      </c>
      <c r="I15" s="16" t="s">
        <v>101</v>
      </c>
    </row>
    <row r="16" spans="1:9" ht="12.75">
      <c r="A16" s="118" t="s">
        <v>17</v>
      </c>
      <c r="B16" s="16">
        <v>0.325</v>
      </c>
      <c r="C16" s="16">
        <f>FINAL!B16</f>
        <v>0.347</v>
      </c>
      <c r="D16" s="16">
        <f t="shared" si="0"/>
        <v>0.021999999999999964</v>
      </c>
      <c r="E16" s="16">
        <f t="shared" si="1"/>
        <v>0.06769230769230758</v>
      </c>
      <c r="F16" s="16">
        <v>0.401</v>
      </c>
      <c r="G16" s="16">
        <f>FINAL!G16</f>
        <v>0.375</v>
      </c>
      <c r="H16" s="16">
        <f>G16-F16</f>
        <v>-0.026000000000000023</v>
      </c>
      <c r="I16" s="16">
        <f>H16/F16</f>
        <v>-0.06483790523690779</v>
      </c>
    </row>
    <row r="17" spans="1:9" ht="12.75">
      <c r="A17" s="118" t="s">
        <v>18</v>
      </c>
      <c r="B17" s="16">
        <v>0.306</v>
      </c>
      <c r="C17" s="16">
        <f>FINAL!B17</f>
        <v>0.243</v>
      </c>
      <c r="D17" s="16">
        <f t="shared" si="0"/>
        <v>-0.063</v>
      </c>
      <c r="E17" s="16">
        <f t="shared" si="1"/>
        <v>-0.2058823529411765</v>
      </c>
      <c r="F17" s="16" t="s">
        <v>10</v>
      </c>
      <c r="G17" s="16" t="s">
        <v>10</v>
      </c>
      <c r="H17" s="16" t="s">
        <v>101</v>
      </c>
      <c r="I17" s="16" t="s">
        <v>101</v>
      </c>
    </row>
    <row r="18" spans="1:9" ht="12.75">
      <c r="A18" s="118" t="s">
        <v>19</v>
      </c>
      <c r="B18" s="16">
        <v>0.182</v>
      </c>
      <c r="C18" s="16">
        <f>FINAL!B18</f>
        <v>0.221</v>
      </c>
      <c r="D18" s="16">
        <f t="shared" si="0"/>
        <v>0.03900000000000001</v>
      </c>
      <c r="E18" s="16">
        <f t="shared" si="1"/>
        <v>0.21428571428571433</v>
      </c>
      <c r="F18" s="16" t="s">
        <v>10</v>
      </c>
      <c r="G18" s="16" t="s">
        <v>10</v>
      </c>
      <c r="H18" s="16" t="s">
        <v>101</v>
      </c>
      <c r="I18" s="16" t="s">
        <v>101</v>
      </c>
    </row>
    <row r="19" spans="1:9" ht="12.75">
      <c r="A19" s="118" t="s">
        <v>20</v>
      </c>
      <c r="B19" s="16">
        <v>0.231</v>
      </c>
      <c r="C19" s="16">
        <f>FINAL!B19</f>
        <v>0.182</v>
      </c>
      <c r="D19" s="16">
        <f t="shared" si="0"/>
        <v>-0.049000000000000016</v>
      </c>
      <c r="E19" s="16">
        <f t="shared" si="1"/>
        <v>-0.21212121212121218</v>
      </c>
      <c r="F19" s="16">
        <v>0.196</v>
      </c>
      <c r="G19" s="16">
        <f>FINAL!G19</f>
        <v>0.201</v>
      </c>
      <c r="H19" s="16">
        <f>G19-F19</f>
        <v>0.0050000000000000044</v>
      </c>
      <c r="I19" s="16">
        <f>H19/F19</f>
        <v>0.025510204081632674</v>
      </c>
    </row>
    <row r="20" spans="1:9" ht="12.75">
      <c r="A20" s="118" t="s">
        <v>21</v>
      </c>
      <c r="B20" s="16">
        <v>0.331</v>
      </c>
      <c r="C20" s="16">
        <f>FINAL!B20</f>
        <v>0.404</v>
      </c>
      <c r="D20" s="16">
        <f t="shared" si="0"/>
        <v>0.07300000000000001</v>
      </c>
      <c r="E20" s="16">
        <f t="shared" si="1"/>
        <v>0.2205438066465257</v>
      </c>
      <c r="F20" s="16" t="s">
        <v>10</v>
      </c>
      <c r="G20" s="16" t="s">
        <v>10</v>
      </c>
      <c r="H20" s="16" t="s">
        <v>101</v>
      </c>
      <c r="I20" s="16" t="s">
        <v>101</v>
      </c>
    </row>
    <row r="21" spans="1:9" ht="12.75">
      <c r="A21" s="118"/>
      <c r="B21" s="209" t="s">
        <v>101</v>
      </c>
      <c r="C21" s="209" t="s">
        <v>101</v>
      </c>
      <c r="D21" s="209"/>
      <c r="E21" s="211" t="s">
        <v>101</v>
      </c>
      <c r="F21" s="209"/>
      <c r="G21" s="209"/>
      <c r="H21" s="210" t="s">
        <v>101</v>
      </c>
      <c r="I21" s="210" t="s">
        <v>101</v>
      </c>
    </row>
    <row r="22" spans="1:9" ht="12.75">
      <c r="A22" s="118" t="s">
        <v>23</v>
      </c>
      <c r="B22" s="16">
        <v>0.109</v>
      </c>
      <c r="C22" s="16">
        <f>FINAL!B22</f>
        <v>0.248</v>
      </c>
      <c r="D22" s="16">
        <f t="shared" si="0"/>
        <v>0.139</v>
      </c>
      <c r="E22" s="16">
        <f t="shared" si="1"/>
        <v>1.2752293577981653</v>
      </c>
      <c r="F22" s="16" t="s">
        <v>10</v>
      </c>
      <c r="G22" s="16" t="s">
        <v>10</v>
      </c>
      <c r="H22" s="16" t="s">
        <v>101</v>
      </c>
      <c r="I22" s="16" t="s">
        <v>101</v>
      </c>
    </row>
    <row r="23" spans="1:9" ht="12.75">
      <c r="A23" s="118" t="s">
        <v>24</v>
      </c>
      <c r="B23" s="16">
        <v>0</v>
      </c>
      <c r="C23" s="16">
        <f>FINAL!B23</f>
        <v>0</v>
      </c>
      <c r="D23" s="16">
        <f t="shared" si="0"/>
        <v>0</v>
      </c>
      <c r="E23" s="183" t="s">
        <v>101</v>
      </c>
      <c r="F23" s="16">
        <v>0</v>
      </c>
      <c r="G23" s="16">
        <f>FINAL!G23</f>
        <v>0</v>
      </c>
      <c r="H23" s="16">
        <f>G23-F23</f>
        <v>0</v>
      </c>
      <c r="I23" s="16" t="s">
        <v>101</v>
      </c>
    </row>
    <row r="24" spans="1:9" ht="12.75">
      <c r="A24" s="118" t="s">
        <v>25</v>
      </c>
      <c r="B24" s="16">
        <v>0.658</v>
      </c>
      <c r="C24" s="16">
        <f>FINAL!B24</f>
        <v>0.705</v>
      </c>
      <c r="D24" s="16">
        <f t="shared" si="0"/>
        <v>0.04699999999999993</v>
      </c>
      <c r="E24" s="16">
        <f t="shared" si="1"/>
        <v>0.07142857142857131</v>
      </c>
      <c r="F24" s="16" t="s">
        <v>10</v>
      </c>
      <c r="G24" s="16" t="s">
        <v>10</v>
      </c>
      <c r="H24" s="16" t="s">
        <v>101</v>
      </c>
      <c r="I24" s="16" t="s">
        <v>101</v>
      </c>
    </row>
    <row r="25" spans="1:9" ht="12.75">
      <c r="A25" s="118" t="s">
        <v>26</v>
      </c>
      <c r="B25" s="16">
        <v>0.437</v>
      </c>
      <c r="C25" s="16">
        <f>FINAL!B25</f>
        <v>0.41</v>
      </c>
      <c r="D25" s="16">
        <f t="shared" si="0"/>
        <v>-0.027000000000000024</v>
      </c>
      <c r="E25" s="16">
        <f t="shared" si="1"/>
        <v>-0.06178489702517168</v>
      </c>
      <c r="F25" s="16">
        <v>0.423</v>
      </c>
      <c r="G25" s="16">
        <f>FINAL!G25</f>
        <v>0.371</v>
      </c>
      <c r="H25" s="16">
        <f>G25-F25</f>
        <v>-0.05199999999999999</v>
      </c>
      <c r="I25" s="16">
        <f>H25/F25</f>
        <v>-0.12293144208037823</v>
      </c>
    </row>
    <row r="26" spans="1:9" ht="12.75">
      <c r="A26" s="118" t="s">
        <v>27</v>
      </c>
      <c r="B26" s="16">
        <v>0.578</v>
      </c>
      <c r="C26" s="16">
        <f>FINAL!B26</f>
        <v>0.461</v>
      </c>
      <c r="D26" s="16">
        <f t="shared" si="0"/>
        <v>-0.11699999999999994</v>
      </c>
      <c r="E26" s="16">
        <f t="shared" si="1"/>
        <v>-0.20242214532871963</v>
      </c>
      <c r="F26" s="16" t="s">
        <v>10</v>
      </c>
      <c r="G26" s="16" t="s">
        <v>10</v>
      </c>
      <c r="H26" s="16" t="s">
        <v>101</v>
      </c>
      <c r="I26" s="16" t="s">
        <v>101</v>
      </c>
    </row>
    <row r="27" spans="1:9" ht="12.75">
      <c r="A27" s="118" t="s">
        <v>28</v>
      </c>
      <c r="B27" s="16">
        <v>0.403</v>
      </c>
      <c r="C27" s="16">
        <f>FINAL!B27</f>
        <v>0.363</v>
      </c>
      <c r="D27" s="16">
        <f t="shared" si="0"/>
        <v>-0.040000000000000036</v>
      </c>
      <c r="E27" s="16">
        <f t="shared" si="1"/>
        <v>-0.09925558312655094</v>
      </c>
      <c r="F27" s="16" t="s">
        <v>10</v>
      </c>
      <c r="G27" s="16" t="s">
        <v>10</v>
      </c>
      <c r="H27" s="16" t="s">
        <v>101</v>
      </c>
      <c r="I27" s="16" t="s">
        <v>101</v>
      </c>
    </row>
    <row r="28" spans="1:9" ht="12.75">
      <c r="A28" s="118" t="s">
        <v>29</v>
      </c>
      <c r="B28" s="16">
        <v>0.451</v>
      </c>
      <c r="C28" s="16">
        <f>FINAL!B28</f>
        <v>0.5</v>
      </c>
      <c r="D28" s="16">
        <f t="shared" si="0"/>
        <v>0.04899999999999999</v>
      </c>
      <c r="E28" s="16">
        <f t="shared" si="1"/>
        <v>0.10864745011086471</v>
      </c>
      <c r="F28" s="16">
        <v>0.392</v>
      </c>
      <c r="G28" s="16" t="str">
        <f>FINAL!G28</f>
        <v>1/</v>
      </c>
      <c r="H28" s="183" t="s">
        <v>101</v>
      </c>
      <c r="I28" s="183" t="s">
        <v>101</v>
      </c>
    </row>
    <row r="29" spans="1:9" ht="12.75">
      <c r="A29" s="118" t="s">
        <v>30</v>
      </c>
      <c r="B29" s="16">
        <v>0.879</v>
      </c>
      <c r="C29" s="16">
        <f>FINAL!B29</f>
        <v>0.88</v>
      </c>
      <c r="D29" s="16">
        <f t="shared" si="0"/>
        <v>0.0010000000000000009</v>
      </c>
      <c r="E29" s="16">
        <f t="shared" si="1"/>
        <v>0.0011376564277588179</v>
      </c>
      <c r="F29" s="16">
        <v>0.871</v>
      </c>
      <c r="G29" s="16">
        <f>FINAL!G29</f>
        <v>0.937</v>
      </c>
      <c r="H29" s="16">
        <f>G29-F29</f>
        <v>0.06600000000000006</v>
      </c>
      <c r="I29" s="16">
        <f>H29/F29</f>
        <v>0.07577497129735943</v>
      </c>
    </row>
    <row r="30" spans="1:9" ht="12.75">
      <c r="A30" s="118" t="s">
        <v>31</v>
      </c>
      <c r="B30" s="16">
        <v>0.328</v>
      </c>
      <c r="C30" s="16">
        <f>FINAL!B30</f>
        <v>0.381</v>
      </c>
      <c r="D30" s="16">
        <f t="shared" si="0"/>
        <v>0.05299999999999999</v>
      </c>
      <c r="E30" s="16">
        <f t="shared" si="1"/>
        <v>0.1615853658536585</v>
      </c>
      <c r="F30" s="16">
        <v>0.462</v>
      </c>
      <c r="G30" s="16">
        <f>FINAL!G30</f>
        <v>0.512</v>
      </c>
      <c r="H30" s="16">
        <f>G30-F30</f>
        <v>0.04999999999999999</v>
      </c>
      <c r="I30" s="16">
        <f>H30/F30</f>
        <v>0.1082251082251082</v>
      </c>
    </row>
    <row r="31" spans="1:9" ht="12.75">
      <c r="A31" s="118" t="s">
        <v>32</v>
      </c>
      <c r="B31" s="16">
        <v>0.346</v>
      </c>
      <c r="C31" s="16">
        <f>FINAL!B31</f>
        <v>0.354</v>
      </c>
      <c r="D31" s="16">
        <f t="shared" si="0"/>
        <v>0.008000000000000007</v>
      </c>
      <c r="E31" s="16">
        <f t="shared" si="1"/>
        <v>0.023121387283237017</v>
      </c>
      <c r="F31" s="16">
        <v>0.39</v>
      </c>
      <c r="G31" s="16">
        <f>FINAL!G31</f>
        <v>0.38</v>
      </c>
      <c r="H31" s="16">
        <f>G31-F31</f>
        <v>-0.010000000000000009</v>
      </c>
      <c r="I31" s="16">
        <f>H31/F31</f>
        <v>-0.025641025641025664</v>
      </c>
    </row>
    <row r="32" spans="1:9" ht="12.75">
      <c r="A32" s="118"/>
      <c r="B32" s="209" t="s">
        <v>101</v>
      </c>
      <c r="C32" s="209" t="s">
        <v>101</v>
      </c>
      <c r="D32" s="209"/>
      <c r="E32" s="211" t="s">
        <v>101</v>
      </c>
      <c r="F32" s="209"/>
      <c r="G32" s="209" t="s">
        <v>101</v>
      </c>
      <c r="H32" s="210" t="s">
        <v>101</v>
      </c>
      <c r="I32" s="210" t="s">
        <v>101</v>
      </c>
    </row>
    <row r="33" spans="1:9" ht="12.75">
      <c r="A33" s="118" t="s">
        <v>33</v>
      </c>
      <c r="B33" s="16">
        <v>0.277</v>
      </c>
      <c r="C33" s="16">
        <f>FINAL!B33</f>
        <v>0.321</v>
      </c>
      <c r="D33" s="16">
        <f t="shared" si="0"/>
        <v>0.043999999999999984</v>
      </c>
      <c r="E33" s="16">
        <f t="shared" si="1"/>
        <v>0.15884476534296021</v>
      </c>
      <c r="F33" s="16">
        <v>0.292</v>
      </c>
      <c r="G33" s="16" t="str">
        <f>FINAL!G33</f>
        <v>1/</v>
      </c>
      <c r="H33" s="183" t="s">
        <v>101</v>
      </c>
      <c r="I33" s="183" t="s">
        <v>101</v>
      </c>
    </row>
    <row r="34" spans="1:9" ht="12.75">
      <c r="A34" s="118" t="s">
        <v>34</v>
      </c>
      <c r="B34" s="16">
        <v>0.091</v>
      </c>
      <c r="C34" s="16">
        <f>FINAL!B34</f>
        <v>0.16</v>
      </c>
      <c r="D34" s="16">
        <f t="shared" si="0"/>
        <v>0.069</v>
      </c>
      <c r="E34" s="16">
        <f t="shared" si="1"/>
        <v>0.7582417582417583</v>
      </c>
      <c r="F34" s="16" t="s">
        <v>10</v>
      </c>
      <c r="G34" s="16" t="s">
        <v>10</v>
      </c>
      <c r="H34" s="16" t="s">
        <v>101</v>
      </c>
      <c r="I34" s="16" t="s">
        <v>101</v>
      </c>
    </row>
    <row r="35" spans="1:9" ht="12.75">
      <c r="A35" s="118" t="s">
        <v>35</v>
      </c>
      <c r="B35" s="16">
        <v>0.61</v>
      </c>
      <c r="C35" s="16">
        <f>FINAL!B35</f>
        <v>0.6</v>
      </c>
      <c r="D35" s="16">
        <f t="shared" si="0"/>
        <v>-0.010000000000000009</v>
      </c>
      <c r="E35" s="16">
        <f t="shared" si="1"/>
        <v>-0.016393442622950834</v>
      </c>
      <c r="F35" s="16">
        <v>0.739</v>
      </c>
      <c r="G35" s="16">
        <f>FINAL!G35</f>
        <v>0.654</v>
      </c>
      <c r="H35" s="16">
        <f>G35-F35</f>
        <v>-0.08499999999999996</v>
      </c>
      <c r="I35" s="16">
        <f>H35/F35</f>
        <v>-0.115020297699594</v>
      </c>
    </row>
    <row r="36" spans="1:9" ht="12.75">
      <c r="A36" s="118" t="s">
        <v>36</v>
      </c>
      <c r="B36" s="16">
        <v>0.253</v>
      </c>
      <c r="C36" s="16">
        <f>FINAL!B36</f>
        <v>0.245</v>
      </c>
      <c r="D36" s="16">
        <f t="shared" si="0"/>
        <v>-0.008000000000000007</v>
      </c>
      <c r="E36" s="16">
        <f t="shared" si="1"/>
        <v>-0.03162055335968382</v>
      </c>
      <c r="F36" s="16">
        <v>0.362</v>
      </c>
      <c r="G36" s="16">
        <f>FINAL!G36</f>
        <v>0.357</v>
      </c>
      <c r="H36" s="16">
        <f>G36-F36</f>
        <v>-0.0050000000000000044</v>
      </c>
      <c r="I36" s="16">
        <f>H36/F36</f>
        <v>-0.01381215469613261</v>
      </c>
    </row>
    <row r="37" spans="1:9" ht="12.75">
      <c r="A37" s="118" t="s">
        <v>37</v>
      </c>
      <c r="B37" s="16">
        <v>0.25</v>
      </c>
      <c r="C37" s="16">
        <f>FINAL!B37</f>
        <v>0.268</v>
      </c>
      <c r="D37" s="16">
        <f t="shared" si="0"/>
        <v>0.018000000000000016</v>
      </c>
      <c r="E37" s="16">
        <f t="shared" si="1"/>
        <v>0.07200000000000006</v>
      </c>
      <c r="F37" s="16" t="s">
        <v>10</v>
      </c>
      <c r="G37" s="16" t="str">
        <f>FINAL!G37</f>
        <v>1/</v>
      </c>
      <c r="H37" s="16" t="s">
        <v>101</v>
      </c>
      <c r="I37" s="16" t="s">
        <v>101</v>
      </c>
    </row>
    <row r="38" spans="1:9" ht="12.75">
      <c r="A38" s="118" t="s">
        <v>38</v>
      </c>
      <c r="B38" s="16">
        <v>0.172</v>
      </c>
      <c r="C38" s="16">
        <f>FINAL!B38</f>
        <v>0.21</v>
      </c>
      <c r="D38" s="16">
        <f t="shared" si="0"/>
        <v>0.038000000000000006</v>
      </c>
      <c r="E38" s="16">
        <f t="shared" si="1"/>
        <v>0.2209302325581396</v>
      </c>
      <c r="F38" s="16" t="s">
        <v>10</v>
      </c>
      <c r="G38" s="16" t="str">
        <f>FINAL!G38</f>
        <v>1/</v>
      </c>
      <c r="H38" s="16" t="s">
        <v>101</v>
      </c>
      <c r="I38" s="16" t="s">
        <v>101</v>
      </c>
    </row>
    <row r="39" spans="1:9" ht="12.75">
      <c r="A39" s="118" t="s">
        <v>39</v>
      </c>
      <c r="B39" s="16">
        <v>0.28</v>
      </c>
      <c r="C39" s="16">
        <f>FINAL!B39</f>
        <v>0.195</v>
      </c>
      <c r="D39" s="16">
        <f t="shared" si="0"/>
        <v>-0.08500000000000002</v>
      </c>
      <c r="E39" s="16">
        <f t="shared" si="1"/>
        <v>-0.3035714285714286</v>
      </c>
      <c r="F39" s="16" t="s">
        <v>10</v>
      </c>
      <c r="G39" s="16" t="str">
        <f>FINAL!G39</f>
        <v>1/</v>
      </c>
      <c r="H39" s="183" t="s">
        <v>101</v>
      </c>
      <c r="I39" s="183" t="s">
        <v>101</v>
      </c>
    </row>
    <row r="40" spans="1:9" ht="12.75">
      <c r="A40" s="118" t="s">
        <v>40</v>
      </c>
      <c r="B40" s="16">
        <v>0.859</v>
      </c>
      <c r="C40" s="16">
        <f>FINAL!B40</f>
        <v>0.927</v>
      </c>
      <c r="D40" s="16">
        <f t="shared" si="0"/>
        <v>0.06800000000000006</v>
      </c>
      <c r="E40" s="16">
        <f t="shared" si="1"/>
        <v>0.07916181606519215</v>
      </c>
      <c r="F40" s="16">
        <v>0.957</v>
      </c>
      <c r="G40" s="16">
        <f>FINAL!G40</f>
        <v>0.957</v>
      </c>
      <c r="H40" s="16">
        <f>G40-F40</f>
        <v>0</v>
      </c>
      <c r="I40" s="16">
        <f>H40/F40</f>
        <v>0</v>
      </c>
    </row>
    <row r="41" spans="1:9" ht="12.75">
      <c r="A41" s="118" t="s">
        <v>41</v>
      </c>
      <c r="B41" s="16">
        <v>0.334</v>
      </c>
      <c r="C41" s="16">
        <f>FINAL!B41</f>
        <v>0.345</v>
      </c>
      <c r="D41" s="16">
        <f t="shared" si="0"/>
        <v>0.010999999999999954</v>
      </c>
      <c r="E41" s="16">
        <f t="shared" si="1"/>
        <v>0.03293413173652681</v>
      </c>
      <c r="F41" s="16" t="s">
        <v>10</v>
      </c>
      <c r="G41" s="16" t="s">
        <v>10</v>
      </c>
      <c r="H41" s="16" t="s">
        <v>101</v>
      </c>
      <c r="I41" s="16" t="s">
        <v>101</v>
      </c>
    </row>
    <row r="42" spans="1:9" ht="12.75">
      <c r="A42" s="118" t="s">
        <v>42</v>
      </c>
      <c r="B42" s="16">
        <v>0.223</v>
      </c>
      <c r="C42" s="16">
        <f>FINAL!B42</f>
        <v>0.345</v>
      </c>
      <c r="D42" s="16">
        <f t="shared" si="0"/>
        <v>0.12199999999999997</v>
      </c>
      <c r="E42" s="16">
        <f t="shared" si="1"/>
        <v>0.5470852017937218</v>
      </c>
      <c r="F42" s="16" t="s">
        <v>10</v>
      </c>
      <c r="G42" s="16" t="s">
        <v>10</v>
      </c>
      <c r="H42" s="16" t="s">
        <v>101</v>
      </c>
      <c r="I42" s="16" t="s">
        <v>101</v>
      </c>
    </row>
    <row r="43" spans="1:9" ht="12.75">
      <c r="A43" s="118"/>
      <c r="B43" s="209" t="s">
        <v>101</v>
      </c>
      <c r="C43" s="209" t="s">
        <v>101</v>
      </c>
      <c r="D43" s="209"/>
      <c r="E43" s="211" t="s">
        <v>101</v>
      </c>
      <c r="F43" s="209"/>
      <c r="G43" s="209"/>
      <c r="H43" s="210" t="s">
        <v>101</v>
      </c>
      <c r="I43" s="210" t="s">
        <v>101</v>
      </c>
    </row>
    <row r="44" spans="1:9" ht="12.75">
      <c r="A44" s="118" t="s">
        <v>43</v>
      </c>
      <c r="B44" s="16">
        <v>0.282</v>
      </c>
      <c r="C44" s="16">
        <f>FINAL!B44</f>
        <v>0.302</v>
      </c>
      <c r="D44" s="16">
        <f t="shared" si="0"/>
        <v>0.020000000000000018</v>
      </c>
      <c r="E44" s="16">
        <f t="shared" si="1"/>
        <v>0.07092198581560291</v>
      </c>
      <c r="F44" s="16" t="s">
        <v>10</v>
      </c>
      <c r="G44" s="16" t="str">
        <f>FINAL!G44</f>
        <v>1/</v>
      </c>
      <c r="H44" s="183" t="s">
        <v>101</v>
      </c>
      <c r="I44" s="183" t="s">
        <v>101</v>
      </c>
    </row>
    <row r="45" spans="1:9" ht="12.75">
      <c r="A45" s="118" t="s">
        <v>44</v>
      </c>
      <c r="B45" s="16">
        <v>0.35</v>
      </c>
      <c r="C45" s="16">
        <f>FINAL!B45</f>
        <v>0.346</v>
      </c>
      <c r="D45" s="16">
        <f t="shared" si="0"/>
        <v>-0.0040000000000000036</v>
      </c>
      <c r="E45" s="16">
        <f t="shared" si="1"/>
        <v>-0.011428571428571439</v>
      </c>
      <c r="F45" s="16" t="s">
        <v>10</v>
      </c>
      <c r="G45" s="16" t="s">
        <v>10</v>
      </c>
      <c r="H45" s="16" t="s">
        <v>101</v>
      </c>
      <c r="I45" s="16" t="s">
        <v>101</v>
      </c>
    </row>
    <row r="46" spans="1:9" ht="12.75">
      <c r="A46" s="118" t="s">
        <v>45</v>
      </c>
      <c r="B46" s="16">
        <v>0.42</v>
      </c>
      <c r="C46" s="16">
        <f>FINAL!B46</f>
        <v>0.462</v>
      </c>
      <c r="D46" s="16">
        <f t="shared" si="0"/>
        <v>0.04200000000000004</v>
      </c>
      <c r="E46" s="16">
        <f t="shared" si="1"/>
        <v>0.10000000000000009</v>
      </c>
      <c r="F46" s="16">
        <v>0.52</v>
      </c>
      <c r="G46" s="16">
        <f>FINAL!G46</f>
        <v>0.553</v>
      </c>
      <c r="H46" s="16">
        <f>G46-F46</f>
        <v>0.03300000000000003</v>
      </c>
      <c r="I46" s="16">
        <f>H46/F46</f>
        <v>0.06346153846153851</v>
      </c>
    </row>
    <row r="47" spans="1:9" ht="12.75">
      <c r="A47" s="118" t="s">
        <v>46</v>
      </c>
      <c r="B47" s="16">
        <v>0.371</v>
      </c>
      <c r="C47" s="16">
        <f>FINAL!B47</f>
        <v>0.378</v>
      </c>
      <c r="D47" s="16">
        <f t="shared" si="0"/>
        <v>0.007000000000000006</v>
      </c>
      <c r="E47" s="16">
        <f t="shared" si="1"/>
        <v>0.018867924528301903</v>
      </c>
      <c r="F47" s="16">
        <v>0.522</v>
      </c>
      <c r="G47" s="16">
        <f>FINAL!G47</f>
        <v>0.483</v>
      </c>
      <c r="H47" s="16">
        <f>G47-F47</f>
        <v>-0.039000000000000035</v>
      </c>
      <c r="I47" s="16">
        <f>H47/F47</f>
        <v>-0.07471264367816098</v>
      </c>
    </row>
    <row r="48" spans="1:9" ht="12.75">
      <c r="A48" s="118" t="s">
        <v>47</v>
      </c>
      <c r="B48" s="16">
        <v>0.253</v>
      </c>
      <c r="C48" s="16">
        <f>FINAL!B48</f>
        <v>0.314</v>
      </c>
      <c r="D48" s="16">
        <f t="shared" si="0"/>
        <v>0.061</v>
      </c>
      <c r="E48" s="16">
        <f t="shared" si="1"/>
        <v>0.24110671936758893</v>
      </c>
      <c r="F48" s="16">
        <v>0.492</v>
      </c>
      <c r="G48" s="16">
        <f>FINAL!G48</f>
        <v>0.472</v>
      </c>
      <c r="H48" s="16">
        <f>G48-F48</f>
        <v>-0.020000000000000018</v>
      </c>
      <c r="I48" s="16">
        <f>H48/F48</f>
        <v>-0.040650406504065074</v>
      </c>
    </row>
    <row r="49" spans="1:9" ht="12.75">
      <c r="A49" s="118" t="s">
        <v>48</v>
      </c>
      <c r="B49" s="16">
        <v>0.27</v>
      </c>
      <c r="C49" s="16">
        <f>FINAL!B49</f>
        <v>0.253</v>
      </c>
      <c r="D49" s="16">
        <f t="shared" si="0"/>
        <v>-0.017000000000000015</v>
      </c>
      <c r="E49" s="16">
        <f t="shared" si="1"/>
        <v>-0.06296296296296301</v>
      </c>
      <c r="F49" s="16" t="s">
        <v>10</v>
      </c>
      <c r="G49" s="16" t="s">
        <v>10</v>
      </c>
      <c r="H49" s="16" t="s">
        <v>101</v>
      </c>
      <c r="I49" s="16" t="s">
        <v>101</v>
      </c>
    </row>
    <row r="50" spans="1:9" ht="12.75">
      <c r="A50" s="118" t="s">
        <v>49</v>
      </c>
      <c r="B50" s="16">
        <v>0.623</v>
      </c>
      <c r="C50" s="16">
        <f>FINAL!B50</f>
        <v>0.652</v>
      </c>
      <c r="D50" s="16">
        <f t="shared" si="0"/>
        <v>0.029000000000000026</v>
      </c>
      <c r="E50" s="16">
        <f t="shared" si="1"/>
        <v>0.046548956661316254</v>
      </c>
      <c r="F50" s="16">
        <v>0.678</v>
      </c>
      <c r="G50" s="16">
        <f>FINAL!G50</f>
        <v>0.684</v>
      </c>
      <c r="H50" s="16">
        <f>G50-F50</f>
        <v>0.006000000000000005</v>
      </c>
      <c r="I50" s="16">
        <f>H50/F50</f>
        <v>0.0088495575221239</v>
      </c>
    </row>
    <row r="51" spans="1:9" ht="12.75">
      <c r="A51" s="118" t="s">
        <v>50</v>
      </c>
      <c r="B51" s="16">
        <v>0.292</v>
      </c>
      <c r="C51" s="16">
        <f>FINAL!B51</f>
        <v>0.332</v>
      </c>
      <c r="D51" s="16">
        <f t="shared" si="0"/>
        <v>0.040000000000000036</v>
      </c>
      <c r="E51" s="16">
        <f t="shared" si="1"/>
        <v>0.13698630136986314</v>
      </c>
      <c r="F51" s="16">
        <v>0.505</v>
      </c>
      <c r="G51" s="16" t="s">
        <v>10</v>
      </c>
      <c r="H51" s="16" t="s">
        <v>101</v>
      </c>
      <c r="I51" s="16" t="s">
        <v>101</v>
      </c>
    </row>
    <row r="52" spans="1:9" ht="12.75">
      <c r="A52" s="118" t="s">
        <v>51</v>
      </c>
      <c r="B52" s="16">
        <v>0.6</v>
      </c>
      <c r="C52" s="16">
        <f>FINAL!B52</f>
        <v>0.321</v>
      </c>
      <c r="D52" s="16">
        <f t="shared" si="0"/>
        <v>-0.27899999999999997</v>
      </c>
      <c r="E52" s="16">
        <f t="shared" si="1"/>
        <v>-0.46499999999999997</v>
      </c>
      <c r="F52" s="16">
        <v>0.527</v>
      </c>
      <c r="G52" s="16">
        <f>FINAL!G52</f>
        <v>0.355</v>
      </c>
      <c r="H52" s="16">
        <f>G52-F52</f>
        <v>-0.17200000000000004</v>
      </c>
      <c r="I52" s="16">
        <f>H52/F52</f>
        <v>-0.3263757115749526</v>
      </c>
    </row>
    <row r="53" spans="1:9" ht="12.75">
      <c r="A53" s="118" t="s">
        <v>52</v>
      </c>
      <c r="B53" s="16">
        <v>0.099</v>
      </c>
      <c r="C53" s="16">
        <f>FINAL!B53</f>
        <v>0.071</v>
      </c>
      <c r="D53" s="16">
        <f t="shared" si="0"/>
        <v>-0.02800000000000001</v>
      </c>
      <c r="E53" s="16">
        <f t="shared" si="1"/>
        <v>-0.28282828282828293</v>
      </c>
      <c r="F53" s="16">
        <v>0.088</v>
      </c>
      <c r="G53" s="16">
        <f>FINAL!G53</f>
        <v>0.15</v>
      </c>
      <c r="H53" s="16">
        <f>G53-F53</f>
        <v>0.062</v>
      </c>
      <c r="I53" s="16">
        <f>H53/F53</f>
        <v>0.7045454545454546</v>
      </c>
    </row>
    <row r="54" spans="1:9" ht="12.75">
      <c r="A54" s="118"/>
      <c r="B54" s="209" t="s">
        <v>101</v>
      </c>
      <c r="C54" s="209" t="s">
        <v>101</v>
      </c>
      <c r="D54" s="209"/>
      <c r="E54" s="211" t="s">
        <v>101</v>
      </c>
      <c r="F54" s="209"/>
      <c r="G54" s="209"/>
      <c r="H54" s="210" t="s">
        <v>101</v>
      </c>
      <c r="I54" s="210" t="s">
        <v>101</v>
      </c>
    </row>
    <row r="55" spans="1:9" ht="12.75">
      <c r="A55" s="118" t="s">
        <v>53</v>
      </c>
      <c r="B55" s="16">
        <v>0.061</v>
      </c>
      <c r="C55" s="16">
        <f>FINAL!B55</f>
        <v>0.075</v>
      </c>
      <c r="D55" s="16">
        <f t="shared" si="0"/>
        <v>0.013999999999999999</v>
      </c>
      <c r="E55" s="16">
        <f t="shared" si="1"/>
        <v>0.22950819672131145</v>
      </c>
      <c r="F55" s="16" t="s">
        <v>10</v>
      </c>
      <c r="G55" s="16" t="s">
        <v>10</v>
      </c>
      <c r="H55" s="16" t="s">
        <v>101</v>
      </c>
      <c r="I55" s="16" t="s">
        <v>101</v>
      </c>
    </row>
    <row r="56" spans="1:9" ht="12.75">
      <c r="A56" s="118" t="s">
        <v>54</v>
      </c>
      <c r="B56" s="16">
        <v>0.243</v>
      </c>
      <c r="C56" s="16">
        <f>FINAL!B56</f>
        <v>0.237</v>
      </c>
      <c r="D56" s="16">
        <f t="shared" si="0"/>
        <v>-0.006000000000000005</v>
      </c>
      <c r="E56" s="16">
        <f t="shared" si="1"/>
        <v>-0.02469135802469138</v>
      </c>
      <c r="F56" s="16">
        <v>0.949</v>
      </c>
      <c r="G56" s="16">
        <f>FINAL!G56</f>
        <v>0.949</v>
      </c>
      <c r="H56" s="16">
        <f>G56-F56</f>
        <v>0</v>
      </c>
      <c r="I56" s="16">
        <f>H56/F56</f>
        <v>0</v>
      </c>
    </row>
    <row r="57" spans="1:9" ht="12.75">
      <c r="A57" s="118" t="s">
        <v>55</v>
      </c>
      <c r="B57" s="16">
        <v>0.543</v>
      </c>
      <c r="C57" s="16">
        <f>FINAL!B57</f>
        <v>0.537</v>
      </c>
      <c r="D57" s="16">
        <f t="shared" si="0"/>
        <v>-0.006000000000000005</v>
      </c>
      <c r="E57" s="16">
        <f t="shared" si="1"/>
        <v>-0.011049723756906086</v>
      </c>
      <c r="F57" s="16">
        <v>0.506</v>
      </c>
      <c r="G57" s="16">
        <f>FINAL!G57</f>
        <v>0.559</v>
      </c>
      <c r="H57" s="16">
        <f>G57-F57</f>
        <v>0.05300000000000005</v>
      </c>
      <c r="I57" s="16">
        <f>H57/F57</f>
        <v>0.10474308300395266</v>
      </c>
    </row>
    <row r="58" spans="1:9" ht="12.75">
      <c r="A58" s="118" t="s">
        <v>56</v>
      </c>
      <c r="B58" s="16">
        <v>0.461</v>
      </c>
      <c r="C58" s="16">
        <f>FINAL!B58</f>
        <v>0.548</v>
      </c>
      <c r="D58" s="16">
        <f t="shared" si="0"/>
        <v>0.08700000000000002</v>
      </c>
      <c r="E58" s="16">
        <f t="shared" si="1"/>
        <v>0.1887201735357918</v>
      </c>
      <c r="F58" s="16" t="s">
        <v>10</v>
      </c>
      <c r="G58" s="16" t="s">
        <v>10</v>
      </c>
      <c r="H58" s="16" t="s">
        <v>101</v>
      </c>
      <c r="I58" s="16" t="s">
        <v>101</v>
      </c>
    </row>
    <row r="59" spans="1:9" ht="12.75">
      <c r="A59" s="118" t="s">
        <v>57</v>
      </c>
      <c r="B59" s="16">
        <v>0.427</v>
      </c>
      <c r="C59" s="16">
        <f>FINAL!B59</f>
        <v>0.506</v>
      </c>
      <c r="D59" s="16">
        <f t="shared" si="0"/>
        <v>0.07900000000000001</v>
      </c>
      <c r="E59" s="16">
        <f t="shared" si="1"/>
        <v>0.18501170960187358</v>
      </c>
      <c r="F59" s="16" t="s">
        <v>10</v>
      </c>
      <c r="G59" s="16" t="s">
        <v>10</v>
      </c>
      <c r="H59" s="16" t="s">
        <v>101</v>
      </c>
      <c r="I59" s="16" t="s">
        <v>101</v>
      </c>
    </row>
    <row r="60" spans="1:9" ht="12.75">
      <c r="A60" s="118" t="s">
        <v>58</v>
      </c>
      <c r="B60" s="16">
        <v>0.281</v>
      </c>
      <c r="C60" s="16">
        <f>FINAL!B60</f>
        <v>0.342</v>
      </c>
      <c r="D60" s="16">
        <f t="shared" si="0"/>
        <v>0.061</v>
      </c>
      <c r="E60" s="16">
        <f t="shared" si="1"/>
        <v>0.2170818505338078</v>
      </c>
      <c r="F60" s="16" t="s">
        <v>10</v>
      </c>
      <c r="G60" s="16" t="s">
        <v>10</v>
      </c>
      <c r="H60" s="16" t="s">
        <v>101</v>
      </c>
      <c r="I60" s="16" t="s">
        <v>101</v>
      </c>
    </row>
    <row r="61" spans="1:9" ht="12.75">
      <c r="A61" s="118" t="s">
        <v>59</v>
      </c>
      <c r="B61" s="16">
        <v>0.281</v>
      </c>
      <c r="C61" s="16">
        <f>FINAL!B61</f>
        <v>0.262</v>
      </c>
      <c r="D61" s="16">
        <f t="shared" si="0"/>
        <v>-0.019000000000000017</v>
      </c>
      <c r="E61" s="16">
        <f t="shared" si="1"/>
        <v>-0.06761565836298938</v>
      </c>
      <c r="F61" s="16" t="s">
        <v>10</v>
      </c>
      <c r="G61" s="16" t="s">
        <v>10</v>
      </c>
      <c r="H61" s="16" t="s">
        <v>101</v>
      </c>
      <c r="I61" s="16" t="s">
        <v>101</v>
      </c>
    </row>
    <row r="62" spans="1:9" ht="12.75">
      <c r="A62" s="118" t="s">
        <v>60</v>
      </c>
      <c r="B62" s="16">
        <v>0.243</v>
      </c>
      <c r="C62" s="16">
        <f>FINAL!B62</f>
        <v>0.249</v>
      </c>
      <c r="D62" s="16">
        <f>C62-B62</f>
        <v>0.006000000000000005</v>
      </c>
      <c r="E62" s="16">
        <f t="shared" si="1"/>
        <v>0.02469135802469138</v>
      </c>
      <c r="F62" s="16">
        <v>0.375</v>
      </c>
      <c r="G62" s="16">
        <f>FINAL!G62</f>
        <v>0.382</v>
      </c>
      <c r="H62" s="16">
        <f>G62-F62</f>
        <v>0.007000000000000006</v>
      </c>
      <c r="I62" s="16">
        <f>H62/F62</f>
        <v>0.018666666666666682</v>
      </c>
    </row>
    <row r="63" spans="1:9" ht="12.75">
      <c r="A63" s="118" t="s">
        <v>61</v>
      </c>
      <c r="B63" s="16">
        <v>0.05</v>
      </c>
      <c r="C63" s="16">
        <f>FINAL!B63</f>
        <v>0.106</v>
      </c>
      <c r="D63" s="16">
        <f t="shared" si="0"/>
        <v>0.055999999999999994</v>
      </c>
      <c r="E63" s="16">
        <f t="shared" si="1"/>
        <v>1.1199999999999999</v>
      </c>
      <c r="F63" s="16" t="s">
        <v>10</v>
      </c>
      <c r="G63" s="16" t="s">
        <v>10</v>
      </c>
      <c r="H63" s="16" t="s">
        <v>101</v>
      </c>
      <c r="I63" s="16" t="s">
        <v>101</v>
      </c>
    </row>
    <row r="64" spans="1:9" ht="12.75">
      <c r="A64" s="118" t="s">
        <v>62</v>
      </c>
      <c r="B64" s="16">
        <v>0.446</v>
      </c>
      <c r="C64" s="16">
        <f>FINAL!B64</f>
        <v>0.501</v>
      </c>
      <c r="D64" s="16">
        <f t="shared" si="0"/>
        <v>0.05499999999999999</v>
      </c>
      <c r="E64" s="16">
        <f t="shared" si="1"/>
        <v>0.1233183856502242</v>
      </c>
      <c r="F64" s="16" t="s">
        <v>10</v>
      </c>
      <c r="G64" s="16" t="s">
        <v>10</v>
      </c>
      <c r="H64" s="16" t="s">
        <v>101</v>
      </c>
      <c r="I64" s="16" t="s">
        <v>101</v>
      </c>
    </row>
    <row r="65" spans="1:9" ht="12.75">
      <c r="A65" s="118"/>
      <c r="B65" s="209" t="s">
        <v>101</v>
      </c>
      <c r="C65" s="209" t="s">
        <v>101</v>
      </c>
      <c r="D65" s="209"/>
      <c r="E65" s="211" t="s">
        <v>101</v>
      </c>
      <c r="F65" s="209"/>
      <c r="G65" s="209"/>
      <c r="H65" s="210" t="s">
        <v>101</v>
      </c>
      <c r="I65" s="210" t="s">
        <v>101</v>
      </c>
    </row>
    <row r="66" spans="1:9" ht="12.75">
      <c r="A66" s="118" t="s">
        <v>63</v>
      </c>
      <c r="B66" s="16">
        <v>0.462</v>
      </c>
      <c r="C66" s="16">
        <f>FINAL!B66</f>
        <v>0.354</v>
      </c>
      <c r="D66" s="16">
        <f t="shared" si="0"/>
        <v>-0.10800000000000004</v>
      </c>
      <c r="E66" s="16">
        <f t="shared" si="1"/>
        <v>-0.23376623376623384</v>
      </c>
      <c r="F66" s="16">
        <v>0.443</v>
      </c>
      <c r="G66" s="16">
        <f>FINAL!G66</f>
        <v>0.311</v>
      </c>
      <c r="H66" s="16">
        <f>G66-F66</f>
        <v>-0.132</v>
      </c>
      <c r="I66" s="16">
        <f>H66/F66</f>
        <v>-0.2979683972911964</v>
      </c>
    </row>
    <row r="67" spans="1:9" ht="12.75">
      <c r="A67" s="118" t="s">
        <v>64</v>
      </c>
      <c r="B67" s="16">
        <v>0.142</v>
      </c>
      <c r="C67" s="16">
        <f>FINAL!B67</f>
        <v>0.117</v>
      </c>
      <c r="D67" s="16">
        <f t="shared" si="0"/>
        <v>-0.02499999999999998</v>
      </c>
      <c r="E67" s="16">
        <f t="shared" si="1"/>
        <v>-0.1760563380281689</v>
      </c>
      <c r="F67" s="16">
        <v>0.252</v>
      </c>
      <c r="G67" s="16" t="str">
        <f>FINAL!G67</f>
        <v>1/</v>
      </c>
      <c r="H67" s="16" t="e">
        <f>G67-F67</f>
        <v>#VALUE!</v>
      </c>
      <c r="I67" s="16" t="e">
        <f>H67/F67</f>
        <v>#VALUE!</v>
      </c>
    </row>
    <row r="68" spans="1:9" ht="12.75">
      <c r="A68" s="118" t="s">
        <v>65</v>
      </c>
      <c r="B68" s="16">
        <v>0.672</v>
      </c>
      <c r="C68" s="16">
        <f>FINAL!B68</f>
        <v>0.613</v>
      </c>
      <c r="D68" s="16">
        <f t="shared" si="0"/>
        <v>-0.05900000000000005</v>
      </c>
      <c r="E68" s="16">
        <f t="shared" si="1"/>
        <v>-0.08779761904761912</v>
      </c>
      <c r="F68" s="16">
        <v>0.403</v>
      </c>
      <c r="G68" s="16">
        <f>FINAL!G68</f>
        <v>0.331</v>
      </c>
      <c r="H68" s="16">
        <f>G68-F68</f>
        <v>-0.07200000000000001</v>
      </c>
      <c r="I68" s="16">
        <f>H68/F68</f>
        <v>-0.17866004962779158</v>
      </c>
    </row>
    <row r="69" spans="1:9" ht="13.5" thickBot="1">
      <c r="A69" s="119" t="s">
        <v>66</v>
      </c>
      <c r="B69" s="73">
        <v>0.83</v>
      </c>
      <c r="C69" s="73">
        <f>FINAL!B69</f>
        <v>0.778</v>
      </c>
      <c r="D69" s="73">
        <f t="shared" si="0"/>
        <v>-0.051999999999999935</v>
      </c>
      <c r="E69" s="73">
        <f t="shared" si="1"/>
        <v>-0.06265060240963848</v>
      </c>
      <c r="F69" s="73">
        <v>0.915</v>
      </c>
      <c r="G69" s="73">
        <f>FINAL!G69</f>
        <v>0.875</v>
      </c>
      <c r="H69" s="73">
        <f>G69-F69</f>
        <v>-0.040000000000000036</v>
      </c>
      <c r="I69" s="73">
        <f>H69/F69</f>
        <v>-0.043715846994535554</v>
      </c>
    </row>
    <row r="70" ht="12.75">
      <c r="A70" t="s">
        <v>211</v>
      </c>
    </row>
    <row r="72" ht="12.75">
      <c r="A72" t="s">
        <v>413</v>
      </c>
    </row>
  </sheetData>
  <mergeCells count="5">
    <mergeCell ref="A2:I2"/>
    <mergeCell ref="A3:I3"/>
    <mergeCell ref="A4:I4"/>
    <mergeCell ref="B6:E6"/>
    <mergeCell ref="F6:I6"/>
  </mergeCells>
  <printOptions/>
  <pageMargins left="0.75" right="0.75" top="0.25" bottom="0.25" header="0.5"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tabSelected="1" workbookViewId="0" topLeftCell="A35">
      <selection activeCell="A35" sqref="A1:IV16384"/>
    </sheetView>
  </sheetViews>
  <sheetFormatPr defaultColWidth="9.140625" defaultRowHeight="12.75"/>
  <cols>
    <col min="1" max="1" width="16.28125" style="0" customWidth="1"/>
    <col min="2" max="2" width="11.00390625" style="0" customWidth="1"/>
    <col min="3" max="3" width="11.140625" style="0" customWidth="1"/>
    <col min="4" max="4" width="11.421875" style="0" customWidth="1"/>
    <col min="5" max="5" width="10.421875" style="0" customWidth="1"/>
    <col min="7" max="7" width="12.57421875" style="0" customWidth="1"/>
    <col min="8" max="8" width="1.8515625" style="0" customWidth="1"/>
    <col min="9" max="9" width="10.28125" style="0" customWidth="1"/>
    <col min="11" max="11" width="11.7109375" style="0" customWidth="1"/>
    <col min="13" max="13" width="12.28125" style="0" bestFit="1" customWidth="1"/>
    <col min="14" max="14" width="13.00390625" style="0" customWidth="1"/>
  </cols>
  <sheetData>
    <row r="1" spans="1:14" ht="12.75">
      <c r="A1" s="188" t="s">
        <v>101</v>
      </c>
      <c r="B1" s="82"/>
      <c r="C1" s="83"/>
      <c r="D1" s="83"/>
      <c r="E1" s="83"/>
      <c r="F1" s="83"/>
      <c r="G1" s="83"/>
      <c r="H1" s="83"/>
      <c r="I1" s="83"/>
      <c r="J1" s="83"/>
      <c r="K1" s="83"/>
      <c r="L1" s="83"/>
      <c r="M1" s="83"/>
      <c r="N1" s="170" t="s">
        <v>67</v>
      </c>
    </row>
    <row r="2" spans="1:14" ht="18">
      <c r="A2" s="84" t="s">
        <v>354</v>
      </c>
      <c r="B2" s="85"/>
      <c r="C2" s="85"/>
      <c r="D2" s="85"/>
      <c r="E2" s="85"/>
      <c r="F2" s="86"/>
      <c r="G2" s="86"/>
      <c r="H2" s="86"/>
      <c r="I2" s="86"/>
      <c r="J2" s="86"/>
      <c r="K2" s="86"/>
      <c r="L2" s="86"/>
      <c r="M2" s="85"/>
      <c r="N2" s="83"/>
    </row>
    <row r="3" spans="1:14" ht="23.25">
      <c r="A3" s="87" t="s">
        <v>240</v>
      </c>
      <c r="B3" s="85"/>
      <c r="C3" s="86"/>
      <c r="D3" s="86"/>
      <c r="E3" s="86"/>
      <c r="F3" s="85"/>
      <c r="G3" s="85"/>
      <c r="H3" s="86"/>
      <c r="I3" s="86"/>
      <c r="J3" s="86"/>
      <c r="K3" s="86"/>
      <c r="L3" s="86"/>
      <c r="M3" s="85"/>
      <c r="N3" s="83"/>
    </row>
    <row r="4" spans="1:14" ht="23.25">
      <c r="A4" s="87" t="s">
        <v>400</v>
      </c>
      <c r="B4" s="85"/>
      <c r="C4" s="86"/>
      <c r="D4" s="86"/>
      <c r="E4" s="86"/>
      <c r="F4" s="85"/>
      <c r="G4" s="85"/>
      <c r="H4" s="86"/>
      <c r="I4" s="86"/>
      <c r="J4" s="86"/>
      <c r="K4" s="86"/>
      <c r="L4" s="86"/>
      <c r="M4" s="85"/>
      <c r="N4" s="83"/>
    </row>
    <row r="5" spans="1:14" ht="23.25">
      <c r="A5" s="87" t="s">
        <v>406</v>
      </c>
      <c r="B5" s="85"/>
      <c r="C5" s="86"/>
      <c r="D5" s="86"/>
      <c r="E5" s="86"/>
      <c r="F5" s="85"/>
      <c r="G5" s="85"/>
      <c r="H5" s="86"/>
      <c r="I5" s="86"/>
      <c r="J5" s="86"/>
      <c r="K5" s="86"/>
      <c r="L5" s="86"/>
      <c r="M5" s="85"/>
      <c r="N5" s="83"/>
    </row>
    <row r="6" spans="1:14" ht="13.5" thickBot="1">
      <c r="A6" s="88"/>
      <c r="B6" s="83"/>
      <c r="C6" s="89"/>
      <c r="D6" s="89"/>
      <c r="E6" s="89"/>
      <c r="F6" s="89"/>
      <c r="G6" s="89"/>
      <c r="H6" s="83"/>
      <c r="I6" s="83"/>
      <c r="J6" s="83"/>
      <c r="K6" s="83"/>
      <c r="L6" s="83"/>
      <c r="M6" s="89"/>
      <c r="N6" s="83"/>
    </row>
    <row r="7" spans="1:14" ht="13.5" thickBot="1">
      <c r="A7" s="90"/>
      <c r="B7" s="232" t="s">
        <v>102</v>
      </c>
      <c r="C7" s="233"/>
      <c r="D7" s="233"/>
      <c r="E7" s="233"/>
      <c r="F7" s="233"/>
      <c r="G7" s="234"/>
      <c r="H7" s="83"/>
      <c r="I7" s="235" t="s">
        <v>103</v>
      </c>
      <c r="J7" s="236"/>
      <c r="K7" s="236"/>
      <c r="L7" s="236"/>
      <c r="M7" s="236"/>
      <c r="N7" s="237"/>
    </row>
    <row r="8" spans="1:14" ht="12.75">
      <c r="A8" s="91"/>
      <c r="B8" s="90"/>
      <c r="C8" s="92"/>
      <c r="D8" s="92"/>
      <c r="E8" s="92" t="s">
        <v>166</v>
      </c>
      <c r="F8" s="92" t="s">
        <v>167</v>
      </c>
      <c r="G8" s="92" t="s">
        <v>168</v>
      </c>
      <c r="H8" s="83"/>
      <c r="I8" s="90"/>
      <c r="J8" s="90"/>
      <c r="K8" s="90"/>
      <c r="L8" s="114" t="s">
        <v>166</v>
      </c>
      <c r="M8" s="92" t="s">
        <v>167</v>
      </c>
      <c r="N8" s="92" t="s">
        <v>168</v>
      </c>
    </row>
    <row r="9" spans="1:14" ht="13.5" thickBot="1">
      <c r="A9" s="93" t="s">
        <v>169</v>
      </c>
      <c r="B9" s="93" t="s">
        <v>251</v>
      </c>
      <c r="C9" s="93" t="s">
        <v>405</v>
      </c>
      <c r="D9" s="93" t="s">
        <v>170</v>
      </c>
      <c r="E9" s="94" t="s">
        <v>405</v>
      </c>
      <c r="F9" s="93" t="s">
        <v>171</v>
      </c>
      <c r="G9" s="93" t="s">
        <v>4</v>
      </c>
      <c r="H9" s="83"/>
      <c r="I9" s="93" t="s">
        <v>251</v>
      </c>
      <c r="J9" s="93" t="s">
        <v>405</v>
      </c>
      <c r="K9" s="93" t="s">
        <v>170</v>
      </c>
      <c r="L9" s="93" t="s">
        <v>405</v>
      </c>
      <c r="M9" s="93" t="s">
        <v>104</v>
      </c>
      <c r="N9" s="93" t="s">
        <v>4</v>
      </c>
    </row>
    <row r="10" spans="1:14" ht="12.75">
      <c r="A10" s="95" t="s">
        <v>7</v>
      </c>
      <c r="B10" s="96">
        <f>SUM(B12:B70)</f>
        <v>4907130.75</v>
      </c>
      <c r="C10" s="96">
        <f>SUM(C12:C70)</f>
        <v>2121653</v>
      </c>
      <c r="D10" s="96">
        <f>SUM(D12:D70)</f>
        <v>275932</v>
      </c>
      <c r="E10" s="96">
        <f>C10+D10</f>
        <v>2397585</v>
      </c>
      <c r="F10" s="97">
        <f>(E10-B10)/B10</f>
        <v>-0.5114079648275115</v>
      </c>
      <c r="G10" s="97"/>
      <c r="H10" s="98"/>
      <c r="I10" s="99">
        <f>SUM(I12:I70)</f>
        <v>340984.9166666666</v>
      </c>
      <c r="J10" s="99">
        <f>SUM(J12:J70)</f>
        <v>32434.583333333332</v>
      </c>
      <c r="K10" s="99">
        <f>SUM(K12:K70)</f>
        <v>10316</v>
      </c>
      <c r="L10" s="99">
        <f>J10+K10</f>
        <v>42750.58333333333</v>
      </c>
      <c r="M10" s="97">
        <f>(L10-I10)/I10</f>
        <v>-0.8746261748136954</v>
      </c>
      <c r="N10" s="90"/>
    </row>
    <row r="11" spans="1:14" ht="12.75">
      <c r="A11" s="100"/>
      <c r="B11" s="101"/>
      <c r="C11" s="74"/>
      <c r="D11" s="74"/>
      <c r="E11" s="74"/>
      <c r="F11" s="56"/>
      <c r="G11" s="56"/>
      <c r="H11" s="102"/>
      <c r="I11" s="77"/>
      <c r="J11" s="77"/>
      <c r="K11" s="77"/>
      <c r="L11" s="77"/>
      <c r="M11" s="56"/>
      <c r="N11" s="91"/>
    </row>
    <row r="12" spans="1:14" ht="15">
      <c r="A12" s="103" t="s">
        <v>105</v>
      </c>
      <c r="B12" s="80">
        <v>46030</v>
      </c>
      <c r="C12" s="129">
        <v>19094</v>
      </c>
      <c r="D12" s="124">
        <v>0</v>
      </c>
      <c r="E12" s="75">
        <f>C12+D12</f>
        <v>19094</v>
      </c>
      <c r="F12" s="104">
        <f>(E12-B12)/B12</f>
        <v>-0.5851835759287422</v>
      </c>
      <c r="G12" s="104">
        <f>IF(F12&lt;=(-0.5),0,0.5+F12)</f>
        <v>0</v>
      </c>
      <c r="H12" s="75"/>
      <c r="I12" s="105">
        <v>137</v>
      </c>
      <c r="J12" s="131">
        <v>40.75</v>
      </c>
      <c r="K12" s="106"/>
      <c r="L12" s="106">
        <f>J12+K12</f>
        <v>40.75</v>
      </c>
      <c r="M12" s="104">
        <f>(L12-I12)/I12</f>
        <v>-0.7025547445255474</v>
      </c>
      <c r="N12" s="106" t="s">
        <v>16</v>
      </c>
    </row>
    <row r="13" spans="1:14" ht="15">
      <c r="A13" s="103" t="s">
        <v>106</v>
      </c>
      <c r="B13" s="80">
        <v>10246</v>
      </c>
      <c r="C13" s="129">
        <v>5334.416666666667</v>
      </c>
      <c r="D13" s="124">
        <v>493</v>
      </c>
      <c r="E13" s="75">
        <f aca="true" t="shared" si="0" ref="E13:E69">C13+D13</f>
        <v>5827.416666666667</v>
      </c>
      <c r="F13" s="104">
        <f aca="true" t="shared" si="1" ref="F13:F69">(E13-B13)/B13</f>
        <v>-0.4312495933372373</v>
      </c>
      <c r="G13" s="104">
        <f aca="true" t="shared" si="2" ref="G13:G70">IF(F13&lt;=(-0.5),0,0.5+F13)</f>
        <v>0.06875040666276272</v>
      </c>
      <c r="H13" s="75"/>
      <c r="I13" s="105">
        <v>1284</v>
      </c>
      <c r="J13" s="131">
        <v>568</v>
      </c>
      <c r="K13" s="187">
        <v>0</v>
      </c>
      <c r="L13" s="106">
        <f>J13+K13</f>
        <v>568</v>
      </c>
      <c r="M13" s="104">
        <f>(L13-I13)/I13</f>
        <v>-0.557632398753894</v>
      </c>
      <c r="N13" s="115">
        <f>IF(AND(M13&lt;0,M13&lt;F13),0.9+M13,0.9+F13)</f>
        <v>0.342367601246106</v>
      </c>
    </row>
    <row r="14" spans="1:14" ht="15">
      <c r="A14" s="103" t="s">
        <v>107</v>
      </c>
      <c r="B14" s="80">
        <v>71142</v>
      </c>
      <c r="C14" s="129">
        <v>47791.916666666664</v>
      </c>
      <c r="D14" s="124">
        <v>1738</v>
      </c>
      <c r="E14" s="75">
        <f t="shared" si="0"/>
        <v>49529.916666666664</v>
      </c>
      <c r="F14" s="104">
        <f t="shared" si="1"/>
        <v>-0.303787963978147</v>
      </c>
      <c r="G14" s="104">
        <f t="shared" si="2"/>
        <v>0.196212036021853</v>
      </c>
      <c r="H14" s="75"/>
      <c r="I14" s="105">
        <v>1166</v>
      </c>
      <c r="J14" s="131">
        <v>548.9166666666666</v>
      </c>
      <c r="K14" s="106" t="s">
        <v>10</v>
      </c>
      <c r="L14" s="106" t="s">
        <v>101</v>
      </c>
      <c r="M14" s="104">
        <f>F14</f>
        <v>-0.303787963978147</v>
      </c>
      <c r="N14" s="115">
        <f>IF(AND(M14&lt;0,M14&lt;F14),0.9+M14,0.9+F14)</f>
        <v>0.596212036021853</v>
      </c>
    </row>
    <row r="15" spans="1:14" ht="15">
      <c r="A15" s="103" t="s">
        <v>183</v>
      </c>
      <c r="B15" s="80">
        <v>24296</v>
      </c>
      <c r="C15" s="129">
        <v>11161.916666666666</v>
      </c>
      <c r="D15" s="124">
        <v>2032</v>
      </c>
      <c r="E15" s="75">
        <f t="shared" si="0"/>
        <v>13193.916666666666</v>
      </c>
      <c r="F15" s="104">
        <f t="shared" si="1"/>
        <v>-0.45695107562287346</v>
      </c>
      <c r="G15" s="104">
        <f t="shared" si="2"/>
        <v>0.04304892437712654</v>
      </c>
      <c r="H15" s="75"/>
      <c r="I15" s="105">
        <v>279</v>
      </c>
      <c r="J15" s="131">
        <v>257.1666666666667</v>
      </c>
      <c r="K15" s="106" t="s">
        <v>10</v>
      </c>
      <c r="L15" s="106" t="s">
        <v>101</v>
      </c>
      <c r="M15" s="104">
        <f>F15</f>
        <v>-0.45695107562287346</v>
      </c>
      <c r="N15" s="115">
        <f>IF(AND(M15&lt;0,M15&lt;F15),0.9+M15,0.9+F15)</f>
        <v>0.44304892437712656</v>
      </c>
    </row>
    <row r="16" spans="1:14" ht="15">
      <c r="A16" s="103" t="s">
        <v>108</v>
      </c>
      <c r="B16" s="136">
        <v>919470.5</v>
      </c>
      <c r="C16" s="129">
        <v>495378</v>
      </c>
      <c r="D16" s="124">
        <v>0</v>
      </c>
      <c r="E16" s="75">
        <f t="shared" si="0"/>
        <v>495378</v>
      </c>
      <c r="F16" s="104">
        <f t="shared" si="1"/>
        <v>-0.4612355698198039</v>
      </c>
      <c r="G16" s="104">
        <f t="shared" si="2"/>
        <v>0.0387644301801961</v>
      </c>
      <c r="H16" s="75"/>
      <c r="I16" s="137">
        <v>164267.91666666666</v>
      </c>
      <c r="J16" s="131">
        <v>0</v>
      </c>
      <c r="K16" s="106" t="s">
        <v>101</v>
      </c>
      <c r="L16" s="106">
        <v>0</v>
      </c>
      <c r="M16" s="104">
        <f>(L16-I16)/I16</f>
        <v>-1</v>
      </c>
      <c r="N16" s="135" t="s">
        <v>186</v>
      </c>
    </row>
    <row r="17" spans="1:14" ht="15">
      <c r="A17" s="103" t="s">
        <v>109</v>
      </c>
      <c r="B17" s="80">
        <v>38557</v>
      </c>
      <c r="C17" s="129">
        <v>13534.25</v>
      </c>
      <c r="D17" s="124">
        <v>420</v>
      </c>
      <c r="E17" s="75">
        <f t="shared" si="0"/>
        <v>13954.25</v>
      </c>
      <c r="F17" s="104">
        <f t="shared" si="1"/>
        <v>-0.63808776616438</v>
      </c>
      <c r="G17" s="104">
        <f t="shared" si="2"/>
        <v>0</v>
      </c>
      <c r="H17" s="75"/>
      <c r="I17" s="105">
        <v>750</v>
      </c>
      <c r="J17" s="131">
        <v>845.8333333333334</v>
      </c>
      <c r="K17" s="106" t="s">
        <v>10</v>
      </c>
      <c r="L17" s="106"/>
      <c r="M17" s="104">
        <f>F17</f>
        <v>-0.63808776616438</v>
      </c>
      <c r="N17" s="115">
        <f>IF(AND(M17&lt;0,M17&lt;F17),0.9+M17,0.9+F17)</f>
        <v>0.26191223383562</v>
      </c>
    </row>
    <row r="18" spans="1:14" ht="15">
      <c r="A18" s="103" t="s">
        <v>110</v>
      </c>
      <c r="B18" s="80">
        <v>60985</v>
      </c>
      <c r="C18" s="129">
        <v>24484</v>
      </c>
      <c r="D18" s="124">
        <v>18315</v>
      </c>
      <c r="E18" s="75">
        <f t="shared" si="0"/>
        <v>42799</v>
      </c>
      <c r="F18" s="104">
        <f t="shared" si="1"/>
        <v>-0.2982044765106174</v>
      </c>
      <c r="G18" s="104">
        <f t="shared" si="2"/>
        <v>0.20179552348938262</v>
      </c>
      <c r="H18" s="75"/>
      <c r="I18" s="105">
        <v>3027</v>
      </c>
      <c r="J18" s="131">
        <v>0</v>
      </c>
      <c r="K18" s="106" t="s">
        <v>10</v>
      </c>
      <c r="L18" s="106" t="s">
        <v>101</v>
      </c>
      <c r="M18" s="104">
        <f>F18</f>
        <v>-0.2982044765106174</v>
      </c>
      <c r="N18" s="219">
        <f>IF(AND(M18&lt;0,M18&lt;F18),0.9+M18,0.9+F18)</f>
        <v>0.6017955234893826</v>
      </c>
    </row>
    <row r="19" spans="1:14" ht="15">
      <c r="A19" s="103" t="s">
        <v>111</v>
      </c>
      <c r="B19" s="80">
        <v>10775</v>
      </c>
      <c r="C19" s="129">
        <v>5035</v>
      </c>
      <c r="D19" s="75">
        <v>1700</v>
      </c>
      <c r="E19" s="75">
        <f t="shared" si="0"/>
        <v>6735</v>
      </c>
      <c r="F19" s="104">
        <f t="shared" si="1"/>
        <v>-0.37494199535962874</v>
      </c>
      <c r="G19" s="104">
        <f t="shared" si="2"/>
        <v>0.12505800464037126</v>
      </c>
      <c r="H19" s="75"/>
      <c r="I19" s="105">
        <v>78</v>
      </c>
      <c r="J19" s="131">
        <v>0</v>
      </c>
      <c r="K19" s="107"/>
      <c r="L19" s="106">
        <f>J19+K19</f>
        <v>0</v>
      </c>
      <c r="M19" s="104">
        <f>(L19-I19)/I19</f>
        <v>-1</v>
      </c>
      <c r="N19" s="106" t="s">
        <v>16</v>
      </c>
    </row>
    <row r="20" spans="1:14" ht="15">
      <c r="A20" s="103" t="s">
        <v>112</v>
      </c>
      <c r="B20" s="80">
        <v>26789</v>
      </c>
      <c r="C20" s="129">
        <v>16961</v>
      </c>
      <c r="D20" s="75">
        <v>0</v>
      </c>
      <c r="E20" s="75">
        <f t="shared" si="0"/>
        <v>16961</v>
      </c>
      <c r="F20" s="104">
        <f t="shared" si="1"/>
        <v>-0.36686699764828845</v>
      </c>
      <c r="G20" s="104">
        <f t="shared" si="2"/>
        <v>0.13313300235171155</v>
      </c>
      <c r="H20" s="75"/>
      <c r="I20" s="105">
        <v>198</v>
      </c>
      <c r="J20" s="131">
        <v>135</v>
      </c>
      <c r="K20" s="187" t="s">
        <v>10</v>
      </c>
      <c r="L20" s="106" t="s">
        <v>101</v>
      </c>
      <c r="M20" s="104">
        <f>F20</f>
        <v>-0.36686699764828845</v>
      </c>
      <c r="N20" s="115">
        <f>IF(AND(M20&lt;0,M20&lt;F20),0.9+M20,0.9+F20)</f>
        <v>0.5331330023517116</v>
      </c>
    </row>
    <row r="21" spans="1:14" ht="15">
      <c r="A21" s="103" t="s">
        <v>113</v>
      </c>
      <c r="B21" s="80">
        <v>229391</v>
      </c>
      <c r="C21" s="129">
        <v>60012</v>
      </c>
      <c r="D21" s="124">
        <v>6726</v>
      </c>
      <c r="E21" s="75">
        <f t="shared" si="0"/>
        <v>66738</v>
      </c>
      <c r="F21" s="104">
        <f t="shared" si="1"/>
        <v>-0.709064435832269</v>
      </c>
      <c r="G21" s="104">
        <f t="shared" si="2"/>
        <v>0</v>
      </c>
      <c r="H21" s="75"/>
      <c r="I21" s="105">
        <v>3615</v>
      </c>
      <c r="J21" s="131">
        <v>0</v>
      </c>
      <c r="K21" s="106"/>
      <c r="L21" s="106">
        <f>J21+K21</f>
        <v>0</v>
      </c>
      <c r="M21" s="104">
        <f>(L21-I21)/I21</f>
        <v>-1</v>
      </c>
      <c r="N21" s="106" t="s">
        <v>16</v>
      </c>
    </row>
    <row r="22" spans="1:14" ht="15">
      <c r="A22" s="103"/>
      <c r="B22" s="80"/>
      <c r="C22" s="129"/>
      <c r="D22" s="75"/>
      <c r="E22" s="75"/>
      <c r="F22" s="104"/>
      <c r="G22" s="104" t="s">
        <v>101</v>
      </c>
      <c r="H22" s="75"/>
      <c r="I22" s="105"/>
      <c r="J22" s="131"/>
      <c r="K22" s="106"/>
      <c r="L22" s="106" t="s">
        <v>101</v>
      </c>
      <c r="M22" s="104"/>
      <c r="N22" s="115"/>
    </row>
    <row r="23" spans="1:14" ht="15">
      <c r="A23" s="103" t="s">
        <v>114</v>
      </c>
      <c r="B23" s="80">
        <v>139135</v>
      </c>
      <c r="C23" s="129">
        <v>56572</v>
      </c>
      <c r="D23" s="124">
        <v>19001</v>
      </c>
      <c r="E23" s="75">
        <f t="shared" si="0"/>
        <v>75573</v>
      </c>
      <c r="F23" s="104">
        <f t="shared" si="1"/>
        <v>-0.45683688503970965</v>
      </c>
      <c r="G23" s="104">
        <f t="shared" si="2"/>
        <v>0.04316311496029035</v>
      </c>
      <c r="H23" s="75"/>
      <c r="I23" s="105">
        <v>562</v>
      </c>
      <c r="J23" s="131">
        <v>0</v>
      </c>
      <c r="K23" s="106"/>
      <c r="L23" s="106">
        <f>J23+K23</f>
        <v>0</v>
      </c>
      <c r="M23" s="104">
        <f>(L23-I23)/I23</f>
        <v>-1</v>
      </c>
      <c r="N23" s="106" t="s">
        <v>16</v>
      </c>
    </row>
    <row r="24" spans="1:14" ht="15">
      <c r="A24" s="103" t="s">
        <v>115</v>
      </c>
      <c r="B24" s="80">
        <v>2099</v>
      </c>
      <c r="C24" s="129">
        <v>0</v>
      </c>
      <c r="D24" s="124" t="s">
        <v>157</v>
      </c>
      <c r="E24" s="75"/>
      <c r="F24" s="104">
        <v>0</v>
      </c>
      <c r="G24" s="104">
        <f t="shared" si="2"/>
        <v>0.5</v>
      </c>
      <c r="H24" s="75"/>
      <c r="I24" s="105">
        <v>189</v>
      </c>
      <c r="J24" s="131">
        <v>0</v>
      </c>
      <c r="K24" s="106" t="s">
        <v>157</v>
      </c>
      <c r="L24" s="106"/>
      <c r="M24" s="104">
        <v>0</v>
      </c>
      <c r="N24" s="115">
        <f>IF(AND(M24&lt;0,M24&lt;F24),0.9+M24,0.9+F24)</f>
        <v>0.9</v>
      </c>
    </row>
    <row r="25" spans="1:14" ht="15">
      <c r="A25" s="103" t="s">
        <v>116</v>
      </c>
      <c r="B25" s="80">
        <v>21674</v>
      </c>
      <c r="C25" s="129">
        <v>13631</v>
      </c>
      <c r="D25" s="75">
        <v>753</v>
      </c>
      <c r="E25" s="75">
        <f t="shared" si="0"/>
        <v>14384</v>
      </c>
      <c r="F25" s="104">
        <f t="shared" si="1"/>
        <v>-0.33634769770231615</v>
      </c>
      <c r="G25" s="104">
        <f t="shared" si="2"/>
        <v>0.16365230229768385</v>
      </c>
      <c r="H25" s="75"/>
      <c r="I25" s="105">
        <v>1484</v>
      </c>
      <c r="J25" s="131">
        <v>0</v>
      </c>
      <c r="K25" s="106"/>
      <c r="L25" s="106">
        <f>J25+K25</f>
        <v>0</v>
      </c>
      <c r="M25" s="104">
        <f>(L25-I25)/I25</f>
        <v>-1</v>
      </c>
      <c r="N25" s="106" t="s">
        <v>16</v>
      </c>
    </row>
    <row r="26" spans="1:14" ht="15">
      <c r="A26" s="103" t="s">
        <v>117</v>
      </c>
      <c r="B26" s="80">
        <v>8872</v>
      </c>
      <c r="C26" s="129">
        <v>1680.5</v>
      </c>
      <c r="D26" s="124">
        <v>5816</v>
      </c>
      <c r="E26" s="75">
        <f t="shared" si="0"/>
        <v>7496.5</v>
      </c>
      <c r="F26" s="104">
        <f t="shared" si="1"/>
        <v>-0.15503832281334537</v>
      </c>
      <c r="G26" s="104">
        <f t="shared" si="2"/>
        <v>0.3449616771866546</v>
      </c>
      <c r="H26" s="75"/>
      <c r="I26" s="105">
        <v>606</v>
      </c>
      <c r="J26" s="131">
        <v>62.583333333333336</v>
      </c>
      <c r="K26" s="21">
        <v>125</v>
      </c>
      <c r="L26" s="106">
        <f>J26+K26</f>
        <v>187.58333333333334</v>
      </c>
      <c r="M26" s="104">
        <f>(L26-I26)/I26</f>
        <v>-0.6904565456545654</v>
      </c>
      <c r="N26" s="115">
        <f>IF(AND(M26&lt;0,M26&lt;F26),0.9+M26,0.9+F26)</f>
        <v>0.20954345434543464</v>
      </c>
    </row>
    <row r="27" spans="1:14" ht="15">
      <c r="A27" s="103" t="s">
        <v>118</v>
      </c>
      <c r="B27" s="80">
        <v>236205</v>
      </c>
      <c r="C27" s="129">
        <v>38373</v>
      </c>
      <c r="D27" s="124">
        <v>826</v>
      </c>
      <c r="E27" s="75">
        <f t="shared" si="0"/>
        <v>39199</v>
      </c>
      <c r="F27" s="104">
        <f t="shared" si="1"/>
        <v>-0.8340466967253022</v>
      </c>
      <c r="G27" s="104">
        <f t="shared" si="2"/>
        <v>0</v>
      </c>
      <c r="H27" s="75"/>
      <c r="I27" s="105">
        <v>11252</v>
      </c>
      <c r="J27" s="131">
        <v>0</v>
      </c>
      <c r="K27" s="106"/>
      <c r="L27" s="106">
        <f>J27+K27</f>
        <v>0</v>
      </c>
      <c r="M27" s="104">
        <f>(L27-I27)/I27</f>
        <v>-1</v>
      </c>
      <c r="N27" s="106" t="s">
        <v>16</v>
      </c>
    </row>
    <row r="28" spans="1:14" ht="15">
      <c r="A28" s="103" t="s">
        <v>119</v>
      </c>
      <c r="B28" s="80">
        <v>65618</v>
      </c>
      <c r="C28" s="129">
        <v>56018</v>
      </c>
      <c r="D28" s="124">
        <v>0</v>
      </c>
      <c r="E28" s="75">
        <f t="shared" si="0"/>
        <v>56018</v>
      </c>
      <c r="F28" s="104">
        <f t="shared" si="1"/>
        <v>-0.146301319759822</v>
      </c>
      <c r="G28" s="104">
        <f t="shared" si="2"/>
        <v>0.35369868024017803</v>
      </c>
      <c r="H28" s="75"/>
      <c r="I28" s="105">
        <v>2217</v>
      </c>
      <c r="J28" s="131">
        <v>0</v>
      </c>
      <c r="K28" s="106" t="s">
        <v>101</v>
      </c>
      <c r="L28" s="106">
        <v>0</v>
      </c>
      <c r="M28" s="104">
        <f>(L28-I28)/I28</f>
        <v>-1</v>
      </c>
      <c r="N28" s="106" t="s">
        <v>16</v>
      </c>
    </row>
    <row r="29" spans="1:14" ht="15">
      <c r="A29" s="103" t="s">
        <v>120</v>
      </c>
      <c r="B29" s="80">
        <v>36483</v>
      </c>
      <c r="C29" s="129">
        <v>19968.5</v>
      </c>
      <c r="D29" s="124">
        <v>1477</v>
      </c>
      <c r="E29" s="75">
        <f t="shared" si="0"/>
        <v>21445.5</v>
      </c>
      <c r="F29" s="104">
        <f t="shared" si="1"/>
        <v>-0.41217827481292657</v>
      </c>
      <c r="G29" s="104">
        <f t="shared" si="2"/>
        <v>0.08782172518707343</v>
      </c>
      <c r="H29" s="75"/>
      <c r="I29" s="105">
        <v>3434</v>
      </c>
      <c r="J29" s="131">
        <v>0</v>
      </c>
      <c r="K29" s="106" t="s">
        <v>101</v>
      </c>
      <c r="L29" s="106">
        <v>0</v>
      </c>
      <c r="M29" s="104">
        <f>(L29-I29)/I29</f>
        <v>-1</v>
      </c>
      <c r="N29" s="106" t="s">
        <v>16</v>
      </c>
    </row>
    <row r="30" spans="1:14" ht="15">
      <c r="A30" s="103" t="s">
        <v>121</v>
      </c>
      <c r="B30" s="80">
        <v>28232</v>
      </c>
      <c r="C30" s="129">
        <v>15299.916666666666</v>
      </c>
      <c r="D30" s="124">
        <v>9436</v>
      </c>
      <c r="E30" s="75">
        <f t="shared" si="0"/>
        <v>24735.916666666664</v>
      </c>
      <c r="F30" s="104">
        <f t="shared" si="1"/>
        <v>-0.12383406536318134</v>
      </c>
      <c r="G30" s="104">
        <f t="shared" si="2"/>
        <v>0.3761659346368187</v>
      </c>
      <c r="H30" s="75"/>
      <c r="I30" s="105">
        <v>1667</v>
      </c>
      <c r="J30" s="131">
        <v>975.8333333333334</v>
      </c>
      <c r="K30" s="106" t="s">
        <v>10</v>
      </c>
      <c r="L30" s="106" t="s">
        <v>101</v>
      </c>
      <c r="M30" s="104">
        <f>F30</f>
        <v>-0.12383406536318134</v>
      </c>
      <c r="N30" s="115">
        <f>IF(AND(M30&lt;0,M30&lt;F30),0.9+M30,0.9+F30)</f>
        <v>0.7761659346368187</v>
      </c>
    </row>
    <row r="31" spans="1:14" ht="15">
      <c r="A31" s="103" t="s">
        <v>122</v>
      </c>
      <c r="B31" s="80">
        <v>75384</v>
      </c>
      <c r="C31" s="129">
        <v>34923.333333333336</v>
      </c>
      <c r="D31" s="124">
        <v>7444</v>
      </c>
      <c r="E31" s="75">
        <f t="shared" si="0"/>
        <v>42367.333333333336</v>
      </c>
      <c r="F31" s="104">
        <f t="shared" si="1"/>
        <v>-0.43797976582121756</v>
      </c>
      <c r="G31" s="104">
        <f t="shared" si="2"/>
        <v>0.06202023417878244</v>
      </c>
      <c r="H31" s="75"/>
      <c r="I31" s="105">
        <v>4019</v>
      </c>
      <c r="J31" s="131">
        <v>769.25</v>
      </c>
      <c r="K31" s="169">
        <v>76</v>
      </c>
      <c r="L31" s="106">
        <f>J31+K31</f>
        <v>845.25</v>
      </c>
      <c r="M31" s="104">
        <f>(L31-I31)/I31</f>
        <v>-0.789686489176412</v>
      </c>
      <c r="N31" s="115">
        <f>IF(AND(M31&lt;0,M31&lt;F31),0.9+M31,0.9+F31)</f>
        <v>0.11031351082358798</v>
      </c>
    </row>
    <row r="32" spans="1:14" ht="15">
      <c r="A32" s="103" t="s">
        <v>123</v>
      </c>
      <c r="B32" s="80">
        <v>79825</v>
      </c>
      <c r="C32" s="129">
        <v>22834.25</v>
      </c>
      <c r="D32" s="124">
        <v>9748</v>
      </c>
      <c r="E32" s="75">
        <f t="shared" si="0"/>
        <v>32582.25</v>
      </c>
      <c r="F32" s="104">
        <f t="shared" si="1"/>
        <v>-0.5918290009395553</v>
      </c>
      <c r="G32" s="104">
        <f t="shared" si="2"/>
        <v>0</v>
      </c>
      <c r="H32" s="75"/>
      <c r="I32" s="105">
        <v>706</v>
      </c>
      <c r="J32" s="131">
        <v>197.66666666666666</v>
      </c>
      <c r="K32" s="106" t="s">
        <v>10</v>
      </c>
      <c r="L32" s="106" t="s">
        <v>101</v>
      </c>
      <c r="M32" s="104">
        <f>F32</f>
        <v>-0.5918290009395553</v>
      </c>
      <c r="N32" s="115">
        <f>IF(AND(M32&lt;0,M32&lt;F32),0.9+M32,0.9+F32)</f>
        <v>0.30817099906044476</v>
      </c>
    </row>
    <row r="33" spans="1:14" ht="15">
      <c r="A33" s="103"/>
      <c r="B33" s="80"/>
      <c r="C33" s="129"/>
      <c r="D33" s="75"/>
      <c r="E33" s="75"/>
      <c r="F33" s="104"/>
      <c r="G33" s="104" t="s">
        <v>101</v>
      </c>
      <c r="H33" s="75"/>
      <c r="I33" s="105"/>
      <c r="J33" s="131"/>
      <c r="K33" s="106"/>
      <c r="L33" s="106" t="s">
        <v>101</v>
      </c>
      <c r="M33" s="104"/>
      <c r="N33" s="115"/>
    </row>
    <row r="34" spans="1:14" ht="15">
      <c r="A34" s="103" t="s">
        <v>124</v>
      </c>
      <c r="B34" s="80">
        <v>21694</v>
      </c>
      <c r="C34" s="129">
        <v>10669</v>
      </c>
      <c r="D34" s="124">
        <v>0</v>
      </c>
      <c r="E34" s="75">
        <f t="shared" si="0"/>
        <v>10669</v>
      </c>
      <c r="F34" s="104">
        <f t="shared" si="1"/>
        <v>-0.5082050336498571</v>
      </c>
      <c r="G34" s="104">
        <f t="shared" si="2"/>
        <v>0</v>
      </c>
      <c r="H34" s="75"/>
      <c r="I34" s="80">
        <v>1904</v>
      </c>
      <c r="J34" s="131">
        <v>0</v>
      </c>
      <c r="K34" s="106" t="s">
        <v>101</v>
      </c>
      <c r="L34" s="106">
        <v>0</v>
      </c>
      <c r="M34" s="104">
        <f>(L34-I34)/I34</f>
        <v>-1</v>
      </c>
      <c r="N34" s="106" t="s">
        <v>16</v>
      </c>
    </row>
    <row r="35" spans="1:14" ht="15">
      <c r="A35" s="103" t="s">
        <v>125</v>
      </c>
      <c r="B35" s="80">
        <v>81185</v>
      </c>
      <c r="C35" s="129">
        <v>28983</v>
      </c>
      <c r="D35" s="124">
        <v>17005</v>
      </c>
      <c r="E35" s="75">
        <f t="shared" si="0"/>
        <v>45988</v>
      </c>
      <c r="F35" s="104">
        <f t="shared" si="1"/>
        <v>-0.43354067869680357</v>
      </c>
      <c r="G35" s="104">
        <f t="shared" si="2"/>
        <v>0.06645932130319643</v>
      </c>
      <c r="H35" s="75"/>
      <c r="I35" s="105">
        <v>678</v>
      </c>
      <c r="J35" s="131">
        <v>0</v>
      </c>
      <c r="K35" s="187">
        <v>0</v>
      </c>
      <c r="L35" s="106">
        <f>J35+K35</f>
        <v>0</v>
      </c>
      <c r="M35" s="104">
        <f>(L35-I35)/I35</f>
        <v>-1</v>
      </c>
      <c r="N35" s="106" t="s">
        <v>16</v>
      </c>
    </row>
    <row r="36" spans="1:14" ht="15">
      <c r="A36" s="103" t="s">
        <v>182</v>
      </c>
      <c r="B36" s="80">
        <v>100852</v>
      </c>
      <c r="C36" s="129">
        <v>49460</v>
      </c>
      <c r="D36" s="124">
        <v>7306</v>
      </c>
      <c r="E36" s="75">
        <f t="shared" si="0"/>
        <v>56766</v>
      </c>
      <c r="F36" s="104">
        <f t="shared" si="1"/>
        <v>-0.4371356046483957</v>
      </c>
      <c r="G36" s="104">
        <f t="shared" si="2"/>
        <v>0.06286439535160432</v>
      </c>
      <c r="H36" s="75"/>
      <c r="I36" s="105">
        <v>3433</v>
      </c>
      <c r="J36" s="131">
        <v>1625.8333333333333</v>
      </c>
      <c r="K36" s="106" t="s">
        <v>10</v>
      </c>
      <c r="L36" s="106"/>
      <c r="M36" s="104">
        <f>F36</f>
        <v>-0.4371356046483957</v>
      </c>
      <c r="N36" s="115">
        <f>IF(AND(M36&lt;0,M36&lt;F36),0.9+M36,0.9+F36)</f>
        <v>0.46286439535160434</v>
      </c>
    </row>
    <row r="37" spans="1:14" ht="15">
      <c r="A37" s="103" t="s">
        <v>126</v>
      </c>
      <c r="B37" s="80">
        <v>201696</v>
      </c>
      <c r="C37" s="129">
        <v>75111.25</v>
      </c>
      <c r="D37" s="124">
        <v>3226</v>
      </c>
      <c r="E37" s="75">
        <f t="shared" si="0"/>
        <v>78337.25</v>
      </c>
      <c r="F37" s="104">
        <f t="shared" si="1"/>
        <v>-0.6116073199270189</v>
      </c>
      <c r="G37" s="104">
        <f t="shared" si="2"/>
        <v>0</v>
      </c>
      <c r="H37" s="75"/>
      <c r="I37" s="105">
        <v>23088</v>
      </c>
      <c r="J37" s="131">
        <v>3480.9166666666665</v>
      </c>
      <c r="K37" s="21">
        <v>213</v>
      </c>
      <c r="L37" s="106">
        <f>J37+K37</f>
        <v>3693.9166666666665</v>
      </c>
      <c r="M37" s="104">
        <f>(L37-I37)/I37</f>
        <v>-0.8400070743820743</v>
      </c>
      <c r="N37" s="115">
        <f>IF(AND(M37&lt;0,M37&lt;F37),0.9+M37,0.9+F37)</f>
        <v>0.059992925617925685</v>
      </c>
    </row>
    <row r="38" spans="1:14" ht="15">
      <c r="A38" s="103" t="s">
        <v>127</v>
      </c>
      <c r="B38" s="80">
        <v>61339</v>
      </c>
      <c r="C38" s="129">
        <v>41633</v>
      </c>
      <c r="D38" s="124">
        <v>425</v>
      </c>
      <c r="E38" s="75">
        <f t="shared" si="0"/>
        <v>42058</v>
      </c>
      <c r="F38" s="104">
        <f t="shared" si="1"/>
        <v>-0.314335088605944</v>
      </c>
      <c r="G38" s="104">
        <f t="shared" si="2"/>
        <v>0.185664911394056</v>
      </c>
      <c r="H38" s="75"/>
      <c r="I38" s="105">
        <v>4789</v>
      </c>
      <c r="J38" s="131">
        <v>0</v>
      </c>
      <c r="K38" s="187">
        <v>0</v>
      </c>
      <c r="L38" s="106">
        <f>J38+K38</f>
        <v>0</v>
      </c>
      <c r="M38" s="104">
        <f>(L38-I38)/I38</f>
        <v>-1</v>
      </c>
      <c r="N38" s="106" t="s">
        <v>16</v>
      </c>
    </row>
    <row r="39" spans="1:14" ht="15">
      <c r="A39" s="103" t="s">
        <v>418</v>
      </c>
      <c r="B39" s="80">
        <v>52528</v>
      </c>
      <c r="C39" s="129">
        <v>19822.75</v>
      </c>
      <c r="D39" s="124">
        <v>15405</v>
      </c>
      <c r="E39" s="75">
        <f t="shared" si="0"/>
        <v>35227.75</v>
      </c>
      <c r="F39" s="104">
        <f t="shared" si="1"/>
        <v>-0.32935291653975024</v>
      </c>
      <c r="G39" s="104">
        <f t="shared" si="2"/>
        <v>0.17064708346024976</v>
      </c>
      <c r="H39" s="75"/>
      <c r="I39" s="105">
        <v>42</v>
      </c>
      <c r="J39" s="131">
        <v>0</v>
      </c>
      <c r="K39" s="187">
        <v>0</v>
      </c>
      <c r="L39" s="106">
        <f>J39+K39</f>
        <v>0</v>
      </c>
      <c r="M39" s="104">
        <f>(L39-I39)/I39</f>
        <v>-1</v>
      </c>
      <c r="N39" s="106" t="s">
        <v>16</v>
      </c>
    </row>
    <row r="40" spans="1:14" ht="15">
      <c r="A40" s="103" t="s">
        <v>128</v>
      </c>
      <c r="B40" s="80">
        <v>89299</v>
      </c>
      <c r="C40" s="129">
        <v>46913</v>
      </c>
      <c r="D40" s="124">
        <v>1082</v>
      </c>
      <c r="E40" s="75">
        <f t="shared" si="0"/>
        <v>47995</v>
      </c>
      <c r="F40" s="104">
        <f t="shared" si="1"/>
        <v>-0.46253597464697255</v>
      </c>
      <c r="G40" s="104">
        <f t="shared" si="2"/>
        <v>0.03746402535302745</v>
      </c>
      <c r="H40" s="75"/>
      <c r="I40" s="105">
        <v>2365</v>
      </c>
      <c r="J40" s="131">
        <v>0</v>
      </c>
      <c r="K40" s="187">
        <v>0</v>
      </c>
      <c r="L40" s="106">
        <f>J40+K40</f>
        <v>0</v>
      </c>
      <c r="M40" s="104">
        <f>(L40-I40)/I40</f>
        <v>-1</v>
      </c>
      <c r="N40" s="135" t="s">
        <v>16</v>
      </c>
    </row>
    <row r="41" spans="1:14" ht="15">
      <c r="A41" s="103" t="s">
        <v>129</v>
      </c>
      <c r="B41" s="80">
        <v>11205</v>
      </c>
      <c r="C41" s="129">
        <v>6168.916666666667</v>
      </c>
      <c r="D41" s="124">
        <v>648</v>
      </c>
      <c r="E41" s="75">
        <f t="shared" si="0"/>
        <v>6816.916666666667</v>
      </c>
      <c r="F41" s="104">
        <f t="shared" si="1"/>
        <v>-0.3916183251524617</v>
      </c>
      <c r="G41" s="104">
        <f t="shared" si="2"/>
        <v>0.1083816748475383</v>
      </c>
      <c r="H41" s="75"/>
      <c r="I41" s="105">
        <v>977</v>
      </c>
      <c r="J41" s="131">
        <v>813</v>
      </c>
      <c r="K41" s="106" t="s">
        <v>10</v>
      </c>
      <c r="L41" s="106"/>
      <c r="M41" s="104">
        <f>F41</f>
        <v>-0.3916183251524617</v>
      </c>
      <c r="N41" s="115">
        <f>IF(AND(M41&lt;0,M41&lt;F41),0.9+M41,0.9+F41)</f>
        <v>0.5083816748475383</v>
      </c>
    </row>
    <row r="42" spans="1:14" ht="15">
      <c r="A42" s="103" t="s">
        <v>130</v>
      </c>
      <c r="B42" s="80">
        <v>15293</v>
      </c>
      <c r="C42" s="129">
        <v>12035</v>
      </c>
      <c r="D42" s="124">
        <v>0</v>
      </c>
      <c r="E42" s="75">
        <f t="shared" si="0"/>
        <v>12035</v>
      </c>
      <c r="F42" s="104">
        <f t="shared" si="1"/>
        <v>-0.21303864513175963</v>
      </c>
      <c r="G42" s="104">
        <f t="shared" si="2"/>
        <v>0.28696135486824037</v>
      </c>
      <c r="H42" s="75"/>
      <c r="I42" s="105">
        <v>802</v>
      </c>
      <c r="J42" s="131">
        <v>0</v>
      </c>
      <c r="K42" s="187">
        <v>0</v>
      </c>
      <c r="L42" s="106">
        <f>J42+K42</f>
        <v>0</v>
      </c>
      <c r="M42" s="104">
        <f>(L42-I42)/I42</f>
        <v>-1</v>
      </c>
      <c r="N42" s="106" t="s">
        <v>16</v>
      </c>
    </row>
    <row r="43" spans="1:14" ht="15">
      <c r="A43" s="103" t="s">
        <v>131</v>
      </c>
      <c r="B43" s="80">
        <v>15708</v>
      </c>
      <c r="C43" s="129">
        <v>11441</v>
      </c>
      <c r="D43" s="124">
        <v>1402</v>
      </c>
      <c r="E43" s="75">
        <f t="shared" si="0"/>
        <v>12843</v>
      </c>
      <c r="F43" s="104">
        <f t="shared" si="1"/>
        <v>-0.1823911382734912</v>
      </c>
      <c r="G43" s="104">
        <f t="shared" si="2"/>
        <v>0.3176088617265088</v>
      </c>
      <c r="H43" s="75"/>
      <c r="I43" s="105">
        <v>393</v>
      </c>
      <c r="J43" s="131">
        <v>0</v>
      </c>
      <c r="K43" s="187">
        <v>0</v>
      </c>
      <c r="L43" s="106">
        <f>J43+K43</f>
        <v>0</v>
      </c>
      <c r="M43" s="104">
        <f>(L43-I43)/I43</f>
        <v>-1</v>
      </c>
      <c r="N43" s="106" t="s">
        <v>16</v>
      </c>
    </row>
    <row r="44" spans="1:14" ht="15">
      <c r="A44" s="103"/>
      <c r="B44" s="80"/>
      <c r="C44" s="129"/>
      <c r="D44" s="75"/>
      <c r="E44" s="75"/>
      <c r="F44" s="104"/>
      <c r="G44" s="104" t="s">
        <v>101</v>
      </c>
      <c r="H44" s="75"/>
      <c r="I44" s="105"/>
      <c r="J44" s="131"/>
      <c r="K44" s="106"/>
      <c r="L44" s="106" t="s">
        <v>101</v>
      </c>
      <c r="M44" s="104"/>
      <c r="N44" s="115"/>
    </row>
    <row r="45" spans="1:14" ht="15">
      <c r="A45" s="103" t="s">
        <v>132</v>
      </c>
      <c r="B45" s="80">
        <v>10800</v>
      </c>
      <c r="C45" s="129">
        <v>6244</v>
      </c>
      <c r="D45" s="124">
        <v>0</v>
      </c>
      <c r="E45" s="75">
        <f t="shared" si="0"/>
        <v>6244</v>
      </c>
      <c r="F45" s="104">
        <f t="shared" si="1"/>
        <v>-0.42185185185185187</v>
      </c>
      <c r="G45" s="104">
        <f t="shared" si="2"/>
        <v>0.07814814814814813</v>
      </c>
      <c r="H45" s="75"/>
      <c r="I45" s="105">
        <v>278</v>
      </c>
      <c r="J45" s="131">
        <v>0</v>
      </c>
      <c r="K45" s="187">
        <v>0</v>
      </c>
      <c r="L45" s="106">
        <f>J45+K45</f>
        <v>0</v>
      </c>
      <c r="M45" s="104">
        <f>(L45-I45)/I45</f>
        <v>-1</v>
      </c>
      <c r="N45" s="115">
        <f>IF(AND(M45&lt;0,M45&lt;F45),0.9+M45,0.9+F45)</f>
        <v>-0.09999999999999998</v>
      </c>
    </row>
    <row r="46" spans="1:14" ht="15">
      <c r="A46" s="103" t="s">
        <v>133</v>
      </c>
      <c r="B46" s="80">
        <v>111734</v>
      </c>
      <c r="C46" s="129">
        <v>44067</v>
      </c>
      <c r="D46" s="124">
        <v>2847</v>
      </c>
      <c r="E46" s="75">
        <f t="shared" si="0"/>
        <v>46914</v>
      </c>
      <c r="F46" s="104">
        <f t="shared" si="1"/>
        <v>-0.5801278035333918</v>
      </c>
      <c r="G46" s="104">
        <f t="shared" si="2"/>
        <v>0</v>
      </c>
      <c r="H46" s="75"/>
      <c r="I46" s="105">
        <v>3739</v>
      </c>
      <c r="J46" s="131">
        <v>0</v>
      </c>
      <c r="K46" s="106"/>
      <c r="L46" s="106">
        <f>J46+K46</f>
        <v>0</v>
      </c>
      <c r="M46" s="104">
        <f>(L46-I46)/I46</f>
        <v>-1</v>
      </c>
      <c r="N46" s="106" t="s">
        <v>16</v>
      </c>
    </row>
    <row r="47" spans="1:14" ht="15">
      <c r="A47" s="103" t="s">
        <v>134</v>
      </c>
      <c r="B47" s="80">
        <v>31639</v>
      </c>
      <c r="C47" s="129">
        <v>16638.416666666668</v>
      </c>
      <c r="D47" s="124">
        <v>1778</v>
      </c>
      <c r="E47" s="75">
        <f t="shared" si="0"/>
        <v>18416.416666666668</v>
      </c>
      <c r="F47" s="104">
        <f t="shared" si="1"/>
        <v>-0.41792039360704614</v>
      </c>
      <c r="G47" s="104">
        <f t="shared" si="2"/>
        <v>0.08207960639295386</v>
      </c>
      <c r="H47" s="75"/>
      <c r="I47" s="105">
        <v>1430</v>
      </c>
      <c r="J47" s="131">
        <v>778.9166666666666</v>
      </c>
      <c r="K47" s="106" t="s">
        <v>10</v>
      </c>
      <c r="L47" s="106"/>
      <c r="M47" s="104">
        <f>F47</f>
        <v>-0.41792039360704614</v>
      </c>
      <c r="N47" s="115">
        <f>IF(AND(M47&lt;0,M47&lt;F47),0.9+M47,0.9+F47)</f>
        <v>0.4820796063929539</v>
      </c>
    </row>
    <row r="48" spans="1:14" ht="15">
      <c r="A48" s="103" t="s">
        <v>135</v>
      </c>
      <c r="B48" s="80">
        <v>499415</v>
      </c>
      <c r="C48" s="129">
        <v>148802.66666666666</v>
      </c>
      <c r="D48" s="124">
        <v>48218</v>
      </c>
      <c r="E48" s="75">
        <f t="shared" si="0"/>
        <v>197020.66666666666</v>
      </c>
      <c r="F48" s="104">
        <f t="shared" si="1"/>
        <v>-0.6054970982716446</v>
      </c>
      <c r="G48" s="104">
        <f t="shared" si="2"/>
        <v>0</v>
      </c>
      <c r="H48" s="75"/>
      <c r="I48" s="105">
        <v>27522</v>
      </c>
      <c r="J48" s="131">
        <v>4129</v>
      </c>
      <c r="K48" s="21">
        <v>2538</v>
      </c>
      <c r="L48" s="106">
        <f>J48+K48</f>
        <v>6667</v>
      </c>
      <c r="M48" s="104">
        <f>(L48-I48)/I48</f>
        <v>-0.7577574304193009</v>
      </c>
      <c r="N48" s="115">
        <f>IF(AND(M48&lt;0,M48&lt;F48),0.9+M48,0.9+F48)</f>
        <v>0.14224256958069914</v>
      </c>
    </row>
    <row r="49" spans="1:14" ht="15">
      <c r="A49" s="103" t="s">
        <v>136</v>
      </c>
      <c r="B49" s="136">
        <v>125503.25</v>
      </c>
      <c r="C49" s="129">
        <v>40431.75</v>
      </c>
      <c r="D49" s="124">
        <v>5738</v>
      </c>
      <c r="E49" s="75">
        <f t="shared" si="0"/>
        <v>46169.75</v>
      </c>
      <c r="F49" s="104">
        <f t="shared" si="1"/>
        <v>-0.6321230725100745</v>
      </c>
      <c r="G49" s="104">
        <f t="shared" si="2"/>
        <v>0</v>
      </c>
      <c r="H49" s="75"/>
      <c r="I49" s="105">
        <v>2696</v>
      </c>
      <c r="J49" s="131">
        <v>366.25</v>
      </c>
      <c r="K49" s="106" t="s">
        <v>10</v>
      </c>
      <c r="L49" s="106"/>
      <c r="M49" s="104">
        <f>F49</f>
        <v>-0.6321230725100745</v>
      </c>
      <c r="N49" s="115">
        <f>IF(AND(M49&lt;0,M49&lt;F49),0.9+M49,0.9+F49)</f>
        <v>0.26787692748992553</v>
      </c>
    </row>
    <row r="50" spans="1:14" ht="15">
      <c r="A50" s="103" t="s">
        <v>137</v>
      </c>
      <c r="B50" s="80">
        <v>5215</v>
      </c>
      <c r="C50" s="129">
        <v>3376.0833333333335</v>
      </c>
      <c r="D50" s="124">
        <v>0</v>
      </c>
      <c r="E50" s="75">
        <f t="shared" si="0"/>
        <v>3376.0833333333335</v>
      </c>
      <c r="F50" s="104">
        <f t="shared" si="1"/>
        <v>-0.3526206455736657</v>
      </c>
      <c r="G50" s="104">
        <f t="shared" si="2"/>
        <v>0.14737935442633432</v>
      </c>
      <c r="H50" s="75"/>
      <c r="I50" s="105">
        <v>136</v>
      </c>
      <c r="J50" s="131">
        <v>0</v>
      </c>
      <c r="K50" s="106"/>
      <c r="L50" s="106">
        <f>J50+K50</f>
        <v>0</v>
      </c>
      <c r="M50" s="104">
        <f>(L50-I50)/I50</f>
        <v>-1</v>
      </c>
      <c r="N50" s="106" t="s">
        <v>16</v>
      </c>
    </row>
    <row r="51" spans="1:14" ht="15">
      <c r="A51" s="103" t="s">
        <v>138</v>
      </c>
      <c r="B51" s="80">
        <v>228171</v>
      </c>
      <c r="C51" s="129">
        <v>84291.66666666667</v>
      </c>
      <c r="D51" s="124">
        <v>51854</v>
      </c>
      <c r="E51" s="75">
        <f t="shared" si="0"/>
        <v>136145.6666666667</v>
      </c>
      <c r="F51" s="104">
        <f t="shared" si="1"/>
        <v>-0.40331739499468955</v>
      </c>
      <c r="G51" s="104">
        <f t="shared" si="2"/>
        <v>0.09668260500531045</v>
      </c>
      <c r="H51" s="75"/>
      <c r="I51" s="105">
        <v>16551</v>
      </c>
      <c r="J51" s="131">
        <v>3423.0833333333335</v>
      </c>
      <c r="K51" s="187">
        <v>5979</v>
      </c>
      <c r="L51" s="106">
        <f>J51+K51</f>
        <v>9402.083333333334</v>
      </c>
      <c r="M51" s="104">
        <f>(L51-I51)/I51</f>
        <v>-0.43193261232956714</v>
      </c>
      <c r="N51" s="115">
        <f>IF(AND(M51&lt;0,M51&lt;F51),0.9+M51,0.9+F51)</f>
        <v>0.4680673876704329</v>
      </c>
    </row>
    <row r="52" spans="1:14" ht="15">
      <c r="A52" s="103" t="s">
        <v>139</v>
      </c>
      <c r="B52" s="80">
        <v>44790</v>
      </c>
      <c r="C52" s="129">
        <v>15049.333333333334</v>
      </c>
      <c r="D52" s="124">
        <v>4165</v>
      </c>
      <c r="E52" s="75">
        <f t="shared" si="0"/>
        <v>19214.333333333336</v>
      </c>
      <c r="F52" s="104">
        <f t="shared" si="1"/>
        <v>-0.5710128748976706</v>
      </c>
      <c r="G52" s="104">
        <f t="shared" si="2"/>
        <v>0</v>
      </c>
      <c r="H52" s="75"/>
      <c r="I52" s="105">
        <v>421</v>
      </c>
      <c r="J52" s="131">
        <v>0</v>
      </c>
      <c r="K52" s="106" t="s">
        <v>101</v>
      </c>
      <c r="L52" s="106">
        <v>0</v>
      </c>
      <c r="M52" s="104">
        <f>(L52-I52)/I52</f>
        <v>-1</v>
      </c>
      <c r="N52" s="106" t="s">
        <v>16</v>
      </c>
    </row>
    <row r="53" spans="1:14" ht="15">
      <c r="A53" s="103" t="s">
        <v>140</v>
      </c>
      <c r="B53" s="80">
        <v>38988</v>
      </c>
      <c r="C53" s="129">
        <v>18708</v>
      </c>
      <c r="D53" s="124">
        <v>0</v>
      </c>
      <c r="E53" s="75">
        <f t="shared" si="0"/>
        <v>18708</v>
      </c>
      <c r="F53" s="104">
        <f t="shared" si="1"/>
        <v>-0.5201600492459219</v>
      </c>
      <c r="G53" s="104">
        <f t="shared" si="2"/>
        <v>0</v>
      </c>
      <c r="H53" s="75"/>
      <c r="I53" s="105">
        <v>3019</v>
      </c>
      <c r="J53" s="131">
        <v>695</v>
      </c>
      <c r="K53" s="187">
        <v>0</v>
      </c>
      <c r="L53" s="106">
        <f>J53+K53</f>
        <v>695</v>
      </c>
      <c r="M53" s="104">
        <f>(L53-I53)/I53</f>
        <v>-0.7697913216296787</v>
      </c>
      <c r="N53" s="115">
        <f>IF(AND(M53&lt;0,M53&lt;F53),0.9+M53,0.9+F53)</f>
        <v>0.13020867837032135</v>
      </c>
    </row>
    <row r="54" spans="1:14" ht="15">
      <c r="A54" s="103" t="s">
        <v>141</v>
      </c>
      <c r="B54" s="80">
        <v>204771</v>
      </c>
      <c r="C54" s="129">
        <v>80856.83333333333</v>
      </c>
      <c r="D54" s="124">
        <v>0</v>
      </c>
      <c r="E54" s="75">
        <f t="shared" si="0"/>
        <v>80856.83333333333</v>
      </c>
      <c r="F54" s="104">
        <f t="shared" si="1"/>
        <v>-0.6051353300353404</v>
      </c>
      <c r="G54" s="104">
        <f t="shared" si="2"/>
        <v>0</v>
      </c>
      <c r="H54" s="75"/>
      <c r="I54" s="105">
        <v>8263</v>
      </c>
      <c r="J54" s="131">
        <v>1505</v>
      </c>
      <c r="K54" s="187">
        <v>0</v>
      </c>
      <c r="L54" s="106">
        <f>J54+K54</f>
        <v>1505</v>
      </c>
      <c r="M54" s="104">
        <f>(L54-I54)/I54</f>
        <v>-0.8178627617088224</v>
      </c>
      <c r="N54" s="115">
        <f>IF(AND(M54&lt;0,M54&lt;F54),0.9+M54,0.9+F54)</f>
        <v>0.08213723829117758</v>
      </c>
    </row>
    <row r="55" spans="1:14" ht="15">
      <c r="A55" s="103"/>
      <c r="B55" s="80"/>
      <c r="C55" s="129"/>
      <c r="D55" s="75"/>
      <c r="E55" s="75"/>
      <c r="F55" s="104"/>
      <c r="G55" s="104" t="s">
        <v>101</v>
      </c>
      <c r="H55" s="75"/>
      <c r="I55" s="105"/>
      <c r="J55" s="131"/>
      <c r="K55" s="106"/>
      <c r="L55" s="106" t="s">
        <v>101</v>
      </c>
      <c r="M55" s="104"/>
      <c r="N55" s="115"/>
    </row>
    <row r="56" spans="1:14" ht="15">
      <c r="A56" s="103" t="s">
        <v>142</v>
      </c>
      <c r="B56" s="80">
        <v>54799</v>
      </c>
      <c r="C56" s="129">
        <v>18929</v>
      </c>
      <c r="D56" s="124">
        <v>3359</v>
      </c>
      <c r="E56" s="75">
        <f t="shared" si="0"/>
        <v>22288</v>
      </c>
      <c r="F56" s="104">
        <f t="shared" si="1"/>
        <v>-0.5932772495848464</v>
      </c>
      <c r="G56" s="104">
        <f t="shared" si="2"/>
        <v>0</v>
      </c>
      <c r="H56" s="75"/>
      <c r="I56" s="78">
        <v>0</v>
      </c>
      <c r="J56" s="132">
        <v>0</v>
      </c>
      <c r="K56" s="78"/>
      <c r="L56" s="106" t="s">
        <v>101</v>
      </c>
      <c r="M56" s="104"/>
      <c r="N56" s="106" t="s">
        <v>16</v>
      </c>
    </row>
    <row r="57" spans="1:14" ht="15">
      <c r="A57" s="103" t="s">
        <v>143</v>
      </c>
      <c r="B57" s="80">
        <v>22194</v>
      </c>
      <c r="C57" s="129">
        <v>14521</v>
      </c>
      <c r="D57" s="124">
        <v>0</v>
      </c>
      <c r="E57" s="75">
        <f t="shared" si="0"/>
        <v>14521</v>
      </c>
      <c r="F57" s="104">
        <f t="shared" si="1"/>
        <v>-0.34572406956835183</v>
      </c>
      <c r="G57" s="104">
        <f t="shared" si="2"/>
        <v>0.15427593043164817</v>
      </c>
      <c r="H57" s="75"/>
      <c r="I57" s="105">
        <v>618</v>
      </c>
      <c r="J57" s="131">
        <v>321.3333333333333</v>
      </c>
      <c r="K57" s="106" t="s">
        <v>10</v>
      </c>
      <c r="L57" s="106"/>
      <c r="M57" s="104">
        <f>F57</f>
        <v>-0.34572406956835183</v>
      </c>
      <c r="N57" s="115">
        <f>IF(AND(M57&lt;0,M57&lt;F57),0.9+M57,0.9+F57)</f>
        <v>0.5542759304316482</v>
      </c>
    </row>
    <row r="58" spans="1:14" ht="15">
      <c r="A58" s="103" t="s">
        <v>144</v>
      </c>
      <c r="B58" s="80">
        <v>48981</v>
      </c>
      <c r="C58" s="129">
        <v>21589.416666666668</v>
      </c>
      <c r="D58" s="124">
        <v>4349</v>
      </c>
      <c r="E58" s="75">
        <f t="shared" si="0"/>
        <v>25938.416666666668</v>
      </c>
      <c r="F58" s="104">
        <f t="shared" si="1"/>
        <v>-0.4704392179280401</v>
      </c>
      <c r="G58" s="104">
        <f t="shared" si="2"/>
        <v>0.02956078207195989</v>
      </c>
      <c r="H58" s="75"/>
      <c r="I58" s="105">
        <v>691</v>
      </c>
      <c r="J58" s="131">
        <v>923.5</v>
      </c>
      <c r="K58" s="106" t="s">
        <v>10</v>
      </c>
      <c r="L58" s="106"/>
      <c r="M58" s="104">
        <f>F58</f>
        <v>-0.4704392179280401</v>
      </c>
      <c r="N58" s="115">
        <f>IF(AND(M58&lt;0,M58&lt;F58),0.9+M58,0.9+F58)</f>
        <v>0.4295607820719599</v>
      </c>
    </row>
    <row r="59" spans="1:14" ht="15">
      <c r="A59" s="103" t="s">
        <v>145</v>
      </c>
      <c r="B59" s="80">
        <v>6092</v>
      </c>
      <c r="C59" s="129">
        <v>2790.9166666666665</v>
      </c>
      <c r="D59" s="124">
        <v>965</v>
      </c>
      <c r="E59" s="75">
        <f t="shared" si="0"/>
        <v>3755.9166666666665</v>
      </c>
      <c r="F59" s="104">
        <f t="shared" si="1"/>
        <v>-0.38346738892536664</v>
      </c>
      <c r="G59" s="104">
        <f t="shared" si="2"/>
        <v>0.11653261107463336</v>
      </c>
      <c r="H59" s="75"/>
      <c r="I59" s="78">
        <v>0</v>
      </c>
      <c r="J59" s="78">
        <v>0</v>
      </c>
      <c r="K59" s="106"/>
      <c r="L59" s="106" t="s">
        <v>101</v>
      </c>
      <c r="M59" s="104" t="s">
        <v>101</v>
      </c>
      <c r="N59" s="106" t="s">
        <v>16</v>
      </c>
    </row>
    <row r="60" spans="1:14" ht="15">
      <c r="A60" s="103" t="s">
        <v>146</v>
      </c>
      <c r="B60" s="80">
        <v>104009</v>
      </c>
      <c r="C60" s="129">
        <v>64039</v>
      </c>
      <c r="D60" s="124">
        <v>0</v>
      </c>
      <c r="E60" s="75">
        <f t="shared" si="0"/>
        <v>64039</v>
      </c>
      <c r="F60" s="104">
        <f t="shared" si="1"/>
        <v>-0.3842936668942111</v>
      </c>
      <c r="G60" s="104">
        <f t="shared" si="2"/>
        <v>0.11570633310578893</v>
      </c>
      <c r="H60" s="75"/>
      <c r="I60" s="105">
        <v>1959</v>
      </c>
      <c r="J60" s="131">
        <v>0</v>
      </c>
      <c r="K60" s="106" t="s">
        <v>101</v>
      </c>
      <c r="L60" s="106">
        <v>0</v>
      </c>
      <c r="M60" s="104">
        <f>(L60-I60)/I60</f>
        <v>-1</v>
      </c>
      <c r="N60" s="106" t="s">
        <v>16</v>
      </c>
    </row>
    <row r="61" spans="1:14" ht="15">
      <c r="A61" s="103" t="s">
        <v>147</v>
      </c>
      <c r="B61" s="80">
        <v>274606</v>
      </c>
      <c r="C61" s="129">
        <v>139838</v>
      </c>
      <c r="D61" s="75">
        <v>0</v>
      </c>
      <c r="E61" s="75">
        <f t="shared" si="0"/>
        <v>139838</v>
      </c>
      <c r="F61" s="104">
        <f t="shared" si="1"/>
        <v>-0.4907685920919426</v>
      </c>
      <c r="G61" s="104">
        <f t="shared" si="2"/>
        <v>0.009231407908057376</v>
      </c>
      <c r="H61" s="75"/>
      <c r="I61" s="105">
        <v>6820</v>
      </c>
      <c r="J61" s="131">
        <v>0</v>
      </c>
      <c r="K61" s="106"/>
      <c r="L61" s="106">
        <f>J61+K61</f>
        <v>0</v>
      </c>
      <c r="M61" s="104">
        <f>(L61-I61)/I61</f>
        <v>-1</v>
      </c>
      <c r="N61" s="106" t="s">
        <v>16</v>
      </c>
    </row>
    <row r="62" spans="1:14" ht="15">
      <c r="A62" s="103" t="s">
        <v>148</v>
      </c>
      <c r="B62" s="80">
        <v>16648</v>
      </c>
      <c r="C62" s="129">
        <v>8582</v>
      </c>
      <c r="D62" s="124">
        <v>3832</v>
      </c>
      <c r="E62" s="75">
        <f t="shared" si="0"/>
        <v>12414</v>
      </c>
      <c r="F62" s="104">
        <f t="shared" si="1"/>
        <v>-0.2543248438250841</v>
      </c>
      <c r="G62" s="104">
        <f t="shared" si="2"/>
        <v>0.24567515617491592</v>
      </c>
      <c r="H62" s="75"/>
      <c r="I62" s="105">
        <v>88</v>
      </c>
      <c r="J62" s="131">
        <v>0</v>
      </c>
      <c r="K62" s="106"/>
      <c r="L62" s="106">
        <f>J62+K62</f>
        <v>0</v>
      </c>
      <c r="M62" s="104">
        <f>(L62-I62)/I62</f>
        <v>-1</v>
      </c>
      <c r="N62" s="106" t="s">
        <v>16</v>
      </c>
    </row>
    <row r="63" spans="1:14" ht="15">
      <c r="A63" s="103" t="s">
        <v>149</v>
      </c>
      <c r="B63" s="80">
        <v>9638</v>
      </c>
      <c r="C63" s="129">
        <v>5280</v>
      </c>
      <c r="D63" s="124">
        <v>85</v>
      </c>
      <c r="E63" s="75">
        <f t="shared" si="0"/>
        <v>5365</v>
      </c>
      <c r="F63" s="104">
        <f t="shared" si="1"/>
        <v>-0.4433492425814484</v>
      </c>
      <c r="G63" s="104">
        <f t="shared" si="2"/>
        <v>0.05665075741855158</v>
      </c>
      <c r="H63" s="75"/>
      <c r="I63" s="105">
        <v>1393</v>
      </c>
      <c r="J63" s="131">
        <v>656</v>
      </c>
      <c r="K63" s="187">
        <v>0</v>
      </c>
      <c r="L63" s="106">
        <f>J63+K63</f>
        <v>656</v>
      </c>
      <c r="M63" s="104">
        <f>(L63-I63)/I63</f>
        <v>-0.5290739411342427</v>
      </c>
      <c r="N63" s="115">
        <f>IF(AND(M63&lt;0,M63&lt;F63),0.9+M63,0.9+F63)</f>
        <v>0.37092605886575736</v>
      </c>
    </row>
    <row r="64" spans="1:14" ht="15">
      <c r="A64" s="103" t="s">
        <v>150</v>
      </c>
      <c r="B64" s="80">
        <v>1308</v>
      </c>
      <c r="C64" s="129">
        <v>473.0833333333333</v>
      </c>
      <c r="D64" s="124">
        <v>44</v>
      </c>
      <c r="E64" s="75">
        <f t="shared" si="0"/>
        <v>517.0833333333333</v>
      </c>
      <c r="F64" s="104">
        <f t="shared" si="1"/>
        <v>-0.6046763506625893</v>
      </c>
      <c r="G64" s="104">
        <f t="shared" si="2"/>
        <v>0</v>
      </c>
      <c r="H64" s="75"/>
      <c r="I64" s="78">
        <v>0</v>
      </c>
      <c r="J64" s="132">
        <v>0</v>
      </c>
      <c r="K64" s="78"/>
      <c r="L64" s="106" t="s">
        <v>101</v>
      </c>
      <c r="M64" s="104" t="s">
        <v>101</v>
      </c>
      <c r="N64" s="106" t="s">
        <v>16</v>
      </c>
    </row>
    <row r="65" spans="1:14" ht="15">
      <c r="A65" s="103" t="s">
        <v>151</v>
      </c>
      <c r="B65" s="80">
        <v>72147</v>
      </c>
      <c r="C65" s="129">
        <v>32240</v>
      </c>
      <c r="D65" s="124">
        <v>237</v>
      </c>
      <c r="E65" s="75">
        <f t="shared" si="0"/>
        <v>32477</v>
      </c>
      <c r="F65" s="104">
        <f t="shared" si="1"/>
        <v>-0.5498496125965043</v>
      </c>
      <c r="G65" s="104">
        <f t="shared" si="2"/>
        <v>0</v>
      </c>
      <c r="H65" s="75"/>
      <c r="I65" s="78">
        <v>0</v>
      </c>
      <c r="J65" s="78">
        <v>0</v>
      </c>
      <c r="K65" s="106"/>
      <c r="L65" s="106" t="s">
        <v>101</v>
      </c>
      <c r="M65" s="104" t="s">
        <v>101</v>
      </c>
      <c r="N65" s="106" t="s">
        <v>16</v>
      </c>
    </row>
    <row r="66" spans="1:14" ht="15">
      <c r="A66" s="103"/>
      <c r="B66" s="80"/>
      <c r="C66" s="129"/>
      <c r="D66" s="75"/>
      <c r="E66" s="75"/>
      <c r="F66" s="104"/>
      <c r="G66" s="104" t="s">
        <v>101</v>
      </c>
      <c r="H66" s="75"/>
      <c r="I66" s="105"/>
      <c r="J66" s="131"/>
      <c r="K66" s="106"/>
      <c r="L66" s="106" t="s">
        <v>101</v>
      </c>
      <c r="M66" s="104"/>
      <c r="N66" s="115"/>
    </row>
    <row r="67" spans="1:14" ht="15">
      <c r="A67" s="103" t="s">
        <v>152</v>
      </c>
      <c r="B67" s="80">
        <v>98189</v>
      </c>
      <c r="C67" s="129">
        <v>57704</v>
      </c>
      <c r="D67" s="124">
        <v>0</v>
      </c>
      <c r="E67" s="75">
        <f t="shared" si="0"/>
        <v>57704</v>
      </c>
      <c r="F67" s="104">
        <f t="shared" si="1"/>
        <v>-0.4123170619926876</v>
      </c>
      <c r="G67" s="104">
        <f t="shared" si="2"/>
        <v>0.08768293800731242</v>
      </c>
      <c r="H67" s="75"/>
      <c r="I67" s="105">
        <v>14868</v>
      </c>
      <c r="J67" s="131">
        <v>7335</v>
      </c>
      <c r="K67" s="187">
        <v>0</v>
      </c>
      <c r="L67" s="106">
        <f>J67+K67</f>
        <v>7335</v>
      </c>
      <c r="M67" s="104">
        <f>(L67-I67)/I67</f>
        <v>-0.5066585956416465</v>
      </c>
      <c r="N67" s="115">
        <f>IF(AND(M67&lt;0,M67&lt;F67),0.9+M67,0.9+F67)</f>
        <v>0.3933414043583535</v>
      </c>
    </row>
    <row r="68" spans="1:14" ht="15">
      <c r="A68" s="103" t="s">
        <v>153</v>
      </c>
      <c r="B68" s="80">
        <v>38404</v>
      </c>
      <c r="C68" s="129">
        <v>15821.916666666666</v>
      </c>
      <c r="D68" s="124">
        <v>0</v>
      </c>
      <c r="E68" s="75">
        <f t="shared" si="0"/>
        <v>15821.916666666666</v>
      </c>
      <c r="F68" s="104">
        <f t="shared" si="1"/>
        <v>-0.5880138353643718</v>
      </c>
      <c r="G68" s="104">
        <f t="shared" si="2"/>
        <v>0</v>
      </c>
      <c r="H68" s="75"/>
      <c r="I68" s="105">
        <v>5350</v>
      </c>
      <c r="J68" s="131">
        <v>1627.3333333333333</v>
      </c>
      <c r="K68" s="106" t="s">
        <v>10</v>
      </c>
      <c r="L68" s="106"/>
      <c r="M68" s="104">
        <f>F68</f>
        <v>-0.5880138353643718</v>
      </c>
      <c r="N68" s="115">
        <f>IF(AND(M68&lt;0,M68&lt;F68),0.9+M68,0.9+F68)</f>
        <v>0.3119861646356282</v>
      </c>
    </row>
    <row r="69" spans="1:14" ht="15">
      <c r="A69" s="103" t="s">
        <v>154</v>
      </c>
      <c r="B69" s="80">
        <v>72366</v>
      </c>
      <c r="C69" s="129">
        <v>20641</v>
      </c>
      <c r="D69" s="124">
        <v>15835</v>
      </c>
      <c r="E69" s="75">
        <f t="shared" si="0"/>
        <v>36476</v>
      </c>
      <c r="F69" s="104">
        <f t="shared" si="1"/>
        <v>-0.49595113727441065</v>
      </c>
      <c r="G69" s="104">
        <f t="shared" si="2"/>
        <v>0.004048862725589353</v>
      </c>
      <c r="H69" s="75"/>
      <c r="I69" s="105">
        <v>5667</v>
      </c>
      <c r="J69" s="131">
        <v>349</v>
      </c>
      <c r="K69" s="78">
        <v>1385</v>
      </c>
      <c r="L69" s="106">
        <f>J69+K69</f>
        <v>1734</v>
      </c>
      <c r="M69" s="104">
        <f>(L69-I69)/I69</f>
        <v>-0.6940179989412387</v>
      </c>
      <c r="N69" s="115">
        <f>IF(AND(M69&lt;0,M69&lt;F69),0.9+M69,0.9+F69)</f>
        <v>0.2059820010587613</v>
      </c>
    </row>
    <row r="70" spans="1:14" ht="15.75" thickBot="1">
      <c r="A70" s="108" t="s">
        <v>155</v>
      </c>
      <c r="B70" s="81">
        <v>4716</v>
      </c>
      <c r="C70" s="130">
        <v>414</v>
      </c>
      <c r="D70" s="134">
        <v>202</v>
      </c>
      <c r="E70" s="76">
        <f>C70+D70</f>
        <v>616</v>
      </c>
      <c r="F70" s="109">
        <f>(E70-B70)/B70</f>
        <v>-0.8693808312128923</v>
      </c>
      <c r="G70" s="109">
        <f t="shared" si="2"/>
        <v>0</v>
      </c>
      <c r="H70" s="75"/>
      <c r="I70" s="110">
        <v>67</v>
      </c>
      <c r="J70" s="133">
        <v>4.416666666666667</v>
      </c>
      <c r="K70" s="111" t="s">
        <v>10</v>
      </c>
      <c r="L70" s="111" t="s">
        <v>101</v>
      </c>
      <c r="M70" s="109">
        <f>F70</f>
        <v>-0.8693808312128923</v>
      </c>
      <c r="N70" s="189">
        <f>IF(AND(M70&lt;0,M70&lt;F70),0.9+M70,0.9+F70)</f>
        <v>0.030619168787107687</v>
      </c>
    </row>
    <row r="71" spans="1:14" ht="12.75">
      <c r="A71" s="122" t="s">
        <v>402</v>
      </c>
      <c r="B71" s="83"/>
      <c r="C71" s="89"/>
      <c r="D71" s="89"/>
      <c r="E71" s="89"/>
      <c r="F71" s="89"/>
      <c r="G71" s="89"/>
      <c r="H71" s="83"/>
      <c r="I71" s="83"/>
      <c r="J71" s="83"/>
      <c r="K71" s="83"/>
      <c r="L71" s="83"/>
      <c r="M71" s="89"/>
      <c r="N71" s="83"/>
    </row>
    <row r="72" spans="1:14" ht="12.75">
      <c r="A72" s="122" t="s">
        <v>184</v>
      </c>
      <c r="B72" s="83"/>
      <c r="C72" s="83"/>
      <c r="D72" s="83"/>
      <c r="E72" s="83"/>
      <c r="F72" s="83"/>
      <c r="G72" s="83"/>
      <c r="H72" s="83"/>
      <c r="I72" s="83"/>
      <c r="J72" s="83"/>
      <c r="K72" s="83"/>
      <c r="L72" s="83"/>
      <c r="M72" s="83"/>
      <c r="N72" s="83"/>
    </row>
    <row r="73" spans="1:14" ht="14.25" customHeight="1">
      <c r="A73" s="123" t="s">
        <v>185</v>
      </c>
      <c r="B73" s="113"/>
      <c r="C73" s="83"/>
      <c r="D73" s="83"/>
      <c r="E73" s="83"/>
      <c r="F73" s="83"/>
      <c r="G73" s="83"/>
      <c r="H73" s="83"/>
      <c r="I73" s="83"/>
      <c r="J73" s="83"/>
      <c r="K73" s="83"/>
      <c r="L73" s="83"/>
      <c r="M73" s="83"/>
      <c r="N73" s="83"/>
    </row>
    <row r="74" ht="12.75">
      <c r="A74" t="s">
        <v>419</v>
      </c>
    </row>
    <row r="75" ht="12.75">
      <c r="A75" s="112" t="s">
        <v>413</v>
      </c>
    </row>
  </sheetData>
  <mergeCells count="2">
    <mergeCell ref="B7:G7"/>
    <mergeCell ref="I7:N7"/>
  </mergeCells>
  <printOptions horizontalCentered="1" verticalCentered="1"/>
  <pageMargins left="0.25" right="0.25" top="0.25" bottom="0.25" header="0.5" footer="0.5"/>
  <pageSetup fitToHeight="1" fitToWidth="1" horizontalDpi="600" verticalDpi="600" orientation="portrait" scale="66" r:id="rId1"/>
</worksheet>
</file>

<file path=xl/worksheets/sheet5.xml><?xml version="1.0" encoding="utf-8"?>
<worksheet xmlns="http://schemas.openxmlformats.org/spreadsheetml/2006/main" xmlns:r="http://schemas.openxmlformats.org/officeDocument/2006/relationships">
  <sheetPr>
    <pageSetUpPr fitToPage="1"/>
  </sheetPr>
  <dimension ref="A1:K77"/>
  <sheetViews>
    <sheetView zoomScale="75" zoomScaleNormal="75" workbookViewId="0" topLeftCell="A1">
      <selection activeCell="A1" sqref="A1"/>
    </sheetView>
  </sheetViews>
  <sheetFormatPr defaultColWidth="9.140625" defaultRowHeight="12.75"/>
  <cols>
    <col min="1" max="1" width="22.8515625" style="0" customWidth="1"/>
    <col min="2" max="2" width="13.421875" style="0" customWidth="1"/>
    <col min="3" max="3" width="14.57421875" style="0" customWidth="1"/>
    <col min="4" max="5" width="17.57421875" style="0" customWidth="1"/>
    <col min="6" max="6" width="23.7109375" style="0" customWidth="1"/>
    <col min="7" max="7" width="18.00390625" style="0" customWidth="1"/>
    <col min="8" max="8" width="15.00390625" style="0" customWidth="1"/>
    <col min="9" max="9" width="20.28125" style="0" customWidth="1"/>
    <col min="10" max="10" width="22.7109375" style="0" customWidth="1"/>
    <col min="11" max="11" width="18.421875" style="0" customWidth="1"/>
  </cols>
  <sheetData>
    <row r="1" ht="12.75">
      <c r="K1" s="22" t="s">
        <v>227</v>
      </c>
    </row>
    <row r="2" spans="1:11" ht="15.75">
      <c r="A2" s="224" t="s">
        <v>0</v>
      </c>
      <c r="B2" s="224"/>
      <c r="C2" s="224"/>
      <c r="D2" s="224"/>
      <c r="E2" s="224"/>
      <c r="F2" s="224"/>
      <c r="G2" s="224"/>
      <c r="H2" s="224"/>
      <c r="I2" s="224"/>
      <c r="J2" s="224"/>
      <c r="K2" s="224"/>
    </row>
    <row r="3" spans="1:11" ht="15.75">
      <c r="A3" s="224" t="s">
        <v>215</v>
      </c>
      <c r="B3" s="224"/>
      <c r="C3" s="224"/>
      <c r="D3" s="224"/>
      <c r="E3" s="224"/>
      <c r="F3" s="224"/>
      <c r="G3" s="224"/>
      <c r="H3" s="224"/>
      <c r="I3" s="224"/>
      <c r="J3" s="224"/>
      <c r="K3" s="224"/>
    </row>
    <row r="4" spans="1:11" ht="15.75">
      <c r="A4" s="224" t="s">
        <v>406</v>
      </c>
      <c r="B4" s="224"/>
      <c r="C4" s="224"/>
      <c r="D4" s="224"/>
      <c r="E4" s="224"/>
      <c r="F4" s="224"/>
      <c r="G4" s="224"/>
      <c r="H4" s="224"/>
      <c r="I4" s="224"/>
      <c r="J4" s="224"/>
      <c r="K4" s="224"/>
    </row>
    <row r="6" ht="13.5" thickBot="1"/>
    <row r="7" spans="1:11" ht="13.5" thickBot="1">
      <c r="A7" s="7"/>
      <c r="B7" s="241" t="s">
        <v>216</v>
      </c>
      <c r="C7" s="233"/>
      <c r="D7" s="233"/>
      <c r="E7" s="233"/>
      <c r="F7" s="233"/>
      <c r="G7" s="233"/>
      <c r="H7" s="233"/>
      <c r="I7" s="233"/>
      <c r="J7" s="233"/>
      <c r="K7" s="234"/>
    </row>
    <row r="8" spans="1:11" ht="16.5" thickBot="1">
      <c r="A8" s="13"/>
      <c r="B8" s="12"/>
      <c r="C8" s="7"/>
      <c r="D8" s="3"/>
      <c r="E8" s="7"/>
      <c r="F8" s="7"/>
      <c r="G8" s="238" t="s">
        <v>217</v>
      </c>
      <c r="H8" s="239"/>
      <c r="I8" s="239"/>
      <c r="J8" s="239"/>
      <c r="K8" s="240"/>
    </row>
    <row r="9" spans="1:11" ht="102.75" customHeight="1" thickBot="1">
      <c r="A9" s="157" t="s">
        <v>3</v>
      </c>
      <c r="B9" s="158" t="s">
        <v>218</v>
      </c>
      <c r="C9" s="159" t="s">
        <v>219</v>
      </c>
      <c r="D9" s="160" t="s">
        <v>220</v>
      </c>
      <c r="E9" s="159" t="s">
        <v>221</v>
      </c>
      <c r="F9" s="159" t="s">
        <v>376</v>
      </c>
      <c r="G9" s="161" t="s">
        <v>222</v>
      </c>
      <c r="H9" s="161" t="s">
        <v>223</v>
      </c>
      <c r="I9" s="161" t="s">
        <v>224</v>
      </c>
      <c r="J9" s="161" t="s">
        <v>225</v>
      </c>
      <c r="K9" s="161" t="s">
        <v>226</v>
      </c>
    </row>
    <row r="10" spans="1:11" ht="15.75">
      <c r="A10" s="155" t="s">
        <v>7</v>
      </c>
      <c r="B10" s="162">
        <f>SUM(B12:B75)</f>
        <v>1984560</v>
      </c>
      <c r="C10" s="162">
        <f aca="true" t="shared" si="0" ref="C10:K10">SUM(C12:C75)</f>
        <v>859944</v>
      </c>
      <c r="D10" s="162">
        <f t="shared" si="0"/>
        <v>7010</v>
      </c>
      <c r="E10" s="162">
        <f t="shared" si="0"/>
        <v>952523</v>
      </c>
      <c r="F10" s="162">
        <f t="shared" si="0"/>
        <v>307784</v>
      </c>
      <c r="G10" s="162">
        <f t="shared" si="0"/>
        <v>112740</v>
      </c>
      <c r="H10" s="162">
        <f t="shared" si="0"/>
        <v>23576</v>
      </c>
      <c r="I10" s="162">
        <f t="shared" si="0"/>
        <v>0</v>
      </c>
      <c r="J10" s="162">
        <f t="shared" si="0"/>
        <v>25845</v>
      </c>
      <c r="K10" s="162">
        <f t="shared" si="0"/>
        <v>2915</v>
      </c>
    </row>
    <row r="11" spans="1:11" ht="15.75">
      <c r="A11" s="163"/>
      <c r="B11" s="10"/>
      <c r="C11" s="10"/>
      <c r="D11" s="10"/>
      <c r="E11" s="10"/>
      <c r="F11" s="10"/>
      <c r="G11" s="10"/>
      <c r="H11" s="10"/>
      <c r="I11" s="10"/>
      <c r="J11" s="10"/>
      <c r="K11" s="10"/>
    </row>
    <row r="12" spans="1:11" ht="15.75">
      <c r="A12" s="163" t="s">
        <v>8</v>
      </c>
      <c r="B12" s="164">
        <v>19154</v>
      </c>
      <c r="C12" s="164">
        <v>9099</v>
      </c>
      <c r="D12" s="164">
        <v>0</v>
      </c>
      <c r="E12" s="164">
        <v>7893</v>
      </c>
      <c r="F12" s="164">
        <v>2990</v>
      </c>
      <c r="G12" s="164">
        <v>1473</v>
      </c>
      <c r="H12" s="164">
        <v>690</v>
      </c>
      <c r="I12" s="164">
        <v>0</v>
      </c>
      <c r="J12" s="164">
        <v>0</v>
      </c>
      <c r="K12" s="164">
        <v>0</v>
      </c>
    </row>
    <row r="13" spans="1:11" ht="15.75">
      <c r="A13" s="163" t="s">
        <v>9</v>
      </c>
      <c r="B13" s="164">
        <v>4926</v>
      </c>
      <c r="C13" s="164">
        <v>1181</v>
      </c>
      <c r="D13" s="164">
        <v>0</v>
      </c>
      <c r="E13" s="164">
        <v>2891</v>
      </c>
      <c r="F13" s="164">
        <v>1259</v>
      </c>
      <c r="G13" s="164">
        <v>252</v>
      </c>
      <c r="H13" s="164">
        <v>54</v>
      </c>
      <c r="I13" s="164">
        <v>0</v>
      </c>
      <c r="J13" s="164">
        <v>0</v>
      </c>
      <c r="K13" s="164">
        <v>548</v>
      </c>
    </row>
    <row r="14" spans="1:11" ht="15.75">
      <c r="A14" s="163" t="s">
        <v>12</v>
      </c>
      <c r="B14" s="164">
        <v>49559</v>
      </c>
      <c r="C14" s="164">
        <v>19755</v>
      </c>
      <c r="D14" s="164">
        <v>0</v>
      </c>
      <c r="E14" s="164">
        <v>25929</v>
      </c>
      <c r="F14" s="164">
        <v>6610</v>
      </c>
      <c r="G14" s="164">
        <v>2567</v>
      </c>
      <c r="H14" s="164">
        <v>319</v>
      </c>
      <c r="I14" s="164">
        <v>0</v>
      </c>
      <c r="J14" s="164">
        <v>0</v>
      </c>
      <c r="K14" s="164">
        <v>989</v>
      </c>
    </row>
    <row r="15" spans="1:11" ht="15.75">
      <c r="A15" s="163" t="s">
        <v>14</v>
      </c>
      <c r="B15" s="164">
        <v>10023</v>
      </c>
      <c r="C15" s="164">
        <v>4623</v>
      </c>
      <c r="D15" s="164">
        <v>110</v>
      </c>
      <c r="E15" s="164">
        <v>4752</v>
      </c>
      <c r="F15" s="164">
        <v>1316</v>
      </c>
      <c r="G15" s="164">
        <v>265</v>
      </c>
      <c r="H15" s="164">
        <v>272</v>
      </c>
      <c r="I15" s="164">
        <v>0</v>
      </c>
      <c r="J15" s="164">
        <v>0</v>
      </c>
      <c r="K15" s="164">
        <v>0</v>
      </c>
    </row>
    <row r="16" spans="1:11" ht="15.75">
      <c r="A16" s="163" t="s">
        <v>15</v>
      </c>
      <c r="B16" s="164">
        <v>456666</v>
      </c>
      <c r="C16" s="164">
        <v>245928</v>
      </c>
      <c r="D16" s="164">
        <v>0</v>
      </c>
      <c r="E16" s="164">
        <v>190245</v>
      </c>
      <c r="F16" s="164">
        <v>44091</v>
      </c>
      <c r="G16" s="164">
        <v>20494</v>
      </c>
      <c r="H16" s="164">
        <v>0</v>
      </c>
      <c r="I16" s="164">
        <v>0</v>
      </c>
      <c r="J16" s="164">
        <v>0</v>
      </c>
      <c r="K16" s="164">
        <v>0</v>
      </c>
    </row>
    <row r="17" spans="1:11" ht="15.75">
      <c r="A17" s="163"/>
      <c r="B17" s="164"/>
      <c r="C17" s="164"/>
      <c r="D17" s="164"/>
      <c r="E17" s="164"/>
      <c r="F17" s="164"/>
      <c r="G17" s="164"/>
      <c r="H17" s="164"/>
      <c r="I17" s="164"/>
      <c r="J17" s="164"/>
      <c r="K17" s="164"/>
    </row>
    <row r="18" spans="1:11" ht="15.75">
      <c r="A18" s="163" t="s">
        <v>17</v>
      </c>
      <c r="B18" s="164">
        <v>14623</v>
      </c>
      <c r="C18" s="164">
        <v>4988</v>
      </c>
      <c r="D18" s="164">
        <v>0</v>
      </c>
      <c r="E18" s="164">
        <v>8483</v>
      </c>
      <c r="F18" s="164">
        <v>2996</v>
      </c>
      <c r="G18" s="164">
        <v>1010</v>
      </c>
      <c r="H18" s="164">
        <v>143</v>
      </c>
      <c r="I18" s="164">
        <v>0</v>
      </c>
      <c r="J18" s="164">
        <v>0</v>
      </c>
      <c r="K18" s="164">
        <v>0</v>
      </c>
    </row>
    <row r="19" spans="1:11" ht="15.75">
      <c r="A19" s="163" t="s">
        <v>18</v>
      </c>
      <c r="B19" s="164">
        <v>20720</v>
      </c>
      <c r="C19" s="164">
        <v>8649</v>
      </c>
      <c r="D19" s="164">
        <v>0</v>
      </c>
      <c r="E19" s="164">
        <v>9570</v>
      </c>
      <c r="F19" s="164">
        <v>2323</v>
      </c>
      <c r="G19" s="164">
        <v>2342</v>
      </c>
      <c r="H19" s="164">
        <v>160</v>
      </c>
      <c r="I19" s="164">
        <v>0</v>
      </c>
      <c r="J19" s="164">
        <v>0</v>
      </c>
      <c r="K19" s="164">
        <v>0</v>
      </c>
    </row>
    <row r="20" spans="1:11" ht="15.75">
      <c r="A20" s="163" t="s">
        <v>19</v>
      </c>
      <c r="B20" s="164">
        <v>5643</v>
      </c>
      <c r="C20" s="164">
        <v>2589</v>
      </c>
      <c r="D20" s="164">
        <v>0</v>
      </c>
      <c r="E20" s="164">
        <v>2933</v>
      </c>
      <c r="F20" s="164">
        <v>647</v>
      </c>
      <c r="G20" s="164">
        <v>66</v>
      </c>
      <c r="H20" s="164">
        <v>54</v>
      </c>
      <c r="I20" s="164">
        <v>0</v>
      </c>
      <c r="J20" s="164">
        <v>0</v>
      </c>
      <c r="K20" s="164">
        <v>0</v>
      </c>
    </row>
    <row r="21" spans="1:11" ht="15.75">
      <c r="A21" s="163" t="s">
        <v>20</v>
      </c>
      <c r="B21" s="164">
        <v>17174</v>
      </c>
      <c r="C21" s="164">
        <v>6016</v>
      </c>
      <c r="D21" s="164">
        <v>245</v>
      </c>
      <c r="E21" s="164">
        <v>9245</v>
      </c>
      <c r="F21" s="164">
        <v>1683</v>
      </c>
      <c r="G21" s="164">
        <v>1669</v>
      </c>
      <c r="H21" s="164">
        <v>0</v>
      </c>
      <c r="I21" s="164">
        <v>0</v>
      </c>
      <c r="J21" s="164">
        <v>0</v>
      </c>
      <c r="K21" s="164">
        <v>0</v>
      </c>
    </row>
    <row r="22" spans="1:11" ht="15.75">
      <c r="A22" s="163" t="s">
        <v>21</v>
      </c>
      <c r="B22" s="164">
        <v>57457</v>
      </c>
      <c r="C22" s="164">
        <v>34728</v>
      </c>
      <c r="D22" s="164">
        <v>0</v>
      </c>
      <c r="E22" s="164">
        <v>17081</v>
      </c>
      <c r="F22" s="164">
        <v>7125</v>
      </c>
      <c r="G22" s="164">
        <v>2850</v>
      </c>
      <c r="H22" s="164">
        <v>2797</v>
      </c>
      <c r="I22" s="164">
        <v>0</v>
      </c>
      <c r="J22" s="164">
        <v>0</v>
      </c>
      <c r="K22" s="164">
        <v>0</v>
      </c>
    </row>
    <row r="23" spans="1:11" ht="15.75">
      <c r="A23" s="163"/>
      <c r="B23" s="164"/>
      <c r="C23" s="164"/>
      <c r="D23" s="164"/>
      <c r="E23" s="164"/>
      <c r="F23" s="164"/>
      <c r="G23" s="164"/>
      <c r="H23" s="164"/>
      <c r="I23" s="164"/>
      <c r="J23" s="164"/>
      <c r="K23" s="164"/>
    </row>
    <row r="24" spans="1:11" ht="15.75">
      <c r="A24" s="163" t="s">
        <v>23</v>
      </c>
      <c r="B24" s="164">
        <v>53215</v>
      </c>
      <c r="C24" s="164">
        <v>25016</v>
      </c>
      <c r="D24" s="164">
        <v>0</v>
      </c>
      <c r="E24" s="164">
        <v>25230</v>
      </c>
      <c r="F24" s="164">
        <v>6052</v>
      </c>
      <c r="G24" s="164">
        <v>2785</v>
      </c>
      <c r="H24" s="164">
        <v>183</v>
      </c>
      <c r="I24" s="164">
        <v>0</v>
      </c>
      <c r="J24" s="164">
        <v>0</v>
      </c>
      <c r="K24" s="164">
        <v>0</v>
      </c>
    </row>
    <row r="25" spans="1:11" ht="15.75">
      <c r="A25" s="163" t="s">
        <v>24</v>
      </c>
      <c r="B25" s="164" t="s">
        <v>261</v>
      </c>
      <c r="C25" s="164" t="s">
        <v>261</v>
      </c>
      <c r="D25" s="164" t="s">
        <v>261</v>
      </c>
      <c r="E25" s="164" t="s">
        <v>261</v>
      </c>
      <c r="F25" s="164" t="s">
        <v>261</v>
      </c>
      <c r="G25" s="164" t="s">
        <v>261</v>
      </c>
      <c r="H25" s="164" t="s">
        <v>261</v>
      </c>
      <c r="I25" s="164" t="s">
        <v>261</v>
      </c>
      <c r="J25" s="164" t="s">
        <v>261</v>
      </c>
      <c r="K25" s="164" t="s">
        <v>261</v>
      </c>
    </row>
    <row r="26" spans="1:11" ht="15.75">
      <c r="A26" s="163" t="s">
        <v>25</v>
      </c>
      <c r="B26" s="164">
        <v>8864</v>
      </c>
      <c r="C26" s="164">
        <v>2290</v>
      </c>
      <c r="D26" s="164">
        <v>0</v>
      </c>
      <c r="E26" s="164">
        <v>3468</v>
      </c>
      <c r="F26" s="164">
        <v>2453</v>
      </c>
      <c r="G26" s="164">
        <v>1294</v>
      </c>
      <c r="H26" s="164">
        <v>0</v>
      </c>
      <c r="I26" s="164">
        <v>0</v>
      </c>
      <c r="J26" s="164">
        <v>1812</v>
      </c>
      <c r="K26" s="164">
        <v>0</v>
      </c>
    </row>
    <row r="27" spans="1:11" ht="15.75">
      <c r="A27" s="163" t="s">
        <v>26</v>
      </c>
      <c r="B27" s="164">
        <v>1848</v>
      </c>
      <c r="C27" s="164">
        <v>1224</v>
      </c>
      <c r="D27" s="164">
        <v>0</v>
      </c>
      <c r="E27" s="164">
        <v>575</v>
      </c>
      <c r="F27" s="164">
        <v>250</v>
      </c>
      <c r="G27" s="164">
        <v>50</v>
      </c>
      <c r="H27" s="164">
        <v>0</v>
      </c>
      <c r="I27" s="164">
        <v>0</v>
      </c>
      <c r="J27" s="164">
        <v>0</v>
      </c>
      <c r="K27" s="164">
        <v>0</v>
      </c>
    </row>
    <row r="28" spans="1:11" ht="15.75">
      <c r="A28" s="163" t="s">
        <v>27</v>
      </c>
      <c r="B28" s="164">
        <v>35660</v>
      </c>
      <c r="C28" s="164">
        <v>18472</v>
      </c>
      <c r="D28" s="164">
        <v>1333</v>
      </c>
      <c r="E28" s="164">
        <v>10552</v>
      </c>
      <c r="F28" s="164">
        <v>5181</v>
      </c>
      <c r="G28" s="164">
        <v>4784</v>
      </c>
      <c r="H28" s="164">
        <v>518</v>
      </c>
      <c r="I28" s="164">
        <v>0</v>
      </c>
      <c r="J28" s="164">
        <v>0</v>
      </c>
      <c r="K28" s="164">
        <v>0</v>
      </c>
    </row>
    <row r="29" spans="1:11" ht="15.75">
      <c r="A29" s="163"/>
      <c r="B29" s="164"/>
      <c r="C29" s="164"/>
      <c r="D29" s="164"/>
      <c r="E29" s="164"/>
      <c r="F29" s="164"/>
      <c r="G29" s="164"/>
      <c r="H29" s="164"/>
      <c r="I29" s="164"/>
      <c r="J29" s="164"/>
      <c r="K29" s="164"/>
    </row>
    <row r="30" spans="1:11" ht="15.75">
      <c r="A30" s="163" t="s">
        <v>28</v>
      </c>
      <c r="B30" s="164">
        <v>50589</v>
      </c>
      <c r="C30" s="164">
        <v>20489</v>
      </c>
      <c r="D30" s="164">
        <v>0</v>
      </c>
      <c r="E30" s="164">
        <v>24684</v>
      </c>
      <c r="F30" s="164">
        <v>7398</v>
      </c>
      <c r="G30" s="164">
        <v>4688</v>
      </c>
      <c r="H30" s="164">
        <v>727</v>
      </c>
      <c r="I30" s="164">
        <v>0</v>
      </c>
      <c r="J30" s="164">
        <v>0</v>
      </c>
      <c r="K30" s="164">
        <v>0</v>
      </c>
    </row>
    <row r="31" spans="1:11" ht="15.75">
      <c r="A31" s="163" t="s">
        <v>29</v>
      </c>
      <c r="B31" s="164">
        <v>18286</v>
      </c>
      <c r="C31" s="164">
        <v>5001</v>
      </c>
      <c r="D31" s="164">
        <v>0</v>
      </c>
      <c r="E31" s="164">
        <v>11589</v>
      </c>
      <c r="F31" s="164">
        <v>5798</v>
      </c>
      <c r="G31" s="164">
        <v>1373</v>
      </c>
      <c r="H31" s="164">
        <v>323</v>
      </c>
      <c r="I31" s="164">
        <v>0</v>
      </c>
      <c r="J31" s="164">
        <v>0</v>
      </c>
      <c r="K31" s="164">
        <v>0</v>
      </c>
    </row>
    <row r="32" spans="1:11" ht="15.75">
      <c r="A32" s="163" t="s">
        <v>30</v>
      </c>
      <c r="B32" s="164">
        <v>16747</v>
      </c>
      <c r="C32" s="164">
        <v>4617</v>
      </c>
      <c r="D32" s="164">
        <v>0</v>
      </c>
      <c r="E32" s="164">
        <v>10965</v>
      </c>
      <c r="F32" s="164">
        <v>9652</v>
      </c>
      <c r="G32" s="164">
        <v>1165</v>
      </c>
      <c r="H32" s="164">
        <v>0</v>
      </c>
      <c r="I32" s="164">
        <v>0</v>
      </c>
      <c r="J32" s="164">
        <v>0</v>
      </c>
      <c r="K32" s="164">
        <v>0</v>
      </c>
    </row>
    <row r="33" spans="1:11" ht="15.75">
      <c r="A33" s="163" t="s">
        <v>31</v>
      </c>
      <c r="B33" s="164">
        <v>35629</v>
      </c>
      <c r="C33" s="164">
        <v>16480</v>
      </c>
      <c r="D33" s="164">
        <v>0</v>
      </c>
      <c r="E33" s="164">
        <v>16025</v>
      </c>
      <c r="F33" s="164">
        <v>6838</v>
      </c>
      <c r="G33" s="164">
        <v>1973</v>
      </c>
      <c r="H33" s="164">
        <v>1151</v>
      </c>
      <c r="I33" s="164">
        <v>0</v>
      </c>
      <c r="J33" s="164">
        <v>0</v>
      </c>
      <c r="K33" s="164">
        <v>0</v>
      </c>
    </row>
    <row r="34" spans="1:11" ht="15.75">
      <c r="A34" s="163" t="s">
        <v>32</v>
      </c>
      <c r="B34" s="164">
        <v>18777</v>
      </c>
      <c r="C34" s="164">
        <v>10700</v>
      </c>
      <c r="D34" s="164">
        <v>0</v>
      </c>
      <c r="E34" s="164">
        <v>6925</v>
      </c>
      <c r="F34" s="164">
        <v>2466</v>
      </c>
      <c r="G34" s="164">
        <v>1153</v>
      </c>
      <c r="H34" s="164">
        <v>0</v>
      </c>
      <c r="I34" s="164">
        <v>0</v>
      </c>
      <c r="J34" s="164">
        <v>0</v>
      </c>
      <c r="K34" s="164">
        <v>0</v>
      </c>
    </row>
    <row r="35" spans="1:11" ht="15.75">
      <c r="A35" s="163"/>
      <c r="B35" s="164"/>
      <c r="C35" s="164"/>
      <c r="D35" s="164"/>
      <c r="E35" s="164"/>
      <c r="F35" s="164"/>
      <c r="G35" s="164"/>
      <c r="H35" s="164"/>
      <c r="I35" s="164"/>
      <c r="J35" s="164"/>
      <c r="K35" s="164"/>
    </row>
    <row r="36" spans="1:11" ht="15.75">
      <c r="A36" s="163" t="s">
        <v>33</v>
      </c>
      <c r="B36" s="164">
        <v>9713</v>
      </c>
      <c r="C36" s="164">
        <v>2351</v>
      </c>
      <c r="D36" s="164">
        <v>0</v>
      </c>
      <c r="E36" s="164">
        <v>7130</v>
      </c>
      <c r="F36" s="164">
        <v>2285</v>
      </c>
      <c r="G36" s="164">
        <v>89</v>
      </c>
      <c r="H36" s="164">
        <v>124</v>
      </c>
      <c r="I36" s="164">
        <v>0</v>
      </c>
      <c r="J36" s="164">
        <v>0</v>
      </c>
      <c r="K36" s="164">
        <v>18</v>
      </c>
    </row>
    <row r="37" spans="1:11" ht="15.75">
      <c r="A37" s="163" t="s">
        <v>34</v>
      </c>
      <c r="B37" s="164">
        <v>25430</v>
      </c>
      <c r="C37" s="164">
        <v>9956</v>
      </c>
      <c r="D37" s="164">
        <v>0</v>
      </c>
      <c r="E37" s="164">
        <v>14230</v>
      </c>
      <c r="F37" s="164">
        <v>2306</v>
      </c>
      <c r="G37" s="164">
        <v>1114</v>
      </c>
      <c r="H37" s="164">
        <v>130</v>
      </c>
      <c r="I37" s="164">
        <v>0</v>
      </c>
      <c r="J37" s="164">
        <v>0</v>
      </c>
      <c r="K37" s="164">
        <v>0</v>
      </c>
    </row>
    <row r="38" spans="1:11" ht="15.75">
      <c r="A38" s="163" t="s">
        <v>35</v>
      </c>
      <c r="B38" s="164">
        <v>49753</v>
      </c>
      <c r="C38" s="164">
        <v>19082</v>
      </c>
      <c r="D38" s="164">
        <v>365</v>
      </c>
      <c r="E38" s="164">
        <v>10987</v>
      </c>
      <c r="F38" s="164">
        <v>6522</v>
      </c>
      <c r="G38" s="164">
        <v>875</v>
      </c>
      <c r="H38" s="164">
        <v>0</v>
      </c>
      <c r="I38" s="164">
        <v>0</v>
      </c>
      <c r="J38" s="164">
        <v>18444</v>
      </c>
      <c r="K38" s="164">
        <v>0</v>
      </c>
    </row>
    <row r="39" spans="1:11" ht="15.75">
      <c r="A39" s="163" t="s">
        <v>36</v>
      </c>
      <c r="B39" s="164">
        <v>79432</v>
      </c>
      <c r="C39" s="164">
        <v>25688</v>
      </c>
      <c r="D39" s="164">
        <v>0</v>
      </c>
      <c r="E39" s="164">
        <v>44334</v>
      </c>
      <c r="F39" s="164">
        <v>10794</v>
      </c>
      <c r="G39" s="164">
        <v>9409</v>
      </c>
      <c r="H39" s="164">
        <v>0</v>
      </c>
      <c r="I39" s="164">
        <v>0</v>
      </c>
      <c r="J39" s="164">
        <v>0</v>
      </c>
      <c r="K39" s="164">
        <v>0</v>
      </c>
    </row>
    <row r="40" spans="1:11" ht="15.75">
      <c r="A40" s="163" t="s">
        <v>37</v>
      </c>
      <c r="B40" s="164">
        <v>34340</v>
      </c>
      <c r="C40" s="164">
        <v>8858</v>
      </c>
      <c r="D40" s="164">
        <v>0</v>
      </c>
      <c r="E40" s="164">
        <v>21360</v>
      </c>
      <c r="F40" s="164">
        <v>5749</v>
      </c>
      <c r="G40" s="164">
        <v>1875</v>
      </c>
      <c r="H40" s="164">
        <v>1251</v>
      </c>
      <c r="I40" s="164">
        <v>0</v>
      </c>
      <c r="J40" s="164">
        <v>0</v>
      </c>
      <c r="K40" s="164">
        <v>996</v>
      </c>
    </row>
    <row r="41" spans="1:11" ht="15.75">
      <c r="A41" s="163"/>
      <c r="B41" s="164"/>
      <c r="C41" s="164"/>
      <c r="D41" s="164"/>
      <c r="E41" s="164"/>
      <c r="F41" s="164"/>
      <c r="G41" s="164"/>
      <c r="H41" s="164"/>
      <c r="I41" s="164"/>
      <c r="J41" s="164"/>
      <c r="K41" s="164"/>
    </row>
    <row r="42" spans="1:11" ht="15.75">
      <c r="A42" s="163" t="s">
        <v>38</v>
      </c>
      <c r="B42" s="164">
        <v>18792</v>
      </c>
      <c r="C42" s="164">
        <v>7836</v>
      </c>
      <c r="D42" s="164">
        <v>0</v>
      </c>
      <c r="E42" s="164">
        <v>7939</v>
      </c>
      <c r="F42" s="164">
        <v>1672</v>
      </c>
      <c r="G42" s="164">
        <v>3006</v>
      </c>
      <c r="H42" s="164">
        <v>0</v>
      </c>
      <c r="I42" s="164">
        <v>0</v>
      </c>
      <c r="J42" s="164">
        <v>0</v>
      </c>
      <c r="K42" s="164">
        <v>10</v>
      </c>
    </row>
    <row r="43" spans="1:11" ht="15.75">
      <c r="A43" s="163" t="s">
        <v>39</v>
      </c>
      <c r="B43" s="164">
        <v>40979</v>
      </c>
      <c r="C43" s="164">
        <v>11565</v>
      </c>
      <c r="D43" s="164">
        <v>31</v>
      </c>
      <c r="E43" s="164">
        <v>24732</v>
      </c>
      <c r="F43" s="164">
        <v>4929</v>
      </c>
      <c r="G43" s="164">
        <v>4101</v>
      </c>
      <c r="H43" s="164">
        <v>550</v>
      </c>
      <c r="I43" s="164">
        <v>0</v>
      </c>
      <c r="J43" s="164">
        <v>0</v>
      </c>
      <c r="K43" s="164">
        <v>0</v>
      </c>
    </row>
    <row r="44" spans="1:11" ht="15.75">
      <c r="A44" s="163" t="s">
        <v>40</v>
      </c>
      <c r="B44" s="164">
        <v>5256</v>
      </c>
      <c r="C44" s="164">
        <v>1384</v>
      </c>
      <c r="D44" s="164">
        <v>0</v>
      </c>
      <c r="E44" s="164">
        <v>3675</v>
      </c>
      <c r="F44" s="164">
        <v>3408</v>
      </c>
      <c r="G44" s="164">
        <v>0</v>
      </c>
      <c r="H44" s="164">
        <v>198</v>
      </c>
      <c r="I44" s="164">
        <v>0</v>
      </c>
      <c r="J44" s="164">
        <v>0</v>
      </c>
      <c r="K44" s="164">
        <v>0</v>
      </c>
    </row>
    <row r="45" spans="1:11" ht="15.75">
      <c r="A45" s="163" t="s">
        <v>41</v>
      </c>
      <c r="B45" s="164">
        <v>10879</v>
      </c>
      <c r="C45" s="164">
        <v>3648</v>
      </c>
      <c r="D45" s="164">
        <v>0</v>
      </c>
      <c r="E45" s="164">
        <v>6109</v>
      </c>
      <c r="F45" s="164">
        <v>2142</v>
      </c>
      <c r="G45" s="164">
        <v>1121</v>
      </c>
      <c r="H45" s="164">
        <v>0</v>
      </c>
      <c r="I45" s="164">
        <v>0</v>
      </c>
      <c r="J45" s="164">
        <v>0</v>
      </c>
      <c r="K45" s="164">
        <v>0</v>
      </c>
    </row>
    <row r="46" spans="1:11" ht="15.75">
      <c r="A46" s="163" t="s">
        <v>42</v>
      </c>
      <c r="B46" s="164">
        <v>8558</v>
      </c>
      <c r="C46" s="164">
        <v>3925</v>
      </c>
      <c r="D46" s="164">
        <v>337</v>
      </c>
      <c r="E46" s="164">
        <v>3664</v>
      </c>
      <c r="F46" s="164">
        <v>1239</v>
      </c>
      <c r="G46" s="164">
        <v>632</v>
      </c>
      <c r="H46" s="164">
        <v>0</v>
      </c>
      <c r="I46" s="164">
        <v>0</v>
      </c>
      <c r="J46" s="164">
        <v>0</v>
      </c>
      <c r="K46" s="164">
        <v>0</v>
      </c>
    </row>
    <row r="47" spans="1:11" ht="15.75">
      <c r="A47" s="163"/>
      <c r="B47" s="164"/>
      <c r="C47" s="164"/>
      <c r="D47" s="164"/>
      <c r="E47" s="164"/>
      <c r="F47" s="164"/>
      <c r="G47" s="164"/>
      <c r="H47" s="164"/>
      <c r="I47" s="164"/>
      <c r="J47" s="164"/>
      <c r="K47" s="164"/>
    </row>
    <row r="48" spans="1:11" ht="15.75">
      <c r="A48" s="163" t="s">
        <v>43</v>
      </c>
      <c r="B48" s="164">
        <v>6049</v>
      </c>
      <c r="C48" s="164">
        <v>1836</v>
      </c>
      <c r="D48" s="164">
        <v>0</v>
      </c>
      <c r="E48" s="164">
        <v>3391</v>
      </c>
      <c r="F48" s="164">
        <v>1024</v>
      </c>
      <c r="G48" s="164">
        <v>539</v>
      </c>
      <c r="H48" s="164">
        <v>282</v>
      </c>
      <c r="I48" s="164">
        <v>0</v>
      </c>
      <c r="J48" s="164">
        <v>0</v>
      </c>
      <c r="K48" s="164">
        <v>0</v>
      </c>
    </row>
    <row r="49" spans="1:11" ht="15.75">
      <c r="A49" s="163" t="s">
        <v>44</v>
      </c>
      <c r="B49" s="164">
        <v>44739</v>
      </c>
      <c r="C49" s="164">
        <v>17312</v>
      </c>
      <c r="D49" s="164">
        <v>0</v>
      </c>
      <c r="E49" s="164">
        <v>24720</v>
      </c>
      <c r="F49" s="164">
        <v>8566</v>
      </c>
      <c r="G49" s="164">
        <v>2707</v>
      </c>
      <c r="H49" s="164">
        <v>0</v>
      </c>
      <c r="I49" s="164">
        <v>0</v>
      </c>
      <c r="J49" s="164">
        <v>0</v>
      </c>
      <c r="K49" s="164">
        <v>0</v>
      </c>
    </row>
    <row r="50" spans="1:11" ht="15.75">
      <c r="A50" s="163" t="s">
        <v>45</v>
      </c>
      <c r="B50" s="164">
        <v>17590</v>
      </c>
      <c r="C50" s="164">
        <v>4923</v>
      </c>
      <c r="D50" s="164">
        <v>95</v>
      </c>
      <c r="E50" s="164">
        <v>10474</v>
      </c>
      <c r="F50" s="164">
        <v>4842</v>
      </c>
      <c r="G50" s="164">
        <v>1644</v>
      </c>
      <c r="H50" s="164">
        <v>454</v>
      </c>
      <c r="I50" s="164">
        <v>0</v>
      </c>
      <c r="J50" s="164">
        <v>0</v>
      </c>
      <c r="K50" s="164">
        <v>0</v>
      </c>
    </row>
    <row r="51" spans="1:11" ht="15.75">
      <c r="A51" s="163" t="s">
        <v>46</v>
      </c>
      <c r="B51" s="164">
        <v>147034</v>
      </c>
      <c r="C51" s="164">
        <v>65109</v>
      </c>
      <c r="D51" s="164">
        <v>119</v>
      </c>
      <c r="E51" s="164">
        <v>69663</v>
      </c>
      <c r="F51" s="164">
        <v>26211</v>
      </c>
      <c r="G51" s="164">
        <v>4555</v>
      </c>
      <c r="H51" s="164">
        <v>7588</v>
      </c>
      <c r="I51" s="164">
        <v>0</v>
      </c>
      <c r="J51" s="164">
        <v>0</v>
      </c>
      <c r="K51" s="164">
        <v>0</v>
      </c>
    </row>
    <row r="52" spans="1:11" ht="15.75">
      <c r="A52" s="163" t="s">
        <v>47</v>
      </c>
      <c r="B52" s="164">
        <v>37651</v>
      </c>
      <c r="C52" s="164">
        <v>20138</v>
      </c>
      <c r="D52" s="164">
        <v>715</v>
      </c>
      <c r="E52" s="164">
        <v>14276</v>
      </c>
      <c r="F52" s="164">
        <v>4813</v>
      </c>
      <c r="G52" s="164">
        <v>2160</v>
      </c>
      <c r="H52" s="164">
        <v>361</v>
      </c>
      <c r="I52" s="164">
        <v>0</v>
      </c>
      <c r="J52" s="164">
        <v>0</v>
      </c>
      <c r="K52" s="164">
        <v>0</v>
      </c>
    </row>
    <row r="53" spans="1:11" ht="15.75">
      <c r="A53" s="163"/>
      <c r="B53" s="164"/>
      <c r="C53" s="164"/>
      <c r="D53" s="164"/>
      <c r="E53" s="164"/>
      <c r="F53" s="164"/>
      <c r="G53" s="164"/>
      <c r="H53" s="164"/>
      <c r="I53" s="164"/>
      <c r="J53" s="164"/>
      <c r="K53" s="164"/>
    </row>
    <row r="54" spans="1:11" ht="15.75">
      <c r="A54" s="163" t="s">
        <v>48</v>
      </c>
      <c r="B54" s="164">
        <v>3064</v>
      </c>
      <c r="C54" s="164">
        <v>680</v>
      </c>
      <c r="D54" s="164">
        <v>0</v>
      </c>
      <c r="E54" s="164">
        <v>1733</v>
      </c>
      <c r="F54" s="164">
        <v>450</v>
      </c>
      <c r="G54" s="164">
        <v>297</v>
      </c>
      <c r="H54" s="164">
        <v>0</v>
      </c>
      <c r="I54" s="164">
        <v>0</v>
      </c>
      <c r="J54" s="164">
        <v>0</v>
      </c>
      <c r="K54" s="164">
        <v>354</v>
      </c>
    </row>
    <row r="55" spans="1:11" ht="15.75">
      <c r="A55" s="163" t="s">
        <v>49</v>
      </c>
      <c r="B55" s="164">
        <v>84574</v>
      </c>
      <c r="C55" s="164">
        <v>42256</v>
      </c>
      <c r="D55" s="164">
        <v>0</v>
      </c>
      <c r="E55" s="164">
        <v>39843</v>
      </c>
      <c r="F55" s="164">
        <v>26000</v>
      </c>
      <c r="G55" s="164">
        <v>2407</v>
      </c>
      <c r="H55" s="164">
        <v>69</v>
      </c>
      <c r="I55" s="164">
        <v>0</v>
      </c>
      <c r="J55" s="164">
        <v>0</v>
      </c>
      <c r="K55" s="164">
        <v>0</v>
      </c>
    </row>
    <row r="56" spans="1:11" ht="15.75">
      <c r="A56" s="163" t="s">
        <v>50</v>
      </c>
      <c r="B56" s="164">
        <v>14199</v>
      </c>
      <c r="C56" s="164">
        <v>6524</v>
      </c>
      <c r="D56" s="164">
        <v>0</v>
      </c>
      <c r="E56" s="164">
        <v>6122</v>
      </c>
      <c r="F56" s="164">
        <v>2031</v>
      </c>
      <c r="G56" s="164">
        <v>1553</v>
      </c>
      <c r="H56" s="164">
        <v>0</v>
      </c>
      <c r="I56" s="164">
        <v>0</v>
      </c>
      <c r="J56" s="164">
        <v>0</v>
      </c>
      <c r="K56" s="164">
        <v>0</v>
      </c>
    </row>
    <row r="57" spans="1:11" ht="15.75">
      <c r="A57" s="163" t="s">
        <v>51</v>
      </c>
      <c r="B57" s="164">
        <v>18538</v>
      </c>
      <c r="C57" s="164">
        <v>8385</v>
      </c>
      <c r="D57" s="164">
        <v>0</v>
      </c>
      <c r="E57" s="164">
        <v>8474</v>
      </c>
      <c r="F57" s="164">
        <v>2733</v>
      </c>
      <c r="G57" s="164">
        <v>1570</v>
      </c>
      <c r="H57" s="164">
        <v>108</v>
      </c>
      <c r="I57" s="164">
        <v>0</v>
      </c>
      <c r="J57" s="164">
        <v>0</v>
      </c>
      <c r="K57" s="164">
        <v>0</v>
      </c>
    </row>
    <row r="58" spans="1:11" ht="15.75">
      <c r="A58" s="163" t="s">
        <v>52</v>
      </c>
      <c r="B58" s="164">
        <v>88128</v>
      </c>
      <c r="C58" s="164">
        <v>26314</v>
      </c>
      <c r="D58" s="164">
        <v>0</v>
      </c>
      <c r="E58" s="164">
        <v>57384</v>
      </c>
      <c r="F58" s="164">
        <v>4294</v>
      </c>
      <c r="G58" s="164">
        <v>4430</v>
      </c>
      <c r="H58" s="164">
        <v>0</v>
      </c>
      <c r="I58" s="164">
        <v>0</v>
      </c>
      <c r="J58" s="164">
        <v>0</v>
      </c>
      <c r="K58" s="164">
        <v>0</v>
      </c>
    </row>
    <row r="59" spans="1:11" ht="15.75">
      <c r="A59" s="163"/>
      <c r="B59" s="164"/>
      <c r="C59" s="164"/>
      <c r="D59" s="164"/>
      <c r="E59" s="164"/>
      <c r="F59" s="164"/>
      <c r="G59" s="164"/>
      <c r="H59" s="164"/>
      <c r="I59" s="164"/>
      <c r="J59" s="164"/>
      <c r="K59" s="164"/>
    </row>
    <row r="60" spans="1:11" ht="15.75">
      <c r="A60" s="163" t="s">
        <v>53</v>
      </c>
      <c r="B60" s="164">
        <v>17494</v>
      </c>
      <c r="C60" s="164">
        <v>2172</v>
      </c>
      <c r="D60" s="164">
        <v>996</v>
      </c>
      <c r="E60" s="164">
        <v>13650</v>
      </c>
      <c r="F60" s="164">
        <v>1035</v>
      </c>
      <c r="G60" s="164">
        <v>661</v>
      </c>
      <c r="H60" s="164">
        <v>14</v>
      </c>
      <c r="I60" s="164">
        <v>0</v>
      </c>
      <c r="J60" s="164">
        <v>0</v>
      </c>
      <c r="K60" s="164">
        <v>0</v>
      </c>
    </row>
    <row r="61" spans="1:11" ht="15.75">
      <c r="A61" s="163" t="s">
        <v>54</v>
      </c>
      <c r="B61" s="164">
        <v>12295</v>
      </c>
      <c r="C61" s="164">
        <v>2956</v>
      </c>
      <c r="D61" s="164">
        <v>0</v>
      </c>
      <c r="E61" s="164">
        <v>7939</v>
      </c>
      <c r="F61" s="164">
        <v>1889</v>
      </c>
      <c r="G61" s="164">
        <v>1168</v>
      </c>
      <c r="H61" s="164">
        <v>232</v>
      </c>
      <c r="I61" s="164">
        <v>0</v>
      </c>
      <c r="J61" s="164">
        <v>0</v>
      </c>
      <c r="K61" s="164">
        <v>0</v>
      </c>
    </row>
    <row r="62" spans="1:11" ht="15.75">
      <c r="A62" s="163" t="s">
        <v>55</v>
      </c>
      <c r="B62" s="164">
        <v>16676</v>
      </c>
      <c r="C62" s="164">
        <v>8544</v>
      </c>
      <c r="D62" s="164">
        <v>131</v>
      </c>
      <c r="E62" s="164">
        <v>7136</v>
      </c>
      <c r="F62" s="164">
        <v>3817</v>
      </c>
      <c r="G62" s="164">
        <v>779</v>
      </c>
      <c r="H62" s="164">
        <v>86</v>
      </c>
      <c r="I62" s="164">
        <v>0</v>
      </c>
      <c r="J62" s="164">
        <v>0</v>
      </c>
      <c r="K62" s="164">
        <v>0</v>
      </c>
    </row>
    <row r="63" spans="1:11" ht="15.75">
      <c r="A63" s="163" t="s">
        <v>56</v>
      </c>
      <c r="B63" s="164">
        <v>2745</v>
      </c>
      <c r="C63" s="164">
        <v>1768</v>
      </c>
      <c r="D63" s="164">
        <v>0</v>
      </c>
      <c r="E63" s="164">
        <v>749</v>
      </c>
      <c r="F63" s="164">
        <v>412</v>
      </c>
      <c r="G63" s="164">
        <v>219</v>
      </c>
      <c r="H63" s="164">
        <v>9</v>
      </c>
      <c r="I63" s="164">
        <v>0</v>
      </c>
      <c r="J63" s="164">
        <v>0</v>
      </c>
      <c r="K63" s="164">
        <v>0</v>
      </c>
    </row>
    <row r="64" spans="1:11" ht="15.75">
      <c r="A64" s="163" t="s">
        <v>57</v>
      </c>
      <c r="B64" s="164">
        <v>72069</v>
      </c>
      <c r="C64" s="164">
        <v>18089</v>
      </c>
      <c r="D64" s="164">
        <v>0</v>
      </c>
      <c r="E64" s="164">
        <v>42340</v>
      </c>
      <c r="F64" s="164">
        <v>21412</v>
      </c>
      <c r="G64" s="164">
        <v>5375</v>
      </c>
      <c r="H64" s="164">
        <v>676</v>
      </c>
      <c r="I64" s="164">
        <v>0</v>
      </c>
      <c r="J64" s="164">
        <v>5589</v>
      </c>
      <c r="K64" s="164">
        <v>0</v>
      </c>
    </row>
    <row r="65" spans="1:11" ht="15.75">
      <c r="A65" s="163"/>
      <c r="B65" s="164"/>
      <c r="C65" s="164"/>
      <c r="D65" s="164"/>
      <c r="E65" s="164"/>
      <c r="F65" s="164"/>
      <c r="G65" s="164"/>
      <c r="H65" s="164"/>
      <c r="I65" s="164"/>
      <c r="J65" s="164"/>
      <c r="K65" s="164"/>
    </row>
    <row r="66" spans="1:11" ht="15.75">
      <c r="A66" s="163" t="s">
        <v>58</v>
      </c>
      <c r="B66" s="164">
        <v>106329</v>
      </c>
      <c r="C66" s="164">
        <v>55415</v>
      </c>
      <c r="D66" s="164">
        <v>2527</v>
      </c>
      <c r="E66" s="164">
        <v>45934</v>
      </c>
      <c r="F66" s="164">
        <v>15684</v>
      </c>
      <c r="G66" s="164">
        <v>2453</v>
      </c>
      <c r="H66" s="164">
        <v>0</v>
      </c>
      <c r="I66" s="164">
        <v>0</v>
      </c>
      <c r="J66" s="164">
        <v>0</v>
      </c>
      <c r="K66" s="164">
        <v>0</v>
      </c>
    </row>
    <row r="67" spans="1:11" ht="15.75">
      <c r="A67" s="163" t="s">
        <v>59</v>
      </c>
      <c r="B67" s="164">
        <v>9041</v>
      </c>
      <c r="C67" s="164">
        <v>2804</v>
      </c>
      <c r="D67" s="164">
        <v>0</v>
      </c>
      <c r="E67" s="164">
        <v>6049</v>
      </c>
      <c r="F67" s="164">
        <v>1599</v>
      </c>
      <c r="G67" s="164">
        <v>0</v>
      </c>
      <c r="H67" s="164">
        <v>188</v>
      </c>
      <c r="I67" s="164">
        <v>0</v>
      </c>
      <c r="J67" s="164">
        <v>0</v>
      </c>
      <c r="K67" s="164">
        <v>0</v>
      </c>
    </row>
    <row r="68" spans="1:11" ht="15.75">
      <c r="A68" s="163" t="s">
        <v>60</v>
      </c>
      <c r="B68" s="164">
        <v>4831</v>
      </c>
      <c r="C68" s="164">
        <v>1000</v>
      </c>
      <c r="D68" s="164">
        <v>0</v>
      </c>
      <c r="E68" s="164">
        <v>3356</v>
      </c>
      <c r="F68" s="164">
        <v>834</v>
      </c>
      <c r="G68" s="164">
        <v>406</v>
      </c>
      <c r="H68" s="164">
        <v>68</v>
      </c>
      <c r="I68" s="164">
        <v>0</v>
      </c>
      <c r="J68" s="164">
        <v>0</v>
      </c>
      <c r="K68" s="164">
        <v>0</v>
      </c>
    </row>
    <row r="69" spans="1:11" ht="15.75">
      <c r="A69" s="163" t="s">
        <v>61</v>
      </c>
      <c r="B69" s="164">
        <v>538</v>
      </c>
      <c r="C69" s="164">
        <v>134</v>
      </c>
      <c r="D69" s="164">
        <v>6</v>
      </c>
      <c r="E69" s="164">
        <v>399</v>
      </c>
      <c r="F69" s="164">
        <v>42</v>
      </c>
      <c r="G69" s="164">
        <v>0</v>
      </c>
      <c r="H69" s="164">
        <v>0</v>
      </c>
      <c r="I69" s="164">
        <v>0</v>
      </c>
      <c r="J69" s="164">
        <v>0</v>
      </c>
      <c r="K69" s="164">
        <v>0</v>
      </c>
    </row>
    <row r="70" spans="1:11" ht="15.75">
      <c r="A70" s="163" t="s">
        <v>62</v>
      </c>
      <c r="B70" s="164">
        <v>9430</v>
      </c>
      <c r="C70" s="164">
        <v>0</v>
      </c>
      <c r="D70" s="164">
        <v>0</v>
      </c>
      <c r="E70" s="164">
        <v>9430</v>
      </c>
      <c r="F70" s="164">
        <v>4728</v>
      </c>
      <c r="G70" s="164">
        <v>0</v>
      </c>
      <c r="H70" s="164">
        <v>0</v>
      </c>
      <c r="I70" s="164">
        <v>0</v>
      </c>
      <c r="J70" s="164">
        <v>0</v>
      </c>
      <c r="K70" s="164">
        <v>0</v>
      </c>
    </row>
    <row r="71" spans="1:11" ht="15.75">
      <c r="A71" s="163"/>
      <c r="B71" s="164"/>
      <c r="C71" s="164"/>
      <c r="D71" s="164"/>
      <c r="E71" s="164"/>
      <c r="F71" s="164"/>
      <c r="G71" s="164"/>
      <c r="H71" s="164"/>
      <c r="I71" s="164"/>
      <c r="J71" s="164"/>
      <c r="K71" s="164"/>
    </row>
    <row r="72" spans="1:11" ht="15.75">
      <c r="A72" s="163" t="s">
        <v>63</v>
      </c>
      <c r="B72" s="164">
        <v>55858</v>
      </c>
      <c r="C72" s="164">
        <v>20556</v>
      </c>
      <c r="D72" s="164">
        <v>0</v>
      </c>
      <c r="E72" s="164">
        <v>29688</v>
      </c>
      <c r="F72" s="164">
        <v>10514</v>
      </c>
      <c r="G72" s="164">
        <v>3580</v>
      </c>
      <c r="H72" s="164">
        <v>2033</v>
      </c>
      <c r="I72" s="164">
        <v>0</v>
      </c>
      <c r="J72" s="164">
        <v>0</v>
      </c>
      <c r="K72" s="164">
        <v>0</v>
      </c>
    </row>
    <row r="73" spans="1:11" ht="15.75">
      <c r="A73" s="163" t="s">
        <v>64</v>
      </c>
      <c r="B73" s="164">
        <v>14151</v>
      </c>
      <c r="C73" s="164">
        <v>5369</v>
      </c>
      <c r="D73" s="164">
        <v>0</v>
      </c>
      <c r="E73" s="164">
        <v>7325</v>
      </c>
      <c r="F73" s="164">
        <v>999</v>
      </c>
      <c r="G73" s="164">
        <v>1039</v>
      </c>
      <c r="H73" s="164">
        <v>417</v>
      </c>
      <c r="I73" s="164">
        <v>0</v>
      </c>
      <c r="J73" s="164">
        <v>0</v>
      </c>
      <c r="K73" s="164">
        <v>0</v>
      </c>
    </row>
    <row r="74" spans="1:11" ht="15.75">
      <c r="A74" s="163" t="s">
        <v>65</v>
      </c>
      <c r="B74" s="164">
        <v>22493</v>
      </c>
      <c r="C74" s="164">
        <v>11246</v>
      </c>
      <c r="D74" s="164">
        <v>0</v>
      </c>
      <c r="E74" s="164">
        <v>9202</v>
      </c>
      <c r="F74" s="164">
        <v>5641</v>
      </c>
      <c r="G74" s="164">
        <v>710</v>
      </c>
      <c r="H74" s="164">
        <v>1335</v>
      </c>
      <c r="I74" s="164">
        <v>0</v>
      </c>
      <c r="J74" s="164">
        <v>0</v>
      </c>
      <c r="K74" s="164">
        <v>0</v>
      </c>
    </row>
    <row r="75" spans="1:11" ht="16.5" thickBot="1">
      <c r="A75" s="156" t="s">
        <v>66</v>
      </c>
      <c r="B75" s="165">
        <v>352</v>
      </c>
      <c r="C75" s="165">
        <v>276</v>
      </c>
      <c r="D75" s="165">
        <v>0</v>
      </c>
      <c r="E75" s="165">
        <v>51</v>
      </c>
      <c r="F75" s="165">
        <v>40</v>
      </c>
      <c r="G75" s="165">
        <v>13</v>
      </c>
      <c r="H75" s="165">
        <v>12</v>
      </c>
      <c r="I75" s="165">
        <v>0</v>
      </c>
      <c r="J75" s="165">
        <v>0</v>
      </c>
      <c r="K75" s="165">
        <v>0</v>
      </c>
    </row>
    <row r="77" ht="12.75">
      <c r="A77" t="s">
        <v>413</v>
      </c>
    </row>
  </sheetData>
  <mergeCells count="5">
    <mergeCell ref="G8:K8"/>
    <mergeCell ref="A2:K2"/>
    <mergeCell ref="A3:K3"/>
    <mergeCell ref="A4:K4"/>
    <mergeCell ref="B7:K7"/>
  </mergeCells>
  <printOptions/>
  <pageMargins left="0.25" right="0.25" top="1" bottom="1" header="0.5" footer="0.5"/>
  <pageSetup fitToHeight="1" fitToWidth="1" horizontalDpi="600" verticalDpi="600" orientation="portrait" scale="50" r:id="rId1"/>
</worksheet>
</file>

<file path=xl/worksheets/sheet6.xml><?xml version="1.0" encoding="utf-8"?>
<worksheet xmlns="http://schemas.openxmlformats.org/spreadsheetml/2006/main" xmlns:r="http://schemas.openxmlformats.org/officeDocument/2006/relationships">
  <sheetPr>
    <pageSetUpPr fitToPage="1"/>
  </sheetPr>
  <dimension ref="A1:J77"/>
  <sheetViews>
    <sheetView zoomScale="75" zoomScaleNormal="75" workbookViewId="0" topLeftCell="A1">
      <selection activeCell="A1" sqref="A1"/>
    </sheetView>
  </sheetViews>
  <sheetFormatPr defaultColWidth="9.140625" defaultRowHeight="12.75"/>
  <cols>
    <col min="1" max="1" width="23.140625" style="0" customWidth="1"/>
    <col min="2" max="2" width="11.57421875" style="0" customWidth="1"/>
    <col min="3" max="3" width="12.140625" style="0" customWidth="1"/>
    <col min="4" max="4" width="14.57421875" style="0" customWidth="1"/>
    <col min="5" max="5" width="12.421875" style="0" customWidth="1"/>
    <col min="6" max="6" width="18.7109375" style="0" customWidth="1"/>
    <col min="7" max="7" width="15.421875" style="0" customWidth="1"/>
    <col min="8" max="8" width="17.00390625" style="0" customWidth="1"/>
    <col min="9" max="9" width="19.7109375" style="0" customWidth="1"/>
    <col min="10" max="10" width="18.8515625" style="0" customWidth="1"/>
  </cols>
  <sheetData>
    <row r="1" ht="12.75">
      <c r="J1" s="171" t="s">
        <v>160</v>
      </c>
    </row>
    <row r="2" spans="1:10" ht="15.75">
      <c r="A2" s="224" t="s">
        <v>0</v>
      </c>
      <c r="B2" s="224"/>
      <c r="C2" s="224"/>
      <c r="D2" s="224"/>
      <c r="E2" s="224"/>
      <c r="F2" s="224"/>
      <c r="G2" s="224"/>
      <c r="H2" s="224"/>
      <c r="I2" s="224"/>
      <c r="J2" s="224"/>
    </row>
    <row r="3" spans="1:10" ht="15.75">
      <c r="A3" s="224" t="s">
        <v>228</v>
      </c>
      <c r="B3" s="224"/>
      <c r="C3" s="224"/>
      <c r="D3" s="224"/>
      <c r="E3" s="224"/>
      <c r="F3" s="224"/>
      <c r="G3" s="224"/>
      <c r="H3" s="224"/>
      <c r="I3" s="224"/>
      <c r="J3" s="224"/>
    </row>
    <row r="4" spans="1:10" ht="15.75">
      <c r="A4" s="224" t="s">
        <v>406</v>
      </c>
      <c r="B4" s="224"/>
      <c r="C4" s="224"/>
      <c r="D4" s="224"/>
      <c r="E4" s="224"/>
      <c r="F4" s="224"/>
      <c r="G4" s="224"/>
      <c r="H4" s="224"/>
      <c r="I4" s="224"/>
      <c r="J4" s="224"/>
    </row>
    <row r="5" ht="13.5" thickBot="1">
      <c r="B5" s="5"/>
    </row>
    <row r="6" spans="1:10" ht="16.5" thickBot="1">
      <c r="A6" s="7"/>
      <c r="B6" s="225" t="s">
        <v>229</v>
      </c>
      <c r="C6" s="230"/>
      <c r="D6" s="230"/>
      <c r="E6" s="230"/>
      <c r="F6" s="230"/>
      <c r="G6" s="230"/>
      <c r="H6" s="230"/>
      <c r="I6" s="230"/>
      <c r="J6" s="231"/>
    </row>
    <row r="7" spans="1:10" ht="16.5" thickBot="1">
      <c r="A7" s="10"/>
      <c r="B7" s="3"/>
      <c r="C7" s="3"/>
      <c r="D7" s="7"/>
      <c r="E7" s="7"/>
      <c r="F7" s="12"/>
      <c r="G7" s="242" t="s">
        <v>230</v>
      </c>
      <c r="H7" s="243"/>
      <c r="I7" s="243"/>
      <c r="J7" s="244"/>
    </row>
    <row r="8" spans="1:10" ht="171.75" customHeight="1" thickBot="1">
      <c r="A8" s="156" t="s">
        <v>3</v>
      </c>
      <c r="B8" s="166" t="s">
        <v>231</v>
      </c>
      <c r="C8" s="160" t="s">
        <v>232</v>
      </c>
      <c r="D8" s="159" t="s">
        <v>233</v>
      </c>
      <c r="E8" s="159" t="s">
        <v>234</v>
      </c>
      <c r="F8" s="159" t="s">
        <v>235</v>
      </c>
      <c r="G8" s="161" t="s">
        <v>223</v>
      </c>
      <c r="H8" s="161" t="s">
        <v>236</v>
      </c>
      <c r="I8" s="161" t="s">
        <v>237</v>
      </c>
      <c r="J8" s="161" t="s">
        <v>226</v>
      </c>
    </row>
    <row r="9" spans="1:10" ht="15.75">
      <c r="A9" s="167" t="s">
        <v>7</v>
      </c>
      <c r="B9" s="162">
        <f aca="true" t="shared" si="0" ref="B9:J9">SUM(B11:B74)</f>
        <v>31977</v>
      </c>
      <c r="C9" s="162">
        <f t="shared" si="0"/>
        <v>4739</v>
      </c>
      <c r="D9" s="162">
        <f t="shared" si="0"/>
        <v>0</v>
      </c>
      <c r="E9" s="162">
        <f t="shared" si="0"/>
        <v>24553</v>
      </c>
      <c r="F9" s="162">
        <f t="shared" si="0"/>
        <v>11715</v>
      </c>
      <c r="G9" s="162">
        <f t="shared" si="0"/>
        <v>1395</v>
      </c>
      <c r="H9" s="162">
        <f t="shared" si="0"/>
        <v>0</v>
      </c>
      <c r="I9" s="162">
        <f t="shared" si="0"/>
        <v>1147</v>
      </c>
      <c r="J9" s="162">
        <f t="shared" si="0"/>
        <v>142</v>
      </c>
    </row>
    <row r="10" spans="1:10" ht="15.75">
      <c r="A10" s="168"/>
      <c r="B10" s="10"/>
      <c r="C10" s="10"/>
      <c r="D10" s="10"/>
      <c r="E10" s="10"/>
      <c r="F10" s="10"/>
      <c r="G10" s="10"/>
      <c r="H10" s="10"/>
      <c r="I10" s="169" t="s">
        <v>101</v>
      </c>
      <c r="J10" s="10"/>
    </row>
    <row r="11" spans="1:10" ht="15.75">
      <c r="A11" s="168" t="s">
        <v>8</v>
      </c>
      <c r="B11" s="164">
        <v>50</v>
      </c>
      <c r="C11" s="164">
        <v>50</v>
      </c>
      <c r="D11" s="164">
        <v>0</v>
      </c>
      <c r="E11" s="164">
        <v>0</v>
      </c>
      <c r="F11" s="164">
        <v>0</v>
      </c>
      <c r="G11" s="164">
        <v>0</v>
      </c>
      <c r="H11" s="164">
        <v>0</v>
      </c>
      <c r="I11" s="164">
        <v>0</v>
      </c>
      <c r="J11" s="164">
        <v>0</v>
      </c>
    </row>
    <row r="12" spans="1:10" ht="15.75">
      <c r="A12" s="168" t="s">
        <v>9</v>
      </c>
      <c r="B12" s="164">
        <v>646</v>
      </c>
      <c r="C12" s="164">
        <v>118</v>
      </c>
      <c r="D12" s="164">
        <v>0</v>
      </c>
      <c r="E12" s="164">
        <v>415</v>
      </c>
      <c r="F12" s="164">
        <v>218</v>
      </c>
      <c r="G12" s="164">
        <v>9</v>
      </c>
      <c r="H12" s="164">
        <v>0</v>
      </c>
      <c r="I12" s="164">
        <v>0</v>
      </c>
      <c r="J12" s="164">
        <v>103</v>
      </c>
    </row>
    <row r="13" spans="1:10" ht="15.75">
      <c r="A13" s="168" t="s">
        <v>12</v>
      </c>
      <c r="B13" s="164">
        <v>401</v>
      </c>
      <c r="C13" s="164">
        <v>7</v>
      </c>
      <c r="D13" s="164">
        <v>0</v>
      </c>
      <c r="E13" s="164">
        <v>354</v>
      </c>
      <c r="F13" s="164">
        <v>234</v>
      </c>
      <c r="G13" s="164">
        <v>0</v>
      </c>
      <c r="H13" s="164">
        <v>0</v>
      </c>
      <c r="I13" s="164">
        <v>0</v>
      </c>
      <c r="J13" s="164">
        <v>39</v>
      </c>
    </row>
    <row r="14" spans="1:10" ht="15.75">
      <c r="A14" s="168" t="s">
        <v>14</v>
      </c>
      <c r="B14" s="164">
        <v>209</v>
      </c>
      <c r="C14" s="164">
        <v>60</v>
      </c>
      <c r="D14" s="164">
        <v>0</v>
      </c>
      <c r="E14" s="164">
        <v>141</v>
      </c>
      <c r="F14" s="164">
        <v>49</v>
      </c>
      <c r="G14" s="164">
        <v>8</v>
      </c>
      <c r="H14" s="164">
        <v>0</v>
      </c>
      <c r="I14" s="164">
        <v>0</v>
      </c>
      <c r="J14" s="164">
        <v>0</v>
      </c>
    </row>
    <row r="15" spans="1:10" ht="15.75">
      <c r="A15" s="168" t="s">
        <v>15</v>
      </c>
      <c r="B15" s="164">
        <v>0</v>
      </c>
      <c r="C15" s="164">
        <v>0</v>
      </c>
      <c r="D15" s="164">
        <v>0</v>
      </c>
      <c r="E15" s="164">
        <v>0</v>
      </c>
      <c r="F15" s="164">
        <v>0</v>
      </c>
      <c r="G15" s="164">
        <v>0</v>
      </c>
      <c r="H15" s="164">
        <v>0</v>
      </c>
      <c r="I15" s="164">
        <v>0</v>
      </c>
      <c r="J15" s="164">
        <v>0</v>
      </c>
    </row>
    <row r="16" spans="1:10" ht="15.75">
      <c r="A16" s="168"/>
      <c r="B16" s="164"/>
      <c r="C16" s="164"/>
      <c r="D16" s="164"/>
      <c r="E16" s="164"/>
      <c r="F16" s="164"/>
      <c r="G16" s="164"/>
      <c r="H16" s="164"/>
      <c r="I16" s="164"/>
      <c r="J16" s="164"/>
    </row>
    <row r="17" spans="1:10" ht="15.75">
      <c r="A17" s="168" t="s">
        <v>17</v>
      </c>
      <c r="B17" s="164">
        <v>978</v>
      </c>
      <c r="C17" s="164">
        <v>177</v>
      </c>
      <c r="D17" s="164">
        <v>0</v>
      </c>
      <c r="E17" s="164">
        <v>792</v>
      </c>
      <c r="F17" s="164">
        <v>293</v>
      </c>
      <c r="G17" s="164">
        <v>9</v>
      </c>
      <c r="H17" s="164">
        <v>0</v>
      </c>
      <c r="I17" s="164">
        <v>0</v>
      </c>
      <c r="J17" s="164">
        <v>0</v>
      </c>
    </row>
    <row r="18" spans="1:10" ht="15.75">
      <c r="A18" s="168" t="s">
        <v>18</v>
      </c>
      <c r="B18" s="164">
        <v>0</v>
      </c>
      <c r="C18" s="164">
        <v>0</v>
      </c>
      <c r="D18" s="164">
        <v>0</v>
      </c>
      <c r="E18" s="164">
        <v>0</v>
      </c>
      <c r="F18" s="164">
        <v>0</v>
      </c>
      <c r="G18" s="164">
        <v>0</v>
      </c>
      <c r="H18" s="164">
        <v>0</v>
      </c>
      <c r="I18" s="164">
        <v>0</v>
      </c>
      <c r="J18" s="164">
        <v>0</v>
      </c>
    </row>
    <row r="19" spans="1:10" ht="15.75">
      <c r="A19" s="168" t="s">
        <v>19</v>
      </c>
      <c r="B19" s="164">
        <v>0</v>
      </c>
      <c r="C19" s="164">
        <v>0</v>
      </c>
      <c r="D19" s="164">
        <v>0</v>
      </c>
      <c r="E19" s="164">
        <v>0</v>
      </c>
      <c r="F19" s="164">
        <v>0</v>
      </c>
      <c r="G19" s="164">
        <v>0</v>
      </c>
      <c r="H19" s="164">
        <v>0</v>
      </c>
      <c r="I19" s="164">
        <v>0</v>
      </c>
      <c r="J19" s="164">
        <v>0</v>
      </c>
    </row>
    <row r="20" spans="1:10" ht="15.75">
      <c r="A20" s="168" t="s">
        <v>20</v>
      </c>
      <c r="B20" s="164">
        <v>160</v>
      </c>
      <c r="C20" s="164">
        <v>9</v>
      </c>
      <c r="D20" s="164">
        <v>0</v>
      </c>
      <c r="E20" s="164">
        <v>151</v>
      </c>
      <c r="F20" s="164">
        <v>30</v>
      </c>
      <c r="G20" s="164">
        <v>0</v>
      </c>
      <c r="H20" s="164">
        <v>0</v>
      </c>
      <c r="I20" s="164">
        <v>0</v>
      </c>
      <c r="J20" s="164">
        <v>0</v>
      </c>
    </row>
    <row r="21" spans="1:10" ht="15.75">
      <c r="A21" s="168" t="s">
        <v>21</v>
      </c>
      <c r="B21" s="164">
        <v>0</v>
      </c>
      <c r="C21" s="164">
        <v>0</v>
      </c>
      <c r="D21" s="164">
        <v>0</v>
      </c>
      <c r="E21" s="164">
        <v>0</v>
      </c>
      <c r="F21" s="164">
        <v>0</v>
      </c>
      <c r="G21" s="164">
        <v>0</v>
      </c>
      <c r="H21" s="164">
        <v>0</v>
      </c>
      <c r="I21" s="164">
        <v>0</v>
      </c>
      <c r="J21" s="164">
        <v>0</v>
      </c>
    </row>
    <row r="22" spans="1:10" ht="15.75">
      <c r="A22" s="168"/>
      <c r="B22" s="164"/>
      <c r="C22" s="164"/>
      <c r="D22" s="164"/>
      <c r="E22" s="164"/>
      <c r="F22" s="164"/>
      <c r="G22" s="164"/>
      <c r="H22" s="164"/>
      <c r="I22" s="164"/>
      <c r="J22" s="164"/>
    </row>
    <row r="23" spans="1:10" ht="15.75">
      <c r="A23" s="168" t="s">
        <v>23</v>
      </c>
      <c r="B23" s="164">
        <v>0</v>
      </c>
      <c r="C23" s="164">
        <v>0</v>
      </c>
      <c r="D23" s="164">
        <v>0</v>
      </c>
      <c r="E23" s="164">
        <v>0</v>
      </c>
      <c r="F23" s="164">
        <v>0</v>
      </c>
      <c r="G23" s="164">
        <v>0</v>
      </c>
      <c r="H23" s="164">
        <v>0</v>
      </c>
      <c r="I23" s="164">
        <v>0</v>
      </c>
      <c r="J23" s="164">
        <v>0</v>
      </c>
    </row>
    <row r="24" spans="1:10" ht="15.75">
      <c r="A24" s="168" t="s">
        <v>24</v>
      </c>
      <c r="B24" s="164" t="s">
        <v>261</v>
      </c>
      <c r="C24" s="164" t="s">
        <v>261</v>
      </c>
      <c r="D24" s="164" t="s">
        <v>261</v>
      </c>
      <c r="E24" s="164" t="s">
        <v>261</v>
      </c>
      <c r="F24" s="164" t="s">
        <v>261</v>
      </c>
      <c r="G24" s="164" t="s">
        <v>261</v>
      </c>
      <c r="H24" s="164" t="s">
        <v>261</v>
      </c>
      <c r="I24" s="164" t="s">
        <v>261</v>
      </c>
      <c r="J24" s="164" t="s">
        <v>261</v>
      </c>
    </row>
    <row r="25" spans="1:10" ht="15.75">
      <c r="A25" s="168" t="s">
        <v>25</v>
      </c>
      <c r="B25" s="164">
        <v>0</v>
      </c>
      <c r="C25" s="164">
        <v>0</v>
      </c>
      <c r="D25" s="164">
        <v>0</v>
      </c>
      <c r="E25" s="164">
        <v>0</v>
      </c>
      <c r="F25" s="164">
        <v>0</v>
      </c>
      <c r="G25" s="164">
        <v>0</v>
      </c>
      <c r="H25" s="164">
        <v>0</v>
      </c>
      <c r="I25" s="164">
        <v>0</v>
      </c>
      <c r="J25" s="164">
        <v>0</v>
      </c>
    </row>
    <row r="26" spans="1:10" ht="15.75">
      <c r="A26" s="168" t="s">
        <v>26</v>
      </c>
      <c r="B26" s="164">
        <v>61</v>
      </c>
      <c r="C26" s="164">
        <v>0</v>
      </c>
      <c r="D26" s="164">
        <v>0</v>
      </c>
      <c r="E26" s="164">
        <v>61</v>
      </c>
      <c r="F26" s="164">
        <v>24</v>
      </c>
      <c r="G26" s="164">
        <v>0</v>
      </c>
      <c r="H26" s="164">
        <v>0</v>
      </c>
      <c r="I26" s="164">
        <v>0</v>
      </c>
      <c r="J26" s="164">
        <v>0</v>
      </c>
    </row>
    <row r="27" spans="1:10" ht="15.75">
      <c r="A27" s="168" t="s">
        <v>27</v>
      </c>
      <c r="B27" s="164">
        <v>0</v>
      </c>
      <c r="C27" s="164">
        <v>0</v>
      </c>
      <c r="D27" s="164">
        <v>0</v>
      </c>
      <c r="E27" s="164">
        <v>0</v>
      </c>
      <c r="F27" s="164">
        <v>0</v>
      </c>
      <c r="G27" s="164">
        <v>0</v>
      </c>
      <c r="H27" s="164">
        <v>0</v>
      </c>
      <c r="I27" s="164">
        <v>0</v>
      </c>
      <c r="J27" s="164">
        <v>0</v>
      </c>
    </row>
    <row r="28" spans="1:10" ht="15.75">
      <c r="A28" s="168"/>
      <c r="B28" s="164"/>
      <c r="C28" s="164"/>
      <c r="D28" s="164"/>
      <c r="E28" s="164"/>
      <c r="F28" s="164"/>
      <c r="G28" s="164"/>
      <c r="H28" s="164"/>
      <c r="I28" s="164"/>
      <c r="J28" s="164"/>
    </row>
    <row r="29" spans="1:10" ht="15.75">
      <c r="A29" s="168" t="s">
        <v>28</v>
      </c>
      <c r="B29" s="164">
        <v>0</v>
      </c>
      <c r="C29" s="164">
        <v>0</v>
      </c>
      <c r="D29" s="164">
        <v>0</v>
      </c>
      <c r="E29" s="164">
        <v>0</v>
      </c>
      <c r="F29" s="164">
        <v>0</v>
      </c>
      <c r="G29" s="164">
        <v>0</v>
      </c>
      <c r="H29" s="164">
        <v>0</v>
      </c>
      <c r="I29" s="164">
        <v>0</v>
      </c>
      <c r="J29" s="164">
        <v>0</v>
      </c>
    </row>
    <row r="30" spans="1:10" ht="15.75">
      <c r="A30" s="168" t="s">
        <v>29</v>
      </c>
      <c r="B30" s="164">
        <v>0</v>
      </c>
      <c r="C30" s="164">
        <v>0</v>
      </c>
      <c r="D30" s="164">
        <v>0</v>
      </c>
      <c r="E30" s="164">
        <v>0</v>
      </c>
      <c r="F30" s="164">
        <v>0</v>
      </c>
      <c r="G30" s="164">
        <v>0</v>
      </c>
      <c r="H30" s="164">
        <v>0</v>
      </c>
      <c r="I30" s="164">
        <v>0</v>
      </c>
      <c r="J30" s="164">
        <v>0</v>
      </c>
    </row>
    <row r="31" spans="1:10" ht="15.75">
      <c r="A31" s="168" t="s">
        <v>30</v>
      </c>
      <c r="B31" s="164">
        <v>1176</v>
      </c>
      <c r="C31" s="164">
        <v>1</v>
      </c>
      <c r="D31" s="164">
        <v>0</v>
      </c>
      <c r="E31" s="164">
        <v>1175</v>
      </c>
      <c r="F31" s="164">
        <v>1101</v>
      </c>
      <c r="G31" s="164">
        <v>0</v>
      </c>
      <c r="H31" s="164">
        <v>0</v>
      </c>
      <c r="I31" s="164">
        <v>0</v>
      </c>
      <c r="J31" s="164">
        <v>0</v>
      </c>
    </row>
    <row r="32" spans="1:10" ht="15.75">
      <c r="A32" s="168" t="s">
        <v>31</v>
      </c>
      <c r="B32" s="164">
        <v>798</v>
      </c>
      <c r="C32" s="164">
        <v>19</v>
      </c>
      <c r="D32" s="164">
        <v>0</v>
      </c>
      <c r="E32" s="164">
        <v>761</v>
      </c>
      <c r="F32" s="164">
        <v>421</v>
      </c>
      <c r="G32" s="164">
        <v>17</v>
      </c>
      <c r="H32" s="164">
        <v>0</v>
      </c>
      <c r="I32" s="164">
        <v>0</v>
      </c>
      <c r="J32" s="164">
        <v>0</v>
      </c>
    </row>
    <row r="33" spans="1:10" ht="15.75">
      <c r="A33" s="168" t="s">
        <v>32</v>
      </c>
      <c r="B33" s="164">
        <v>154</v>
      </c>
      <c r="C33" s="164">
        <v>42</v>
      </c>
      <c r="D33" s="164">
        <v>0</v>
      </c>
      <c r="E33" s="164">
        <v>112</v>
      </c>
      <c r="F33" s="164">
        <v>42</v>
      </c>
      <c r="G33" s="164">
        <v>0</v>
      </c>
      <c r="H33" s="164">
        <v>0</v>
      </c>
      <c r="I33" s="164">
        <v>0</v>
      </c>
      <c r="J33" s="164">
        <v>0</v>
      </c>
    </row>
    <row r="34" spans="1:10" ht="15.75">
      <c r="A34" s="168"/>
      <c r="B34" s="164"/>
      <c r="C34" s="164"/>
      <c r="D34" s="164"/>
      <c r="E34" s="164"/>
      <c r="F34" s="164"/>
      <c r="G34" s="164"/>
      <c r="H34" s="164"/>
      <c r="I34" s="164"/>
      <c r="J34" s="164"/>
    </row>
    <row r="35" spans="1:10" ht="15.75">
      <c r="A35" s="168" t="s">
        <v>33</v>
      </c>
      <c r="B35" s="164">
        <v>0</v>
      </c>
      <c r="C35" s="164">
        <v>0</v>
      </c>
      <c r="D35" s="164">
        <v>0</v>
      </c>
      <c r="E35" s="164">
        <v>0</v>
      </c>
      <c r="F35" s="164">
        <v>0</v>
      </c>
      <c r="G35" s="164">
        <v>0</v>
      </c>
      <c r="H35" s="164">
        <v>0</v>
      </c>
      <c r="I35" s="164">
        <v>0</v>
      </c>
      <c r="J35" s="164">
        <v>0</v>
      </c>
    </row>
    <row r="36" spans="1:10" ht="15.75">
      <c r="A36" s="168" t="s">
        <v>34</v>
      </c>
      <c r="B36" s="164">
        <v>0</v>
      </c>
      <c r="C36" s="164">
        <v>0</v>
      </c>
      <c r="D36" s="164">
        <v>0</v>
      </c>
      <c r="E36" s="164">
        <v>0</v>
      </c>
      <c r="F36" s="164">
        <v>0</v>
      </c>
      <c r="G36" s="164">
        <v>0</v>
      </c>
      <c r="H36" s="164">
        <v>0</v>
      </c>
      <c r="I36" s="164">
        <v>0</v>
      </c>
      <c r="J36" s="164">
        <v>0</v>
      </c>
    </row>
    <row r="37" spans="1:10" ht="15.75">
      <c r="A37" s="168" t="s">
        <v>35</v>
      </c>
      <c r="B37" s="164">
        <v>1453</v>
      </c>
      <c r="C37" s="164">
        <v>0</v>
      </c>
      <c r="D37" s="164">
        <v>0</v>
      </c>
      <c r="E37" s="164">
        <v>306</v>
      </c>
      <c r="F37" s="164">
        <v>197</v>
      </c>
      <c r="G37" s="164">
        <v>0</v>
      </c>
      <c r="H37" s="164">
        <v>0</v>
      </c>
      <c r="I37" s="164">
        <v>1147</v>
      </c>
      <c r="J37" s="164">
        <v>0</v>
      </c>
    </row>
    <row r="38" spans="1:10" ht="15.75">
      <c r="A38" s="168" t="s">
        <v>36</v>
      </c>
      <c r="B38" s="164">
        <v>2130</v>
      </c>
      <c r="C38" s="164">
        <v>0</v>
      </c>
      <c r="D38" s="164">
        <v>0</v>
      </c>
      <c r="E38" s="164">
        <v>2130</v>
      </c>
      <c r="F38" s="164">
        <v>750</v>
      </c>
      <c r="G38" s="164">
        <v>0</v>
      </c>
      <c r="H38" s="164">
        <v>0</v>
      </c>
      <c r="I38" s="164">
        <v>0</v>
      </c>
      <c r="J38" s="164">
        <v>0</v>
      </c>
    </row>
    <row r="39" spans="1:10" ht="15.75">
      <c r="A39" s="168" t="s">
        <v>37</v>
      </c>
      <c r="B39" s="164">
        <v>0</v>
      </c>
      <c r="C39" s="164">
        <v>0</v>
      </c>
      <c r="D39" s="164">
        <v>0</v>
      </c>
      <c r="E39" s="164">
        <v>0</v>
      </c>
      <c r="F39" s="164">
        <v>0</v>
      </c>
      <c r="G39" s="164">
        <v>0</v>
      </c>
      <c r="H39" s="164">
        <v>0</v>
      </c>
      <c r="I39" s="164">
        <v>0</v>
      </c>
      <c r="J39" s="164">
        <v>0</v>
      </c>
    </row>
    <row r="40" spans="1:10" ht="15.75">
      <c r="A40" s="168"/>
      <c r="B40" s="164"/>
      <c r="C40" s="164"/>
      <c r="D40" s="164"/>
      <c r="E40" s="164"/>
      <c r="F40" s="164"/>
      <c r="G40" s="164"/>
      <c r="H40" s="164"/>
      <c r="I40" s="164"/>
      <c r="J40" s="164"/>
    </row>
    <row r="41" spans="1:10" ht="15.75">
      <c r="A41" s="168" t="s">
        <v>38</v>
      </c>
      <c r="B41" s="164">
        <v>0</v>
      </c>
      <c r="C41" s="164">
        <v>0</v>
      </c>
      <c r="D41" s="164">
        <v>0</v>
      </c>
      <c r="E41" s="164">
        <v>0</v>
      </c>
      <c r="F41" s="164">
        <v>0</v>
      </c>
      <c r="G41" s="164">
        <v>0</v>
      </c>
      <c r="H41" s="164">
        <v>0</v>
      </c>
      <c r="I41" s="164">
        <v>0</v>
      </c>
      <c r="J41" s="164">
        <v>0</v>
      </c>
    </row>
    <row r="42" spans="1:10" ht="15.75">
      <c r="A42" s="168" t="s">
        <v>39</v>
      </c>
      <c r="B42" s="164">
        <v>0</v>
      </c>
      <c r="C42" s="164">
        <v>0</v>
      </c>
      <c r="D42" s="164">
        <v>0</v>
      </c>
      <c r="E42" s="164">
        <v>0</v>
      </c>
      <c r="F42" s="164">
        <v>0</v>
      </c>
      <c r="G42" s="164">
        <v>0</v>
      </c>
      <c r="H42" s="164">
        <v>0</v>
      </c>
      <c r="I42" s="164">
        <v>0</v>
      </c>
      <c r="J42" s="164">
        <v>0</v>
      </c>
    </row>
    <row r="43" spans="1:10" ht="15.75">
      <c r="A43" s="168" t="s">
        <v>40</v>
      </c>
      <c r="B43" s="164">
        <v>768</v>
      </c>
      <c r="C43" s="164">
        <v>5</v>
      </c>
      <c r="D43" s="164">
        <v>0</v>
      </c>
      <c r="E43" s="164">
        <v>728</v>
      </c>
      <c r="F43" s="164">
        <v>697</v>
      </c>
      <c r="G43" s="164">
        <v>36</v>
      </c>
      <c r="H43" s="164">
        <v>0</v>
      </c>
      <c r="I43" s="164">
        <v>0</v>
      </c>
      <c r="J43" s="164">
        <v>0</v>
      </c>
    </row>
    <row r="44" spans="1:10" ht="15.75">
      <c r="A44" s="168" t="s">
        <v>41</v>
      </c>
      <c r="B44" s="164">
        <v>0</v>
      </c>
      <c r="C44" s="164">
        <v>0</v>
      </c>
      <c r="D44" s="164">
        <v>0</v>
      </c>
      <c r="E44" s="164">
        <v>0</v>
      </c>
      <c r="F44" s="164">
        <v>0</v>
      </c>
      <c r="G44" s="164">
        <v>0</v>
      </c>
      <c r="H44" s="164">
        <v>0</v>
      </c>
      <c r="I44" s="164">
        <v>0</v>
      </c>
      <c r="J44" s="164">
        <v>0</v>
      </c>
    </row>
    <row r="45" spans="1:10" ht="15.75">
      <c r="A45" s="168" t="s">
        <v>42</v>
      </c>
      <c r="B45" s="164">
        <v>0</v>
      </c>
      <c r="C45" s="164">
        <v>0</v>
      </c>
      <c r="D45" s="164">
        <v>0</v>
      </c>
      <c r="E45" s="164">
        <v>0</v>
      </c>
      <c r="F45" s="164">
        <v>0</v>
      </c>
      <c r="G45" s="164">
        <v>0</v>
      </c>
      <c r="H45" s="164">
        <v>0</v>
      </c>
      <c r="I45" s="164">
        <v>0</v>
      </c>
      <c r="J45" s="164">
        <v>0</v>
      </c>
    </row>
    <row r="46" spans="1:10" ht="15.75">
      <c r="A46" s="168"/>
      <c r="B46" s="164"/>
      <c r="C46" s="164"/>
      <c r="D46" s="164"/>
      <c r="E46" s="164"/>
      <c r="F46" s="164"/>
      <c r="G46" s="164"/>
      <c r="H46" s="164"/>
      <c r="I46" s="164"/>
      <c r="J46" s="164"/>
    </row>
    <row r="47" spans="1:10" ht="15.75">
      <c r="A47" s="168" t="s">
        <v>43</v>
      </c>
      <c r="B47" s="164">
        <v>146</v>
      </c>
      <c r="C47" s="164">
        <v>146</v>
      </c>
      <c r="D47" s="164">
        <v>0</v>
      </c>
      <c r="E47" s="164">
        <v>0</v>
      </c>
      <c r="F47" s="164">
        <v>0</v>
      </c>
      <c r="G47" s="164">
        <v>0</v>
      </c>
      <c r="H47" s="164">
        <v>0</v>
      </c>
      <c r="I47" s="164">
        <v>0</v>
      </c>
      <c r="J47" s="164">
        <v>0</v>
      </c>
    </row>
    <row r="48" spans="1:10" ht="15.75">
      <c r="A48" s="168" t="s">
        <v>44</v>
      </c>
      <c r="B48" s="164">
        <v>0</v>
      </c>
      <c r="C48" s="164">
        <v>0</v>
      </c>
      <c r="D48" s="164">
        <v>0</v>
      </c>
      <c r="E48" s="164">
        <v>0</v>
      </c>
      <c r="F48" s="164">
        <v>0</v>
      </c>
      <c r="G48" s="164">
        <v>0</v>
      </c>
      <c r="H48" s="164">
        <v>0</v>
      </c>
      <c r="I48" s="164">
        <v>0</v>
      </c>
      <c r="J48" s="164">
        <v>0</v>
      </c>
    </row>
    <row r="49" spans="1:10" ht="15.75">
      <c r="A49" s="168" t="s">
        <v>45</v>
      </c>
      <c r="B49" s="164">
        <v>1044</v>
      </c>
      <c r="C49" s="164">
        <v>24</v>
      </c>
      <c r="D49" s="164">
        <v>0</v>
      </c>
      <c r="E49" s="164">
        <v>964</v>
      </c>
      <c r="F49" s="164">
        <v>543</v>
      </c>
      <c r="G49" s="164">
        <v>56</v>
      </c>
      <c r="H49" s="164">
        <v>0</v>
      </c>
      <c r="I49" s="164">
        <v>0</v>
      </c>
      <c r="J49" s="164">
        <v>0</v>
      </c>
    </row>
    <row r="50" spans="1:10" ht="15.75">
      <c r="A50" s="168" t="s">
        <v>46</v>
      </c>
      <c r="B50" s="164">
        <v>6381</v>
      </c>
      <c r="C50" s="164">
        <v>1281</v>
      </c>
      <c r="D50" s="164">
        <v>0</v>
      </c>
      <c r="E50" s="164">
        <v>4401</v>
      </c>
      <c r="F50" s="164">
        <v>2114</v>
      </c>
      <c r="G50" s="164">
        <v>699</v>
      </c>
      <c r="H50" s="164">
        <v>0</v>
      </c>
      <c r="I50" s="164">
        <v>0</v>
      </c>
      <c r="J50" s="164">
        <v>0</v>
      </c>
    </row>
    <row r="51" spans="1:10" ht="15.75">
      <c r="A51" s="168" t="s">
        <v>47</v>
      </c>
      <c r="B51" s="164">
        <v>381</v>
      </c>
      <c r="C51" s="164">
        <v>236</v>
      </c>
      <c r="D51" s="164">
        <v>0</v>
      </c>
      <c r="E51" s="164">
        <v>142</v>
      </c>
      <c r="F51" s="164">
        <v>69</v>
      </c>
      <c r="G51" s="164">
        <v>2</v>
      </c>
      <c r="H51" s="164">
        <v>0</v>
      </c>
      <c r="I51" s="164">
        <v>0</v>
      </c>
      <c r="J51" s="164">
        <v>0</v>
      </c>
    </row>
    <row r="52" spans="1:10" ht="15.75">
      <c r="A52" s="168"/>
      <c r="B52" s="164"/>
      <c r="C52" s="164"/>
      <c r="D52" s="164"/>
      <c r="E52" s="164"/>
      <c r="F52" s="164"/>
      <c r="G52" s="164"/>
      <c r="H52" s="164"/>
      <c r="I52" s="164"/>
      <c r="J52" s="164"/>
    </row>
    <row r="53" spans="1:10" ht="15.75">
      <c r="A53" s="168" t="s">
        <v>48</v>
      </c>
      <c r="B53" s="164">
        <v>0</v>
      </c>
      <c r="C53" s="164">
        <v>0</v>
      </c>
      <c r="D53" s="164">
        <v>0</v>
      </c>
      <c r="E53" s="164">
        <v>0</v>
      </c>
      <c r="F53" s="164">
        <v>0</v>
      </c>
      <c r="G53" s="164">
        <v>0</v>
      </c>
      <c r="H53" s="164">
        <v>0</v>
      </c>
      <c r="I53" s="164">
        <v>0</v>
      </c>
      <c r="J53" s="164">
        <v>0</v>
      </c>
    </row>
    <row r="54" spans="1:10" ht="15.75">
      <c r="A54" s="168" t="s">
        <v>49</v>
      </c>
      <c r="B54" s="164">
        <v>3460</v>
      </c>
      <c r="C54" s="164">
        <v>19</v>
      </c>
      <c r="D54" s="164">
        <v>0</v>
      </c>
      <c r="E54" s="164">
        <v>3441</v>
      </c>
      <c r="F54" s="164">
        <v>2354</v>
      </c>
      <c r="G54" s="164">
        <v>0</v>
      </c>
      <c r="H54" s="164">
        <v>0</v>
      </c>
      <c r="I54" s="164">
        <v>0</v>
      </c>
      <c r="J54" s="164">
        <v>0</v>
      </c>
    </row>
    <row r="55" spans="1:10" ht="15.75">
      <c r="A55" s="168" t="s">
        <v>50</v>
      </c>
      <c r="B55" s="164">
        <v>103</v>
      </c>
      <c r="C55" s="164">
        <v>103</v>
      </c>
      <c r="D55" s="164">
        <v>0</v>
      </c>
      <c r="E55" s="164">
        <v>0</v>
      </c>
      <c r="F55" s="164">
        <v>0</v>
      </c>
      <c r="G55" s="164">
        <v>0</v>
      </c>
      <c r="H55" s="164">
        <v>0</v>
      </c>
      <c r="I55" s="164">
        <v>0</v>
      </c>
      <c r="J55" s="164">
        <v>0</v>
      </c>
    </row>
    <row r="56" spans="1:10" ht="15.75">
      <c r="A56" s="168" t="s">
        <v>51</v>
      </c>
      <c r="B56" s="164">
        <v>477</v>
      </c>
      <c r="C56" s="164">
        <v>69</v>
      </c>
      <c r="D56" s="164">
        <v>0</v>
      </c>
      <c r="E56" s="164">
        <v>382</v>
      </c>
      <c r="F56" s="164">
        <v>133</v>
      </c>
      <c r="G56" s="164">
        <v>27</v>
      </c>
      <c r="H56" s="164">
        <v>0</v>
      </c>
      <c r="I56" s="164">
        <v>0</v>
      </c>
      <c r="J56" s="164">
        <v>0</v>
      </c>
    </row>
    <row r="57" spans="1:10" ht="15.75">
      <c r="A57" s="168" t="s">
        <v>52</v>
      </c>
      <c r="B57" s="164">
        <v>3768</v>
      </c>
      <c r="C57" s="164">
        <v>1705</v>
      </c>
      <c r="D57" s="164">
        <v>0</v>
      </c>
      <c r="E57" s="164">
        <v>2064</v>
      </c>
      <c r="F57" s="164">
        <v>338</v>
      </c>
      <c r="G57" s="164">
        <v>0</v>
      </c>
      <c r="H57" s="164">
        <v>0</v>
      </c>
      <c r="I57" s="164">
        <v>0</v>
      </c>
      <c r="J57" s="164">
        <v>0</v>
      </c>
    </row>
    <row r="58" spans="1:10" ht="15.75">
      <c r="A58" s="168"/>
      <c r="B58" s="164"/>
      <c r="C58" s="164"/>
      <c r="D58" s="164"/>
      <c r="E58" s="164"/>
      <c r="F58" s="164"/>
      <c r="G58" s="164"/>
      <c r="H58" s="164"/>
      <c r="I58" s="164"/>
      <c r="J58" s="164"/>
    </row>
    <row r="59" spans="1:10" ht="15.75">
      <c r="A59" s="168" t="s">
        <v>53</v>
      </c>
      <c r="B59" s="164">
        <v>12</v>
      </c>
      <c r="C59" s="164">
        <v>0</v>
      </c>
      <c r="D59" s="164">
        <v>0</v>
      </c>
      <c r="E59" s="164">
        <v>12</v>
      </c>
      <c r="F59" s="164">
        <v>0</v>
      </c>
      <c r="G59" s="164">
        <v>0</v>
      </c>
      <c r="H59" s="164">
        <v>0</v>
      </c>
      <c r="I59" s="164">
        <v>0</v>
      </c>
      <c r="J59" s="164">
        <v>0</v>
      </c>
    </row>
    <row r="60" spans="1:10" ht="15.75">
      <c r="A60" s="168" t="s">
        <v>54</v>
      </c>
      <c r="B60" s="164">
        <v>306</v>
      </c>
      <c r="C60" s="164">
        <v>145</v>
      </c>
      <c r="D60" s="164">
        <v>0</v>
      </c>
      <c r="E60" s="164">
        <v>160</v>
      </c>
      <c r="F60" s="164">
        <v>152</v>
      </c>
      <c r="G60" s="164">
        <v>1</v>
      </c>
      <c r="H60" s="164">
        <v>0</v>
      </c>
      <c r="I60" s="164">
        <v>0</v>
      </c>
      <c r="J60" s="164">
        <v>0</v>
      </c>
    </row>
    <row r="61" spans="1:10" ht="15.75">
      <c r="A61" s="168" t="s">
        <v>55</v>
      </c>
      <c r="B61" s="164">
        <v>471</v>
      </c>
      <c r="C61" s="164">
        <v>32</v>
      </c>
      <c r="D61" s="164">
        <v>0</v>
      </c>
      <c r="E61" s="164">
        <v>426</v>
      </c>
      <c r="F61" s="164">
        <v>233</v>
      </c>
      <c r="G61" s="164">
        <v>13</v>
      </c>
      <c r="H61" s="164">
        <v>0</v>
      </c>
      <c r="I61" s="164">
        <v>0</v>
      </c>
      <c r="J61" s="164">
        <v>0</v>
      </c>
    </row>
    <row r="62" spans="1:10" ht="15.75">
      <c r="A62" s="168" t="s">
        <v>56</v>
      </c>
      <c r="B62" s="164">
        <v>0</v>
      </c>
      <c r="C62" s="164">
        <v>0</v>
      </c>
      <c r="D62" s="164">
        <v>0</v>
      </c>
      <c r="E62" s="164">
        <v>0</v>
      </c>
      <c r="F62" s="164">
        <v>0</v>
      </c>
      <c r="G62" s="164">
        <v>0</v>
      </c>
      <c r="H62" s="164">
        <v>0</v>
      </c>
      <c r="I62" s="164">
        <v>0</v>
      </c>
      <c r="J62" s="164">
        <v>0</v>
      </c>
    </row>
    <row r="63" spans="1:10" ht="15.75">
      <c r="A63" s="168" t="s">
        <v>57</v>
      </c>
      <c r="B63" s="164">
        <v>0</v>
      </c>
      <c r="C63" s="164">
        <v>0</v>
      </c>
      <c r="D63" s="164">
        <v>0</v>
      </c>
      <c r="E63" s="164">
        <v>0</v>
      </c>
      <c r="F63" s="164">
        <v>0</v>
      </c>
      <c r="G63" s="164">
        <v>0</v>
      </c>
      <c r="H63" s="164">
        <v>0</v>
      </c>
      <c r="I63" s="164">
        <v>0</v>
      </c>
      <c r="J63" s="164">
        <v>0</v>
      </c>
    </row>
    <row r="64" spans="1:10" ht="15.75">
      <c r="A64" s="168"/>
      <c r="B64" s="164"/>
      <c r="C64" s="164"/>
      <c r="D64" s="164"/>
      <c r="E64" s="164"/>
      <c r="F64" s="164"/>
      <c r="G64" s="164"/>
      <c r="H64" s="164"/>
      <c r="I64" s="164"/>
      <c r="J64" s="164"/>
    </row>
    <row r="65" spans="1:10" ht="15.75">
      <c r="A65" s="168" t="s">
        <v>58</v>
      </c>
      <c r="B65" s="164">
        <v>0</v>
      </c>
      <c r="C65" s="164">
        <v>0</v>
      </c>
      <c r="D65" s="164">
        <v>0</v>
      </c>
      <c r="E65" s="164">
        <v>0</v>
      </c>
      <c r="F65" s="164">
        <v>0</v>
      </c>
      <c r="G65" s="164">
        <v>0</v>
      </c>
      <c r="H65" s="164">
        <v>0</v>
      </c>
      <c r="I65" s="164">
        <v>0</v>
      </c>
      <c r="J65" s="164">
        <v>0</v>
      </c>
    </row>
    <row r="66" spans="1:10" ht="15.75">
      <c r="A66" s="168" t="s">
        <v>59</v>
      </c>
      <c r="B66" s="164">
        <v>0</v>
      </c>
      <c r="C66" s="164">
        <v>0</v>
      </c>
      <c r="D66" s="164">
        <v>0</v>
      </c>
      <c r="E66" s="164">
        <v>0</v>
      </c>
      <c r="F66" s="164">
        <v>0</v>
      </c>
      <c r="G66" s="164">
        <v>0</v>
      </c>
      <c r="H66" s="164">
        <v>0</v>
      </c>
      <c r="I66" s="164">
        <v>0</v>
      </c>
      <c r="J66" s="164">
        <v>0</v>
      </c>
    </row>
    <row r="67" spans="1:10" ht="15.75">
      <c r="A67" s="168" t="s">
        <v>60</v>
      </c>
      <c r="B67" s="164">
        <v>576</v>
      </c>
      <c r="C67" s="164">
        <v>162</v>
      </c>
      <c r="D67" s="164">
        <v>0</v>
      </c>
      <c r="E67" s="164">
        <v>405</v>
      </c>
      <c r="F67" s="164">
        <v>155</v>
      </c>
      <c r="G67" s="164">
        <v>9</v>
      </c>
      <c r="H67" s="164">
        <v>0</v>
      </c>
      <c r="I67" s="164">
        <v>0</v>
      </c>
      <c r="J67" s="164">
        <v>0</v>
      </c>
    </row>
    <row r="68" spans="1:10" ht="15.75">
      <c r="A68" s="168" t="s">
        <v>61</v>
      </c>
      <c r="B68" s="164">
        <v>0</v>
      </c>
      <c r="C68" s="164">
        <v>0</v>
      </c>
      <c r="D68" s="164">
        <v>0</v>
      </c>
      <c r="E68" s="164">
        <v>0</v>
      </c>
      <c r="F68" s="164">
        <v>0</v>
      </c>
      <c r="G68" s="164">
        <v>0</v>
      </c>
      <c r="H68" s="164">
        <v>0</v>
      </c>
      <c r="I68" s="164">
        <v>0</v>
      </c>
      <c r="J68" s="164">
        <v>0</v>
      </c>
    </row>
    <row r="69" spans="1:10" ht="15.75">
      <c r="A69" s="168" t="s">
        <v>62</v>
      </c>
      <c r="B69" s="164">
        <v>0</v>
      </c>
      <c r="C69" s="164">
        <v>0</v>
      </c>
      <c r="D69" s="164">
        <v>0</v>
      </c>
      <c r="E69" s="164">
        <v>0</v>
      </c>
      <c r="F69" s="164">
        <v>0</v>
      </c>
      <c r="G69" s="164">
        <v>0</v>
      </c>
      <c r="H69" s="164">
        <v>0</v>
      </c>
      <c r="I69" s="164">
        <v>0</v>
      </c>
      <c r="J69" s="164">
        <v>0</v>
      </c>
    </row>
    <row r="70" spans="1:10" ht="15.75">
      <c r="A70" s="168"/>
      <c r="B70" s="164"/>
      <c r="C70" s="164"/>
      <c r="D70" s="164"/>
      <c r="E70" s="164"/>
      <c r="F70" s="164"/>
      <c r="G70" s="164"/>
      <c r="H70" s="164"/>
      <c r="I70" s="164"/>
      <c r="J70" s="164"/>
    </row>
    <row r="71" spans="1:10" ht="15.75">
      <c r="A71" s="168" t="s">
        <v>63</v>
      </c>
      <c r="B71" s="164">
        <v>5475</v>
      </c>
      <c r="C71" s="164">
        <v>315</v>
      </c>
      <c r="D71" s="164">
        <v>0</v>
      </c>
      <c r="E71" s="164">
        <v>4723</v>
      </c>
      <c r="F71" s="164">
        <v>1465</v>
      </c>
      <c r="G71" s="164">
        <v>437</v>
      </c>
      <c r="H71" s="164">
        <v>0</v>
      </c>
      <c r="I71" s="164">
        <v>0</v>
      </c>
      <c r="J71" s="164">
        <v>0</v>
      </c>
    </row>
    <row r="72" spans="1:10" ht="15.75">
      <c r="A72" s="168" t="s">
        <v>64</v>
      </c>
      <c r="B72" s="164">
        <v>0</v>
      </c>
      <c r="C72" s="164">
        <v>0</v>
      </c>
      <c r="D72" s="164">
        <v>0</v>
      </c>
      <c r="E72" s="164">
        <v>0</v>
      </c>
      <c r="F72" s="164">
        <v>0</v>
      </c>
      <c r="G72" s="164">
        <v>0</v>
      </c>
      <c r="H72" s="164">
        <v>0</v>
      </c>
      <c r="I72" s="164">
        <v>0</v>
      </c>
      <c r="J72" s="164">
        <v>0</v>
      </c>
    </row>
    <row r="73" spans="1:10" ht="15.75">
      <c r="A73" s="168" t="s">
        <v>65</v>
      </c>
      <c r="B73" s="164">
        <v>391</v>
      </c>
      <c r="C73" s="164">
        <v>14</v>
      </c>
      <c r="D73" s="164">
        <v>0</v>
      </c>
      <c r="E73" s="164">
        <v>305</v>
      </c>
      <c r="F73" s="164">
        <v>101</v>
      </c>
      <c r="G73" s="164">
        <v>72</v>
      </c>
      <c r="H73" s="164">
        <v>0</v>
      </c>
      <c r="I73" s="164">
        <v>0</v>
      </c>
      <c r="J73" s="164">
        <v>0</v>
      </c>
    </row>
    <row r="74" spans="1:10" ht="16.5" thickBot="1">
      <c r="A74" s="157" t="s">
        <v>66</v>
      </c>
      <c r="B74" s="165">
        <v>2</v>
      </c>
      <c r="C74" s="165">
        <v>0</v>
      </c>
      <c r="D74" s="165">
        <v>0</v>
      </c>
      <c r="E74" s="165">
        <v>2</v>
      </c>
      <c r="F74" s="165">
        <v>2</v>
      </c>
      <c r="G74" s="165">
        <v>0</v>
      </c>
      <c r="H74" s="165">
        <v>0</v>
      </c>
      <c r="I74" s="165">
        <v>0</v>
      </c>
      <c r="J74" s="165">
        <v>0</v>
      </c>
    </row>
    <row r="75" ht="12.75">
      <c r="A75" t="s">
        <v>238</v>
      </c>
    </row>
    <row r="77" ht="12.75">
      <c r="A77" t="s">
        <v>413</v>
      </c>
    </row>
  </sheetData>
  <mergeCells count="5">
    <mergeCell ref="G7:J7"/>
    <mergeCell ref="A2:J2"/>
    <mergeCell ref="A3:J3"/>
    <mergeCell ref="A4:J4"/>
    <mergeCell ref="B6:J6"/>
  </mergeCells>
  <printOptions/>
  <pageMargins left="1" right="0.25" top="1" bottom="1" header="0.5" footer="0.5"/>
  <pageSetup fitToHeight="1" fitToWidth="1" horizontalDpi="600" verticalDpi="600" orientation="portrait" scale="48"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R79"/>
  <sheetViews>
    <sheetView workbookViewId="0" topLeftCell="A1">
      <selection activeCell="A1" sqref="A1"/>
    </sheetView>
  </sheetViews>
  <sheetFormatPr defaultColWidth="9.140625" defaultRowHeight="12.75"/>
  <cols>
    <col min="1" max="1" width="18.140625" style="0" customWidth="1"/>
    <col min="2" max="2" width="10.7109375" style="0" customWidth="1"/>
    <col min="3" max="3" width="13.421875" style="0" customWidth="1"/>
    <col min="4" max="4" width="12.140625" style="0" customWidth="1"/>
    <col min="5" max="5" width="12.421875" style="0" customWidth="1"/>
    <col min="6" max="6" width="11.00390625" style="0" customWidth="1"/>
    <col min="7" max="7" width="11.421875" style="0" customWidth="1"/>
    <col min="8" max="8" width="10.28125" style="0" customWidth="1"/>
    <col min="9" max="9" width="10.00390625" style="0" customWidth="1"/>
    <col min="10" max="10" width="9.28125" style="0" customWidth="1"/>
    <col min="11" max="11" width="9.8515625" style="0" customWidth="1"/>
    <col min="12" max="12" width="10.7109375" style="0" customWidth="1"/>
    <col min="13" max="13" width="9.28125" style="0" customWidth="1"/>
    <col min="14" max="14" width="12.7109375" style="0" customWidth="1"/>
    <col min="15" max="15" width="13.7109375" style="0" customWidth="1"/>
    <col min="16" max="16" width="14.28125" style="0" customWidth="1"/>
    <col min="17" max="17" width="12.7109375" style="0" customWidth="1"/>
    <col min="18" max="18" width="8.140625" style="0" customWidth="1"/>
  </cols>
  <sheetData>
    <row r="1" spans="1:18" ht="12.75">
      <c r="A1" s="22"/>
      <c r="B1" s="22"/>
      <c r="C1" s="22"/>
      <c r="D1" s="22"/>
      <c r="E1" s="22"/>
      <c r="F1" s="22"/>
      <c r="G1" s="22"/>
      <c r="H1" s="22"/>
      <c r="I1" s="22"/>
      <c r="J1" s="22"/>
      <c r="K1" s="22"/>
      <c r="L1" s="22"/>
      <c r="M1" s="22"/>
      <c r="N1" s="22"/>
      <c r="O1" s="22"/>
      <c r="P1" s="22" t="s">
        <v>245</v>
      </c>
      <c r="Q1" s="22"/>
      <c r="R1" s="22"/>
    </row>
    <row r="2" spans="1:18" ht="12.75">
      <c r="A2" s="245" t="s">
        <v>0</v>
      </c>
      <c r="B2" s="245"/>
      <c r="C2" s="245"/>
      <c r="D2" s="245"/>
      <c r="E2" s="245"/>
      <c r="F2" s="245"/>
      <c r="G2" s="245"/>
      <c r="H2" s="245"/>
      <c r="I2" s="245"/>
      <c r="J2" s="245"/>
      <c r="K2" s="245"/>
      <c r="L2" s="245"/>
      <c r="M2" s="245"/>
      <c r="N2" s="245"/>
      <c r="O2" s="245"/>
      <c r="P2" s="245"/>
      <c r="Q2" s="22"/>
      <c r="R2" s="22"/>
    </row>
    <row r="3" spans="1:18" ht="12.75">
      <c r="A3" s="245" t="s">
        <v>244</v>
      </c>
      <c r="B3" s="245"/>
      <c r="C3" s="245"/>
      <c r="D3" s="245"/>
      <c r="E3" s="245"/>
      <c r="F3" s="245"/>
      <c r="G3" s="245"/>
      <c r="H3" s="245"/>
      <c r="I3" s="245"/>
      <c r="J3" s="245"/>
      <c r="K3" s="245"/>
      <c r="L3" s="245"/>
      <c r="M3" s="245"/>
      <c r="N3" s="245"/>
      <c r="O3" s="245"/>
      <c r="P3" s="245"/>
      <c r="Q3" s="22"/>
      <c r="R3" s="22"/>
    </row>
    <row r="4" spans="1:18" ht="12.75">
      <c r="A4" s="245" t="s">
        <v>406</v>
      </c>
      <c r="B4" s="245"/>
      <c r="C4" s="245"/>
      <c r="D4" s="245"/>
      <c r="E4" s="245"/>
      <c r="F4" s="245"/>
      <c r="G4" s="245"/>
      <c r="H4" s="245"/>
      <c r="I4" s="245"/>
      <c r="J4" s="245"/>
      <c r="K4" s="245"/>
      <c r="L4" s="245"/>
      <c r="M4" s="245"/>
      <c r="N4" s="245"/>
      <c r="O4" s="245"/>
      <c r="P4" s="245"/>
      <c r="Q4" s="22"/>
      <c r="R4" s="22"/>
    </row>
    <row r="5" spans="1:18" ht="12.75">
      <c r="A5" s="22"/>
      <c r="B5" s="22"/>
      <c r="C5" s="22"/>
      <c r="D5" s="22"/>
      <c r="E5" s="22"/>
      <c r="F5" s="22"/>
      <c r="G5" s="22"/>
      <c r="H5" s="22"/>
      <c r="I5" s="22"/>
      <c r="J5" s="22"/>
      <c r="K5" s="22"/>
      <c r="L5" s="22"/>
      <c r="M5" s="22"/>
      <c r="N5" s="22"/>
      <c r="O5" s="22"/>
      <c r="P5" s="22"/>
      <c r="Q5" s="22"/>
      <c r="R5" s="22"/>
    </row>
    <row r="6" spans="1:18" ht="13.5" thickBot="1">
      <c r="A6" s="22"/>
      <c r="B6" s="22"/>
      <c r="C6" s="22"/>
      <c r="D6" s="22"/>
      <c r="E6" s="22"/>
      <c r="F6" s="22"/>
      <c r="G6" s="22"/>
      <c r="H6" s="22"/>
      <c r="I6" s="22"/>
      <c r="J6" s="22"/>
      <c r="K6" s="22"/>
      <c r="L6" s="22"/>
      <c r="M6" s="22"/>
      <c r="N6" s="22"/>
      <c r="O6" s="22"/>
      <c r="P6" s="22"/>
      <c r="Q6" s="22"/>
      <c r="R6" s="22"/>
    </row>
    <row r="7" spans="1:18" ht="13.5" thickBot="1">
      <c r="A7" s="23"/>
      <c r="B7" s="26"/>
      <c r="C7" s="27"/>
      <c r="D7" s="27"/>
      <c r="E7" s="246" t="s">
        <v>241</v>
      </c>
      <c r="F7" s="247"/>
      <c r="G7" s="247"/>
      <c r="H7" s="247"/>
      <c r="I7" s="247"/>
      <c r="J7" s="247"/>
      <c r="K7" s="247"/>
      <c r="L7" s="247"/>
      <c r="M7" s="247"/>
      <c r="N7" s="247"/>
      <c r="O7" s="247"/>
      <c r="P7" s="247"/>
      <c r="Q7" s="247"/>
      <c r="R7" s="248"/>
    </row>
    <row r="8" spans="1:18" ht="12.75">
      <c r="A8" s="24"/>
      <c r="B8" s="29" t="s">
        <v>68</v>
      </c>
      <c r="C8" s="29" t="s">
        <v>69</v>
      </c>
      <c r="D8" s="29" t="s">
        <v>69</v>
      </c>
      <c r="E8" s="24"/>
      <c r="F8" s="31" t="s">
        <v>97</v>
      </c>
      <c r="G8" s="31" t="s">
        <v>97</v>
      </c>
      <c r="H8" s="24"/>
      <c r="I8" s="117"/>
      <c r="J8" s="24"/>
      <c r="K8" s="37"/>
      <c r="L8" s="24"/>
      <c r="M8" s="24"/>
      <c r="N8" s="31" t="s">
        <v>72</v>
      </c>
      <c r="O8" s="31" t="s">
        <v>73</v>
      </c>
      <c r="P8" s="24"/>
      <c r="Q8" s="23" t="s">
        <v>187</v>
      </c>
      <c r="R8" s="23"/>
    </row>
    <row r="9" spans="1:18" ht="12.75">
      <c r="A9" s="24"/>
      <c r="B9" s="31" t="s">
        <v>69</v>
      </c>
      <c r="C9" s="31" t="s">
        <v>404</v>
      </c>
      <c r="D9" s="31" t="s">
        <v>75</v>
      </c>
      <c r="E9" s="31" t="s">
        <v>76</v>
      </c>
      <c r="F9" s="31" t="s">
        <v>70</v>
      </c>
      <c r="G9" s="31" t="s">
        <v>71</v>
      </c>
      <c r="H9" s="31" t="s">
        <v>77</v>
      </c>
      <c r="I9" s="32" t="s">
        <v>78</v>
      </c>
      <c r="J9" s="31" t="s">
        <v>79</v>
      </c>
      <c r="K9" s="33" t="s">
        <v>80</v>
      </c>
      <c r="L9" s="31" t="s">
        <v>81</v>
      </c>
      <c r="M9" s="31" t="s">
        <v>82</v>
      </c>
      <c r="N9" s="31" t="s">
        <v>83</v>
      </c>
      <c r="O9" s="31" t="s">
        <v>84</v>
      </c>
      <c r="P9" s="24" t="s">
        <v>85</v>
      </c>
      <c r="Q9" s="24" t="s">
        <v>100</v>
      </c>
      <c r="R9" s="24"/>
    </row>
    <row r="10" spans="1:18" ht="13.5" thickBot="1">
      <c r="A10" s="25" t="s">
        <v>3</v>
      </c>
      <c r="B10" s="28" t="s">
        <v>86</v>
      </c>
      <c r="C10" s="28" t="s">
        <v>403</v>
      </c>
      <c r="D10" s="28" t="s">
        <v>86</v>
      </c>
      <c r="E10" s="28" t="s">
        <v>87</v>
      </c>
      <c r="F10" s="28" t="s">
        <v>87</v>
      </c>
      <c r="G10" s="28" t="s">
        <v>87</v>
      </c>
      <c r="H10" s="28" t="s">
        <v>88</v>
      </c>
      <c r="I10" s="35" t="s">
        <v>89</v>
      </c>
      <c r="J10" s="28" t="s">
        <v>90</v>
      </c>
      <c r="K10" s="36" t="s">
        <v>91</v>
      </c>
      <c r="L10" s="28" t="s">
        <v>72</v>
      </c>
      <c r="M10" s="28" t="s">
        <v>89</v>
      </c>
      <c r="N10" s="28" t="s">
        <v>87</v>
      </c>
      <c r="O10" s="28" t="s">
        <v>92</v>
      </c>
      <c r="P10" s="28" t="s">
        <v>93</v>
      </c>
      <c r="Q10" s="25" t="s">
        <v>188</v>
      </c>
      <c r="R10" s="25" t="s">
        <v>189</v>
      </c>
    </row>
    <row r="11" spans="1:18" ht="12.75">
      <c r="A11" s="207" t="s">
        <v>7</v>
      </c>
      <c r="B11" s="19">
        <f aca="true" t="shared" si="0" ref="B11:R11">SUM(B13:B76)</f>
        <v>1984560</v>
      </c>
      <c r="C11" s="19">
        <f t="shared" si="0"/>
        <v>952523</v>
      </c>
      <c r="D11" s="19">
        <f t="shared" si="0"/>
        <v>307784</v>
      </c>
      <c r="E11" s="19">
        <f t="shared" si="0"/>
        <v>163889</v>
      </c>
      <c r="F11" s="19">
        <f t="shared" si="0"/>
        <v>1118</v>
      </c>
      <c r="G11" s="19">
        <f t="shared" si="0"/>
        <v>2777</v>
      </c>
      <c r="H11" s="19">
        <f t="shared" si="0"/>
        <v>41104</v>
      </c>
      <c r="I11" s="19">
        <f t="shared" si="0"/>
        <v>721</v>
      </c>
      <c r="J11" s="62">
        <f t="shared" si="0"/>
        <v>55765</v>
      </c>
      <c r="K11" s="19">
        <f t="shared" si="0"/>
        <v>30409</v>
      </c>
      <c r="L11" s="19">
        <f t="shared" si="0"/>
        <v>46487</v>
      </c>
      <c r="M11" s="19">
        <f t="shared" si="0"/>
        <v>6371</v>
      </c>
      <c r="N11" s="19">
        <f t="shared" si="0"/>
        <v>7120</v>
      </c>
      <c r="O11" s="19">
        <f t="shared" si="0"/>
        <v>11455</v>
      </c>
      <c r="P11" s="19">
        <f t="shared" si="0"/>
        <v>402</v>
      </c>
      <c r="Q11" s="19">
        <f t="shared" si="0"/>
        <v>19145</v>
      </c>
      <c r="R11" s="19">
        <f t="shared" si="0"/>
        <v>6043</v>
      </c>
    </row>
    <row r="12" spans="1:18" ht="12.75">
      <c r="A12" s="117"/>
      <c r="B12" s="20"/>
      <c r="C12" s="20"/>
      <c r="D12" s="20"/>
      <c r="E12" s="20"/>
      <c r="F12" s="20"/>
      <c r="G12" s="20"/>
      <c r="H12" s="20"/>
      <c r="I12" s="20"/>
      <c r="J12" s="20"/>
      <c r="K12" s="20"/>
      <c r="L12" s="20"/>
      <c r="M12" s="20"/>
      <c r="N12" s="20"/>
      <c r="O12" s="20"/>
      <c r="P12" s="20"/>
      <c r="Q12" s="21"/>
      <c r="R12" s="21"/>
    </row>
    <row r="13" spans="1:18" ht="12.75">
      <c r="A13" s="117" t="s">
        <v>8</v>
      </c>
      <c r="B13" s="21">
        <v>19154</v>
      </c>
      <c r="C13" s="164">
        <v>7893</v>
      </c>
      <c r="D13" s="164">
        <v>2990</v>
      </c>
      <c r="E13" s="164">
        <v>1884</v>
      </c>
      <c r="F13" s="164">
        <v>38</v>
      </c>
      <c r="G13" s="164">
        <v>111</v>
      </c>
      <c r="H13" s="164">
        <v>132</v>
      </c>
      <c r="I13" s="164">
        <v>1</v>
      </c>
      <c r="J13" s="164">
        <v>762</v>
      </c>
      <c r="K13" s="164">
        <v>19</v>
      </c>
      <c r="L13" s="164">
        <v>439</v>
      </c>
      <c r="M13" s="164">
        <v>0</v>
      </c>
      <c r="N13" s="164">
        <v>0</v>
      </c>
      <c r="O13" s="164">
        <v>198</v>
      </c>
      <c r="P13" s="164">
        <v>0</v>
      </c>
      <c r="Q13" s="164">
        <v>0</v>
      </c>
      <c r="R13" s="164">
        <v>21</v>
      </c>
    </row>
    <row r="14" spans="1:18" ht="12.75">
      <c r="A14" s="117" t="s">
        <v>9</v>
      </c>
      <c r="B14" s="21">
        <v>4926</v>
      </c>
      <c r="C14" s="164">
        <v>2891</v>
      </c>
      <c r="D14" s="164">
        <v>1259</v>
      </c>
      <c r="E14" s="164">
        <v>923</v>
      </c>
      <c r="F14" s="164">
        <v>0</v>
      </c>
      <c r="G14" s="164">
        <v>8</v>
      </c>
      <c r="H14" s="164">
        <v>23</v>
      </c>
      <c r="I14" s="164">
        <v>3</v>
      </c>
      <c r="J14" s="164">
        <v>273</v>
      </c>
      <c r="K14" s="164">
        <v>103</v>
      </c>
      <c r="L14" s="164">
        <v>246</v>
      </c>
      <c r="M14" s="164">
        <v>0</v>
      </c>
      <c r="N14" s="164">
        <v>0</v>
      </c>
      <c r="O14" s="164">
        <v>32</v>
      </c>
      <c r="P14" s="164">
        <v>0</v>
      </c>
      <c r="Q14" s="164">
        <v>0</v>
      </c>
      <c r="R14" s="164">
        <v>108</v>
      </c>
    </row>
    <row r="15" spans="1:18" ht="12.75">
      <c r="A15" s="117" t="s">
        <v>12</v>
      </c>
      <c r="B15" s="21">
        <v>49559</v>
      </c>
      <c r="C15" s="164">
        <v>25929</v>
      </c>
      <c r="D15" s="164">
        <v>6610</v>
      </c>
      <c r="E15" s="164">
        <v>4351</v>
      </c>
      <c r="F15" s="164">
        <v>0</v>
      </c>
      <c r="G15" s="164">
        <v>1</v>
      </c>
      <c r="H15" s="164">
        <v>868</v>
      </c>
      <c r="I15" s="164">
        <v>5</v>
      </c>
      <c r="J15" s="164">
        <v>1734</v>
      </c>
      <c r="K15" s="164">
        <v>229</v>
      </c>
      <c r="L15" s="164">
        <v>1011</v>
      </c>
      <c r="M15" s="164">
        <v>20</v>
      </c>
      <c r="N15" s="164">
        <v>12</v>
      </c>
      <c r="O15" s="164">
        <v>132</v>
      </c>
      <c r="P15" s="164">
        <v>0</v>
      </c>
      <c r="Q15" s="164">
        <v>0</v>
      </c>
      <c r="R15" s="164">
        <v>0</v>
      </c>
    </row>
    <row r="16" spans="1:18" ht="12.75">
      <c r="A16" s="117" t="s">
        <v>14</v>
      </c>
      <c r="B16" s="21">
        <v>10023</v>
      </c>
      <c r="C16" s="164">
        <v>4752</v>
      </c>
      <c r="D16" s="164">
        <v>1316</v>
      </c>
      <c r="E16" s="164">
        <v>655</v>
      </c>
      <c r="F16" s="164">
        <v>21</v>
      </c>
      <c r="G16" s="164">
        <v>17</v>
      </c>
      <c r="H16" s="164">
        <v>42</v>
      </c>
      <c r="I16" s="164">
        <v>22</v>
      </c>
      <c r="J16" s="164">
        <v>357</v>
      </c>
      <c r="K16" s="164">
        <v>2</v>
      </c>
      <c r="L16" s="164">
        <v>342</v>
      </c>
      <c r="M16" s="164">
        <v>11</v>
      </c>
      <c r="N16" s="164">
        <v>5</v>
      </c>
      <c r="O16" s="164">
        <v>22</v>
      </c>
      <c r="P16" s="164">
        <v>0</v>
      </c>
      <c r="Q16" s="164">
        <v>0</v>
      </c>
      <c r="R16" s="164">
        <v>0</v>
      </c>
    </row>
    <row r="17" spans="1:18" ht="12.75">
      <c r="A17" s="117" t="s">
        <v>15</v>
      </c>
      <c r="B17" s="21">
        <v>456666</v>
      </c>
      <c r="C17" s="164">
        <v>190245</v>
      </c>
      <c r="D17" s="164">
        <v>44091</v>
      </c>
      <c r="E17" s="164">
        <v>32305</v>
      </c>
      <c r="F17" s="164">
        <v>190</v>
      </c>
      <c r="G17" s="164">
        <v>0</v>
      </c>
      <c r="H17" s="164">
        <v>1038</v>
      </c>
      <c r="I17" s="164">
        <v>164</v>
      </c>
      <c r="J17" s="164">
        <v>4876</v>
      </c>
      <c r="K17" s="164">
        <v>1369</v>
      </c>
      <c r="L17" s="164">
        <v>6682</v>
      </c>
      <c r="M17" s="164">
        <v>18</v>
      </c>
      <c r="N17" s="164">
        <v>347</v>
      </c>
      <c r="O17" s="164">
        <v>1106</v>
      </c>
      <c r="P17" s="164">
        <v>0</v>
      </c>
      <c r="Q17" s="164">
        <v>0</v>
      </c>
      <c r="R17" s="164">
        <v>0</v>
      </c>
    </row>
    <row r="18" spans="1:18" ht="12.75">
      <c r="A18" s="117"/>
      <c r="B18" s="21"/>
      <c r="C18" s="164"/>
      <c r="D18" s="164"/>
      <c r="E18" s="164"/>
      <c r="F18" s="164"/>
      <c r="G18" s="164"/>
      <c r="H18" s="164"/>
      <c r="I18" s="164"/>
      <c r="J18" s="164"/>
      <c r="K18" s="164"/>
      <c r="L18" s="164"/>
      <c r="M18" s="164"/>
      <c r="N18" s="164"/>
      <c r="O18" s="164"/>
      <c r="P18" s="164"/>
      <c r="Q18" s="164"/>
      <c r="R18" s="164"/>
    </row>
    <row r="19" spans="1:18" ht="12.75">
      <c r="A19" s="117" t="s">
        <v>17</v>
      </c>
      <c r="B19" s="21">
        <v>14623</v>
      </c>
      <c r="C19" s="164">
        <v>8483</v>
      </c>
      <c r="D19" s="164">
        <v>2996</v>
      </c>
      <c r="E19" s="164">
        <v>1284</v>
      </c>
      <c r="F19" s="164">
        <v>12</v>
      </c>
      <c r="G19" s="164">
        <v>60</v>
      </c>
      <c r="H19" s="164">
        <v>302</v>
      </c>
      <c r="I19" s="164">
        <v>0</v>
      </c>
      <c r="J19" s="164">
        <v>278</v>
      </c>
      <c r="K19" s="164">
        <v>459</v>
      </c>
      <c r="L19" s="164">
        <v>790</v>
      </c>
      <c r="M19" s="164">
        <v>25</v>
      </c>
      <c r="N19" s="164">
        <v>211</v>
      </c>
      <c r="O19" s="164">
        <v>286</v>
      </c>
      <c r="P19" s="164">
        <v>7</v>
      </c>
      <c r="Q19" s="164">
        <v>0</v>
      </c>
      <c r="R19" s="164">
        <v>0</v>
      </c>
    </row>
    <row r="20" spans="1:18" ht="12.75">
      <c r="A20" s="117" t="s">
        <v>18</v>
      </c>
      <c r="B20" s="21">
        <v>20720</v>
      </c>
      <c r="C20" s="164">
        <v>9570</v>
      </c>
      <c r="D20" s="164">
        <v>2323</v>
      </c>
      <c r="E20" s="164">
        <v>1753</v>
      </c>
      <c r="F20" s="164">
        <v>60</v>
      </c>
      <c r="G20" s="164">
        <v>8</v>
      </c>
      <c r="H20" s="164">
        <v>0</v>
      </c>
      <c r="I20" s="164">
        <v>15</v>
      </c>
      <c r="J20" s="164">
        <v>133</v>
      </c>
      <c r="K20" s="164">
        <v>17</v>
      </c>
      <c r="L20" s="164">
        <v>527</v>
      </c>
      <c r="M20" s="164">
        <v>0</v>
      </c>
      <c r="N20" s="164">
        <v>31</v>
      </c>
      <c r="O20" s="164">
        <v>38</v>
      </c>
      <c r="P20" s="164">
        <v>0</v>
      </c>
      <c r="Q20" s="164">
        <v>0</v>
      </c>
      <c r="R20" s="164">
        <v>232</v>
      </c>
    </row>
    <row r="21" spans="1:18" ht="12.75">
      <c r="A21" s="117" t="s">
        <v>19</v>
      </c>
      <c r="B21" s="21">
        <v>5643</v>
      </c>
      <c r="C21" s="164">
        <v>2933</v>
      </c>
      <c r="D21" s="164">
        <v>647</v>
      </c>
      <c r="E21" s="164">
        <v>362</v>
      </c>
      <c r="F21" s="164">
        <v>0</v>
      </c>
      <c r="G21" s="164">
        <v>0</v>
      </c>
      <c r="H21" s="164">
        <v>370</v>
      </c>
      <c r="I21" s="164">
        <v>0</v>
      </c>
      <c r="J21" s="164">
        <v>0</v>
      </c>
      <c r="K21" s="164">
        <v>0</v>
      </c>
      <c r="L21" s="164">
        <v>0</v>
      </c>
      <c r="M21" s="164">
        <v>0</v>
      </c>
      <c r="N21" s="164">
        <v>1</v>
      </c>
      <c r="O21" s="164">
        <v>18</v>
      </c>
      <c r="P21" s="164">
        <v>0</v>
      </c>
      <c r="Q21" s="164">
        <v>0</v>
      </c>
      <c r="R21" s="164">
        <v>0</v>
      </c>
    </row>
    <row r="22" spans="1:18" ht="12.75">
      <c r="A22" s="117" t="s">
        <v>20</v>
      </c>
      <c r="B22" s="21">
        <v>17174</v>
      </c>
      <c r="C22" s="164">
        <v>9245</v>
      </c>
      <c r="D22" s="164">
        <v>1683</v>
      </c>
      <c r="E22" s="164">
        <v>1462</v>
      </c>
      <c r="F22" s="164">
        <v>0</v>
      </c>
      <c r="G22" s="164">
        <v>0</v>
      </c>
      <c r="H22" s="164">
        <v>36</v>
      </c>
      <c r="I22" s="164">
        <v>0</v>
      </c>
      <c r="J22" s="164">
        <v>157</v>
      </c>
      <c r="K22" s="164">
        <v>0</v>
      </c>
      <c r="L22" s="164">
        <v>89</v>
      </c>
      <c r="M22" s="164">
        <v>0</v>
      </c>
      <c r="N22" s="164">
        <v>9</v>
      </c>
      <c r="O22" s="164">
        <v>0</v>
      </c>
      <c r="P22" s="164">
        <v>0</v>
      </c>
      <c r="Q22" s="164">
        <v>0</v>
      </c>
      <c r="R22" s="164">
        <v>0</v>
      </c>
    </row>
    <row r="23" spans="1:18" ht="12.75">
      <c r="A23" s="117" t="s">
        <v>21</v>
      </c>
      <c r="B23" s="21">
        <v>57457</v>
      </c>
      <c r="C23" s="164">
        <v>17081</v>
      </c>
      <c r="D23" s="164">
        <v>7125</v>
      </c>
      <c r="E23" s="164">
        <v>3215</v>
      </c>
      <c r="F23" s="164">
        <v>88</v>
      </c>
      <c r="G23" s="164">
        <v>35</v>
      </c>
      <c r="H23" s="164">
        <v>401</v>
      </c>
      <c r="I23" s="164">
        <v>0</v>
      </c>
      <c r="J23" s="164">
        <v>1791</v>
      </c>
      <c r="K23" s="164">
        <v>970</v>
      </c>
      <c r="L23" s="164">
        <v>1510</v>
      </c>
      <c r="M23" s="164">
        <v>0</v>
      </c>
      <c r="N23" s="164">
        <v>296</v>
      </c>
      <c r="O23" s="164">
        <v>838</v>
      </c>
      <c r="P23" s="164">
        <v>17</v>
      </c>
      <c r="Q23" s="164">
        <v>0</v>
      </c>
      <c r="R23" s="164">
        <v>0</v>
      </c>
    </row>
    <row r="24" spans="1:18" ht="12.75">
      <c r="A24" s="117"/>
      <c r="B24" s="21"/>
      <c r="C24" s="164"/>
      <c r="D24" s="164"/>
      <c r="E24" s="164"/>
      <c r="F24" s="164"/>
      <c r="G24" s="164"/>
      <c r="H24" s="164"/>
      <c r="I24" s="164"/>
      <c r="J24" s="164"/>
      <c r="K24" s="164"/>
      <c r="L24" s="164"/>
      <c r="M24" s="164"/>
      <c r="N24" s="164"/>
      <c r="O24" s="164"/>
      <c r="P24" s="164"/>
      <c r="Q24" s="164"/>
      <c r="R24" s="164"/>
    </row>
    <row r="25" spans="1:18" ht="12.75">
      <c r="A25" s="117" t="s">
        <v>23</v>
      </c>
      <c r="B25" s="21">
        <v>53215</v>
      </c>
      <c r="C25" s="164">
        <v>25230</v>
      </c>
      <c r="D25" s="164">
        <v>6052</v>
      </c>
      <c r="E25" s="164">
        <v>2207</v>
      </c>
      <c r="F25" s="164">
        <v>13</v>
      </c>
      <c r="G25" s="164">
        <v>22</v>
      </c>
      <c r="H25" s="164">
        <v>948</v>
      </c>
      <c r="I25" s="164">
        <v>117</v>
      </c>
      <c r="J25" s="164">
        <v>791</v>
      </c>
      <c r="K25" s="164">
        <v>567</v>
      </c>
      <c r="L25" s="164">
        <v>1946</v>
      </c>
      <c r="M25" s="164">
        <v>76</v>
      </c>
      <c r="N25" s="164">
        <v>7</v>
      </c>
      <c r="O25" s="164">
        <v>111</v>
      </c>
      <c r="P25" s="164">
        <v>306</v>
      </c>
      <c r="Q25" s="164">
        <v>0</v>
      </c>
      <c r="R25" s="164">
        <v>132</v>
      </c>
    </row>
    <row r="26" spans="1:18" ht="12.75">
      <c r="A26" s="117" t="s">
        <v>24</v>
      </c>
      <c r="B26" s="21" t="s">
        <v>261</v>
      </c>
      <c r="C26" s="164" t="s">
        <v>261</v>
      </c>
      <c r="D26" s="164" t="s">
        <v>261</v>
      </c>
      <c r="E26" s="164" t="s">
        <v>261</v>
      </c>
      <c r="F26" s="164" t="s">
        <v>261</v>
      </c>
      <c r="G26" s="164" t="s">
        <v>261</v>
      </c>
      <c r="H26" s="164" t="s">
        <v>261</v>
      </c>
      <c r="I26" s="164" t="s">
        <v>261</v>
      </c>
      <c r="J26" s="164" t="s">
        <v>261</v>
      </c>
      <c r="K26" s="164" t="s">
        <v>261</v>
      </c>
      <c r="L26" s="164" t="s">
        <v>261</v>
      </c>
      <c r="M26" s="164" t="s">
        <v>261</v>
      </c>
      <c r="N26" s="164" t="s">
        <v>261</v>
      </c>
      <c r="O26" s="164" t="s">
        <v>261</v>
      </c>
      <c r="P26" s="164" t="s">
        <v>261</v>
      </c>
      <c r="Q26" s="164" t="s">
        <v>261</v>
      </c>
      <c r="R26" s="164" t="s">
        <v>261</v>
      </c>
    </row>
    <row r="27" spans="1:18" ht="12.75">
      <c r="A27" s="117" t="s">
        <v>25</v>
      </c>
      <c r="B27" s="21">
        <v>8864</v>
      </c>
      <c r="C27" s="164">
        <v>3468</v>
      </c>
      <c r="D27" s="164">
        <v>2453</v>
      </c>
      <c r="E27" s="164">
        <v>1963</v>
      </c>
      <c r="F27" s="164">
        <v>0</v>
      </c>
      <c r="G27" s="164">
        <v>0</v>
      </c>
      <c r="H27" s="164">
        <v>415</v>
      </c>
      <c r="I27" s="164">
        <v>6</v>
      </c>
      <c r="J27" s="164">
        <v>670</v>
      </c>
      <c r="K27" s="164">
        <v>6</v>
      </c>
      <c r="L27" s="164">
        <v>480</v>
      </c>
      <c r="M27" s="164">
        <v>35</v>
      </c>
      <c r="N27" s="164">
        <v>23</v>
      </c>
      <c r="O27" s="164">
        <v>12</v>
      </c>
      <c r="P27" s="164">
        <v>0</v>
      </c>
      <c r="Q27" s="164">
        <v>0</v>
      </c>
      <c r="R27" s="164">
        <v>0</v>
      </c>
    </row>
    <row r="28" spans="1:18" ht="12.75">
      <c r="A28" s="117" t="s">
        <v>26</v>
      </c>
      <c r="B28" s="21">
        <v>1848</v>
      </c>
      <c r="C28" s="164">
        <v>575</v>
      </c>
      <c r="D28" s="164">
        <v>250</v>
      </c>
      <c r="E28" s="164">
        <v>149</v>
      </c>
      <c r="F28" s="164">
        <v>0</v>
      </c>
      <c r="G28" s="164">
        <v>1</v>
      </c>
      <c r="H28" s="164">
        <v>20</v>
      </c>
      <c r="I28" s="164">
        <v>0</v>
      </c>
      <c r="J28" s="164">
        <v>117</v>
      </c>
      <c r="K28" s="164">
        <v>7</v>
      </c>
      <c r="L28" s="164">
        <v>112</v>
      </c>
      <c r="M28" s="164">
        <v>0</v>
      </c>
      <c r="N28" s="164">
        <v>0</v>
      </c>
      <c r="O28" s="164">
        <v>5</v>
      </c>
      <c r="P28" s="164">
        <v>0</v>
      </c>
      <c r="Q28" s="164">
        <v>0</v>
      </c>
      <c r="R28" s="164">
        <v>79</v>
      </c>
    </row>
    <row r="29" spans="1:18" ht="12.75">
      <c r="A29" s="117" t="s">
        <v>27</v>
      </c>
      <c r="B29" s="21">
        <v>35660</v>
      </c>
      <c r="C29" s="164">
        <v>10552</v>
      </c>
      <c r="D29" s="164">
        <v>5181</v>
      </c>
      <c r="E29" s="164">
        <v>2654</v>
      </c>
      <c r="F29" s="164">
        <v>0</v>
      </c>
      <c r="G29" s="164">
        <v>0</v>
      </c>
      <c r="H29" s="164">
        <v>896</v>
      </c>
      <c r="I29" s="164">
        <v>0</v>
      </c>
      <c r="J29" s="164">
        <v>57</v>
      </c>
      <c r="K29" s="164">
        <v>149</v>
      </c>
      <c r="L29" s="164">
        <v>1606</v>
      </c>
      <c r="M29" s="164">
        <v>28</v>
      </c>
      <c r="N29" s="164">
        <v>224</v>
      </c>
      <c r="O29" s="164">
        <v>18</v>
      </c>
      <c r="P29" s="164">
        <v>0</v>
      </c>
      <c r="Q29" s="164">
        <v>0</v>
      </c>
      <c r="R29" s="164">
        <v>743</v>
      </c>
    </row>
    <row r="30" spans="1:18" ht="12.75">
      <c r="A30" s="117"/>
      <c r="B30" s="21"/>
      <c r="C30" s="164"/>
      <c r="D30" s="164"/>
      <c r="E30" s="164"/>
      <c r="F30" s="164"/>
      <c r="G30" s="164"/>
      <c r="H30" s="164"/>
      <c r="I30" s="164"/>
      <c r="J30" s="164"/>
      <c r="K30" s="164"/>
      <c r="L30" s="164"/>
      <c r="M30" s="164"/>
      <c r="N30" s="164"/>
      <c r="O30" s="164"/>
      <c r="P30" s="164"/>
      <c r="Q30" s="164"/>
      <c r="R30" s="164"/>
    </row>
    <row r="31" spans="1:18" ht="12.75">
      <c r="A31" s="117" t="s">
        <v>28</v>
      </c>
      <c r="B31" s="21">
        <v>50589</v>
      </c>
      <c r="C31" s="164">
        <v>24684</v>
      </c>
      <c r="D31" s="164">
        <v>7398</v>
      </c>
      <c r="E31" s="164">
        <v>5364</v>
      </c>
      <c r="F31" s="164">
        <v>41</v>
      </c>
      <c r="G31" s="164">
        <v>0</v>
      </c>
      <c r="H31" s="164">
        <v>82</v>
      </c>
      <c r="I31" s="164">
        <v>14</v>
      </c>
      <c r="J31" s="164">
        <v>1439</v>
      </c>
      <c r="K31" s="164">
        <v>0</v>
      </c>
      <c r="L31" s="164">
        <v>332</v>
      </c>
      <c r="M31" s="164">
        <v>164</v>
      </c>
      <c r="N31" s="164">
        <v>304</v>
      </c>
      <c r="O31" s="164">
        <v>410</v>
      </c>
      <c r="P31" s="164">
        <v>0</v>
      </c>
      <c r="Q31" s="164">
        <v>0</v>
      </c>
      <c r="R31" s="164">
        <v>0</v>
      </c>
    </row>
    <row r="32" spans="1:18" ht="12.75">
      <c r="A32" s="117" t="s">
        <v>29</v>
      </c>
      <c r="B32" s="21">
        <v>18286</v>
      </c>
      <c r="C32" s="164">
        <v>11589</v>
      </c>
      <c r="D32" s="164">
        <v>5798</v>
      </c>
      <c r="E32" s="164">
        <v>5040</v>
      </c>
      <c r="F32" s="164">
        <v>14</v>
      </c>
      <c r="G32" s="164">
        <v>0</v>
      </c>
      <c r="H32" s="164">
        <v>32</v>
      </c>
      <c r="I32" s="164">
        <v>0</v>
      </c>
      <c r="J32" s="164">
        <v>189</v>
      </c>
      <c r="K32" s="164">
        <v>9</v>
      </c>
      <c r="L32" s="164">
        <v>1241</v>
      </c>
      <c r="M32" s="164">
        <v>0</v>
      </c>
      <c r="N32" s="164">
        <v>0</v>
      </c>
      <c r="O32" s="164">
        <v>312</v>
      </c>
      <c r="P32" s="164">
        <v>0</v>
      </c>
      <c r="Q32" s="164">
        <v>0</v>
      </c>
      <c r="R32" s="164">
        <v>387</v>
      </c>
    </row>
    <row r="33" spans="1:18" ht="12.75">
      <c r="A33" s="117" t="s">
        <v>30</v>
      </c>
      <c r="B33" s="21">
        <v>16747</v>
      </c>
      <c r="C33" s="164">
        <v>10965</v>
      </c>
      <c r="D33" s="164">
        <v>9652</v>
      </c>
      <c r="E33" s="164">
        <v>2086</v>
      </c>
      <c r="F33" s="164">
        <v>0</v>
      </c>
      <c r="G33" s="164">
        <v>0</v>
      </c>
      <c r="H33" s="164">
        <v>697</v>
      </c>
      <c r="I33" s="164">
        <v>2</v>
      </c>
      <c r="J33" s="164">
        <v>1855</v>
      </c>
      <c r="K33" s="164">
        <v>6662</v>
      </c>
      <c r="L33" s="164">
        <v>249</v>
      </c>
      <c r="M33" s="164">
        <v>38</v>
      </c>
      <c r="N33" s="164">
        <v>26</v>
      </c>
      <c r="O33" s="164">
        <v>341</v>
      </c>
      <c r="P33" s="164">
        <v>0</v>
      </c>
      <c r="Q33" s="164">
        <v>0</v>
      </c>
      <c r="R33" s="164">
        <v>0</v>
      </c>
    </row>
    <row r="34" spans="1:18" ht="12.75">
      <c r="A34" s="117" t="s">
        <v>31</v>
      </c>
      <c r="B34" s="21">
        <v>35629</v>
      </c>
      <c r="C34" s="164">
        <v>16025</v>
      </c>
      <c r="D34" s="164">
        <v>6838</v>
      </c>
      <c r="E34" s="164">
        <v>3225</v>
      </c>
      <c r="F34" s="164">
        <v>22</v>
      </c>
      <c r="G34" s="164">
        <v>0</v>
      </c>
      <c r="H34" s="164">
        <v>372</v>
      </c>
      <c r="I34" s="164">
        <v>22</v>
      </c>
      <c r="J34" s="164">
        <v>482</v>
      </c>
      <c r="K34" s="164">
        <v>839</v>
      </c>
      <c r="L34" s="164">
        <v>2717</v>
      </c>
      <c r="M34" s="164">
        <v>206</v>
      </c>
      <c r="N34" s="164">
        <v>158</v>
      </c>
      <c r="O34" s="164">
        <v>0</v>
      </c>
      <c r="P34" s="164">
        <v>0</v>
      </c>
      <c r="Q34" s="164">
        <v>0</v>
      </c>
      <c r="R34" s="164">
        <v>60</v>
      </c>
    </row>
    <row r="35" spans="1:18" ht="12.75">
      <c r="A35" s="117" t="s">
        <v>32</v>
      </c>
      <c r="B35" s="21">
        <v>18777</v>
      </c>
      <c r="C35" s="164">
        <v>6925</v>
      </c>
      <c r="D35" s="164">
        <v>2466</v>
      </c>
      <c r="E35" s="164">
        <v>1443</v>
      </c>
      <c r="F35" s="164">
        <v>5</v>
      </c>
      <c r="G35" s="164">
        <v>7</v>
      </c>
      <c r="H35" s="164">
        <v>384</v>
      </c>
      <c r="I35" s="164">
        <v>15</v>
      </c>
      <c r="J35" s="164">
        <v>181</v>
      </c>
      <c r="K35" s="164">
        <v>0</v>
      </c>
      <c r="L35" s="164">
        <v>681</v>
      </c>
      <c r="M35" s="164">
        <v>0</v>
      </c>
      <c r="N35" s="164">
        <v>15</v>
      </c>
      <c r="O35" s="164">
        <v>206</v>
      </c>
      <c r="P35" s="164">
        <v>0</v>
      </c>
      <c r="Q35" s="164">
        <v>0</v>
      </c>
      <c r="R35" s="164">
        <v>0</v>
      </c>
    </row>
    <row r="36" spans="1:18" ht="12.75">
      <c r="A36" s="117"/>
      <c r="B36" s="21"/>
      <c r="C36" s="164"/>
      <c r="D36" s="164"/>
      <c r="E36" s="164"/>
      <c r="F36" s="164"/>
      <c r="G36" s="164"/>
      <c r="H36" s="164"/>
      <c r="I36" s="164"/>
      <c r="J36" s="164"/>
      <c r="K36" s="164"/>
      <c r="L36" s="164"/>
      <c r="M36" s="164"/>
      <c r="N36" s="164"/>
      <c r="O36" s="164"/>
      <c r="P36" s="164"/>
      <c r="Q36" s="164"/>
      <c r="R36" s="164"/>
    </row>
    <row r="37" spans="1:18" ht="12.75">
      <c r="A37" s="117" t="s">
        <v>33</v>
      </c>
      <c r="B37" s="21">
        <v>9713</v>
      </c>
      <c r="C37" s="164">
        <v>7130</v>
      </c>
      <c r="D37" s="164">
        <v>2285</v>
      </c>
      <c r="E37" s="164">
        <v>1268</v>
      </c>
      <c r="F37" s="164">
        <v>0</v>
      </c>
      <c r="G37" s="164">
        <v>0</v>
      </c>
      <c r="H37" s="164">
        <v>166</v>
      </c>
      <c r="I37" s="164">
        <v>2</v>
      </c>
      <c r="J37" s="164">
        <v>621</v>
      </c>
      <c r="K37" s="164">
        <v>16</v>
      </c>
      <c r="L37" s="164">
        <v>542</v>
      </c>
      <c r="M37" s="164">
        <v>547</v>
      </c>
      <c r="N37" s="164">
        <v>1</v>
      </c>
      <c r="O37" s="164">
        <v>107</v>
      </c>
      <c r="P37" s="164">
        <v>0</v>
      </c>
      <c r="Q37" s="164">
        <v>0</v>
      </c>
      <c r="R37" s="164">
        <v>0</v>
      </c>
    </row>
    <row r="38" spans="1:18" ht="12.75">
      <c r="A38" s="117" t="s">
        <v>34</v>
      </c>
      <c r="B38" s="21">
        <v>25430</v>
      </c>
      <c r="C38" s="164">
        <v>14230</v>
      </c>
      <c r="D38" s="164">
        <v>2306</v>
      </c>
      <c r="E38" s="164">
        <v>841</v>
      </c>
      <c r="F38" s="164">
        <v>9</v>
      </c>
      <c r="G38" s="164">
        <v>83</v>
      </c>
      <c r="H38" s="164">
        <v>398</v>
      </c>
      <c r="I38" s="164">
        <v>9</v>
      </c>
      <c r="J38" s="164">
        <v>460</v>
      </c>
      <c r="K38" s="164">
        <v>264</v>
      </c>
      <c r="L38" s="164">
        <v>435</v>
      </c>
      <c r="M38" s="164">
        <v>0</v>
      </c>
      <c r="N38" s="164">
        <v>0</v>
      </c>
      <c r="O38" s="164">
        <v>240</v>
      </c>
      <c r="P38" s="164">
        <v>0</v>
      </c>
      <c r="Q38" s="164">
        <v>0</v>
      </c>
      <c r="R38" s="164">
        <v>0</v>
      </c>
    </row>
    <row r="39" spans="1:18" ht="12.75">
      <c r="A39" s="117" t="s">
        <v>35</v>
      </c>
      <c r="B39" s="21">
        <v>49753</v>
      </c>
      <c r="C39" s="164">
        <v>10987</v>
      </c>
      <c r="D39" s="164">
        <v>6522</v>
      </c>
      <c r="E39" s="164">
        <v>3675</v>
      </c>
      <c r="F39" s="164">
        <v>81</v>
      </c>
      <c r="G39" s="164">
        <v>25</v>
      </c>
      <c r="H39" s="164">
        <v>0</v>
      </c>
      <c r="I39" s="164">
        <v>0</v>
      </c>
      <c r="J39" s="164">
        <v>627</v>
      </c>
      <c r="K39" s="164">
        <v>979</v>
      </c>
      <c r="L39" s="164">
        <v>320</v>
      </c>
      <c r="M39" s="164">
        <v>791</v>
      </c>
      <c r="N39" s="164">
        <v>76</v>
      </c>
      <c r="O39" s="164">
        <v>330</v>
      </c>
      <c r="P39" s="164">
        <v>0</v>
      </c>
      <c r="Q39" s="164">
        <v>0</v>
      </c>
      <c r="R39" s="164">
        <v>0</v>
      </c>
    </row>
    <row r="40" spans="1:18" ht="12.75">
      <c r="A40" s="117" t="s">
        <v>36</v>
      </c>
      <c r="B40" s="21">
        <v>79432</v>
      </c>
      <c r="C40" s="164">
        <v>44334</v>
      </c>
      <c r="D40" s="164">
        <v>10794</v>
      </c>
      <c r="E40" s="164">
        <v>8199</v>
      </c>
      <c r="F40" s="164">
        <v>0</v>
      </c>
      <c r="G40" s="164">
        <v>48</v>
      </c>
      <c r="H40" s="164">
        <v>58</v>
      </c>
      <c r="I40" s="164">
        <v>0</v>
      </c>
      <c r="J40" s="164">
        <v>3150</v>
      </c>
      <c r="K40" s="164">
        <v>0</v>
      </c>
      <c r="L40" s="164">
        <v>656</v>
      </c>
      <c r="M40" s="164">
        <v>49</v>
      </c>
      <c r="N40" s="164">
        <v>7</v>
      </c>
      <c r="O40" s="164">
        <v>301</v>
      </c>
      <c r="P40" s="164">
        <v>0</v>
      </c>
      <c r="Q40" s="164">
        <v>0</v>
      </c>
      <c r="R40" s="164">
        <v>0</v>
      </c>
    </row>
    <row r="41" spans="1:18" ht="12.75">
      <c r="A41" s="117" t="s">
        <v>37</v>
      </c>
      <c r="B41" s="21">
        <v>34340</v>
      </c>
      <c r="C41" s="164">
        <v>21360</v>
      </c>
      <c r="D41" s="164">
        <v>5749</v>
      </c>
      <c r="E41" s="164">
        <v>3245</v>
      </c>
      <c r="F41" s="164">
        <v>0</v>
      </c>
      <c r="G41" s="164">
        <v>0</v>
      </c>
      <c r="H41" s="164">
        <v>79</v>
      </c>
      <c r="I41" s="164">
        <v>0</v>
      </c>
      <c r="J41" s="164">
        <v>1389</v>
      </c>
      <c r="K41" s="164">
        <v>401</v>
      </c>
      <c r="L41" s="164">
        <v>451</v>
      </c>
      <c r="M41" s="164">
        <v>17</v>
      </c>
      <c r="N41" s="164">
        <v>151</v>
      </c>
      <c r="O41" s="164">
        <v>1488</v>
      </c>
      <c r="P41" s="164">
        <v>1</v>
      </c>
      <c r="Q41" s="164">
        <v>0</v>
      </c>
      <c r="R41" s="164">
        <v>806</v>
      </c>
    </row>
    <row r="42" spans="1:18" ht="12.75">
      <c r="A42" s="117"/>
      <c r="B42" s="21"/>
      <c r="C42" s="164"/>
      <c r="D42" s="164"/>
      <c r="E42" s="164"/>
      <c r="F42" s="164"/>
      <c r="G42" s="164"/>
      <c r="H42" s="164"/>
      <c r="I42" s="164"/>
      <c r="J42" s="164"/>
      <c r="K42" s="164"/>
      <c r="L42" s="164"/>
      <c r="M42" s="164"/>
      <c r="N42" s="164"/>
      <c r="O42" s="164"/>
      <c r="P42" s="164"/>
      <c r="Q42" s="164"/>
      <c r="R42" s="164"/>
    </row>
    <row r="43" spans="1:18" ht="12.75">
      <c r="A43" s="117" t="s">
        <v>38</v>
      </c>
      <c r="B43" s="21">
        <v>18792</v>
      </c>
      <c r="C43" s="164">
        <v>7939</v>
      </c>
      <c r="D43" s="164">
        <v>1672</v>
      </c>
      <c r="E43" s="164">
        <v>932</v>
      </c>
      <c r="F43" s="164">
        <v>0</v>
      </c>
      <c r="G43" s="164">
        <v>0</v>
      </c>
      <c r="H43" s="164">
        <v>224</v>
      </c>
      <c r="I43" s="164">
        <v>0</v>
      </c>
      <c r="J43" s="164">
        <v>119</v>
      </c>
      <c r="K43" s="164">
        <v>186</v>
      </c>
      <c r="L43" s="164">
        <v>199</v>
      </c>
      <c r="M43" s="164">
        <v>19</v>
      </c>
      <c r="N43" s="164">
        <v>27</v>
      </c>
      <c r="O43" s="164">
        <v>90</v>
      </c>
      <c r="P43" s="164">
        <v>0</v>
      </c>
      <c r="Q43" s="164">
        <v>0</v>
      </c>
      <c r="R43" s="164">
        <v>0</v>
      </c>
    </row>
    <row r="44" spans="1:18" ht="12.75">
      <c r="A44" s="117" t="s">
        <v>39</v>
      </c>
      <c r="B44" s="21">
        <v>40979</v>
      </c>
      <c r="C44" s="164">
        <v>24732</v>
      </c>
      <c r="D44" s="164">
        <v>4929</v>
      </c>
      <c r="E44" s="164">
        <v>2469</v>
      </c>
      <c r="F44" s="164">
        <v>16</v>
      </c>
      <c r="G44" s="164">
        <v>64</v>
      </c>
      <c r="H44" s="164">
        <v>201</v>
      </c>
      <c r="I44" s="164">
        <v>15</v>
      </c>
      <c r="J44" s="164">
        <v>435</v>
      </c>
      <c r="K44" s="164">
        <v>0</v>
      </c>
      <c r="L44" s="164">
        <v>1359</v>
      </c>
      <c r="M44" s="164">
        <v>0</v>
      </c>
      <c r="N44" s="164">
        <v>788</v>
      </c>
      <c r="O44" s="164">
        <v>170</v>
      </c>
      <c r="P44" s="164">
        <v>0</v>
      </c>
      <c r="Q44" s="164">
        <v>0</v>
      </c>
      <c r="R44" s="164">
        <v>289</v>
      </c>
    </row>
    <row r="45" spans="1:18" ht="12.75">
      <c r="A45" s="117" t="s">
        <v>40</v>
      </c>
      <c r="B45" s="21">
        <v>5256</v>
      </c>
      <c r="C45" s="164">
        <v>3675</v>
      </c>
      <c r="D45" s="164">
        <v>3408</v>
      </c>
      <c r="E45" s="164">
        <v>708</v>
      </c>
      <c r="F45" s="164">
        <v>0</v>
      </c>
      <c r="G45" s="164">
        <v>0</v>
      </c>
      <c r="H45" s="164">
        <v>2722</v>
      </c>
      <c r="I45" s="164">
        <v>0</v>
      </c>
      <c r="J45" s="164">
        <v>643</v>
      </c>
      <c r="K45" s="164">
        <v>0</v>
      </c>
      <c r="L45" s="164">
        <v>142</v>
      </c>
      <c r="M45" s="164">
        <v>6</v>
      </c>
      <c r="N45" s="164">
        <v>316</v>
      </c>
      <c r="O45" s="164">
        <v>45</v>
      </c>
      <c r="P45" s="164">
        <v>0</v>
      </c>
      <c r="Q45" s="164">
        <v>866</v>
      </c>
      <c r="R45" s="164">
        <v>0</v>
      </c>
    </row>
    <row r="46" spans="1:18" ht="12.75">
      <c r="A46" s="117" t="s">
        <v>41</v>
      </c>
      <c r="B46" s="21">
        <v>10879</v>
      </c>
      <c r="C46" s="164">
        <v>6109</v>
      </c>
      <c r="D46" s="164">
        <v>2142</v>
      </c>
      <c r="E46" s="164">
        <v>809</v>
      </c>
      <c r="F46" s="164">
        <v>0</v>
      </c>
      <c r="G46" s="164">
        <v>0</v>
      </c>
      <c r="H46" s="164">
        <v>0</v>
      </c>
      <c r="I46" s="164">
        <v>4</v>
      </c>
      <c r="J46" s="164">
        <v>853</v>
      </c>
      <c r="K46" s="164">
        <v>0</v>
      </c>
      <c r="L46" s="164">
        <v>589</v>
      </c>
      <c r="M46" s="164">
        <v>2</v>
      </c>
      <c r="N46" s="164">
        <v>0</v>
      </c>
      <c r="O46" s="164">
        <v>172</v>
      </c>
      <c r="P46" s="164">
        <v>0</v>
      </c>
      <c r="Q46" s="164">
        <v>0</v>
      </c>
      <c r="R46" s="164">
        <v>0</v>
      </c>
    </row>
    <row r="47" spans="1:18" ht="12.75">
      <c r="A47" s="117" t="s">
        <v>42</v>
      </c>
      <c r="B47" s="21">
        <v>8558</v>
      </c>
      <c r="C47" s="164">
        <v>3664</v>
      </c>
      <c r="D47" s="164">
        <v>1239</v>
      </c>
      <c r="E47" s="164">
        <v>1028</v>
      </c>
      <c r="F47" s="164">
        <v>0</v>
      </c>
      <c r="G47" s="164">
        <v>3</v>
      </c>
      <c r="H47" s="164">
        <v>165</v>
      </c>
      <c r="I47" s="164">
        <v>0</v>
      </c>
      <c r="J47" s="164">
        <v>212</v>
      </c>
      <c r="K47" s="164">
        <v>104</v>
      </c>
      <c r="L47" s="164">
        <v>135</v>
      </c>
      <c r="M47" s="164">
        <v>0</v>
      </c>
      <c r="N47" s="164">
        <v>3</v>
      </c>
      <c r="O47" s="164">
        <v>25</v>
      </c>
      <c r="P47" s="164">
        <v>0</v>
      </c>
      <c r="Q47" s="164">
        <v>0</v>
      </c>
      <c r="R47" s="164">
        <v>0</v>
      </c>
    </row>
    <row r="48" spans="1:18" ht="12.75">
      <c r="A48" s="117"/>
      <c r="B48" s="21"/>
      <c r="C48" s="164"/>
      <c r="D48" s="164"/>
      <c r="E48" s="164"/>
      <c r="F48" s="164"/>
      <c r="G48" s="164"/>
      <c r="H48" s="164"/>
      <c r="I48" s="164"/>
      <c r="J48" s="164"/>
      <c r="K48" s="164"/>
      <c r="L48" s="164"/>
      <c r="M48" s="164"/>
      <c r="N48" s="164"/>
      <c r="O48" s="164"/>
      <c r="P48" s="164"/>
      <c r="Q48" s="164"/>
      <c r="R48" s="164"/>
    </row>
    <row r="49" spans="1:18" ht="12.75">
      <c r="A49" s="117" t="s">
        <v>43</v>
      </c>
      <c r="B49" s="21">
        <v>6049</v>
      </c>
      <c r="C49" s="164">
        <v>3391</v>
      </c>
      <c r="D49" s="164">
        <v>1024</v>
      </c>
      <c r="E49" s="164">
        <v>614</v>
      </c>
      <c r="F49" s="164">
        <v>0</v>
      </c>
      <c r="G49" s="164">
        <v>0</v>
      </c>
      <c r="H49" s="164">
        <v>152</v>
      </c>
      <c r="I49" s="164">
        <v>3</v>
      </c>
      <c r="J49" s="164">
        <v>289</v>
      </c>
      <c r="K49" s="164">
        <v>10</v>
      </c>
      <c r="L49" s="164">
        <v>68</v>
      </c>
      <c r="M49" s="164">
        <v>145</v>
      </c>
      <c r="N49" s="164">
        <v>0</v>
      </c>
      <c r="O49" s="164">
        <v>146</v>
      </c>
      <c r="P49" s="164">
        <v>0</v>
      </c>
      <c r="Q49" s="164">
        <v>0</v>
      </c>
      <c r="R49" s="164">
        <v>172</v>
      </c>
    </row>
    <row r="50" spans="1:18" ht="12.75">
      <c r="A50" s="117" t="s">
        <v>44</v>
      </c>
      <c r="B50" s="21">
        <v>44739</v>
      </c>
      <c r="C50" s="164">
        <v>24720</v>
      </c>
      <c r="D50" s="164">
        <v>8566</v>
      </c>
      <c r="E50" s="164">
        <v>3283</v>
      </c>
      <c r="F50" s="164">
        <v>0</v>
      </c>
      <c r="G50" s="164">
        <v>0</v>
      </c>
      <c r="H50" s="164">
        <v>3032</v>
      </c>
      <c r="I50" s="164">
        <v>12</v>
      </c>
      <c r="J50" s="164">
        <v>914</v>
      </c>
      <c r="K50" s="164">
        <v>36</v>
      </c>
      <c r="L50" s="164">
        <v>2419</v>
      </c>
      <c r="M50" s="164">
        <v>578</v>
      </c>
      <c r="N50" s="164">
        <v>1148</v>
      </c>
      <c r="O50" s="164">
        <v>175</v>
      </c>
      <c r="P50" s="164">
        <v>1</v>
      </c>
      <c r="Q50" s="164">
        <v>0</v>
      </c>
      <c r="R50" s="164">
        <v>0</v>
      </c>
    </row>
    <row r="51" spans="1:18" ht="12.75">
      <c r="A51" s="117" t="s">
        <v>45</v>
      </c>
      <c r="B51" s="21">
        <v>17590</v>
      </c>
      <c r="C51" s="164">
        <v>10474</v>
      </c>
      <c r="D51" s="164">
        <v>4842</v>
      </c>
      <c r="E51" s="164">
        <v>3146</v>
      </c>
      <c r="F51" s="164">
        <v>8</v>
      </c>
      <c r="G51" s="164">
        <v>0</v>
      </c>
      <c r="H51" s="164">
        <v>256</v>
      </c>
      <c r="I51" s="164">
        <v>0</v>
      </c>
      <c r="J51" s="164">
        <v>381</v>
      </c>
      <c r="K51" s="164">
        <v>684</v>
      </c>
      <c r="L51" s="164">
        <v>974</v>
      </c>
      <c r="M51" s="164">
        <v>133</v>
      </c>
      <c r="N51" s="164">
        <v>75</v>
      </c>
      <c r="O51" s="164">
        <v>199</v>
      </c>
      <c r="P51" s="164">
        <v>25</v>
      </c>
      <c r="Q51" s="164">
        <v>4</v>
      </c>
      <c r="R51" s="164">
        <v>17</v>
      </c>
    </row>
    <row r="52" spans="1:18" ht="12.75">
      <c r="A52" s="117" t="s">
        <v>46</v>
      </c>
      <c r="B52" s="21">
        <v>147034</v>
      </c>
      <c r="C52" s="164">
        <v>69663</v>
      </c>
      <c r="D52" s="164">
        <v>26211</v>
      </c>
      <c r="E52" s="164">
        <v>12921</v>
      </c>
      <c r="F52" s="164">
        <v>174</v>
      </c>
      <c r="G52" s="164">
        <v>1297</v>
      </c>
      <c r="H52" s="164">
        <v>3537</v>
      </c>
      <c r="I52" s="164">
        <v>0</v>
      </c>
      <c r="J52" s="164">
        <v>515</v>
      </c>
      <c r="K52" s="164">
        <v>4969</v>
      </c>
      <c r="L52" s="164">
        <v>3463</v>
      </c>
      <c r="M52" s="164">
        <v>68</v>
      </c>
      <c r="N52" s="164">
        <v>153</v>
      </c>
      <c r="O52" s="164">
        <v>217</v>
      </c>
      <c r="P52" s="164">
        <v>0</v>
      </c>
      <c r="Q52" s="164">
        <v>0</v>
      </c>
      <c r="R52" s="164">
        <v>270</v>
      </c>
    </row>
    <row r="53" spans="1:18" ht="12.75">
      <c r="A53" s="117" t="s">
        <v>47</v>
      </c>
      <c r="B53" s="21">
        <v>37651</v>
      </c>
      <c r="C53" s="164">
        <v>14276</v>
      </c>
      <c r="D53" s="164">
        <v>4813</v>
      </c>
      <c r="E53" s="164">
        <v>2425</v>
      </c>
      <c r="F53" s="164">
        <v>0</v>
      </c>
      <c r="G53" s="164">
        <v>58</v>
      </c>
      <c r="H53" s="164">
        <v>586</v>
      </c>
      <c r="I53" s="164">
        <v>19</v>
      </c>
      <c r="J53" s="164">
        <v>1030</v>
      </c>
      <c r="K53" s="164">
        <v>0</v>
      </c>
      <c r="L53" s="164">
        <v>1481</v>
      </c>
      <c r="M53" s="164">
        <v>73</v>
      </c>
      <c r="N53" s="164">
        <v>78</v>
      </c>
      <c r="O53" s="164">
        <v>133</v>
      </c>
      <c r="P53" s="164">
        <v>0</v>
      </c>
      <c r="Q53" s="164">
        <v>0</v>
      </c>
      <c r="R53" s="164">
        <v>0</v>
      </c>
    </row>
    <row r="54" spans="1:18" ht="12.75">
      <c r="A54" s="117"/>
      <c r="B54" s="21"/>
      <c r="C54" s="164"/>
      <c r="D54" s="164"/>
      <c r="E54" s="164"/>
      <c r="F54" s="164"/>
      <c r="G54" s="164"/>
      <c r="H54" s="164"/>
      <c r="I54" s="164"/>
      <c r="J54" s="164"/>
      <c r="K54" s="164"/>
      <c r="L54" s="164"/>
      <c r="M54" s="164"/>
      <c r="N54" s="164"/>
      <c r="O54" s="164"/>
      <c r="P54" s="164"/>
      <c r="Q54" s="164"/>
      <c r="R54" s="164"/>
    </row>
    <row r="55" spans="1:18" ht="12.75">
      <c r="A55" s="117" t="s">
        <v>48</v>
      </c>
      <c r="B55" s="21">
        <v>3064</v>
      </c>
      <c r="C55" s="164">
        <v>1733</v>
      </c>
      <c r="D55" s="164">
        <v>450</v>
      </c>
      <c r="E55" s="164">
        <v>298</v>
      </c>
      <c r="F55" s="164">
        <v>2</v>
      </c>
      <c r="G55" s="164">
        <v>0</v>
      </c>
      <c r="H55" s="164">
        <v>37</v>
      </c>
      <c r="I55" s="164">
        <v>0</v>
      </c>
      <c r="J55" s="164">
        <v>92</v>
      </c>
      <c r="K55" s="164">
        <v>0</v>
      </c>
      <c r="L55" s="164">
        <v>99</v>
      </c>
      <c r="M55" s="164">
        <v>3</v>
      </c>
      <c r="N55" s="164">
        <v>14</v>
      </c>
      <c r="O55" s="164">
        <v>24</v>
      </c>
      <c r="P55" s="164">
        <v>0</v>
      </c>
      <c r="Q55" s="164">
        <v>0</v>
      </c>
      <c r="R55" s="164">
        <v>0</v>
      </c>
    </row>
    <row r="56" spans="1:18" ht="12.75">
      <c r="A56" s="117" t="s">
        <v>49</v>
      </c>
      <c r="B56" s="21">
        <v>84574</v>
      </c>
      <c r="C56" s="164">
        <v>39843</v>
      </c>
      <c r="D56" s="164">
        <v>26000</v>
      </c>
      <c r="E56" s="164">
        <v>8312</v>
      </c>
      <c r="F56" s="164">
        <v>3</v>
      </c>
      <c r="G56" s="164">
        <v>50</v>
      </c>
      <c r="H56" s="164">
        <v>15559</v>
      </c>
      <c r="I56" s="164">
        <v>41</v>
      </c>
      <c r="J56" s="164">
        <v>1653</v>
      </c>
      <c r="K56" s="164">
        <v>0</v>
      </c>
      <c r="L56" s="164">
        <v>5919</v>
      </c>
      <c r="M56" s="164">
        <v>121</v>
      </c>
      <c r="N56" s="164">
        <v>11</v>
      </c>
      <c r="O56" s="164">
        <v>611</v>
      </c>
      <c r="P56" s="164">
        <v>0</v>
      </c>
      <c r="Q56" s="164">
        <v>0</v>
      </c>
      <c r="R56" s="164">
        <v>1183</v>
      </c>
    </row>
    <row r="57" spans="1:18" ht="12.75">
      <c r="A57" s="117" t="s">
        <v>50</v>
      </c>
      <c r="B57" s="21">
        <v>14199</v>
      </c>
      <c r="C57" s="164">
        <v>6122</v>
      </c>
      <c r="D57" s="164">
        <v>2031</v>
      </c>
      <c r="E57" s="164">
        <v>646</v>
      </c>
      <c r="F57" s="164">
        <v>21</v>
      </c>
      <c r="G57" s="164">
        <v>1</v>
      </c>
      <c r="H57" s="164">
        <v>88</v>
      </c>
      <c r="I57" s="164">
        <v>0</v>
      </c>
      <c r="J57" s="164">
        <v>697</v>
      </c>
      <c r="K57" s="164">
        <v>0</v>
      </c>
      <c r="L57" s="164">
        <v>334</v>
      </c>
      <c r="M57" s="164">
        <v>113</v>
      </c>
      <c r="N57" s="164">
        <v>81</v>
      </c>
      <c r="O57" s="164">
        <v>49</v>
      </c>
      <c r="P57" s="164">
        <v>0</v>
      </c>
      <c r="Q57" s="164">
        <v>0</v>
      </c>
      <c r="R57" s="164">
        <v>0</v>
      </c>
    </row>
    <row r="58" spans="1:18" ht="12.75">
      <c r="A58" s="117" t="s">
        <v>51</v>
      </c>
      <c r="B58" s="21">
        <v>18538</v>
      </c>
      <c r="C58" s="164">
        <v>8474</v>
      </c>
      <c r="D58" s="164">
        <v>2733</v>
      </c>
      <c r="E58" s="164">
        <v>642</v>
      </c>
      <c r="F58" s="164">
        <v>1</v>
      </c>
      <c r="G58" s="164">
        <v>0</v>
      </c>
      <c r="H58" s="164">
        <v>696</v>
      </c>
      <c r="I58" s="164">
        <v>5</v>
      </c>
      <c r="J58" s="164">
        <v>1780</v>
      </c>
      <c r="K58" s="164">
        <v>0</v>
      </c>
      <c r="L58" s="164">
        <v>139</v>
      </c>
      <c r="M58" s="164">
        <v>162</v>
      </c>
      <c r="N58" s="164">
        <v>165</v>
      </c>
      <c r="O58" s="164">
        <v>173</v>
      </c>
      <c r="P58" s="164">
        <v>0</v>
      </c>
      <c r="Q58" s="164">
        <v>0</v>
      </c>
      <c r="R58" s="164">
        <v>24</v>
      </c>
    </row>
    <row r="59" spans="1:18" ht="12.75">
      <c r="A59" s="117" t="s">
        <v>52</v>
      </c>
      <c r="B59" s="21">
        <v>88128</v>
      </c>
      <c r="C59" s="164">
        <v>57384</v>
      </c>
      <c r="D59" s="164">
        <v>4294</v>
      </c>
      <c r="E59" s="164">
        <v>2937</v>
      </c>
      <c r="F59" s="164">
        <v>43</v>
      </c>
      <c r="G59" s="164">
        <v>0</v>
      </c>
      <c r="H59" s="164">
        <v>206</v>
      </c>
      <c r="I59" s="164">
        <v>0</v>
      </c>
      <c r="J59" s="164">
        <v>242</v>
      </c>
      <c r="K59" s="164">
        <v>38</v>
      </c>
      <c r="L59" s="164">
        <v>975</v>
      </c>
      <c r="M59" s="164">
        <v>289</v>
      </c>
      <c r="N59" s="164">
        <v>45</v>
      </c>
      <c r="O59" s="164">
        <v>0</v>
      </c>
      <c r="P59" s="164">
        <v>0</v>
      </c>
      <c r="Q59" s="164">
        <v>0</v>
      </c>
      <c r="R59" s="164">
        <v>94</v>
      </c>
    </row>
    <row r="60" spans="1:18" ht="12.75">
      <c r="A60" s="117"/>
      <c r="B60" s="21"/>
      <c r="C60" s="164"/>
      <c r="D60" s="164"/>
      <c r="E60" s="164"/>
      <c r="F60" s="164"/>
      <c r="G60" s="164"/>
      <c r="H60" s="164"/>
      <c r="I60" s="164"/>
      <c r="J60" s="164"/>
      <c r="K60" s="164"/>
      <c r="L60" s="164"/>
      <c r="M60" s="164"/>
      <c r="N60" s="164"/>
      <c r="O60" s="164"/>
      <c r="P60" s="164"/>
      <c r="Q60" s="164"/>
      <c r="R60" s="164"/>
    </row>
    <row r="61" spans="1:18" ht="12.75">
      <c r="A61" s="117" t="s">
        <v>53</v>
      </c>
      <c r="B61" s="21">
        <v>17494</v>
      </c>
      <c r="C61" s="164">
        <v>13650</v>
      </c>
      <c r="D61" s="164">
        <v>1035</v>
      </c>
      <c r="E61" s="164">
        <v>115</v>
      </c>
      <c r="F61" s="164">
        <v>35</v>
      </c>
      <c r="G61" s="164">
        <v>1</v>
      </c>
      <c r="H61" s="164">
        <v>177</v>
      </c>
      <c r="I61" s="164">
        <v>95</v>
      </c>
      <c r="J61" s="164">
        <v>44</v>
      </c>
      <c r="K61" s="164">
        <v>360</v>
      </c>
      <c r="L61" s="164">
        <v>226</v>
      </c>
      <c r="M61" s="164">
        <v>0</v>
      </c>
      <c r="N61" s="164">
        <v>0</v>
      </c>
      <c r="O61" s="164">
        <v>7</v>
      </c>
      <c r="P61" s="164">
        <v>6</v>
      </c>
      <c r="Q61" s="164">
        <v>0</v>
      </c>
      <c r="R61" s="164">
        <v>0</v>
      </c>
    </row>
    <row r="62" spans="1:18" ht="12.75">
      <c r="A62" s="117" t="s">
        <v>54</v>
      </c>
      <c r="B62" s="21">
        <v>12295</v>
      </c>
      <c r="C62" s="164">
        <v>7939</v>
      </c>
      <c r="D62" s="164">
        <v>1889</v>
      </c>
      <c r="E62" s="164">
        <v>1339</v>
      </c>
      <c r="F62" s="164">
        <v>11</v>
      </c>
      <c r="G62" s="164">
        <v>0</v>
      </c>
      <c r="H62" s="164">
        <v>72</v>
      </c>
      <c r="I62" s="164">
        <v>0</v>
      </c>
      <c r="J62" s="164">
        <v>177</v>
      </c>
      <c r="K62" s="164">
        <v>0</v>
      </c>
      <c r="L62" s="164">
        <v>423</v>
      </c>
      <c r="M62" s="164">
        <v>0</v>
      </c>
      <c r="N62" s="164">
        <v>22</v>
      </c>
      <c r="O62" s="164">
        <v>21</v>
      </c>
      <c r="P62" s="164">
        <v>0</v>
      </c>
      <c r="Q62" s="164">
        <v>0</v>
      </c>
      <c r="R62" s="164">
        <v>45</v>
      </c>
    </row>
    <row r="63" spans="1:18" ht="12.75">
      <c r="A63" s="117" t="s">
        <v>55</v>
      </c>
      <c r="B63" s="21">
        <v>16676</v>
      </c>
      <c r="C63" s="164">
        <v>7136</v>
      </c>
      <c r="D63" s="164">
        <v>3817</v>
      </c>
      <c r="E63" s="164">
        <v>2488</v>
      </c>
      <c r="F63" s="164">
        <v>1</v>
      </c>
      <c r="G63" s="164">
        <v>0</v>
      </c>
      <c r="H63" s="164">
        <v>267</v>
      </c>
      <c r="I63" s="164">
        <v>24</v>
      </c>
      <c r="J63" s="164">
        <v>251</v>
      </c>
      <c r="K63" s="164">
        <v>850</v>
      </c>
      <c r="L63" s="164">
        <v>122</v>
      </c>
      <c r="M63" s="164">
        <v>277</v>
      </c>
      <c r="N63" s="164">
        <v>11</v>
      </c>
      <c r="O63" s="164">
        <v>348</v>
      </c>
      <c r="P63" s="164">
        <v>24</v>
      </c>
      <c r="Q63" s="164">
        <v>0</v>
      </c>
      <c r="R63" s="164">
        <v>33</v>
      </c>
    </row>
    <row r="64" spans="1:18" ht="12.75">
      <c r="A64" s="117" t="s">
        <v>56</v>
      </c>
      <c r="B64" s="21">
        <v>2745</v>
      </c>
      <c r="C64" s="164">
        <v>749</v>
      </c>
      <c r="D64" s="164">
        <v>412</v>
      </c>
      <c r="E64" s="164">
        <v>120</v>
      </c>
      <c r="F64" s="164">
        <v>0</v>
      </c>
      <c r="G64" s="164">
        <v>0</v>
      </c>
      <c r="H64" s="164">
        <v>0</v>
      </c>
      <c r="I64" s="164">
        <v>14</v>
      </c>
      <c r="J64" s="164">
        <v>45</v>
      </c>
      <c r="K64" s="164">
        <v>228</v>
      </c>
      <c r="L64" s="164">
        <v>69</v>
      </c>
      <c r="M64" s="164">
        <v>1</v>
      </c>
      <c r="N64" s="164">
        <v>33</v>
      </c>
      <c r="O64" s="164">
        <v>9</v>
      </c>
      <c r="P64" s="164">
        <v>0</v>
      </c>
      <c r="Q64" s="164">
        <v>0</v>
      </c>
      <c r="R64" s="164">
        <v>0</v>
      </c>
    </row>
    <row r="65" spans="1:18" ht="12.75">
      <c r="A65" s="117" t="s">
        <v>57</v>
      </c>
      <c r="B65" s="21">
        <v>72069</v>
      </c>
      <c r="C65" s="164">
        <v>42340</v>
      </c>
      <c r="D65" s="164">
        <v>21412</v>
      </c>
      <c r="E65" s="164">
        <v>8381</v>
      </c>
      <c r="F65" s="164">
        <v>0</v>
      </c>
      <c r="G65" s="164">
        <v>0</v>
      </c>
      <c r="H65" s="164">
        <v>308</v>
      </c>
      <c r="I65" s="164">
        <v>15</v>
      </c>
      <c r="J65" s="164">
        <v>13579</v>
      </c>
      <c r="K65" s="164">
        <v>49</v>
      </c>
      <c r="L65" s="164">
        <v>0</v>
      </c>
      <c r="M65" s="164">
        <v>0</v>
      </c>
      <c r="N65" s="164">
        <v>0</v>
      </c>
      <c r="O65" s="164">
        <v>66</v>
      </c>
      <c r="P65" s="164">
        <v>0</v>
      </c>
      <c r="Q65" s="164">
        <v>18075</v>
      </c>
      <c r="R65" s="164">
        <v>944</v>
      </c>
    </row>
    <row r="66" spans="1:18" ht="12.75">
      <c r="A66" s="117"/>
      <c r="B66" s="21"/>
      <c r="C66" s="164"/>
      <c r="D66" s="164"/>
      <c r="E66" s="164"/>
      <c r="F66" s="164"/>
      <c r="G66" s="164"/>
      <c r="H66" s="164"/>
      <c r="I66" s="164"/>
      <c r="J66" s="164"/>
      <c r="K66" s="164"/>
      <c r="L66" s="164"/>
      <c r="M66" s="164"/>
      <c r="N66" s="164"/>
      <c r="O66" s="164"/>
      <c r="P66" s="164"/>
      <c r="Q66" s="164"/>
      <c r="R66" s="164"/>
    </row>
    <row r="67" spans="1:18" ht="12.75">
      <c r="A67" s="117" t="s">
        <v>58</v>
      </c>
      <c r="B67" s="21">
        <v>106329</v>
      </c>
      <c r="C67" s="164">
        <v>45934</v>
      </c>
      <c r="D67" s="164">
        <v>15684</v>
      </c>
      <c r="E67" s="164">
        <v>10512</v>
      </c>
      <c r="F67" s="164">
        <v>195</v>
      </c>
      <c r="G67" s="164">
        <v>42</v>
      </c>
      <c r="H67" s="164">
        <v>666</v>
      </c>
      <c r="I67" s="164">
        <v>0</v>
      </c>
      <c r="J67" s="164">
        <v>3801</v>
      </c>
      <c r="K67" s="164">
        <v>2890</v>
      </c>
      <c r="L67" s="164">
        <v>1693</v>
      </c>
      <c r="M67" s="164">
        <v>311</v>
      </c>
      <c r="N67" s="164">
        <v>150</v>
      </c>
      <c r="O67" s="164">
        <v>353</v>
      </c>
      <c r="P67" s="164">
        <v>0</v>
      </c>
      <c r="Q67" s="164">
        <v>200</v>
      </c>
      <c r="R67" s="164">
        <v>0</v>
      </c>
    </row>
    <row r="68" spans="1:18" ht="12.75">
      <c r="A68" s="117" t="s">
        <v>59</v>
      </c>
      <c r="B68" s="21">
        <v>9041</v>
      </c>
      <c r="C68" s="164">
        <v>6049</v>
      </c>
      <c r="D68" s="164">
        <v>1599</v>
      </c>
      <c r="E68" s="164">
        <v>865</v>
      </c>
      <c r="F68" s="164">
        <v>0</v>
      </c>
      <c r="G68" s="164">
        <v>0</v>
      </c>
      <c r="H68" s="164">
        <v>107</v>
      </c>
      <c r="I68" s="164">
        <v>4</v>
      </c>
      <c r="J68" s="164">
        <v>557</v>
      </c>
      <c r="K68" s="164">
        <v>0</v>
      </c>
      <c r="L68" s="164">
        <v>351</v>
      </c>
      <c r="M68" s="164">
        <v>182</v>
      </c>
      <c r="N68" s="164">
        <v>14</v>
      </c>
      <c r="O68" s="164">
        <v>119</v>
      </c>
      <c r="P68" s="164">
        <v>0</v>
      </c>
      <c r="Q68" s="164">
        <v>0</v>
      </c>
      <c r="R68" s="164">
        <v>0</v>
      </c>
    </row>
    <row r="69" spans="1:18" ht="12.75">
      <c r="A69" s="117" t="s">
        <v>60</v>
      </c>
      <c r="B69" s="21">
        <v>4831</v>
      </c>
      <c r="C69" s="164">
        <v>3356</v>
      </c>
      <c r="D69" s="164">
        <v>834</v>
      </c>
      <c r="E69" s="164">
        <v>447</v>
      </c>
      <c r="F69" s="164">
        <v>1</v>
      </c>
      <c r="G69" s="164">
        <v>0</v>
      </c>
      <c r="H69" s="164">
        <v>91</v>
      </c>
      <c r="I69" s="164">
        <v>12</v>
      </c>
      <c r="J69" s="164">
        <v>197</v>
      </c>
      <c r="K69" s="164">
        <v>98</v>
      </c>
      <c r="L69" s="164">
        <v>31</v>
      </c>
      <c r="M69" s="164">
        <v>67</v>
      </c>
      <c r="N69" s="164">
        <v>10</v>
      </c>
      <c r="O69" s="164">
        <v>138</v>
      </c>
      <c r="P69" s="164">
        <v>0</v>
      </c>
      <c r="Q69" s="164">
        <v>0</v>
      </c>
      <c r="R69" s="164">
        <v>252</v>
      </c>
    </row>
    <row r="70" spans="1:18" ht="12.75">
      <c r="A70" s="117" t="s">
        <v>61</v>
      </c>
      <c r="B70" s="21">
        <v>538</v>
      </c>
      <c r="C70" s="164">
        <v>399</v>
      </c>
      <c r="D70" s="164">
        <v>42</v>
      </c>
      <c r="E70" s="164">
        <v>2</v>
      </c>
      <c r="F70" s="164">
        <v>0</v>
      </c>
      <c r="G70" s="164">
        <v>0</v>
      </c>
      <c r="H70" s="164">
        <v>5</v>
      </c>
      <c r="I70" s="164">
        <v>5</v>
      </c>
      <c r="J70" s="164">
        <v>14</v>
      </c>
      <c r="K70" s="164">
        <v>5</v>
      </c>
      <c r="L70" s="164">
        <v>11</v>
      </c>
      <c r="M70" s="164">
        <v>0</v>
      </c>
      <c r="N70" s="164">
        <v>0</v>
      </c>
      <c r="O70" s="164">
        <v>0</v>
      </c>
      <c r="P70" s="164">
        <v>0</v>
      </c>
      <c r="Q70" s="164">
        <v>0</v>
      </c>
      <c r="R70" s="164">
        <v>0</v>
      </c>
    </row>
    <row r="71" spans="1:18" ht="12.75">
      <c r="A71" s="117" t="s">
        <v>62</v>
      </c>
      <c r="B71" s="21">
        <v>9430</v>
      </c>
      <c r="C71" s="164">
        <v>9430</v>
      </c>
      <c r="D71" s="164">
        <v>4728</v>
      </c>
      <c r="E71" s="164">
        <v>4030</v>
      </c>
      <c r="F71" s="164">
        <v>12</v>
      </c>
      <c r="G71" s="164">
        <v>0</v>
      </c>
      <c r="H71" s="164">
        <v>230</v>
      </c>
      <c r="I71" s="164">
        <v>44</v>
      </c>
      <c r="J71" s="164">
        <v>1184</v>
      </c>
      <c r="K71" s="164">
        <v>0</v>
      </c>
      <c r="L71" s="164">
        <v>33</v>
      </c>
      <c r="M71" s="164">
        <v>79</v>
      </c>
      <c r="N71" s="164">
        <v>52</v>
      </c>
      <c r="O71" s="164">
        <v>4</v>
      </c>
      <c r="P71" s="164">
        <v>0</v>
      </c>
      <c r="Q71" s="164">
        <v>0</v>
      </c>
      <c r="R71" s="164">
        <v>0</v>
      </c>
    </row>
    <row r="72" spans="1:18" ht="12.75">
      <c r="A72" s="117"/>
      <c r="B72" s="21"/>
      <c r="C72" s="164"/>
      <c r="D72" s="164"/>
      <c r="E72" s="164"/>
      <c r="F72" s="164"/>
      <c r="G72" s="164"/>
      <c r="H72" s="164"/>
      <c r="I72" s="164"/>
      <c r="J72" s="164"/>
      <c r="K72" s="164"/>
      <c r="L72" s="164"/>
      <c r="M72" s="164"/>
      <c r="N72" s="164"/>
      <c r="O72" s="164"/>
      <c r="P72" s="164"/>
      <c r="Q72" s="164"/>
      <c r="R72" s="164"/>
    </row>
    <row r="73" spans="1:18" ht="12.75">
      <c r="A73" s="117" t="s">
        <v>63</v>
      </c>
      <c r="B73" s="21">
        <v>55858</v>
      </c>
      <c r="C73" s="164">
        <v>29688</v>
      </c>
      <c r="D73" s="164">
        <v>10514</v>
      </c>
      <c r="E73" s="164">
        <v>4011</v>
      </c>
      <c r="F73" s="164">
        <v>0</v>
      </c>
      <c r="G73" s="164">
        <v>834</v>
      </c>
      <c r="H73" s="164">
        <v>0</v>
      </c>
      <c r="I73" s="164">
        <v>8</v>
      </c>
      <c r="J73" s="164">
        <v>1932</v>
      </c>
      <c r="K73" s="164">
        <v>6087</v>
      </c>
      <c r="L73" s="164">
        <v>1391</v>
      </c>
      <c r="M73" s="164">
        <v>286</v>
      </c>
      <c r="N73" s="164">
        <v>131</v>
      </c>
      <c r="O73" s="164">
        <v>835</v>
      </c>
      <c r="P73" s="164">
        <v>15</v>
      </c>
      <c r="Q73" s="164">
        <v>0</v>
      </c>
      <c r="R73" s="164">
        <v>152</v>
      </c>
    </row>
    <row r="74" spans="1:18" ht="12.75">
      <c r="A74" s="117" t="s">
        <v>64</v>
      </c>
      <c r="B74" s="21">
        <v>14151</v>
      </c>
      <c r="C74" s="164">
        <v>7325</v>
      </c>
      <c r="D74" s="164">
        <v>999</v>
      </c>
      <c r="E74" s="164">
        <v>234</v>
      </c>
      <c r="F74" s="164">
        <v>0</v>
      </c>
      <c r="G74" s="164">
        <v>1</v>
      </c>
      <c r="H74" s="164">
        <v>130</v>
      </c>
      <c r="I74" s="164">
        <v>3</v>
      </c>
      <c r="J74" s="164">
        <v>94</v>
      </c>
      <c r="K74" s="164">
        <v>227</v>
      </c>
      <c r="L74" s="164">
        <v>353</v>
      </c>
      <c r="M74" s="164">
        <v>0</v>
      </c>
      <c r="N74" s="164">
        <v>0</v>
      </c>
      <c r="O74" s="164">
        <v>72</v>
      </c>
      <c r="P74" s="164">
        <v>0</v>
      </c>
      <c r="Q74" s="164">
        <v>0</v>
      </c>
      <c r="R74" s="164">
        <v>0</v>
      </c>
    </row>
    <row r="75" spans="1:18" ht="12.75">
      <c r="A75" s="117" t="s">
        <v>65</v>
      </c>
      <c r="B75" s="21">
        <v>22493</v>
      </c>
      <c r="C75" s="164">
        <v>9202</v>
      </c>
      <c r="D75" s="164">
        <v>5641</v>
      </c>
      <c r="E75" s="164">
        <v>613</v>
      </c>
      <c r="F75" s="164">
        <v>1</v>
      </c>
      <c r="G75" s="164">
        <v>0</v>
      </c>
      <c r="H75" s="164">
        <v>3800</v>
      </c>
      <c r="I75" s="164">
        <v>1</v>
      </c>
      <c r="J75" s="164">
        <v>1636</v>
      </c>
      <c r="K75" s="164">
        <v>521</v>
      </c>
      <c r="L75" s="164">
        <v>85</v>
      </c>
      <c r="M75" s="164">
        <v>1431</v>
      </c>
      <c r="N75" s="164">
        <v>1889</v>
      </c>
      <c r="O75" s="164">
        <v>701</v>
      </c>
      <c r="P75" s="164">
        <v>0</v>
      </c>
      <c r="Q75" s="164">
        <v>0</v>
      </c>
      <c r="R75" s="164">
        <v>0</v>
      </c>
    </row>
    <row r="76" spans="1:18" ht="13.5" thickBot="1">
      <c r="A76" s="120" t="s">
        <v>66</v>
      </c>
      <c r="B76" s="61">
        <v>352</v>
      </c>
      <c r="C76" s="165">
        <v>51</v>
      </c>
      <c r="D76" s="165">
        <v>40</v>
      </c>
      <c r="E76" s="165">
        <v>9</v>
      </c>
      <c r="F76" s="165">
        <v>0</v>
      </c>
      <c r="G76" s="165">
        <v>0</v>
      </c>
      <c r="H76" s="165">
        <v>31</v>
      </c>
      <c r="I76" s="165">
        <v>0</v>
      </c>
      <c r="J76" s="165">
        <v>10</v>
      </c>
      <c r="K76" s="165">
        <v>0</v>
      </c>
      <c r="L76" s="165">
        <v>0</v>
      </c>
      <c r="M76" s="165">
        <v>0</v>
      </c>
      <c r="N76" s="165">
        <v>0</v>
      </c>
      <c r="O76" s="165">
        <v>2</v>
      </c>
      <c r="P76" s="165">
        <v>0</v>
      </c>
      <c r="Q76" s="165">
        <v>0</v>
      </c>
      <c r="R76" s="165">
        <v>0</v>
      </c>
    </row>
    <row r="77" spans="1:16" ht="12.75">
      <c r="A77" s="5" t="s">
        <v>101</v>
      </c>
      <c r="B77" s="65"/>
      <c r="C77" s="65"/>
      <c r="D77" s="65"/>
      <c r="E77" s="65"/>
      <c r="F77" s="65"/>
      <c r="G77" s="65"/>
      <c r="H77" s="65"/>
      <c r="I77" s="65"/>
      <c r="J77" s="65"/>
      <c r="K77" s="65"/>
      <c r="L77" s="65"/>
      <c r="M77" s="65"/>
      <c r="N77" s="65"/>
      <c r="O77" s="65"/>
      <c r="P77" s="65"/>
    </row>
    <row r="78" ht="12.75">
      <c r="A78" t="s">
        <v>414</v>
      </c>
    </row>
    <row r="79" ht="12.75">
      <c r="A79" t="s">
        <v>101</v>
      </c>
    </row>
  </sheetData>
  <mergeCells count="4">
    <mergeCell ref="A2:P2"/>
    <mergeCell ref="A3:P3"/>
    <mergeCell ref="A4:P4"/>
    <mergeCell ref="E7:R7"/>
  </mergeCells>
  <printOptions horizontalCentered="1" verticalCentered="1"/>
  <pageMargins left="0.75" right="0" top="0.25" bottom="0.25" header="0.25" footer="0"/>
  <pageSetup fitToHeight="1" fitToWidth="1" horizontalDpi="600" verticalDpi="600" orientation="landscape" scale="56"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R78"/>
  <sheetViews>
    <sheetView workbookViewId="0" topLeftCell="A1">
      <selection activeCell="A1" sqref="A1"/>
    </sheetView>
  </sheetViews>
  <sheetFormatPr defaultColWidth="9.140625" defaultRowHeight="12.75"/>
  <cols>
    <col min="1" max="1" width="17.7109375" style="0" customWidth="1"/>
    <col min="2" max="2" width="10.421875" style="0" customWidth="1"/>
    <col min="3" max="3" width="14.00390625" style="0" customWidth="1"/>
    <col min="4" max="4" width="13.00390625" style="0" customWidth="1"/>
    <col min="5" max="5" width="12.57421875" style="0" customWidth="1"/>
    <col min="6" max="6" width="12.00390625" style="0" customWidth="1"/>
    <col min="7" max="7" width="11.7109375" style="0" customWidth="1"/>
    <col min="8" max="8" width="11.00390625" style="0" customWidth="1"/>
    <col min="9" max="9" width="11.7109375" style="0" customWidth="1"/>
    <col min="10" max="10" width="10.57421875" style="0" customWidth="1"/>
    <col min="11" max="11" width="10.28125" style="0" customWidth="1"/>
    <col min="12" max="12" width="10.8515625" style="0" customWidth="1"/>
    <col min="13" max="13" width="10.57421875" style="0" customWidth="1"/>
    <col min="14" max="14" width="11.28125" style="0" customWidth="1"/>
    <col min="15" max="16" width="12.7109375" style="0" customWidth="1"/>
    <col min="17" max="17" width="11.8515625" style="0" customWidth="1"/>
  </cols>
  <sheetData>
    <row r="1" spans="1:18" ht="12.75">
      <c r="A1" s="22"/>
      <c r="B1" s="22"/>
      <c r="C1" s="22"/>
      <c r="D1" s="22"/>
      <c r="E1" s="22"/>
      <c r="F1" s="22"/>
      <c r="G1" s="22"/>
      <c r="H1" s="22"/>
      <c r="I1" s="22"/>
      <c r="J1" s="22"/>
      <c r="K1" s="22"/>
      <c r="L1" s="22"/>
      <c r="M1" s="22"/>
      <c r="N1" s="22"/>
      <c r="O1" s="22"/>
      <c r="P1" s="22" t="s">
        <v>164</v>
      </c>
      <c r="Q1" s="22"/>
      <c r="R1" s="22"/>
    </row>
    <row r="2" spans="1:18" ht="12.75">
      <c r="A2" s="245" t="s">
        <v>0</v>
      </c>
      <c r="B2" s="245"/>
      <c r="C2" s="245"/>
      <c r="D2" s="245"/>
      <c r="E2" s="245"/>
      <c r="F2" s="245"/>
      <c r="G2" s="245"/>
      <c r="H2" s="245"/>
      <c r="I2" s="245"/>
      <c r="J2" s="245"/>
      <c r="K2" s="245"/>
      <c r="L2" s="245"/>
      <c r="M2" s="245"/>
      <c r="N2" s="245"/>
      <c r="O2" s="245"/>
      <c r="P2" s="245"/>
      <c r="Q2" s="22"/>
      <c r="R2" s="22"/>
    </row>
    <row r="3" spans="1:18" ht="12.75">
      <c r="A3" s="245" t="s">
        <v>243</v>
      </c>
      <c r="B3" s="245"/>
      <c r="C3" s="245"/>
      <c r="D3" s="245"/>
      <c r="E3" s="245"/>
      <c r="F3" s="245"/>
      <c r="G3" s="245"/>
      <c r="H3" s="245"/>
      <c r="I3" s="245"/>
      <c r="J3" s="245"/>
      <c r="K3" s="245"/>
      <c r="L3" s="245"/>
      <c r="M3" s="245"/>
      <c r="N3" s="245"/>
      <c r="O3" s="245"/>
      <c r="P3" s="245"/>
      <c r="Q3" s="22"/>
      <c r="R3" s="22"/>
    </row>
    <row r="4" spans="1:18" ht="12.75">
      <c r="A4" s="245" t="s">
        <v>406</v>
      </c>
      <c r="B4" s="245"/>
      <c r="C4" s="245"/>
      <c r="D4" s="245"/>
      <c r="E4" s="245"/>
      <c r="F4" s="245"/>
      <c r="G4" s="245"/>
      <c r="H4" s="245"/>
      <c r="I4" s="245"/>
      <c r="J4" s="245"/>
      <c r="K4" s="245"/>
      <c r="L4" s="245"/>
      <c r="M4" s="245"/>
      <c r="N4" s="245"/>
      <c r="O4" s="245"/>
      <c r="P4" s="245"/>
      <c r="Q4" s="22"/>
      <c r="R4" s="22"/>
    </row>
    <row r="5" spans="1:18" ht="12.75">
      <c r="A5" s="22"/>
      <c r="B5" s="22"/>
      <c r="C5" s="22"/>
      <c r="D5" s="22"/>
      <c r="E5" s="22"/>
      <c r="F5" s="22"/>
      <c r="G5" s="22"/>
      <c r="H5" s="22"/>
      <c r="I5" s="22"/>
      <c r="J5" s="22"/>
      <c r="K5" s="22"/>
      <c r="L5" s="22"/>
      <c r="M5" s="22"/>
      <c r="N5" s="22"/>
      <c r="O5" s="22"/>
      <c r="P5" s="22"/>
      <c r="Q5" s="22"/>
      <c r="R5" s="22"/>
    </row>
    <row r="6" spans="1:18" ht="13.5" thickBot="1">
      <c r="A6" s="22"/>
      <c r="B6" s="22"/>
      <c r="C6" s="22"/>
      <c r="D6" s="22"/>
      <c r="E6" s="22"/>
      <c r="F6" s="22"/>
      <c r="G6" s="22"/>
      <c r="H6" s="22"/>
      <c r="I6" s="22"/>
      <c r="J6" s="22"/>
      <c r="K6" s="22"/>
      <c r="L6" s="22"/>
      <c r="M6" s="22"/>
      <c r="N6" s="22"/>
      <c r="O6" s="22"/>
      <c r="P6" s="22"/>
      <c r="Q6" s="22"/>
      <c r="R6" s="22"/>
    </row>
    <row r="7" spans="1:18" ht="13.5" thickBot="1">
      <c r="A7" s="23"/>
      <c r="B7" s="26"/>
      <c r="C7" s="27"/>
      <c r="D7" s="27"/>
      <c r="E7" s="246" t="s">
        <v>242</v>
      </c>
      <c r="F7" s="247"/>
      <c r="G7" s="247"/>
      <c r="H7" s="247"/>
      <c r="I7" s="247"/>
      <c r="J7" s="247"/>
      <c r="K7" s="247"/>
      <c r="L7" s="247"/>
      <c r="M7" s="247"/>
      <c r="N7" s="247"/>
      <c r="O7" s="247"/>
      <c r="P7" s="247"/>
      <c r="Q7" s="247"/>
      <c r="R7" s="248"/>
    </row>
    <row r="8" spans="1:18" ht="12.75">
      <c r="A8" s="24"/>
      <c r="B8" s="29" t="s">
        <v>68</v>
      </c>
      <c r="C8" s="29" t="s">
        <v>69</v>
      </c>
      <c r="D8" s="29" t="s">
        <v>69</v>
      </c>
      <c r="E8" s="24"/>
      <c r="F8" s="31" t="s">
        <v>97</v>
      </c>
      <c r="G8" s="31" t="s">
        <v>97</v>
      </c>
      <c r="H8" s="24"/>
      <c r="I8" s="117"/>
      <c r="J8" s="24"/>
      <c r="K8" s="37"/>
      <c r="L8" s="24"/>
      <c r="M8" s="24"/>
      <c r="N8" s="31" t="s">
        <v>72</v>
      </c>
      <c r="O8" s="31" t="s">
        <v>73</v>
      </c>
      <c r="P8" s="24"/>
      <c r="Q8" s="24" t="s">
        <v>190</v>
      </c>
      <c r="R8" s="24"/>
    </row>
    <row r="9" spans="1:18" ht="12.75">
      <c r="A9" s="24"/>
      <c r="B9" s="31" t="s">
        <v>69</v>
      </c>
      <c r="C9" s="31" t="s">
        <v>404</v>
      </c>
      <c r="D9" s="31" t="s">
        <v>75</v>
      </c>
      <c r="E9" s="31" t="s">
        <v>76</v>
      </c>
      <c r="F9" s="31" t="s">
        <v>70</v>
      </c>
      <c r="G9" s="31" t="s">
        <v>71</v>
      </c>
      <c r="H9" s="31" t="s">
        <v>77</v>
      </c>
      <c r="I9" s="32" t="s">
        <v>78</v>
      </c>
      <c r="J9" s="31" t="s">
        <v>79</v>
      </c>
      <c r="K9" s="33" t="s">
        <v>80</v>
      </c>
      <c r="L9" s="31" t="s">
        <v>81</v>
      </c>
      <c r="M9" s="31" t="s">
        <v>82</v>
      </c>
      <c r="N9" s="31" t="s">
        <v>83</v>
      </c>
      <c r="O9" s="31" t="s">
        <v>84</v>
      </c>
      <c r="P9" s="24" t="s">
        <v>85</v>
      </c>
      <c r="Q9" s="24" t="s">
        <v>193</v>
      </c>
      <c r="R9" s="24"/>
    </row>
    <row r="10" spans="1:18" ht="13.5" thickBot="1">
      <c r="A10" s="25" t="s">
        <v>3</v>
      </c>
      <c r="B10" s="28" t="s">
        <v>86</v>
      </c>
      <c r="C10" s="28" t="s">
        <v>403</v>
      </c>
      <c r="D10" s="28" t="s">
        <v>86</v>
      </c>
      <c r="E10" s="28" t="s">
        <v>87</v>
      </c>
      <c r="F10" s="28" t="s">
        <v>87</v>
      </c>
      <c r="G10" s="28" t="s">
        <v>87</v>
      </c>
      <c r="H10" s="28" t="s">
        <v>88</v>
      </c>
      <c r="I10" s="35" t="s">
        <v>89</v>
      </c>
      <c r="J10" s="28" t="s">
        <v>90</v>
      </c>
      <c r="K10" s="36" t="s">
        <v>91</v>
      </c>
      <c r="L10" s="28" t="s">
        <v>72</v>
      </c>
      <c r="M10" s="28" t="s">
        <v>89</v>
      </c>
      <c r="N10" s="28" t="s">
        <v>87</v>
      </c>
      <c r="O10" s="28" t="s">
        <v>92</v>
      </c>
      <c r="P10" s="28" t="s">
        <v>93</v>
      </c>
      <c r="Q10" s="25" t="s">
        <v>181</v>
      </c>
      <c r="R10" s="25" t="s">
        <v>189</v>
      </c>
    </row>
    <row r="11" spans="1:18" ht="12.75">
      <c r="A11" s="207" t="s">
        <v>7</v>
      </c>
      <c r="B11" s="19">
        <f>SUM(B13:B76)</f>
        <v>1984560</v>
      </c>
      <c r="C11" s="19">
        <f>SUM(C13:C76)</f>
        <v>952523</v>
      </c>
      <c r="D11" s="19">
        <f>SUM(D13:D76)</f>
        <v>307784</v>
      </c>
      <c r="E11" s="68">
        <f>AFWRKACT!E11/$D11</f>
        <v>0.5324805707899046</v>
      </c>
      <c r="F11" s="68">
        <f>AFWRKACT!F11/$D11</f>
        <v>0.003632417539573207</v>
      </c>
      <c r="G11" s="68">
        <f>AFWRKACT!G11/$D11</f>
        <v>0.009022561276739532</v>
      </c>
      <c r="H11" s="68">
        <f>AFWRKACT!H11/$D11</f>
        <v>0.1335482026356146</v>
      </c>
      <c r="I11" s="68">
        <f>AFWRKACT!I11/$D11</f>
        <v>0.0023425519195279807</v>
      </c>
      <c r="J11" s="68">
        <f>AFWRKACT!J11/$D11</f>
        <v>0.18118225768720922</v>
      </c>
      <c r="K11" s="68">
        <f>AFWRKACT!K11/$D11</f>
        <v>0.09879980765731812</v>
      </c>
      <c r="L11" s="68">
        <f>AFWRKACT!L11/$D11</f>
        <v>0.15103774075325552</v>
      </c>
      <c r="M11" s="68">
        <f>AFWRKACT!M11/$D11</f>
        <v>0.020699581524705638</v>
      </c>
      <c r="N11" s="68">
        <f>AFWRKACT!N11/$D11</f>
        <v>0.023133106334312373</v>
      </c>
      <c r="O11" s="68">
        <f>AFWRKACT!O11/$D11</f>
        <v>0.037217659137577006</v>
      </c>
      <c r="P11" s="68">
        <f>AFWRKACT!P11/$D11</f>
        <v>0.0013061107789878617</v>
      </c>
      <c r="Q11" s="68">
        <f>AFWRKACT!Q11/$D11</f>
        <v>0.062202713591349774</v>
      </c>
      <c r="R11" s="68">
        <f>AFWRKACT!R11/$D11</f>
        <v>0.019633899098068775</v>
      </c>
    </row>
    <row r="12" spans="1:18" ht="12.75">
      <c r="A12" s="117"/>
      <c r="B12" s="20"/>
      <c r="C12" s="20"/>
      <c r="D12" s="20"/>
      <c r="E12" s="69"/>
      <c r="F12" s="69"/>
      <c r="G12" s="69"/>
      <c r="H12" s="69"/>
      <c r="I12" s="69"/>
      <c r="J12" s="69"/>
      <c r="K12" s="69"/>
      <c r="L12" s="69"/>
      <c r="M12" s="69"/>
      <c r="N12" s="69"/>
      <c r="O12" s="69"/>
      <c r="P12" s="69"/>
      <c r="Q12" s="69"/>
      <c r="R12" s="69"/>
    </row>
    <row r="13" spans="1:18" ht="12.75">
      <c r="A13" s="117" t="s">
        <v>8</v>
      </c>
      <c r="B13" s="21">
        <f>AFWRKACT!B13</f>
        <v>19154</v>
      </c>
      <c r="C13" s="164">
        <f>AFWRKACT!C13</f>
        <v>7893</v>
      </c>
      <c r="D13" s="164">
        <f>AFWRKACT!D13</f>
        <v>2990</v>
      </c>
      <c r="E13" s="69">
        <f>AFWRKACT!E13/$D13</f>
        <v>0.6301003344481605</v>
      </c>
      <c r="F13" s="69">
        <f>AFWRKACT!F13/$D13</f>
        <v>0.012709030100334449</v>
      </c>
      <c r="G13" s="69">
        <f>AFWRKACT!G13/$D13</f>
        <v>0.037123745819397994</v>
      </c>
      <c r="H13" s="69">
        <f>AFWRKACT!H13/$D13</f>
        <v>0.04414715719063545</v>
      </c>
      <c r="I13" s="69">
        <f>AFWRKACT!I13/$D13</f>
        <v>0.00033444816053511704</v>
      </c>
      <c r="J13" s="69">
        <f>AFWRKACT!J13/$D13</f>
        <v>0.2548494983277592</v>
      </c>
      <c r="K13" s="69">
        <f>AFWRKACT!K13/$D13</f>
        <v>0.006354515050167224</v>
      </c>
      <c r="L13" s="69">
        <f>AFWRKACT!L13/$D13</f>
        <v>0.1468227424749164</v>
      </c>
      <c r="M13" s="69">
        <f>AFWRKACT!M13/$D13</f>
        <v>0</v>
      </c>
      <c r="N13" s="69">
        <f>AFWRKACT!N13/$D13</f>
        <v>0</v>
      </c>
      <c r="O13" s="69">
        <f>AFWRKACT!O13/$D13</f>
        <v>0.06622073578595318</v>
      </c>
      <c r="P13" s="69">
        <f>AFWRKACT!P13/$D13</f>
        <v>0</v>
      </c>
      <c r="Q13" s="69">
        <f>AFWRKACT!Q13/$D13</f>
        <v>0</v>
      </c>
      <c r="R13" s="69">
        <f>AFWRKACT!R13/$D13</f>
        <v>0.0070234113712374585</v>
      </c>
    </row>
    <row r="14" spans="1:18" ht="12.75">
      <c r="A14" s="117" t="s">
        <v>9</v>
      </c>
      <c r="B14" s="21">
        <f>AFWRKACT!B14</f>
        <v>4926</v>
      </c>
      <c r="C14" s="164">
        <f>AFWRKACT!C14</f>
        <v>2891</v>
      </c>
      <c r="D14" s="164">
        <f>AFWRKACT!D14</f>
        <v>1259</v>
      </c>
      <c r="E14" s="69">
        <f>AFWRKACT!E14/$D14</f>
        <v>0.7331215250198571</v>
      </c>
      <c r="F14" s="69">
        <f>AFWRKACT!F14/$D14</f>
        <v>0</v>
      </c>
      <c r="G14" s="69">
        <f>AFWRKACT!G14/$D14</f>
        <v>0.006354249404289118</v>
      </c>
      <c r="H14" s="69">
        <f>AFWRKACT!H14/$D14</f>
        <v>0.018268467037331215</v>
      </c>
      <c r="I14" s="69">
        <f>AFWRKACT!I14/$D14</f>
        <v>0.0023828435266084196</v>
      </c>
      <c r="J14" s="69">
        <f>AFWRKACT!J14/$D14</f>
        <v>0.21683876092136617</v>
      </c>
      <c r="K14" s="69">
        <f>AFWRKACT!K14/$D14</f>
        <v>0.0818109610802224</v>
      </c>
      <c r="L14" s="69">
        <f>AFWRKACT!L14/$D14</f>
        <v>0.1953931691818904</v>
      </c>
      <c r="M14" s="69">
        <f>AFWRKACT!M14/$D14</f>
        <v>0</v>
      </c>
      <c r="N14" s="69">
        <f>AFWRKACT!N14/$D14</f>
        <v>0</v>
      </c>
      <c r="O14" s="69">
        <f>AFWRKACT!O14/$D14</f>
        <v>0.025416997617156472</v>
      </c>
      <c r="P14" s="69">
        <f>AFWRKACT!P14/$D14</f>
        <v>0</v>
      </c>
      <c r="Q14" s="69">
        <f>AFWRKACT!Q14/$D14</f>
        <v>0</v>
      </c>
      <c r="R14" s="69">
        <f>AFWRKACT!R14/$D14</f>
        <v>0.0857823669579031</v>
      </c>
    </row>
    <row r="15" spans="1:18" ht="12.75">
      <c r="A15" s="117" t="s">
        <v>12</v>
      </c>
      <c r="B15" s="21">
        <f>AFWRKACT!B15</f>
        <v>49559</v>
      </c>
      <c r="C15" s="164">
        <f>AFWRKACT!C15</f>
        <v>25929</v>
      </c>
      <c r="D15" s="164">
        <f>AFWRKACT!D15</f>
        <v>6610</v>
      </c>
      <c r="E15" s="69">
        <f>AFWRKACT!E15/$D15</f>
        <v>0.6582450832072617</v>
      </c>
      <c r="F15" s="69">
        <f>AFWRKACT!F15/$D15</f>
        <v>0</v>
      </c>
      <c r="G15" s="69">
        <f>AFWRKACT!G15/$D15</f>
        <v>0.000151285930408472</v>
      </c>
      <c r="H15" s="69">
        <f>AFWRKACT!H15/$D15</f>
        <v>0.1313161875945537</v>
      </c>
      <c r="I15" s="69">
        <f>AFWRKACT!I15/$D15</f>
        <v>0.0007564296520423601</v>
      </c>
      <c r="J15" s="69">
        <f>AFWRKACT!J15/$D15</f>
        <v>0.2623298033282905</v>
      </c>
      <c r="K15" s="69">
        <f>AFWRKACT!K15/$D15</f>
        <v>0.03464447806354009</v>
      </c>
      <c r="L15" s="69">
        <f>AFWRKACT!L15/$D15</f>
        <v>0.1529500756429652</v>
      </c>
      <c r="M15" s="69">
        <f>AFWRKACT!M15/$D15</f>
        <v>0.0030257186081694403</v>
      </c>
      <c r="N15" s="69">
        <f>AFWRKACT!N15/$D15</f>
        <v>0.001815431164901664</v>
      </c>
      <c r="O15" s="69">
        <f>AFWRKACT!O15/$D15</f>
        <v>0.019969742813918306</v>
      </c>
      <c r="P15" s="69">
        <f>AFWRKACT!P15/$D15</f>
        <v>0</v>
      </c>
      <c r="Q15" s="69">
        <f>AFWRKACT!Q15/$D15</f>
        <v>0</v>
      </c>
      <c r="R15" s="69">
        <f>AFWRKACT!R15/$D15</f>
        <v>0</v>
      </c>
    </row>
    <row r="16" spans="1:18" ht="12.75">
      <c r="A16" s="117" t="s">
        <v>14</v>
      </c>
      <c r="B16" s="21">
        <f>AFWRKACT!B16</f>
        <v>10023</v>
      </c>
      <c r="C16" s="164">
        <f>AFWRKACT!C16</f>
        <v>4752</v>
      </c>
      <c r="D16" s="164">
        <f>AFWRKACT!D16</f>
        <v>1316</v>
      </c>
      <c r="E16" s="69">
        <f>AFWRKACT!E16/$D16</f>
        <v>0.49772036474164133</v>
      </c>
      <c r="F16" s="69">
        <f>AFWRKACT!F16/$D16</f>
        <v>0.015957446808510637</v>
      </c>
      <c r="G16" s="69">
        <f>AFWRKACT!G16/$D16</f>
        <v>0.012917933130699088</v>
      </c>
      <c r="H16" s="69">
        <f>AFWRKACT!H16/$D16</f>
        <v>0.031914893617021274</v>
      </c>
      <c r="I16" s="69">
        <f>AFWRKACT!I16/$D16</f>
        <v>0.016717325227963525</v>
      </c>
      <c r="J16" s="69">
        <f>AFWRKACT!J16/$D16</f>
        <v>0.2712765957446808</v>
      </c>
      <c r="K16" s="69">
        <f>AFWRKACT!K16/$D16</f>
        <v>0.001519756838905775</v>
      </c>
      <c r="L16" s="69">
        <f>AFWRKACT!L16/$D16</f>
        <v>0.25987841945288753</v>
      </c>
      <c r="M16" s="69">
        <f>AFWRKACT!M16/$D16</f>
        <v>0.008358662613981762</v>
      </c>
      <c r="N16" s="69">
        <f>AFWRKACT!N16/$D16</f>
        <v>0.003799392097264438</v>
      </c>
      <c r="O16" s="69">
        <f>AFWRKACT!O16/$D16</f>
        <v>0.016717325227963525</v>
      </c>
      <c r="P16" s="69">
        <f>AFWRKACT!P16/$D16</f>
        <v>0</v>
      </c>
      <c r="Q16" s="69">
        <f>AFWRKACT!Q16/$D16</f>
        <v>0</v>
      </c>
      <c r="R16" s="69">
        <f>AFWRKACT!R16/$D16</f>
        <v>0</v>
      </c>
    </row>
    <row r="17" spans="1:18" ht="12.75">
      <c r="A17" s="117" t="s">
        <v>15</v>
      </c>
      <c r="B17" s="21">
        <f>AFWRKACT!B17</f>
        <v>456666</v>
      </c>
      <c r="C17" s="164">
        <f>AFWRKACT!C17</f>
        <v>190245</v>
      </c>
      <c r="D17" s="164">
        <f>AFWRKACT!D17</f>
        <v>44091</v>
      </c>
      <c r="E17" s="69">
        <f>AFWRKACT!E17/$D17</f>
        <v>0.7326892109500805</v>
      </c>
      <c r="F17" s="69">
        <f>AFWRKACT!F17/$D17</f>
        <v>0.004309269465423783</v>
      </c>
      <c r="G17" s="69">
        <f>AFWRKACT!G17/$D17</f>
        <v>0</v>
      </c>
      <c r="H17" s="69">
        <f>AFWRKACT!H17/$D17</f>
        <v>0.02354221950057835</v>
      </c>
      <c r="I17" s="69">
        <f>AFWRKACT!I17/$D17</f>
        <v>0.0037195799596289494</v>
      </c>
      <c r="J17" s="69">
        <f>AFWRKACT!J17/$D17</f>
        <v>0.11058946270213876</v>
      </c>
      <c r="K17" s="69">
        <f>AFWRKACT!K17/$D17</f>
        <v>0.031049420516658727</v>
      </c>
      <c r="L17" s="69">
        <f>AFWRKACT!L17/$D17</f>
        <v>0.1515502029892722</v>
      </c>
      <c r="M17" s="69">
        <f>AFWRKACT!M17/$D17</f>
        <v>0.0004082465809348847</v>
      </c>
      <c r="N17" s="69">
        <f>AFWRKACT!N17/$D17</f>
        <v>0.007870086865800277</v>
      </c>
      <c r="O17" s="69">
        <f>AFWRKACT!O17/$D17</f>
        <v>0.025084484361887913</v>
      </c>
      <c r="P17" s="69">
        <f>AFWRKACT!P17/$D17</f>
        <v>0</v>
      </c>
      <c r="Q17" s="69">
        <f>AFWRKACT!Q17/$D17</f>
        <v>0</v>
      </c>
      <c r="R17" s="69">
        <f>AFWRKACT!R17/$D17</f>
        <v>0</v>
      </c>
    </row>
    <row r="18" spans="1:18" ht="12.75">
      <c r="A18" s="117"/>
      <c r="B18" s="21">
        <f>AFWRKACT!B18</f>
        <v>0</v>
      </c>
      <c r="C18" s="164">
        <f>AFWRKACT!C18</f>
        <v>0</v>
      </c>
      <c r="D18" s="164">
        <f>AFWRKACT!D18</f>
        <v>0</v>
      </c>
      <c r="E18" s="69"/>
      <c r="F18" s="69"/>
      <c r="G18" s="69"/>
      <c r="H18" s="69"/>
      <c r="I18" s="69"/>
      <c r="J18" s="69"/>
      <c r="K18" s="69"/>
      <c r="L18" s="69"/>
      <c r="M18" s="69"/>
      <c r="N18" s="69"/>
      <c r="O18" s="69"/>
      <c r="P18" s="69"/>
      <c r="Q18" s="69"/>
      <c r="R18" s="69"/>
    </row>
    <row r="19" spans="1:18" ht="12.75">
      <c r="A19" s="117" t="s">
        <v>17</v>
      </c>
      <c r="B19" s="21">
        <f>AFWRKACT!B19</f>
        <v>14623</v>
      </c>
      <c r="C19" s="164">
        <f>AFWRKACT!C19</f>
        <v>8483</v>
      </c>
      <c r="D19" s="164">
        <f>AFWRKACT!D19</f>
        <v>2996</v>
      </c>
      <c r="E19" s="69">
        <f>AFWRKACT!E19/$D19</f>
        <v>0.42857142857142855</v>
      </c>
      <c r="F19" s="69">
        <f>AFWRKACT!F19/$D19</f>
        <v>0.004005340453938585</v>
      </c>
      <c r="G19" s="69">
        <f>AFWRKACT!G19/$D19</f>
        <v>0.020026702269692925</v>
      </c>
      <c r="H19" s="69">
        <f>AFWRKACT!H19/$D19</f>
        <v>0.10080106809078772</v>
      </c>
      <c r="I19" s="69">
        <f>AFWRKACT!I19/$D19</f>
        <v>0</v>
      </c>
      <c r="J19" s="69">
        <f>AFWRKACT!J19/$D19</f>
        <v>0.09279038718291055</v>
      </c>
      <c r="K19" s="69">
        <f>AFWRKACT!K19/$D19</f>
        <v>0.15320427236315087</v>
      </c>
      <c r="L19" s="69">
        <f>AFWRKACT!L19/$D19</f>
        <v>0.2636849132176235</v>
      </c>
      <c r="M19" s="69">
        <f>AFWRKACT!M19/$D19</f>
        <v>0.008344459279038718</v>
      </c>
      <c r="N19" s="69">
        <f>AFWRKACT!N19/$D19</f>
        <v>0.07042723631508678</v>
      </c>
      <c r="O19" s="69">
        <f>AFWRKACT!O19/$D19</f>
        <v>0.09546061415220294</v>
      </c>
      <c r="P19" s="69">
        <f>AFWRKACT!P19/$D19</f>
        <v>0.002336448598130841</v>
      </c>
      <c r="Q19" s="69">
        <f>AFWRKACT!Q19/$D19</f>
        <v>0</v>
      </c>
      <c r="R19" s="69">
        <f>AFWRKACT!R19/$D19</f>
        <v>0</v>
      </c>
    </row>
    <row r="20" spans="1:18" ht="12.75">
      <c r="A20" s="117" t="s">
        <v>18</v>
      </c>
      <c r="B20" s="21">
        <f>AFWRKACT!B20</f>
        <v>20720</v>
      </c>
      <c r="C20" s="164">
        <f>AFWRKACT!C20</f>
        <v>9570</v>
      </c>
      <c r="D20" s="164">
        <f>AFWRKACT!D20</f>
        <v>2323</v>
      </c>
      <c r="E20" s="69">
        <f>AFWRKACT!E20/$D20</f>
        <v>0.7546276366767112</v>
      </c>
      <c r="F20" s="69">
        <f>AFWRKACT!F20/$D20</f>
        <v>0.02582866982350409</v>
      </c>
      <c r="G20" s="69">
        <f>AFWRKACT!G20/$D20</f>
        <v>0.0034438226431338786</v>
      </c>
      <c r="H20" s="69">
        <f>AFWRKACT!H20/$D20</f>
        <v>0</v>
      </c>
      <c r="I20" s="69">
        <f>AFWRKACT!I20/$D20</f>
        <v>0.0064571674558760225</v>
      </c>
      <c r="J20" s="69">
        <f>AFWRKACT!J20/$D20</f>
        <v>0.05725355144210073</v>
      </c>
      <c r="K20" s="69">
        <f>AFWRKACT!K20/$D20</f>
        <v>0.007318123116659492</v>
      </c>
      <c r="L20" s="69">
        <f>AFWRKACT!L20/$D20</f>
        <v>0.22686181661644425</v>
      </c>
      <c r="M20" s="69">
        <f>AFWRKACT!M20/$D20</f>
        <v>0</v>
      </c>
      <c r="N20" s="69">
        <f>AFWRKACT!N20/$D20</f>
        <v>0.01334481274214378</v>
      </c>
      <c r="O20" s="69">
        <f>AFWRKACT!O20/$D20</f>
        <v>0.016358157554885924</v>
      </c>
      <c r="P20" s="69">
        <f>AFWRKACT!P20/$D20</f>
        <v>0</v>
      </c>
      <c r="Q20" s="69">
        <f>AFWRKACT!Q20/$D20</f>
        <v>0</v>
      </c>
      <c r="R20" s="69">
        <f>AFWRKACT!R20/$D20</f>
        <v>0.09987085665088248</v>
      </c>
    </row>
    <row r="21" spans="1:18" ht="12.75">
      <c r="A21" s="117" t="s">
        <v>19</v>
      </c>
      <c r="B21" s="21">
        <f>AFWRKACT!B21</f>
        <v>5643</v>
      </c>
      <c r="C21" s="164">
        <f>AFWRKACT!C21</f>
        <v>2933</v>
      </c>
      <c r="D21" s="164">
        <f>AFWRKACT!D21</f>
        <v>647</v>
      </c>
      <c r="E21" s="69">
        <f>AFWRKACT!E21/$D21</f>
        <v>0.5595054095826894</v>
      </c>
      <c r="F21" s="69">
        <f>AFWRKACT!F21/$D21</f>
        <v>0</v>
      </c>
      <c r="G21" s="69">
        <f>AFWRKACT!G21/$D21</f>
        <v>0</v>
      </c>
      <c r="H21" s="69">
        <f>AFWRKACT!H21/$D21</f>
        <v>0.5718701700154559</v>
      </c>
      <c r="I21" s="69">
        <f>AFWRKACT!I21/$D21</f>
        <v>0</v>
      </c>
      <c r="J21" s="69">
        <f>AFWRKACT!J21/$D21</f>
        <v>0</v>
      </c>
      <c r="K21" s="69">
        <f>AFWRKACT!K21/$D21</f>
        <v>0</v>
      </c>
      <c r="L21" s="69">
        <f>AFWRKACT!L21/$D21</f>
        <v>0</v>
      </c>
      <c r="M21" s="69">
        <f>AFWRKACT!M21/$D21</f>
        <v>0</v>
      </c>
      <c r="N21" s="69">
        <f>AFWRKACT!N21/$D21</f>
        <v>0.0015455950540958269</v>
      </c>
      <c r="O21" s="69">
        <f>AFWRKACT!O21/$D21</f>
        <v>0.027820710973724884</v>
      </c>
      <c r="P21" s="69">
        <f>AFWRKACT!P21/$D21</f>
        <v>0</v>
      </c>
      <c r="Q21" s="69">
        <f>AFWRKACT!Q21/$D21</f>
        <v>0</v>
      </c>
      <c r="R21" s="69">
        <f>AFWRKACT!R21/$D21</f>
        <v>0</v>
      </c>
    </row>
    <row r="22" spans="1:18" ht="12.75">
      <c r="A22" s="117" t="s">
        <v>20</v>
      </c>
      <c r="B22" s="21">
        <f>AFWRKACT!B22</f>
        <v>17174</v>
      </c>
      <c r="C22" s="164">
        <f>AFWRKACT!C22</f>
        <v>9245</v>
      </c>
      <c r="D22" s="164">
        <f>AFWRKACT!D22</f>
        <v>1683</v>
      </c>
      <c r="E22" s="69">
        <f>AFWRKACT!E22/$D22</f>
        <v>0.8686868686868687</v>
      </c>
      <c r="F22" s="69">
        <f>AFWRKACT!F22/$D22</f>
        <v>0</v>
      </c>
      <c r="G22" s="69">
        <f>AFWRKACT!G22/$D22</f>
        <v>0</v>
      </c>
      <c r="H22" s="69">
        <f>AFWRKACT!H22/$D22</f>
        <v>0.0213903743315508</v>
      </c>
      <c r="I22" s="69">
        <f>AFWRKACT!I22/$D22</f>
        <v>0</v>
      </c>
      <c r="J22" s="69">
        <f>AFWRKACT!J22/$D22</f>
        <v>0.0932857991681521</v>
      </c>
      <c r="K22" s="69">
        <f>AFWRKACT!K22/$D22</f>
        <v>0</v>
      </c>
      <c r="L22" s="69">
        <f>AFWRKACT!L22/$D22</f>
        <v>0.052881758764111705</v>
      </c>
      <c r="M22" s="69">
        <f>AFWRKACT!M22/$D22</f>
        <v>0</v>
      </c>
      <c r="N22" s="69">
        <f>AFWRKACT!N22/$D22</f>
        <v>0.0053475935828877</v>
      </c>
      <c r="O22" s="69">
        <f>AFWRKACT!O22/$D22</f>
        <v>0</v>
      </c>
      <c r="P22" s="69">
        <f>AFWRKACT!P22/$D22</f>
        <v>0</v>
      </c>
      <c r="Q22" s="69">
        <f>AFWRKACT!Q22/$D22</f>
        <v>0</v>
      </c>
      <c r="R22" s="69">
        <f>AFWRKACT!R22/$D22</f>
        <v>0</v>
      </c>
    </row>
    <row r="23" spans="1:18" ht="12.75">
      <c r="A23" s="117" t="s">
        <v>21</v>
      </c>
      <c r="B23" s="21">
        <f>AFWRKACT!B23</f>
        <v>57457</v>
      </c>
      <c r="C23" s="164">
        <f>AFWRKACT!C23</f>
        <v>17081</v>
      </c>
      <c r="D23" s="164">
        <f>AFWRKACT!D23</f>
        <v>7125</v>
      </c>
      <c r="E23" s="69">
        <f>AFWRKACT!E23/$D23</f>
        <v>0.4512280701754386</v>
      </c>
      <c r="F23" s="69">
        <f>AFWRKACT!F23/$D23</f>
        <v>0.012350877192982456</v>
      </c>
      <c r="G23" s="69">
        <f>AFWRKACT!G23/$D23</f>
        <v>0.004912280701754386</v>
      </c>
      <c r="H23" s="69">
        <f>AFWRKACT!H23/$D23</f>
        <v>0.056280701754385966</v>
      </c>
      <c r="I23" s="69">
        <f>AFWRKACT!I23/$D23</f>
        <v>0</v>
      </c>
      <c r="J23" s="69">
        <f>AFWRKACT!J23/$D23</f>
        <v>0.2513684210526316</v>
      </c>
      <c r="K23" s="69">
        <f>AFWRKACT!K23/$D23</f>
        <v>0.13614035087719298</v>
      </c>
      <c r="L23" s="69">
        <f>AFWRKACT!L23/$D23</f>
        <v>0.2119298245614035</v>
      </c>
      <c r="M23" s="69">
        <f>AFWRKACT!M23/$D23</f>
        <v>0</v>
      </c>
      <c r="N23" s="69">
        <f>AFWRKACT!N23/$D23</f>
        <v>0.04154385964912281</v>
      </c>
      <c r="O23" s="69">
        <f>AFWRKACT!O23/$D23</f>
        <v>0.1176140350877193</v>
      </c>
      <c r="P23" s="69">
        <f>AFWRKACT!P23/$D23</f>
        <v>0.002385964912280702</v>
      </c>
      <c r="Q23" s="69">
        <f>AFWRKACT!Q23/$D23</f>
        <v>0</v>
      </c>
      <c r="R23" s="69">
        <f>AFWRKACT!R23/$D23</f>
        <v>0</v>
      </c>
    </row>
    <row r="24" spans="1:18" ht="12.75">
      <c r="A24" s="117"/>
      <c r="B24" s="21">
        <f>AFWRKACT!B24</f>
        <v>0</v>
      </c>
      <c r="C24" s="164">
        <f>AFWRKACT!C24</f>
        <v>0</v>
      </c>
      <c r="D24" s="164">
        <f>AFWRKACT!D24</f>
        <v>0</v>
      </c>
      <c r="E24" s="69"/>
      <c r="F24" s="69"/>
      <c r="G24" s="69"/>
      <c r="H24" s="69"/>
      <c r="I24" s="69"/>
      <c r="J24" s="69"/>
      <c r="K24" s="69"/>
      <c r="L24" s="69"/>
      <c r="M24" s="69"/>
      <c r="N24" s="69"/>
      <c r="O24" s="69"/>
      <c r="P24" s="69"/>
      <c r="Q24" s="69"/>
      <c r="R24" s="69"/>
    </row>
    <row r="25" spans="1:18" ht="12.75">
      <c r="A25" s="117" t="s">
        <v>23</v>
      </c>
      <c r="B25" s="21">
        <f>AFWRKACT!B25</f>
        <v>53215</v>
      </c>
      <c r="C25" s="164">
        <f>AFWRKACT!C25</f>
        <v>25230</v>
      </c>
      <c r="D25" s="164">
        <f>AFWRKACT!D25</f>
        <v>6052</v>
      </c>
      <c r="E25" s="69">
        <f>AFWRKACT!E25/$D25</f>
        <v>0.36467283542630535</v>
      </c>
      <c r="F25" s="69">
        <f>AFWRKACT!F25/$D25</f>
        <v>0.0021480502313284866</v>
      </c>
      <c r="G25" s="69">
        <f>AFWRKACT!G25/$D25</f>
        <v>0.0036351619299405157</v>
      </c>
      <c r="H25" s="69">
        <f>AFWRKACT!H25/$D25</f>
        <v>0.1566424322538004</v>
      </c>
      <c r="I25" s="69">
        <f>AFWRKACT!I25/$D25</f>
        <v>0.01933245208195638</v>
      </c>
      <c r="J25" s="69">
        <f>AFWRKACT!J25/$D25</f>
        <v>0.13070059484467944</v>
      </c>
      <c r="K25" s="69">
        <f>AFWRKACT!K25/$D25</f>
        <v>0.09368803701255783</v>
      </c>
      <c r="L25" s="69">
        <f>AFWRKACT!L25/$D25</f>
        <v>0.3215465961665565</v>
      </c>
      <c r="M25" s="69">
        <f>AFWRKACT!M25/$D25</f>
        <v>0.01255783212161269</v>
      </c>
      <c r="N25" s="69">
        <f>AFWRKACT!N25/$D25</f>
        <v>0.0011566424322538005</v>
      </c>
      <c r="O25" s="69">
        <f>AFWRKACT!O25/$D25</f>
        <v>0.01834104428288169</v>
      </c>
      <c r="P25" s="69">
        <f>AFWRKACT!P25/$D25</f>
        <v>0.05056179775280899</v>
      </c>
      <c r="Q25" s="69">
        <f>AFWRKACT!Q25/$D25</f>
        <v>0</v>
      </c>
      <c r="R25" s="69">
        <f>AFWRKACT!R25/$D25</f>
        <v>0.021810971579643092</v>
      </c>
    </row>
    <row r="26" spans="1:18" ht="12.75">
      <c r="A26" s="117" t="s">
        <v>24</v>
      </c>
      <c r="B26" s="169" t="s">
        <v>101</v>
      </c>
      <c r="C26" s="180" t="s">
        <v>101</v>
      </c>
      <c r="D26" s="180" t="s">
        <v>101</v>
      </c>
      <c r="E26" s="69" t="s">
        <v>101</v>
      </c>
      <c r="F26" s="69" t="s">
        <v>101</v>
      </c>
      <c r="G26" s="69" t="s">
        <v>101</v>
      </c>
      <c r="H26" s="69" t="s">
        <v>101</v>
      </c>
      <c r="I26" s="69" t="s">
        <v>101</v>
      </c>
      <c r="J26" s="69" t="s">
        <v>101</v>
      </c>
      <c r="K26" s="69" t="s">
        <v>101</v>
      </c>
      <c r="L26" s="69" t="s">
        <v>101</v>
      </c>
      <c r="M26" s="69" t="s">
        <v>101</v>
      </c>
      <c r="N26" s="69" t="s">
        <v>101</v>
      </c>
      <c r="O26" s="69" t="s">
        <v>101</v>
      </c>
      <c r="P26" s="69" t="s">
        <v>101</v>
      </c>
      <c r="Q26" s="69" t="s">
        <v>101</v>
      </c>
      <c r="R26" s="69" t="s">
        <v>101</v>
      </c>
    </row>
    <row r="27" spans="1:18" ht="12.75">
      <c r="A27" s="117" t="s">
        <v>25</v>
      </c>
      <c r="B27" s="21">
        <f>AFWRKACT!B27</f>
        <v>8864</v>
      </c>
      <c r="C27" s="164">
        <f>AFWRKACT!C27</f>
        <v>3468</v>
      </c>
      <c r="D27" s="164">
        <f>AFWRKACT!D27</f>
        <v>2453</v>
      </c>
      <c r="E27" s="69">
        <f>AFWRKACT!E27/$D27</f>
        <v>0.8002445984508765</v>
      </c>
      <c r="F27" s="69">
        <f>AFWRKACT!F27/$D27</f>
        <v>0</v>
      </c>
      <c r="G27" s="69">
        <f>AFWRKACT!G27/$D27</f>
        <v>0</v>
      </c>
      <c r="H27" s="69">
        <f>AFWRKACT!H27/$D27</f>
        <v>0.1691805951895638</v>
      </c>
      <c r="I27" s="69">
        <f>AFWRKACT!I27/$D27</f>
        <v>0.0024459845087647777</v>
      </c>
      <c r="J27" s="69">
        <f>AFWRKACT!J27/$D27</f>
        <v>0.27313493681206685</v>
      </c>
      <c r="K27" s="69">
        <f>AFWRKACT!K27/$D27</f>
        <v>0.0024459845087647777</v>
      </c>
      <c r="L27" s="69">
        <f>AFWRKACT!L27/$D27</f>
        <v>0.19567876070118223</v>
      </c>
      <c r="M27" s="69">
        <f>AFWRKACT!M27/$D27</f>
        <v>0.014268242967794538</v>
      </c>
      <c r="N27" s="69">
        <f>AFWRKACT!N27/$D27</f>
        <v>0.009376273950264982</v>
      </c>
      <c r="O27" s="69">
        <f>AFWRKACT!O27/$D27</f>
        <v>0.004891969017529555</v>
      </c>
      <c r="P27" s="69">
        <f>AFWRKACT!P27/$D27</f>
        <v>0</v>
      </c>
      <c r="Q27" s="69">
        <f>AFWRKACT!Q27/$D27</f>
        <v>0</v>
      </c>
      <c r="R27" s="69">
        <f>AFWRKACT!R27/$D27</f>
        <v>0</v>
      </c>
    </row>
    <row r="28" spans="1:18" ht="12.75">
      <c r="A28" s="117" t="s">
        <v>26</v>
      </c>
      <c r="B28" s="21">
        <f>AFWRKACT!B28</f>
        <v>1848</v>
      </c>
      <c r="C28" s="164">
        <f>AFWRKACT!C28</f>
        <v>575</v>
      </c>
      <c r="D28" s="164">
        <f>AFWRKACT!D28</f>
        <v>250</v>
      </c>
      <c r="E28" s="69">
        <f>AFWRKACT!E28/$D28</f>
        <v>0.596</v>
      </c>
      <c r="F28" s="69">
        <f>AFWRKACT!F28/$D28</f>
        <v>0</v>
      </c>
      <c r="G28" s="69">
        <f>AFWRKACT!G28/$D28</f>
        <v>0.004</v>
      </c>
      <c r="H28" s="69">
        <f>AFWRKACT!H28/$D28</f>
        <v>0.08</v>
      </c>
      <c r="I28" s="69">
        <f>AFWRKACT!I28/$D28</f>
        <v>0</v>
      </c>
      <c r="J28" s="69">
        <f>AFWRKACT!J28/$D28</f>
        <v>0.468</v>
      </c>
      <c r="K28" s="69">
        <f>AFWRKACT!K28/$D28</f>
        <v>0.028</v>
      </c>
      <c r="L28" s="69">
        <f>AFWRKACT!L28/$D28</f>
        <v>0.448</v>
      </c>
      <c r="M28" s="69">
        <f>AFWRKACT!M28/$D28</f>
        <v>0</v>
      </c>
      <c r="N28" s="69">
        <f>AFWRKACT!N28/$D28</f>
        <v>0</v>
      </c>
      <c r="O28" s="69">
        <f>AFWRKACT!O28/$D28</f>
        <v>0.02</v>
      </c>
      <c r="P28" s="69">
        <f>AFWRKACT!P28/$D28</f>
        <v>0</v>
      </c>
      <c r="Q28" s="69">
        <f>AFWRKACT!Q28/$D28</f>
        <v>0</v>
      </c>
      <c r="R28" s="69">
        <f>AFWRKACT!R28/$D28</f>
        <v>0.316</v>
      </c>
    </row>
    <row r="29" spans="1:18" ht="12.75">
      <c r="A29" s="117" t="s">
        <v>27</v>
      </c>
      <c r="B29" s="21">
        <f>AFWRKACT!B29</f>
        <v>35660</v>
      </c>
      <c r="C29" s="164">
        <f>AFWRKACT!C29</f>
        <v>10552</v>
      </c>
      <c r="D29" s="164">
        <f>AFWRKACT!D29</f>
        <v>5181</v>
      </c>
      <c r="E29" s="69">
        <f>AFWRKACT!E29/$D29</f>
        <v>0.5122563211735186</v>
      </c>
      <c r="F29" s="69">
        <f>AFWRKACT!F29/$D29</f>
        <v>0</v>
      </c>
      <c r="G29" s="69">
        <f>AFWRKACT!G29/$D29</f>
        <v>0</v>
      </c>
      <c r="H29" s="69">
        <f>AFWRKACT!H29/$D29</f>
        <v>0.1729395869523258</v>
      </c>
      <c r="I29" s="69">
        <f>AFWRKACT!I29/$D29</f>
        <v>0</v>
      </c>
      <c r="J29" s="69">
        <f>AFWRKACT!J29/$D29</f>
        <v>0.011001737116386797</v>
      </c>
      <c r="K29" s="69">
        <f>AFWRKACT!K29/$D29</f>
        <v>0.02875892684809882</v>
      </c>
      <c r="L29" s="69">
        <f>AFWRKACT!L29/$D29</f>
        <v>0.3099787685774947</v>
      </c>
      <c r="M29" s="69">
        <f>AFWRKACT!M29/$D29</f>
        <v>0.0054043620922601815</v>
      </c>
      <c r="N29" s="69">
        <f>AFWRKACT!N29/$D29</f>
        <v>0.04323489673808145</v>
      </c>
      <c r="O29" s="69">
        <f>AFWRKACT!O29/$D29</f>
        <v>0.003474232773595831</v>
      </c>
      <c r="P29" s="69">
        <f>AFWRKACT!P29/$D29</f>
        <v>0</v>
      </c>
      <c r="Q29" s="69">
        <f>AFWRKACT!Q29/$D29</f>
        <v>0</v>
      </c>
      <c r="R29" s="69">
        <f>AFWRKACT!R29/$D29</f>
        <v>0.14340860837676125</v>
      </c>
    </row>
    <row r="30" spans="1:18" ht="12.75">
      <c r="A30" s="117"/>
      <c r="B30" s="21">
        <f>AFWRKACT!B30</f>
        <v>0</v>
      </c>
      <c r="C30" s="164">
        <f>AFWRKACT!C30</f>
        <v>0</v>
      </c>
      <c r="D30" s="164">
        <f>AFWRKACT!D30</f>
        <v>0</v>
      </c>
      <c r="E30" s="69"/>
      <c r="F30" s="69"/>
      <c r="G30" s="69"/>
      <c r="H30" s="69"/>
      <c r="I30" s="69"/>
      <c r="J30" s="69"/>
      <c r="K30" s="69"/>
      <c r="L30" s="69"/>
      <c r="M30" s="69"/>
      <c r="N30" s="69"/>
      <c r="O30" s="69"/>
      <c r="P30" s="69"/>
      <c r="Q30" s="69"/>
      <c r="R30" s="69"/>
    </row>
    <row r="31" spans="1:18" ht="12.75">
      <c r="A31" s="117" t="s">
        <v>28</v>
      </c>
      <c r="B31" s="21">
        <f>AFWRKACT!B31</f>
        <v>50589</v>
      </c>
      <c r="C31" s="164">
        <f>AFWRKACT!C31</f>
        <v>24684</v>
      </c>
      <c r="D31" s="164">
        <f>AFWRKACT!D31</f>
        <v>7398</v>
      </c>
      <c r="E31" s="69">
        <f>AFWRKACT!E31/$D31</f>
        <v>0.7250608272506083</v>
      </c>
      <c r="F31" s="69">
        <f>AFWRKACT!F31/$D31</f>
        <v>0.005542038388753718</v>
      </c>
      <c r="G31" s="69">
        <f>AFWRKACT!G31/$D31</f>
        <v>0</v>
      </c>
      <c r="H31" s="69">
        <f>AFWRKACT!H31/$D31</f>
        <v>0.011084076777507435</v>
      </c>
      <c r="I31" s="69">
        <f>AFWRKACT!I31/$D31</f>
        <v>0.001892403352257367</v>
      </c>
      <c r="J31" s="69">
        <f>AFWRKACT!J31/$D31</f>
        <v>0.19451203027845362</v>
      </c>
      <c r="K31" s="69">
        <f>AFWRKACT!K31/$D31</f>
        <v>0</v>
      </c>
      <c r="L31" s="69">
        <f>AFWRKACT!L31/$D31</f>
        <v>0.04487699378210327</v>
      </c>
      <c r="M31" s="69">
        <f>AFWRKACT!M31/$D31</f>
        <v>0.02216815355501487</v>
      </c>
      <c r="N31" s="69">
        <f>AFWRKACT!N31/$D31</f>
        <v>0.041092187077588535</v>
      </c>
      <c r="O31" s="69">
        <f>AFWRKACT!O31/$D31</f>
        <v>0.05542038388753717</v>
      </c>
      <c r="P31" s="69">
        <f>AFWRKACT!P31/$D31</f>
        <v>0</v>
      </c>
      <c r="Q31" s="69">
        <f>AFWRKACT!Q31/$D31</f>
        <v>0</v>
      </c>
      <c r="R31" s="69">
        <f>AFWRKACT!R31/$D31</f>
        <v>0</v>
      </c>
    </row>
    <row r="32" spans="1:18" ht="12.75">
      <c r="A32" s="117" t="s">
        <v>29</v>
      </c>
      <c r="B32" s="21">
        <f>AFWRKACT!B32</f>
        <v>18286</v>
      </c>
      <c r="C32" s="164">
        <f>AFWRKACT!C32</f>
        <v>11589</v>
      </c>
      <c r="D32" s="164">
        <f>AFWRKACT!D32</f>
        <v>5798</v>
      </c>
      <c r="E32" s="69">
        <f>AFWRKACT!E32/$D32</f>
        <v>0.869265263884098</v>
      </c>
      <c r="F32" s="69">
        <f>AFWRKACT!F32/$D32</f>
        <v>0.002414625733011383</v>
      </c>
      <c r="G32" s="69">
        <f>AFWRKACT!G32/$D32</f>
        <v>0</v>
      </c>
      <c r="H32" s="69">
        <f>AFWRKACT!H32/$D32</f>
        <v>0.005519144532597447</v>
      </c>
      <c r="I32" s="69">
        <f>AFWRKACT!I32/$D32</f>
        <v>0</v>
      </c>
      <c r="J32" s="69">
        <f>AFWRKACT!J32/$D32</f>
        <v>0.03259744739565367</v>
      </c>
      <c r="K32" s="69">
        <f>AFWRKACT!K32/$D32</f>
        <v>0.001552259399793032</v>
      </c>
      <c r="L32" s="69">
        <f>AFWRKACT!L32/$D32</f>
        <v>0.21403932390479477</v>
      </c>
      <c r="M32" s="69">
        <f>AFWRKACT!M32/$D32</f>
        <v>0</v>
      </c>
      <c r="N32" s="69">
        <f>AFWRKACT!N32/$D32</f>
        <v>0</v>
      </c>
      <c r="O32" s="69">
        <f>AFWRKACT!O32/$D32</f>
        <v>0.053811659192825115</v>
      </c>
      <c r="P32" s="69">
        <f>AFWRKACT!P32/$D32</f>
        <v>0</v>
      </c>
      <c r="Q32" s="69">
        <f>AFWRKACT!Q32/$D32</f>
        <v>0</v>
      </c>
      <c r="R32" s="69">
        <f>AFWRKACT!R32/$D32</f>
        <v>0.06674715419110037</v>
      </c>
    </row>
    <row r="33" spans="1:18" ht="12.75">
      <c r="A33" s="117" t="s">
        <v>30</v>
      </c>
      <c r="B33" s="21">
        <f>AFWRKACT!B33</f>
        <v>16747</v>
      </c>
      <c r="C33" s="164">
        <f>AFWRKACT!C33</f>
        <v>10965</v>
      </c>
      <c r="D33" s="164">
        <f>AFWRKACT!D33</f>
        <v>9652</v>
      </c>
      <c r="E33" s="69">
        <f>AFWRKACT!E33/$D33</f>
        <v>0.2161210111893908</v>
      </c>
      <c r="F33" s="69">
        <f>AFWRKACT!F33/$D33</f>
        <v>0</v>
      </c>
      <c r="G33" s="69">
        <f>AFWRKACT!G33/$D33</f>
        <v>0</v>
      </c>
      <c r="H33" s="69">
        <f>AFWRKACT!H33/$D33</f>
        <v>0.07221301284707833</v>
      </c>
      <c r="I33" s="69">
        <f>AFWRKACT!I33/$D33</f>
        <v>0.00020721094073767094</v>
      </c>
      <c r="J33" s="69">
        <f>AFWRKACT!J33/$D33</f>
        <v>0.1921881475341898</v>
      </c>
      <c r="K33" s="69">
        <f>AFWRKACT!K33/$D33</f>
        <v>0.6902196435971819</v>
      </c>
      <c r="L33" s="69">
        <f>AFWRKACT!L33/$D33</f>
        <v>0.025797762121840033</v>
      </c>
      <c r="M33" s="69">
        <f>AFWRKACT!M33/$D33</f>
        <v>0.003937007874015748</v>
      </c>
      <c r="N33" s="69">
        <f>AFWRKACT!N33/$D33</f>
        <v>0.0026937422295897225</v>
      </c>
      <c r="O33" s="69">
        <f>AFWRKACT!O33/$D33</f>
        <v>0.0353294653957729</v>
      </c>
      <c r="P33" s="69">
        <f>AFWRKACT!P33/$D33</f>
        <v>0</v>
      </c>
      <c r="Q33" s="69">
        <f>AFWRKACT!Q33/$D33</f>
        <v>0</v>
      </c>
      <c r="R33" s="69">
        <f>AFWRKACT!R33/$D33</f>
        <v>0</v>
      </c>
    </row>
    <row r="34" spans="1:18" ht="12.75">
      <c r="A34" s="117" t="s">
        <v>31</v>
      </c>
      <c r="B34" s="21">
        <f>AFWRKACT!B34</f>
        <v>35629</v>
      </c>
      <c r="C34" s="164">
        <f>AFWRKACT!C34</f>
        <v>16025</v>
      </c>
      <c r="D34" s="164">
        <f>AFWRKACT!D34</f>
        <v>6838</v>
      </c>
      <c r="E34" s="69">
        <f>AFWRKACT!E34/$D34</f>
        <v>0.4716291313249488</v>
      </c>
      <c r="F34" s="69">
        <f>AFWRKACT!F34/$D34</f>
        <v>0.0032173150043872476</v>
      </c>
      <c r="G34" s="69">
        <f>AFWRKACT!G34/$D34</f>
        <v>0</v>
      </c>
      <c r="H34" s="69">
        <f>AFWRKACT!H34/$D34</f>
        <v>0.05440187189236619</v>
      </c>
      <c r="I34" s="69">
        <f>AFWRKACT!I34/$D34</f>
        <v>0.0032173150043872476</v>
      </c>
      <c r="J34" s="69">
        <f>AFWRKACT!J34/$D34</f>
        <v>0.07048844691430242</v>
      </c>
      <c r="K34" s="69">
        <f>AFWRKACT!K34/$D34</f>
        <v>0.12269669494004094</v>
      </c>
      <c r="L34" s="69">
        <f>AFWRKACT!L34/$D34</f>
        <v>0.3973384030418251</v>
      </c>
      <c r="M34" s="69">
        <f>AFWRKACT!M34/$D34</f>
        <v>0.03012576776835332</v>
      </c>
      <c r="N34" s="69">
        <f>AFWRKACT!N34/$D34</f>
        <v>0.02310617139514478</v>
      </c>
      <c r="O34" s="69">
        <f>AFWRKACT!O34/$D34</f>
        <v>0</v>
      </c>
      <c r="P34" s="69">
        <f>AFWRKACT!P34/$D34</f>
        <v>0</v>
      </c>
      <c r="Q34" s="69">
        <f>AFWRKACT!Q34/$D34</f>
        <v>0</v>
      </c>
      <c r="R34" s="69">
        <f>AFWRKACT!R34/$D34</f>
        <v>0.008774495466510676</v>
      </c>
    </row>
    <row r="35" spans="1:18" ht="12.75">
      <c r="A35" s="117" t="s">
        <v>32</v>
      </c>
      <c r="B35" s="21">
        <f>AFWRKACT!B35</f>
        <v>18777</v>
      </c>
      <c r="C35" s="164">
        <f>AFWRKACT!C35</f>
        <v>6925</v>
      </c>
      <c r="D35" s="164">
        <f>AFWRKACT!D35</f>
        <v>2466</v>
      </c>
      <c r="E35" s="69">
        <f>AFWRKACT!E35/$D35</f>
        <v>0.5851581508515815</v>
      </c>
      <c r="F35" s="69">
        <f>AFWRKACT!F35/$D35</f>
        <v>0.00202757502027575</v>
      </c>
      <c r="G35" s="69">
        <f>AFWRKACT!G35/$D35</f>
        <v>0.00283860502838605</v>
      </c>
      <c r="H35" s="69">
        <f>AFWRKACT!H35/$D35</f>
        <v>0.15571776155717762</v>
      </c>
      <c r="I35" s="69">
        <f>AFWRKACT!I35/$D35</f>
        <v>0.006082725060827251</v>
      </c>
      <c r="J35" s="69">
        <f>AFWRKACT!J35/$D35</f>
        <v>0.07339821573398216</v>
      </c>
      <c r="K35" s="69">
        <f>AFWRKACT!K35/$D35</f>
        <v>0</v>
      </c>
      <c r="L35" s="69">
        <f>AFWRKACT!L35/$D35</f>
        <v>0.2761557177615572</v>
      </c>
      <c r="M35" s="69">
        <f>AFWRKACT!M35/$D35</f>
        <v>0</v>
      </c>
      <c r="N35" s="69">
        <f>AFWRKACT!N35/$D35</f>
        <v>0.006082725060827251</v>
      </c>
      <c r="O35" s="69">
        <f>AFWRKACT!O35/$D35</f>
        <v>0.08353609083536091</v>
      </c>
      <c r="P35" s="69">
        <f>AFWRKACT!P35/$D35</f>
        <v>0</v>
      </c>
      <c r="Q35" s="69">
        <f>AFWRKACT!Q35/$D35</f>
        <v>0</v>
      </c>
      <c r="R35" s="69">
        <f>AFWRKACT!R35/$D35</f>
        <v>0</v>
      </c>
    </row>
    <row r="36" spans="1:18" ht="12.75">
      <c r="A36" s="117"/>
      <c r="B36" s="21">
        <f>AFWRKACT!B36</f>
        <v>0</v>
      </c>
      <c r="C36" s="164">
        <f>AFWRKACT!C36</f>
        <v>0</v>
      </c>
      <c r="D36" s="164">
        <f>AFWRKACT!D36</f>
        <v>0</v>
      </c>
      <c r="E36" s="69"/>
      <c r="F36" s="69"/>
      <c r="G36" s="69"/>
      <c r="H36" s="69"/>
      <c r="I36" s="69"/>
      <c r="J36" s="69"/>
      <c r="K36" s="69"/>
      <c r="L36" s="69"/>
      <c r="M36" s="69"/>
      <c r="N36" s="69"/>
      <c r="O36" s="69"/>
      <c r="P36" s="69"/>
      <c r="Q36" s="69"/>
      <c r="R36" s="69"/>
    </row>
    <row r="37" spans="1:18" ht="12.75">
      <c r="A37" s="117" t="s">
        <v>33</v>
      </c>
      <c r="B37" s="21">
        <f>AFWRKACT!B37</f>
        <v>9713</v>
      </c>
      <c r="C37" s="164">
        <f>AFWRKACT!C37</f>
        <v>7130</v>
      </c>
      <c r="D37" s="164">
        <f>AFWRKACT!D37</f>
        <v>2285</v>
      </c>
      <c r="E37" s="69">
        <f>AFWRKACT!E37/$D37</f>
        <v>0.5549234135667396</v>
      </c>
      <c r="F37" s="69">
        <f>AFWRKACT!F37/$D37</f>
        <v>0</v>
      </c>
      <c r="G37" s="69">
        <f>AFWRKACT!G37/$D37</f>
        <v>0</v>
      </c>
      <c r="H37" s="69">
        <f>AFWRKACT!H37/$D37</f>
        <v>0.07264770240700219</v>
      </c>
      <c r="I37" s="69">
        <f>AFWRKACT!I37/$D37</f>
        <v>0.00087527352297593</v>
      </c>
      <c r="J37" s="69">
        <f>AFWRKACT!J37/$D37</f>
        <v>0.27177242888402625</v>
      </c>
      <c r="K37" s="69">
        <f>AFWRKACT!K37/$D37</f>
        <v>0.00700218818380744</v>
      </c>
      <c r="L37" s="69">
        <f>AFWRKACT!L37/$D37</f>
        <v>0.23719912472647703</v>
      </c>
      <c r="M37" s="69">
        <f>AFWRKACT!M37/$D37</f>
        <v>0.23938730853391685</v>
      </c>
      <c r="N37" s="69">
        <f>AFWRKACT!N37/$D37</f>
        <v>0.000437636761487965</v>
      </c>
      <c r="O37" s="69">
        <f>AFWRKACT!O37/$D37</f>
        <v>0.04682713347921225</v>
      </c>
      <c r="P37" s="69">
        <f>AFWRKACT!P37/$D37</f>
        <v>0</v>
      </c>
      <c r="Q37" s="69">
        <f>AFWRKACT!Q37/$D37</f>
        <v>0</v>
      </c>
      <c r="R37" s="69">
        <f>AFWRKACT!R37/$D37</f>
        <v>0</v>
      </c>
    </row>
    <row r="38" spans="1:18" ht="12.75">
      <c r="A38" s="117" t="s">
        <v>34</v>
      </c>
      <c r="B38" s="21">
        <f>AFWRKACT!B38</f>
        <v>25430</v>
      </c>
      <c r="C38" s="164">
        <f>AFWRKACT!C38</f>
        <v>14230</v>
      </c>
      <c r="D38" s="164">
        <f>AFWRKACT!D38</f>
        <v>2306</v>
      </c>
      <c r="E38" s="69">
        <f>AFWRKACT!E38/$D38</f>
        <v>0.3647007805724198</v>
      </c>
      <c r="F38" s="69">
        <f>AFWRKACT!F38/$D38</f>
        <v>0.0039028620988725065</v>
      </c>
      <c r="G38" s="69">
        <f>AFWRKACT!G38/$D38</f>
        <v>0.035993061578490894</v>
      </c>
      <c r="H38" s="69">
        <f>AFWRKACT!H38/$D38</f>
        <v>0.17259323503902863</v>
      </c>
      <c r="I38" s="69">
        <f>AFWRKACT!I38/$D38</f>
        <v>0.0039028620988725065</v>
      </c>
      <c r="J38" s="69">
        <f>AFWRKACT!J38/$D38</f>
        <v>0.199479618386817</v>
      </c>
      <c r="K38" s="69">
        <f>AFWRKACT!K38/$D38</f>
        <v>0.11448395490026018</v>
      </c>
      <c r="L38" s="69">
        <f>AFWRKACT!L38/$D38</f>
        <v>0.18863833477883782</v>
      </c>
      <c r="M38" s="69">
        <f>AFWRKACT!M38/$D38</f>
        <v>0</v>
      </c>
      <c r="N38" s="69">
        <f>AFWRKACT!N38/$D38</f>
        <v>0</v>
      </c>
      <c r="O38" s="69">
        <f>AFWRKACT!O38/$D38</f>
        <v>0.10407632263660017</v>
      </c>
      <c r="P38" s="69">
        <f>AFWRKACT!P38/$D38</f>
        <v>0</v>
      </c>
      <c r="Q38" s="69">
        <f>AFWRKACT!Q38/$D38</f>
        <v>0</v>
      </c>
      <c r="R38" s="69">
        <f>AFWRKACT!R38/$D38</f>
        <v>0</v>
      </c>
    </row>
    <row r="39" spans="1:18" ht="12.75">
      <c r="A39" s="117" t="s">
        <v>35</v>
      </c>
      <c r="B39" s="21">
        <f>AFWRKACT!B39</f>
        <v>49753</v>
      </c>
      <c r="C39" s="164">
        <f>AFWRKACT!C39</f>
        <v>10987</v>
      </c>
      <c r="D39" s="164">
        <f>AFWRKACT!D39</f>
        <v>6522</v>
      </c>
      <c r="E39" s="69">
        <f>AFWRKACT!E39/$D39</f>
        <v>0.5634774609015639</v>
      </c>
      <c r="F39" s="69">
        <f>AFWRKACT!F39/$D39</f>
        <v>0.012419503219871205</v>
      </c>
      <c r="G39" s="69">
        <f>AFWRKACT!G39/$D39</f>
        <v>0.003833180006133088</v>
      </c>
      <c r="H39" s="69">
        <f>AFWRKACT!H39/$D39</f>
        <v>0</v>
      </c>
      <c r="I39" s="69">
        <f>AFWRKACT!I39/$D39</f>
        <v>0</v>
      </c>
      <c r="J39" s="69">
        <f>AFWRKACT!J39/$D39</f>
        <v>0.09613615455381785</v>
      </c>
      <c r="K39" s="69">
        <f>AFWRKACT!K39/$D39</f>
        <v>0.15010732904017174</v>
      </c>
      <c r="L39" s="69">
        <f>AFWRKACT!L39/$D39</f>
        <v>0.049064704078503524</v>
      </c>
      <c r="M39" s="69">
        <f>AFWRKACT!M39/$D39</f>
        <v>0.1212818153940509</v>
      </c>
      <c r="N39" s="69">
        <f>AFWRKACT!N39/$D39</f>
        <v>0.011652867218644588</v>
      </c>
      <c r="O39" s="69">
        <f>AFWRKACT!O39/$D39</f>
        <v>0.050597976080956765</v>
      </c>
      <c r="P39" s="69">
        <f>AFWRKACT!P39/$D39</f>
        <v>0</v>
      </c>
      <c r="Q39" s="69">
        <f>AFWRKACT!Q39/$D39</f>
        <v>0</v>
      </c>
      <c r="R39" s="69">
        <f>AFWRKACT!R39/$D39</f>
        <v>0</v>
      </c>
    </row>
    <row r="40" spans="1:18" ht="12.75">
      <c r="A40" s="117" t="s">
        <v>36</v>
      </c>
      <c r="B40" s="21">
        <f>AFWRKACT!B40</f>
        <v>79432</v>
      </c>
      <c r="C40" s="164">
        <f>AFWRKACT!C40</f>
        <v>44334</v>
      </c>
      <c r="D40" s="164">
        <f>AFWRKACT!D40</f>
        <v>10794</v>
      </c>
      <c r="E40" s="69">
        <f>AFWRKACT!E40/$D40</f>
        <v>0.7595886603668704</v>
      </c>
      <c r="F40" s="69">
        <f>AFWRKACT!F40/$D40</f>
        <v>0</v>
      </c>
      <c r="G40" s="69">
        <f>AFWRKACT!G40/$D40</f>
        <v>0.0044469149527515284</v>
      </c>
      <c r="H40" s="69">
        <f>AFWRKACT!H40/$D40</f>
        <v>0.005373355567908097</v>
      </c>
      <c r="I40" s="69">
        <f>AFWRKACT!I40/$D40</f>
        <v>0</v>
      </c>
      <c r="J40" s="69">
        <f>AFWRKACT!J40/$D40</f>
        <v>0.2918287937743191</v>
      </c>
      <c r="K40" s="69">
        <f>AFWRKACT!K40/$D40</f>
        <v>0</v>
      </c>
      <c r="L40" s="69">
        <f>AFWRKACT!L40/$D40</f>
        <v>0.06077450435427089</v>
      </c>
      <c r="M40" s="69">
        <f>AFWRKACT!M40/$D40</f>
        <v>0.004539559014267186</v>
      </c>
      <c r="N40" s="69">
        <f>AFWRKACT!N40/$D40</f>
        <v>0.0006485084306095979</v>
      </c>
      <c r="O40" s="69">
        <f>AFWRKACT!O40/$D40</f>
        <v>0.027885862516212712</v>
      </c>
      <c r="P40" s="69">
        <f>AFWRKACT!P40/$D40</f>
        <v>0</v>
      </c>
      <c r="Q40" s="69">
        <f>AFWRKACT!Q40/$D40</f>
        <v>0</v>
      </c>
      <c r="R40" s="69">
        <f>AFWRKACT!R40/$D40</f>
        <v>0</v>
      </c>
    </row>
    <row r="41" spans="1:18" ht="12.75">
      <c r="A41" s="117" t="s">
        <v>37</v>
      </c>
      <c r="B41" s="21">
        <f>AFWRKACT!B41</f>
        <v>34340</v>
      </c>
      <c r="C41" s="164">
        <f>AFWRKACT!C41</f>
        <v>21360</v>
      </c>
      <c r="D41" s="164">
        <f>AFWRKACT!D41</f>
        <v>5749</v>
      </c>
      <c r="E41" s="69">
        <f>AFWRKACT!E41/$D41</f>
        <v>0.5644459906070621</v>
      </c>
      <c r="F41" s="69">
        <f>AFWRKACT!F41/$D41</f>
        <v>0</v>
      </c>
      <c r="G41" s="69">
        <f>AFWRKACT!G41/$D41</f>
        <v>0</v>
      </c>
      <c r="H41" s="69">
        <f>AFWRKACT!H41/$D41</f>
        <v>0.013741520264393807</v>
      </c>
      <c r="I41" s="69">
        <f>AFWRKACT!I41/$D41</f>
        <v>0</v>
      </c>
      <c r="J41" s="69">
        <f>AFWRKACT!J41/$D41</f>
        <v>0.2416072360410506</v>
      </c>
      <c r="K41" s="69">
        <f>AFWRKACT!K41/$D41</f>
        <v>0.06975126108888502</v>
      </c>
      <c r="L41" s="69">
        <f>AFWRKACT!L41/$D41</f>
        <v>0.0784484258131849</v>
      </c>
      <c r="M41" s="69">
        <f>AFWRKACT!M41/$D41</f>
        <v>0.0029570360062619585</v>
      </c>
      <c r="N41" s="69">
        <f>AFWRKACT!N41/$D41</f>
        <v>0.026265437467385633</v>
      </c>
      <c r="O41" s="69">
        <f>AFWRKACT!O41/$D41</f>
        <v>0.25882762219516436</v>
      </c>
      <c r="P41" s="69">
        <f>AFWRKACT!P41/$D41</f>
        <v>0.00017394329448599757</v>
      </c>
      <c r="Q41" s="69">
        <f>AFWRKACT!Q41/$D41</f>
        <v>0</v>
      </c>
      <c r="R41" s="69">
        <f>AFWRKACT!R41/$D41</f>
        <v>0.14019829535571404</v>
      </c>
    </row>
    <row r="42" spans="1:18" ht="12.75">
      <c r="A42" s="117"/>
      <c r="B42" s="21">
        <f>AFWRKACT!B42</f>
        <v>0</v>
      </c>
      <c r="C42" s="164">
        <f>AFWRKACT!C42</f>
        <v>0</v>
      </c>
      <c r="D42" s="164">
        <f>AFWRKACT!D42</f>
        <v>0</v>
      </c>
      <c r="E42" s="69"/>
      <c r="F42" s="69"/>
      <c r="G42" s="69"/>
      <c r="H42" s="69"/>
      <c r="I42" s="69"/>
      <c r="J42" s="69"/>
      <c r="K42" s="69"/>
      <c r="L42" s="69"/>
      <c r="M42" s="69"/>
      <c r="N42" s="69"/>
      <c r="O42" s="69"/>
      <c r="P42" s="69"/>
      <c r="Q42" s="69"/>
      <c r="R42" s="69"/>
    </row>
    <row r="43" spans="1:18" ht="12.75">
      <c r="A43" s="117" t="s">
        <v>38</v>
      </c>
      <c r="B43" s="21">
        <f>AFWRKACT!B43</f>
        <v>18792</v>
      </c>
      <c r="C43" s="164">
        <f>AFWRKACT!C43</f>
        <v>7939</v>
      </c>
      <c r="D43" s="164">
        <f>AFWRKACT!D43</f>
        <v>1672</v>
      </c>
      <c r="E43" s="69">
        <f>AFWRKACT!E43/$D43</f>
        <v>0.5574162679425837</v>
      </c>
      <c r="F43" s="69">
        <f>AFWRKACT!F43/$D43</f>
        <v>0</v>
      </c>
      <c r="G43" s="69">
        <f>AFWRKACT!G43/$D43</f>
        <v>0</v>
      </c>
      <c r="H43" s="69">
        <f>AFWRKACT!H43/$D43</f>
        <v>0.1339712918660287</v>
      </c>
      <c r="I43" s="69">
        <f>AFWRKACT!I43/$D43</f>
        <v>0</v>
      </c>
      <c r="J43" s="69">
        <f>AFWRKACT!J43/$D43</f>
        <v>0.07117224880382775</v>
      </c>
      <c r="K43" s="69">
        <f>AFWRKACT!K43/$D43</f>
        <v>0.11124401913875598</v>
      </c>
      <c r="L43" s="69">
        <f>AFWRKACT!L43/$D43</f>
        <v>0.11901913875598086</v>
      </c>
      <c r="M43" s="69">
        <f>AFWRKACT!M43/$D43</f>
        <v>0.011363636363636364</v>
      </c>
      <c r="N43" s="69">
        <f>AFWRKACT!N43/$D43</f>
        <v>0.016148325358851676</v>
      </c>
      <c r="O43" s="69">
        <f>AFWRKACT!O43/$D43</f>
        <v>0.05382775119617225</v>
      </c>
      <c r="P43" s="69">
        <f>AFWRKACT!P43/$D43</f>
        <v>0</v>
      </c>
      <c r="Q43" s="69">
        <f>AFWRKACT!Q43/$D43</f>
        <v>0</v>
      </c>
      <c r="R43" s="69">
        <f>AFWRKACT!R43/$D43</f>
        <v>0</v>
      </c>
    </row>
    <row r="44" spans="1:18" ht="12.75">
      <c r="A44" s="117" t="s">
        <v>39</v>
      </c>
      <c r="B44" s="21">
        <f>AFWRKACT!B44</f>
        <v>40979</v>
      </c>
      <c r="C44" s="164">
        <f>AFWRKACT!C44</f>
        <v>24732</v>
      </c>
      <c r="D44" s="164">
        <f>AFWRKACT!D44</f>
        <v>4929</v>
      </c>
      <c r="E44" s="69">
        <f>AFWRKACT!E44/$D44</f>
        <v>0.5009129640900791</v>
      </c>
      <c r="F44" s="69">
        <f>AFWRKACT!F44/$D44</f>
        <v>0.0032460945425035505</v>
      </c>
      <c r="G44" s="69">
        <f>AFWRKACT!G44/$D44</f>
        <v>0.012984378170014202</v>
      </c>
      <c r="H44" s="69">
        <f>AFWRKACT!H44/$D44</f>
        <v>0.04077906269020085</v>
      </c>
      <c r="I44" s="69">
        <f>AFWRKACT!I44/$D44</f>
        <v>0.0030432136335970784</v>
      </c>
      <c r="J44" s="69">
        <f>AFWRKACT!J44/$D44</f>
        <v>0.08825319537431528</v>
      </c>
      <c r="K44" s="69">
        <f>AFWRKACT!K44/$D44</f>
        <v>0</v>
      </c>
      <c r="L44" s="69">
        <f>AFWRKACT!L44/$D44</f>
        <v>0.27571515520389533</v>
      </c>
      <c r="M44" s="69">
        <f>AFWRKACT!M44/$D44</f>
        <v>0</v>
      </c>
      <c r="N44" s="69">
        <f>AFWRKACT!N44/$D44</f>
        <v>0.15987015621829986</v>
      </c>
      <c r="O44" s="69">
        <f>AFWRKACT!O44/$D44</f>
        <v>0.034489754514100225</v>
      </c>
      <c r="P44" s="69">
        <f>AFWRKACT!P44/$D44</f>
        <v>0</v>
      </c>
      <c r="Q44" s="69">
        <f>AFWRKACT!Q44/$D44</f>
        <v>0</v>
      </c>
      <c r="R44" s="69">
        <f>AFWRKACT!R44/$D44</f>
        <v>0.05863258267397038</v>
      </c>
    </row>
    <row r="45" spans="1:18" ht="12.75">
      <c r="A45" s="117" t="s">
        <v>40</v>
      </c>
      <c r="B45" s="21">
        <f>AFWRKACT!B45</f>
        <v>5256</v>
      </c>
      <c r="C45" s="164">
        <f>AFWRKACT!C45</f>
        <v>3675</v>
      </c>
      <c r="D45" s="164">
        <f>AFWRKACT!D45</f>
        <v>3408</v>
      </c>
      <c r="E45" s="69">
        <f>AFWRKACT!E45/$D45</f>
        <v>0.20774647887323944</v>
      </c>
      <c r="F45" s="69">
        <f>AFWRKACT!F45/$D45</f>
        <v>0</v>
      </c>
      <c r="G45" s="69">
        <f>AFWRKACT!G45/$D45</f>
        <v>0</v>
      </c>
      <c r="H45" s="69">
        <f>AFWRKACT!H45/$D45</f>
        <v>0.7987089201877934</v>
      </c>
      <c r="I45" s="69">
        <f>AFWRKACT!I45/$D45</f>
        <v>0</v>
      </c>
      <c r="J45" s="69">
        <f>AFWRKACT!J45/$D45</f>
        <v>0.18867370892018778</v>
      </c>
      <c r="K45" s="69">
        <f>AFWRKACT!K45/$D45</f>
        <v>0</v>
      </c>
      <c r="L45" s="69">
        <f>AFWRKACT!L45/$D45</f>
        <v>0.041666666666666664</v>
      </c>
      <c r="M45" s="69">
        <f>AFWRKACT!M45/$D45</f>
        <v>0.0017605633802816902</v>
      </c>
      <c r="N45" s="69">
        <f>AFWRKACT!N45/$D45</f>
        <v>0.09272300469483569</v>
      </c>
      <c r="O45" s="69">
        <f>AFWRKACT!O45/$D45</f>
        <v>0.013204225352112676</v>
      </c>
      <c r="P45" s="69">
        <f>AFWRKACT!P45/$D45</f>
        <v>0</v>
      </c>
      <c r="Q45" s="69">
        <f>AFWRKACT!Q45/$D45</f>
        <v>0.25410798122065725</v>
      </c>
      <c r="R45" s="69">
        <f>AFWRKACT!R45/$D45</f>
        <v>0</v>
      </c>
    </row>
    <row r="46" spans="1:18" ht="12.75">
      <c r="A46" s="117" t="s">
        <v>41</v>
      </c>
      <c r="B46" s="21">
        <f>AFWRKACT!B46</f>
        <v>10879</v>
      </c>
      <c r="C46" s="164">
        <f>AFWRKACT!C46</f>
        <v>6109</v>
      </c>
      <c r="D46" s="164">
        <f>AFWRKACT!D46</f>
        <v>2142</v>
      </c>
      <c r="E46" s="69">
        <f>AFWRKACT!E46/$D46</f>
        <v>0.3776844070961718</v>
      </c>
      <c r="F46" s="69">
        <f>AFWRKACT!F46/$D46</f>
        <v>0</v>
      </c>
      <c r="G46" s="69">
        <f>AFWRKACT!G46/$D46</f>
        <v>0</v>
      </c>
      <c r="H46" s="69">
        <f>AFWRKACT!H46/$D46</f>
        <v>0</v>
      </c>
      <c r="I46" s="69">
        <f>AFWRKACT!I46/$D46</f>
        <v>0.0018674136321195146</v>
      </c>
      <c r="J46" s="69">
        <f>AFWRKACT!J46/$D46</f>
        <v>0.39822595704948643</v>
      </c>
      <c r="K46" s="69">
        <f>AFWRKACT!K46/$D46</f>
        <v>0</v>
      </c>
      <c r="L46" s="69">
        <f>AFWRKACT!L46/$D46</f>
        <v>0.27497665732959853</v>
      </c>
      <c r="M46" s="69">
        <f>AFWRKACT!M46/$D46</f>
        <v>0.0009337068160597573</v>
      </c>
      <c r="N46" s="69">
        <f>AFWRKACT!N46/$D46</f>
        <v>0</v>
      </c>
      <c r="O46" s="69">
        <f>AFWRKACT!O46/$D46</f>
        <v>0.08029878618113913</v>
      </c>
      <c r="P46" s="69">
        <f>AFWRKACT!P46/$D46</f>
        <v>0</v>
      </c>
      <c r="Q46" s="69">
        <f>AFWRKACT!Q46/$D46</f>
        <v>0</v>
      </c>
      <c r="R46" s="69">
        <f>AFWRKACT!R46/$D46</f>
        <v>0</v>
      </c>
    </row>
    <row r="47" spans="1:18" ht="12.75">
      <c r="A47" s="117" t="s">
        <v>42</v>
      </c>
      <c r="B47" s="21">
        <f>AFWRKACT!B47</f>
        <v>8558</v>
      </c>
      <c r="C47" s="164">
        <f>AFWRKACT!C47</f>
        <v>3664</v>
      </c>
      <c r="D47" s="164">
        <f>AFWRKACT!D47</f>
        <v>1239</v>
      </c>
      <c r="E47" s="69">
        <f>AFWRKACT!E47/$D47</f>
        <v>0.8297013720742534</v>
      </c>
      <c r="F47" s="69">
        <f>AFWRKACT!F47/$D47</f>
        <v>0</v>
      </c>
      <c r="G47" s="69">
        <f>AFWRKACT!G47/$D47</f>
        <v>0.002421307506053269</v>
      </c>
      <c r="H47" s="69">
        <f>AFWRKACT!H47/$D47</f>
        <v>0.13317191283292978</v>
      </c>
      <c r="I47" s="69">
        <f>AFWRKACT!I47/$D47</f>
        <v>0</v>
      </c>
      <c r="J47" s="69">
        <f>AFWRKACT!J47/$D47</f>
        <v>0.17110573042776434</v>
      </c>
      <c r="K47" s="69">
        <f>AFWRKACT!K47/$D47</f>
        <v>0.08393866020984665</v>
      </c>
      <c r="L47" s="69">
        <f>AFWRKACT!L47/$D47</f>
        <v>0.1089588377723971</v>
      </c>
      <c r="M47" s="69">
        <f>AFWRKACT!M47/$D47</f>
        <v>0</v>
      </c>
      <c r="N47" s="69">
        <f>AFWRKACT!N47/$D47</f>
        <v>0.002421307506053269</v>
      </c>
      <c r="O47" s="69">
        <f>AFWRKACT!O47/$D47</f>
        <v>0.020177562550443905</v>
      </c>
      <c r="P47" s="69">
        <f>AFWRKACT!P47/$D47</f>
        <v>0</v>
      </c>
      <c r="Q47" s="69">
        <f>AFWRKACT!Q47/$D47</f>
        <v>0</v>
      </c>
      <c r="R47" s="69">
        <f>AFWRKACT!R47/$D47</f>
        <v>0</v>
      </c>
    </row>
    <row r="48" spans="1:18" ht="12.75">
      <c r="A48" s="117"/>
      <c r="B48" s="21">
        <f>AFWRKACT!B48</f>
        <v>0</v>
      </c>
      <c r="C48" s="164">
        <f>AFWRKACT!C48</f>
        <v>0</v>
      </c>
      <c r="D48" s="164">
        <f>AFWRKACT!D48</f>
        <v>0</v>
      </c>
      <c r="E48" s="69"/>
      <c r="F48" s="69"/>
      <c r="G48" s="69"/>
      <c r="H48" s="69"/>
      <c r="I48" s="69"/>
      <c r="J48" s="69"/>
      <c r="K48" s="69"/>
      <c r="L48" s="69"/>
      <c r="M48" s="69"/>
      <c r="N48" s="69"/>
      <c r="O48" s="69"/>
      <c r="P48" s="69"/>
      <c r="Q48" s="69"/>
      <c r="R48" s="69"/>
    </row>
    <row r="49" spans="1:18" ht="12.75">
      <c r="A49" s="117" t="s">
        <v>43</v>
      </c>
      <c r="B49" s="21">
        <f>AFWRKACT!B49</f>
        <v>6049</v>
      </c>
      <c r="C49" s="164">
        <f>AFWRKACT!C49</f>
        <v>3391</v>
      </c>
      <c r="D49" s="164">
        <f>AFWRKACT!D49</f>
        <v>1024</v>
      </c>
      <c r="E49" s="69">
        <f>AFWRKACT!E49/$D49</f>
        <v>0.599609375</v>
      </c>
      <c r="F49" s="69">
        <f>AFWRKACT!F49/$D49</f>
        <v>0</v>
      </c>
      <c r="G49" s="69">
        <f>AFWRKACT!G49/$D49</f>
        <v>0</v>
      </c>
      <c r="H49" s="69">
        <f>AFWRKACT!H49/$D49</f>
        <v>0.1484375</v>
      </c>
      <c r="I49" s="69">
        <f>AFWRKACT!I49/$D49</f>
        <v>0.0029296875</v>
      </c>
      <c r="J49" s="69">
        <f>AFWRKACT!J49/$D49</f>
        <v>0.2822265625</v>
      </c>
      <c r="K49" s="69">
        <f>AFWRKACT!K49/$D49</f>
        <v>0.009765625</v>
      </c>
      <c r="L49" s="69">
        <f>AFWRKACT!L49/$D49</f>
        <v>0.06640625</v>
      </c>
      <c r="M49" s="69">
        <f>AFWRKACT!M49/$D49</f>
        <v>0.1416015625</v>
      </c>
      <c r="N49" s="69">
        <f>AFWRKACT!N49/$D49</f>
        <v>0</v>
      </c>
      <c r="O49" s="69">
        <f>AFWRKACT!O49/$D49</f>
        <v>0.142578125</v>
      </c>
      <c r="P49" s="69">
        <f>AFWRKACT!P49/$D49</f>
        <v>0</v>
      </c>
      <c r="Q49" s="69">
        <f>AFWRKACT!Q49/$D49</f>
        <v>0</v>
      </c>
      <c r="R49" s="69">
        <f>AFWRKACT!R49/$D49</f>
        <v>0.16796875</v>
      </c>
    </row>
    <row r="50" spans="1:18" ht="12.75">
      <c r="A50" s="117" t="s">
        <v>44</v>
      </c>
      <c r="B50" s="21">
        <f>AFWRKACT!B50</f>
        <v>44739</v>
      </c>
      <c r="C50" s="164">
        <f>AFWRKACT!C50</f>
        <v>24720</v>
      </c>
      <c r="D50" s="164">
        <f>AFWRKACT!D50</f>
        <v>8566</v>
      </c>
      <c r="E50" s="69">
        <f>AFWRKACT!E50/$D50</f>
        <v>0.3832593976184917</v>
      </c>
      <c r="F50" s="69">
        <f>AFWRKACT!F50/$D50</f>
        <v>0</v>
      </c>
      <c r="G50" s="69">
        <f>AFWRKACT!G50/$D50</f>
        <v>0</v>
      </c>
      <c r="H50" s="69">
        <f>AFWRKACT!H50/$D50</f>
        <v>0.35395750642073315</v>
      </c>
      <c r="I50" s="69">
        <f>AFWRKACT!I50/$D50</f>
        <v>0.0014008872285780996</v>
      </c>
      <c r="J50" s="69">
        <f>AFWRKACT!J50/$D50</f>
        <v>0.10670091057669857</v>
      </c>
      <c r="K50" s="69">
        <f>AFWRKACT!K50/$D50</f>
        <v>0.004202661685734298</v>
      </c>
      <c r="L50" s="69">
        <f>AFWRKACT!L50/$D50</f>
        <v>0.2823955171608685</v>
      </c>
      <c r="M50" s="69">
        <f>AFWRKACT!M50/$D50</f>
        <v>0.06747606817651179</v>
      </c>
      <c r="N50" s="69">
        <f>AFWRKACT!N50/$D50</f>
        <v>0.1340182115339715</v>
      </c>
      <c r="O50" s="69">
        <f>AFWRKACT!O50/$D50</f>
        <v>0.02042960541676395</v>
      </c>
      <c r="P50" s="69">
        <f>AFWRKACT!P50/$D50</f>
        <v>0.00011674060238150829</v>
      </c>
      <c r="Q50" s="69">
        <f>AFWRKACT!Q50/$D50</f>
        <v>0</v>
      </c>
      <c r="R50" s="69">
        <f>AFWRKACT!R50/$D50</f>
        <v>0</v>
      </c>
    </row>
    <row r="51" spans="1:18" ht="12.75">
      <c r="A51" s="117" t="s">
        <v>45</v>
      </c>
      <c r="B51" s="21">
        <f>AFWRKACT!B51</f>
        <v>17590</v>
      </c>
      <c r="C51" s="164">
        <f>AFWRKACT!C51</f>
        <v>10474</v>
      </c>
      <c r="D51" s="164">
        <f>AFWRKACT!D51</f>
        <v>4842</v>
      </c>
      <c r="E51" s="69">
        <f>AFWRKACT!E51/$D51</f>
        <v>0.6497315159025197</v>
      </c>
      <c r="F51" s="69">
        <f>AFWRKACT!F51/$D51</f>
        <v>0.0016522098306484924</v>
      </c>
      <c r="G51" s="69">
        <f>AFWRKACT!G51/$D51</f>
        <v>0</v>
      </c>
      <c r="H51" s="69">
        <f>AFWRKACT!H51/$D51</f>
        <v>0.05287071458075176</v>
      </c>
      <c r="I51" s="69">
        <f>AFWRKACT!I51/$D51</f>
        <v>0</v>
      </c>
      <c r="J51" s="69">
        <f>AFWRKACT!J51/$D51</f>
        <v>0.07868649318463444</v>
      </c>
      <c r="K51" s="69">
        <f>AFWRKACT!K51/$D51</f>
        <v>0.1412639405204461</v>
      </c>
      <c r="L51" s="69">
        <f>AFWRKACT!L51/$D51</f>
        <v>0.20115654688145396</v>
      </c>
      <c r="M51" s="69">
        <f>AFWRKACT!M51/$D51</f>
        <v>0.027467988434531184</v>
      </c>
      <c r="N51" s="69">
        <f>AFWRKACT!N51/$D51</f>
        <v>0.015489467162329617</v>
      </c>
      <c r="O51" s="69">
        <f>AFWRKACT!O51/$D51</f>
        <v>0.04109871953738125</v>
      </c>
      <c r="P51" s="69">
        <f>AFWRKACT!P51/$D51</f>
        <v>0.005163155720776538</v>
      </c>
      <c r="Q51" s="69">
        <f>AFWRKACT!Q51/$D51</f>
        <v>0.0008261049153242462</v>
      </c>
      <c r="R51" s="69">
        <f>AFWRKACT!R51/$D51</f>
        <v>0.003510945890128046</v>
      </c>
    </row>
    <row r="52" spans="1:18" ht="12.75">
      <c r="A52" s="117" t="s">
        <v>46</v>
      </c>
      <c r="B52" s="21">
        <f>AFWRKACT!B52</f>
        <v>147034</v>
      </c>
      <c r="C52" s="164">
        <f>AFWRKACT!C52</f>
        <v>69663</v>
      </c>
      <c r="D52" s="164">
        <f>AFWRKACT!D52</f>
        <v>26211</v>
      </c>
      <c r="E52" s="69">
        <f>AFWRKACT!E52/$D52</f>
        <v>0.49296097058486893</v>
      </c>
      <c r="F52" s="69">
        <f>AFWRKACT!F52/$D52</f>
        <v>0.006638434245164244</v>
      </c>
      <c r="G52" s="69">
        <f>AFWRKACT!G52/$D52</f>
        <v>0.04948304147113807</v>
      </c>
      <c r="H52" s="69">
        <f>AFWRKACT!H52/$D52</f>
        <v>0.13494334439739042</v>
      </c>
      <c r="I52" s="69">
        <f>AFWRKACT!I52/$D52</f>
        <v>0</v>
      </c>
      <c r="J52" s="69">
        <f>AFWRKACT!J52/$D52</f>
        <v>0.019648239288848193</v>
      </c>
      <c r="K52" s="69">
        <f>AFWRKACT!K52/$D52</f>
        <v>0.18957689519667315</v>
      </c>
      <c r="L52" s="69">
        <f>AFWRKACT!L52/$D52</f>
        <v>0.13212010224714815</v>
      </c>
      <c r="M52" s="69">
        <f>AFWRKACT!M52/$D52</f>
        <v>0.002594330624546946</v>
      </c>
      <c r="N52" s="69">
        <f>AFWRKACT!N52/$D52</f>
        <v>0.005837243905230628</v>
      </c>
      <c r="O52" s="69">
        <f>AFWRKACT!O52/$D52</f>
        <v>0.008278966845980696</v>
      </c>
      <c r="P52" s="69">
        <f>AFWRKACT!P52/$D52</f>
        <v>0</v>
      </c>
      <c r="Q52" s="69">
        <f>AFWRKACT!Q52/$D52</f>
        <v>0</v>
      </c>
      <c r="R52" s="69">
        <f>AFWRKACT!R52/$D52</f>
        <v>0.010301018656289344</v>
      </c>
    </row>
    <row r="53" spans="1:18" ht="12.75">
      <c r="A53" s="117" t="s">
        <v>47</v>
      </c>
      <c r="B53" s="21">
        <f>AFWRKACT!B53</f>
        <v>37651</v>
      </c>
      <c r="C53" s="164">
        <f>AFWRKACT!C53</f>
        <v>14276</v>
      </c>
      <c r="D53" s="164">
        <f>AFWRKACT!D53</f>
        <v>4813</v>
      </c>
      <c r="E53" s="69">
        <f>AFWRKACT!E53/$D53</f>
        <v>0.5038437564928319</v>
      </c>
      <c r="F53" s="69">
        <f>AFWRKACT!F53/$D53</f>
        <v>0</v>
      </c>
      <c r="G53" s="69">
        <f>AFWRKACT!G53/$D53</f>
        <v>0.012050696031581135</v>
      </c>
      <c r="H53" s="69">
        <f>AFWRKACT!H53/$D53</f>
        <v>0.12175358404321629</v>
      </c>
      <c r="I53" s="69">
        <f>AFWRKACT!I53/$D53</f>
        <v>0.003947641803448992</v>
      </c>
      <c r="J53" s="69">
        <f>AFWRKACT!J53/$D53</f>
        <v>0.2140037398711822</v>
      </c>
      <c r="K53" s="69">
        <f>AFWRKACT!K53/$D53</f>
        <v>0</v>
      </c>
      <c r="L53" s="69">
        <f>AFWRKACT!L53/$D53</f>
        <v>0.30770829004778727</v>
      </c>
      <c r="M53" s="69">
        <f>AFWRKACT!M53/$D53</f>
        <v>0.015167255350093497</v>
      </c>
      <c r="N53" s="69">
        <f>AFWRKACT!N53/$D53</f>
        <v>0.016206108456264284</v>
      </c>
      <c r="O53" s="69">
        <f>AFWRKACT!O53/$D53</f>
        <v>0.027633492624142945</v>
      </c>
      <c r="P53" s="69">
        <f>AFWRKACT!P53/$D53</f>
        <v>0</v>
      </c>
      <c r="Q53" s="69">
        <f>AFWRKACT!Q53/$D53</f>
        <v>0</v>
      </c>
      <c r="R53" s="69">
        <f>AFWRKACT!R53/$D53</f>
        <v>0</v>
      </c>
    </row>
    <row r="54" spans="1:18" ht="12.75">
      <c r="A54" s="117"/>
      <c r="B54" s="21">
        <f>AFWRKACT!B54</f>
        <v>0</v>
      </c>
      <c r="C54" s="164">
        <f>AFWRKACT!C54</f>
        <v>0</v>
      </c>
      <c r="D54" s="164">
        <f>AFWRKACT!D54</f>
        <v>0</v>
      </c>
      <c r="E54" s="69"/>
      <c r="F54" s="69"/>
      <c r="G54" s="69"/>
      <c r="H54" s="69"/>
      <c r="I54" s="69"/>
      <c r="J54" s="69"/>
      <c r="K54" s="69"/>
      <c r="L54" s="69"/>
      <c r="M54" s="69"/>
      <c r="N54" s="69"/>
      <c r="O54" s="69"/>
      <c r="P54" s="69"/>
      <c r="Q54" s="69"/>
      <c r="R54" s="69"/>
    </row>
    <row r="55" spans="1:18" ht="12.75">
      <c r="A55" s="117" t="s">
        <v>48</v>
      </c>
      <c r="B55" s="21">
        <f>AFWRKACT!B55</f>
        <v>3064</v>
      </c>
      <c r="C55" s="164">
        <f>AFWRKACT!C55</f>
        <v>1733</v>
      </c>
      <c r="D55" s="164">
        <f>AFWRKACT!D55</f>
        <v>450</v>
      </c>
      <c r="E55" s="69">
        <f>AFWRKACT!E55/$D55</f>
        <v>0.6622222222222223</v>
      </c>
      <c r="F55" s="69">
        <f>AFWRKACT!F55/$D55</f>
        <v>0.0044444444444444444</v>
      </c>
      <c r="G55" s="69">
        <f>AFWRKACT!G55/$D55</f>
        <v>0</v>
      </c>
      <c r="H55" s="69">
        <f>AFWRKACT!H55/$D55</f>
        <v>0.08222222222222222</v>
      </c>
      <c r="I55" s="69">
        <f>AFWRKACT!I55/$D55</f>
        <v>0</v>
      </c>
      <c r="J55" s="69">
        <f>AFWRKACT!J55/$D55</f>
        <v>0.20444444444444446</v>
      </c>
      <c r="K55" s="69">
        <f>AFWRKACT!K55/$D55</f>
        <v>0</v>
      </c>
      <c r="L55" s="69">
        <f>AFWRKACT!L55/$D55</f>
        <v>0.22</v>
      </c>
      <c r="M55" s="69">
        <f>AFWRKACT!M55/$D55</f>
        <v>0.006666666666666667</v>
      </c>
      <c r="N55" s="69">
        <f>AFWRKACT!N55/$D55</f>
        <v>0.03111111111111111</v>
      </c>
      <c r="O55" s="69">
        <f>AFWRKACT!O55/$D55</f>
        <v>0.05333333333333334</v>
      </c>
      <c r="P55" s="69">
        <f>AFWRKACT!P55/$D55</f>
        <v>0</v>
      </c>
      <c r="Q55" s="69">
        <f>AFWRKACT!Q55/$D55</f>
        <v>0</v>
      </c>
      <c r="R55" s="69">
        <f>AFWRKACT!R55/$D55</f>
        <v>0</v>
      </c>
    </row>
    <row r="56" spans="1:18" ht="12.75">
      <c r="A56" s="117" t="s">
        <v>49</v>
      </c>
      <c r="B56" s="21">
        <f>AFWRKACT!B56</f>
        <v>84574</v>
      </c>
      <c r="C56" s="164">
        <f>AFWRKACT!C56</f>
        <v>39843</v>
      </c>
      <c r="D56" s="164">
        <f>AFWRKACT!D56</f>
        <v>26000</v>
      </c>
      <c r="E56" s="69">
        <f>AFWRKACT!E56/$D56</f>
        <v>0.3196923076923077</v>
      </c>
      <c r="F56" s="69">
        <f>AFWRKACT!F56/$D56</f>
        <v>0.00011538461538461538</v>
      </c>
      <c r="G56" s="69">
        <f>AFWRKACT!G56/$D56</f>
        <v>0.0019230769230769232</v>
      </c>
      <c r="H56" s="69">
        <f>AFWRKACT!H56/$D56</f>
        <v>0.598423076923077</v>
      </c>
      <c r="I56" s="69">
        <f>AFWRKACT!I56/$D56</f>
        <v>0.0015769230769230769</v>
      </c>
      <c r="J56" s="69">
        <f>AFWRKACT!J56/$D56</f>
        <v>0.06357692307692307</v>
      </c>
      <c r="K56" s="69">
        <f>AFWRKACT!K56/$D56</f>
        <v>0</v>
      </c>
      <c r="L56" s="69">
        <f>AFWRKACT!L56/$D56</f>
        <v>0.22765384615384615</v>
      </c>
      <c r="M56" s="69">
        <f>AFWRKACT!M56/$D56</f>
        <v>0.004653846153846154</v>
      </c>
      <c r="N56" s="69">
        <f>AFWRKACT!N56/$D56</f>
        <v>0.0004230769230769231</v>
      </c>
      <c r="O56" s="69">
        <f>AFWRKACT!O56/$D56</f>
        <v>0.0235</v>
      </c>
      <c r="P56" s="69">
        <f>AFWRKACT!P56/$D56</f>
        <v>0</v>
      </c>
      <c r="Q56" s="69">
        <f>AFWRKACT!Q56/$D56</f>
        <v>0</v>
      </c>
      <c r="R56" s="69">
        <f>AFWRKACT!R56/$D56</f>
        <v>0.0455</v>
      </c>
    </row>
    <row r="57" spans="1:18" ht="12.75">
      <c r="A57" s="117" t="s">
        <v>50</v>
      </c>
      <c r="B57" s="21">
        <f>AFWRKACT!B57</f>
        <v>14199</v>
      </c>
      <c r="C57" s="164">
        <f>AFWRKACT!C57</f>
        <v>6122</v>
      </c>
      <c r="D57" s="164">
        <f>AFWRKACT!D57</f>
        <v>2031</v>
      </c>
      <c r="E57" s="69">
        <f>AFWRKACT!E57/$D57</f>
        <v>0.31806991629739045</v>
      </c>
      <c r="F57" s="69">
        <f>AFWRKACT!F57/$D57</f>
        <v>0.0103397341211226</v>
      </c>
      <c r="G57" s="69">
        <f>AFWRKACT!G57/$D57</f>
        <v>0.0004923682914820286</v>
      </c>
      <c r="H57" s="69">
        <f>AFWRKACT!H57/$D57</f>
        <v>0.043328409650418516</v>
      </c>
      <c r="I57" s="69">
        <f>AFWRKACT!I57/$D57</f>
        <v>0</v>
      </c>
      <c r="J57" s="69">
        <f>AFWRKACT!J57/$D57</f>
        <v>0.3431806991629739</v>
      </c>
      <c r="K57" s="69">
        <f>AFWRKACT!K57/$D57</f>
        <v>0</v>
      </c>
      <c r="L57" s="69">
        <f>AFWRKACT!L57/$D57</f>
        <v>0.16445100935499754</v>
      </c>
      <c r="M57" s="69">
        <f>AFWRKACT!M57/$D57</f>
        <v>0.05563761693746923</v>
      </c>
      <c r="N57" s="69">
        <f>AFWRKACT!N57/$D57</f>
        <v>0.03988183161004431</v>
      </c>
      <c r="O57" s="69">
        <f>AFWRKACT!O57/$D57</f>
        <v>0.0241260462826194</v>
      </c>
      <c r="P57" s="69">
        <f>AFWRKACT!P57/$D57</f>
        <v>0</v>
      </c>
      <c r="Q57" s="69">
        <f>AFWRKACT!Q57/$D57</f>
        <v>0</v>
      </c>
      <c r="R57" s="69">
        <f>AFWRKACT!R57/$D57</f>
        <v>0</v>
      </c>
    </row>
    <row r="58" spans="1:18" ht="12.75">
      <c r="A58" s="117" t="s">
        <v>51</v>
      </c>
      <c r="B58" s="21">
        <f>AFWRKACT!B58</f>
        <v>18538</v>
      </c>
      <c r="C58" s="164">
        <f>AFWRKACT!C58</f>
        <v>8474</v>
      </c>
      <c r="D58" s="164">
        <f>AFWRKACT!D58</f>
        <v>2733</v>
      </c>
      <c r="E58" s="69">
        <f>AFWRKACT!E58/$D58</f>
        <v>0.2349066959385291</v>
      </c>
      <c r="F58" s="69">
        <f>AFWRKACT!F58/$D58</f>
        <v>0.00036589828027808267</v>
      </c>
      <c r="G58" s="69">
        <f>AFWRKACT!G58/$D58</f>
        <v>0</v>
      </c>
      <c r="H58" s="69">
        <f>AFWRKACT!H58/$D58</f>
        <v>0.25466520307354557</v>
      </c>
      <c r="I58" s="69">
        <f>AFWRKACT!I58/$D58</f>
        <v>0.0018294914013904135</v>
      </c>
      <c r="J58" s="69">
        <f>AFWRKACT!J58/$D58</f>
        <v>0.6512989388949872</v>
      </c>
      <c r="K58" s="69">
        <f>AFWRKACT!K58/$D58</f>
        <v>0</v>
      </c>
      <c r="L58" s="69">
        <f>AFWRKACT!L58/$D58</f>
        <v>0.0508598609586535</v>
      </c>
      <c r="M58" s="69">
        <f>AFWRKACT!M58/$D58</f>
        <v>0.059275521405049394</v>
      </c>
      <c r="N58" s="69">
        <f>AFWRKACT!N58/$D58</f>
        <v>0.06037321624588365</v>
      </c>
      <c r="O58" s="69">
        <f>AFWRKACT!O58/$D58</f>
        <v>0.06330040248810831</v>
      </c>
      <c r="P58" s="69">
        <f>AFWRKACT!P58/$D58</f>
        <v>0</v>
      </c>
      <c r="Q58" s="69">
        <f>AFWRKACT!Q58/$D58</f>
        <v>0</v>
      </c>
      <c r="R58" s="69">
        <f>AFWRKACT!R58/$D58</f>
        <v>0.008781558726673985</v>
      </c>
    </row>
    <row r="59" spans="1:18" ht="12.75">
      <c r="A59" s="117" t="s">
        <v>52</v>
      </c>
      <c r="B59" s="21">
        <f>AFWRKACT!B59</f>
        <v>88128</v>
      </c>
      <c r="C59" s="164">
        <f>AFWRKACT!C59</f>
        <v>57384</v>
      </c>
      <c r="D59" s="164">
        <f>AFWRKACT!D59</f>
        <v>4294</v>
      </c>
      <c r="E59" s="69">
        <f>AFWRKACT!E59/$D59</f>
        <v>0.683977643223102</v>
      </c>
      <c r="F59" s="69">
        <f>AFWRKACT!F59/$D59</f>
        <v>0.010013972985561248</v>
      </c>
      <c r="G59" s="69">
        <f>AFWRKACT!G59/$D59</f>
        <v>0</v>
      </c>
      <c r="H59" s="69">
        <f>AFWRKACT!H59/$D59</f>
        <v>0.047973917093619006</v>
      </c>
      <c r="I59" s="69">
        <f>AFWRKACT!I59/$D59</f>
        <v>0</v>
      </c>
      <c r="J59" s="69">
        <f>AFWRKACT!J59/$D59</f>
        <v>0.056357708430367956</v>
      </c>
      <c r="K59" s="69">
        <f>AFWRKACT!K59/$D59</f>
        <v>0.008849557522123894</v>
      </c>
      <c r="L59" s="69">
        <f>AFWRKACT!L59/$D59</f>
        <v>0.2270610153702841</v>
      </c>
      <c r="M59" s="69">
        <f>AFWRKACT!M59/$D59</f>
        <v>0.06730321378667908</v>
      </c>
      <c r="N59" s="69">
        <f>AFWRKACT!N59/$D59</f>
        <v>0.01047973917093619</v>
      </c>
      <c r="O59" s="69">
        <f>AFWRKACT!O59/$D59</f>
        <v>0</v>
      </c>
      <c r="P59" s="69">
        <f>AFWRKACT!P59/$D59</f>
        <v>0</v>
      </c>
      <c r="Q59" s="69">
        <f>AFWRKACT!Q59/$D59</f>
        <v>0</v>
      </c>
      <c r="R59" s="69">
        <f>AFWRKACT!R59/$D59</f>
        <v>0.021891010712622262</v>
      </c>
    </row>
    <row r="60" spans="1:18" ht="12.75">
      <c r="A60" s="117"/>
      <c r="B60" s="21">
        <f>AFWRKACT!B60</f>
        <v>0</v>
      </c>
      <c r="C60" s="164">
        <f>AFWRKACT!C60</f>
        <v>0</v>
      </c>
      <c r="D60" s="164">
        <f>AFWRKACT!D60</f>
        <v>0</v>
      </c>
      <c r="E60" s="69"/>
      <c r="F60" s="69"/>
      <c r="G60" s="69"/>
      <c r="H60" s="69"/>
      <c r="I60" s="69"/>
      <c r="J60" s="69"/>
      <c r="K60" s="69"/>
      <c r="L60" s="69"/>
      <c r="M60" s="69"/>
      <c r="N60" s="69"/>
      <c r="O60" s="69"/>
      <c r="P60" s="69"/>
      <c r="Q60" s="69"/>
      <c r="R60" s="69"/>
    </row>
    <row r="61" spans="1:18" ht="12.75">
      <c r="A61" s="117" t="s">
        <v>53</v>
      </c>
      <c r="B61" s="21">
        <f>AFWRKACT!B61</f>
        <v>17494</v>
      </c>
      <c r="C61" s="164">
        <f>AFWRKACT!C61</f>
        <v>13650</v>
      </c>
      <c r="D61" s="164">
        <f>AFWRKACT!D61</f>
        <v>1035</v>
      </c>
      <c r="E61" s="69">
        <f>AFWRKACT!E61/$D61</f>
        <v>0.1111111111111111</v>
      </c>
      <c r="F61" s="69">
        <f>AFWRKACT!F61/$D61</f>
        <v>0.033816425120772944</v>
      </c>
      <c r="G61" s="69">
        <f>AFWRKACT!G61/$D61</f>
        <v>0.000966183574879227</v>
      </c>
      <c r="H61" s="69">
        <f>AFWRKACT!H61/$D61</f>
        <v>0.17101449275362318</v>
      </c>
      <c r="I61" s="69">
        <f>AFWRKACT!I61/$D61</f>
        <v>0.09178743961352658</v>
      </c>
      <c r="J61" s="69">
        <f>AFWRKACT!J61/$D61</f>
        <v>0.04251207729468599</v>
      </c>
      <c r="K61" s="69">
        <f>AFWRKACT!K61/$D61</f>
        <v>0.34782608695652173</v>
      </c>
      <c r="L61" s="69">
        <f>AFWRKACT!L61/$D61</f>
        <v>0.21835748792270532</v>
      </c>
      <c r="M61" s="69">
        <f>AFWRKACT!M61/$D61</f>
        <v>0</v>
      </c>
      <c r="N61" s="69">
        <f>AFWRKACT!N61/$D61</f>
        <v>0</v>
      </c>
      <c r="O61" s="69">
        <f>AFWRKACT!O61/$D61</f>
        <v>0.00676328502415459</v>
      </c>
      <c r="P61" s="69">
        <f>AFWRKACT!P61/$D61</f>
        <v>0.005797101449275362</v>
      </c>
      <c r="Q61" s="69">
        <f>AFWRKACT!Q61/$D61</f>
        <v>0</v>
      </c>
      <c r="R61" s="69">
        <f>AFWRKACT!R61/$D61</f>
        <v>0</v>
      </c>
    </row>
    <row r="62" spans="1:18" ht="12.75">
      <c r="A62" s="117" t="s">
        <v>54</v>
      </c>
      <c r="B62" s="21">
        <f>AFWRKACT!B62</f>
        <v>12295</v>
      </c>
      <c r="C62" s="164">
        <f>AFWRKACT!C62</f>
        <v>7939</v>
      </c>
      <c r="D62" s="164">
        <f>AFWRKACT!D62</f>
        <v>1889</v>
      </c>
      <c r="E62" s="69">
        <f>AFWRKACT!E62/$D62</f>
        <v>0.7088406564319746</v>
      </c>
      <c r="F62" s="69">
        <f>AFWRKACT!F62/$D62</f>
        <v>0.005823186871360508</v>
      </c>
      <c r="G62" s="69">
        <f>AFWRKACT!G62/$D62</f>
        <v>0</v>
      </c>
      <c r="H62" s="69">
        <f>AFWRKACT!H62/$D62</f>
        <v>0.03811540497617787</v>
      </c>
      <c r="I62" s="69">
        <f>AFWRKACT!I62/$D62</f>
        <v>0</v>
      </c>
      <c r="J62" s="69">
        <f>AFWRKACT!J62/$D62</f>
        <v>0.09370037056643726</v>
      </c>
      <c r="K62" s="69">
        <f>AFWRKACT!K62/$D62</f>
        <v>0</v>
      </c>
      <c r="L62" s="69">
        <f>AFWRKACT!L62/$D62</f>
        <v>0.223928004235045</v>
      </c>
      <c r="M62" s="69">
        <f>AFWRKACT!M62/$D62</f>
        <v>0</v>
      </c>
      <c r="N62" s="69">
        <f>AFWRKACT!N62/$D62</f>
        <v>0.011646373742721016</v>
      </c>
      <c r="O62" s="69">
        <f>AFWRKACT!O62/$D62</f>
        <v>0.01111699311805188</v>
      </c>
      <c r="P62" s="69">
        <f>AFWRKACT!P62/$D62</f>
        <v>0</v>
      </c>
      <c r="Q62" s="69">
        <f>AFWRKACT!Q62/$D62</f>
        <v>0</v>
      </c>
      <c r="R62" s="69">
        <f>AFWRKACT!R62/$D62</f>
        <v>0.02382212811011117</v>
      </c>
    </row>
    <row r="63" spans="1:18" ht="12.75">
      <c r="A63" s="117" t="s">
        <v>55</v>
      </c>
      <c r="B63" s="21">
        <f>AFWRKACT!B63</f>
        <v>16676</v>
      </c>
      <c r="C63" s="164">
        <f>AFWRKACT!C63</f>
        <v>7136</v>
      </c>
      <c r="D63" s="164">
        <f>AFWRKACT!D63</f>
        <v>3817</v>
      </c>
      <c r="E63" s="69">
        <f>AFWRKACT!E63/$D63</f>
        <v>0.6518208016767094</v>
      </c>
      <c r="F63" s="69">
        <f>AFWRKACT!F63/$D63</f>
        <v>0.00026198585276395077</v>
      </c>
      <c r="G63" s="69">
        <f>AFWRKACT!G63/$D63</f>
        <v>0</v>
      </c>
      <c r="H63" s="69">
        <f>AFWRKACT!H63/$D63</f>
        <v>0.06995022268797485</v>
      </c>
      <c r="I63" s="69">
        <f>AFWRKACT!I63/$D63</f>
        <v>0.006287660466334818</v>
      </c>
      <c r="J63" s="69">
        <f>AFWRKACT!J63/$D63</f>
        <v>0.06575844904375164</v>
      </c>
      <c r="K63" s="69">
        <f>AFWRKACT!K63/$D63</f>
        <v>0.22268797484935812</v>
      </c>
      <c r="L63" s="69">
        <f>AFWRKACT!L63/$D63</f>
        <v>0.03196227403720199</v>
      </c>
      <c r="M63" s="69">
        <f>AFWRKACT!M63/$D63</f>
        <v>0.07257008121561435</v>
      </c>
      <c r="N63" s="69">
        <f>AFWRKACT!N63/$D63</f>
        <v>0.002881844380403458</v>
      </c>
      <c r="O63" s="69">
        <f>AFWRKACT!O63/$D63</f>
        <v>0.09117107676185486</v>
      </c>
      <c r="P63" s="69">
        <f>AFWRKACT!P63/$D63</f>
        <v>0.006287660466334818</v>
      </c>
      <c r="Q63" s="69">
        <f>AFWRKACT!Q63/$D63</f>
        <v>0</v>
      </c>
      <c r="R63" s="69">
        <f>AFWRKACT!R63/$D63</f>
        <v>0.008645533141210375</v>
      </c>
    </row>
    <row r="64" spans="1:18" ht="12.75">
      <c r="A64" s="117" t="s">
        <v>56</v>
      </c>
      <c r="B64" s="21">
        <f>AFWRKACT!B64</f>
        <v>2745</v>
      </c>
      <c r="C64" s="164">
        <f>AFWRKACT!C64</f>
        <v>749</v>
      </c>
      <c r="D64" s="164">
        <f>AFWRKACT!D64</f>
        <v>412</v>
      </c>
      <c r="E64" s="69">
        <f>AFWRKACT!E64/$D64</f>
        <v>0.2912621359223301</v>
      </c>
      <c r="F64" s="69">
        <f>AFWRKACT!F64/$D64</f>
        <v>0</v>
      </c>
      <c r="G64" s="69">
        <f>AFWRKACT!G64/$D64</f>
        <v>0</v>
      </c>
      <c r="H64" s="69">
        <f>AFWRKACT!H64/$D64</f>
        <v>0</v>
      </c>
      <c r="I64" s="69">
        <f>AFWRKACT!I64/$D64</f>
        <v>0.03398058252427184</v>
      </c>
      <c r="J64" s="69">
        <f>AFWRKACT!J64/$D64</f>
        <v>0.10922330097087378</v>
      </c>
      <c r="K64" s="69">
        <f>AFWRKACT!K64/$D64</f>
        <v>0.5533980582524272</v>
      </c>
      <c r="L64" s="69">
        <f>AFWRKACT!L64/$D64</f>
        <v>0.16747572815533981</v>
      </c>
      <c r="M64" s="69">
        <f>AFWRKACT!M64/$D64</f>
        <v>0.0024271844660194173</v>
      </c>
      <c r="N64" s="69">
        <f>AFWRKACT!N64/$D64</f>
        <v>0.08009708737864078</v>
      </c>
      <c r="O64" s="69">
        <f>AFWRKACT!O64/$D64</f>
        <v>0.021844660194174758</v>
      </c>
      <c r="P64" s="69">
        <f>AFWRKACT!P64/$D64</f>
        <v>0</v>
      </c>
      <c r="Q64" s="69">
        <f>AFWRKACT!Q64/$D64</f>
        <v>0</v>
      </c>
      <c r="R64" s="69">
        <f>AFWRKACT!R64/$D64</f>
        <v>0</v>
      </c>
    </row>
    <row r="65" spans="1:18" ht="12.75">
      <c r="A65" s="117" t="s">
        <v>57</v>
      </c>
      <c r="B65" s="21">
        <f>AFWRKACT!B65</f>
        <v>72069</v>
      </c>
      <c r="C65" s="164">
        <f>AFWRKACT!C65</f>
        <v>42340</v>
      </c>
      <c r="D65" s="164">
        <f>AFWRKACT!D65</f>
        <v>21412</v>
      </c>
      <c r="E65" s="69">
        <f>AFWRKACT!E65/$D65</f>
        <v>0.3914160283952924</v>
      </c>
      <c r="F65" s="69">
        <f>AFWRKACT!F65/$D65</f>
        <v>0</v>
      </c>
      <c r="G65" s="69">
        <f>AFWRKACT!G65/$D65</f>
        <v>0</v>
      </c>
      <c r="H65" s="69">
        <f>AFWRKACT!H65/$D65</f>
        <v>0.014384457313655894</v>
      </c>
      <c r="I65" s="69">
        <f>AFWRKACT!I65/$D65</f>
        <v>0.0007005417522884364</v>
      </c>
      <c r="J65" s="69">
        <f>AFWRKACT!J65/$D65</f>
        <v>0.6341770969549785</v>
      </c>
      <c r="K65" s="69">
        <f>AFWRKACT!K65/$D65</f>
        <v>0.0022884363908088922</v>
      </c>
      <c r="L65" s="69">
        <f>AFWRKACT!L65/$D65</f>
        <v>0</v>
      </c>
      <c r="M65" s="69">
        <f>AFWRKACT!M65/$D65</f>
        <v>0</v>
      </c>
      <c r="N65" s="69">
        <f>AFWRKACT!N65/$D65</f>
        <v>0</v>
      </c>
      <c r="O65" s="69">
        <f>AFWRKACT!O65/$D65</f>
        <v>0.00308238371006912</v>
      </c>
      <c r="P65" s="69">
        <f>AFWRKACT!P65/$D65</f>
        <v>0</v>
      </c>
      <c r="Q65" s="69">
        <f>AFWRKACT!Q65/$D65</f>
        <v>0.8441528115075658</v>
      </c>
      <c r="R65" s="69">
        <f>AFWRKACT!R65/$D65</f>
        <v>0.0440874276106856</v>
      </c>
    </row>
    <row r="66" spans="1:18" ht="12.75">
      <c r="A66" s="117"/>
      <c r="B66" s="21">
        <f>AFWRKACT!B66</f>
        <v>0</v>
      </c>
      <c r="C66" s="164">
        <f>AFWRKACT!C66</f>
        <v>0</v>
      </c>
      <c r="D66" s="164">
        <f>AFWRKACT!D66</f>
        <v>0</v>
      </c>
      <c r="E66" s="69"/>
      <c r="F66" s="69"/>
      <c r="G66" s="69"/>
      <c r="H66" s="69"/>
      <c r="I66" s="69"/>
      <c r="J66" s="69"/>
      <c r="K66" s="69"/>
      <c r="L66" s="69"/>
      <c r="M66" s="69"/>
      <c r="N66" s="69"/>
      <c r="O66" s="69"/>
      <c r="P66" s="69"/>
      <c r="Q66" s="69"/>
      <c r="R66" s="69"/>
    </row>
    <row r="67" spans="1:18" ht="12.75">
      <c r="A67" s="117" t="s">
        <v>58</v>
      </c>
      <c r="B67" s="21">
        <f>AFWRKACT!B67</f>
        <v>106329</v>
      </c>
      <c r="C67" s="164">
        <f>AFWRKACT!C67</f>
        <v>45934</v>
      </c>
      <c r="D67" s="164">
        <f>AFWRKACT!D67</f>
        <v>15684</v>
      </c>
      <c r="E67" s="69">
        <f>AFWRKACT!E67/$D67</f>
        <v>0.6702371843917369</v>
      </c>
      <c r="F67" s="69">
        <f>AFWRKACT!F67/$D67</f>
        <v>0.012433052792654935</v>
      </c>
      <c r="G67" s="69">
        <f>AFWRKACT!G67/$D67</f>
        <v>0.0026778882938026014</v>
      </c>
      <c r="H67" s="69">
        <f>AFWRKACT!H67/$D67</f>
        <v>0.04246365723029839</v>
      </c>
      <c r="I67" s="69">
        <f>AFWRKACT!I67/$D67</f>
        <v>0</v>
      </c>
      <c r="J67" s="69">
        <f>AFWRKACT!J67/$D67</f>
        <v>0.24234889058913542</v>
      </c>
      <c r="K67" s="69">
        <f>AFWRKACT!K67/$D67</f>
        <v>0.18426421831165518</v>
      </c>
      <c r="L67" s="69">
        <f>AFWRKACT!L67/$D67</f>
        <v>0.10794440193828105</v>
      </c>
      <c r="M67" s="69">
        <f>AFWRKACT!M67/$D67</f>
        <v>0.019829125223157357</v>
      </c>
      <c r="N67" s="69">
        <f>AFWRKACT!N67/$D67</f>
        <v>0.009563886763580718</v>
      </c>
      <c r="O67" s="69">
        <f>AFWRKACT!O67/$D67</f>
        <v>0.02250701351695996</v>
      </c>
      <c r="P67" s="69">
        <f>AFWRKACT!P67/$D67</f>
        <v>0</v>
      </c>
      <c r="Q67" s="69">
        <f>AFWRKACT!Q67/$D67</f>
        <v>0.012751849018107626</v>
      </c>
      <c r="R67" s="69">
        <f>AFWRKACT!R67/$D67</f>
        <v>0</v>
      </c>
    </row>
    <row r="68" spans="1:18" ht="12.75">
      <c r="A68" s="117" t="s">
        <v>59</v>
      </c>
      <c r="B68" s="21">
        <f>AFWRKACT!B68</f>
        <v>9041</v>
      </c>
      <c r="C68" s="164">
        <f>AFWRKACT!C68</f>
        <v>6049</v>
      </c>
      <c r="D68" s="164">
        <f>AFWRKACT!D68</f>
        <v>1599</v>
      </c>
      <c r="E68" s="69">
        <f>AFWRKACT!E68/$D68</f>
        <v>0.5409631019387117</v>
      </c>
      <c r="F68" s="69">
        <f>AFWRKACT!F68/$D68</f>
        <v>0</v>
      </c>
      <c r="G68" s="69">
        <f>AFWRKACT!G68/$D68</f>
        <v>0</v>
      </c>
      <c r="H68" s="69">
        <f>AFWRKACT!H68/$D68</f>
        <v>0.066916823014384</v>
      </c>
      <c r="I68" s="69">
        <f>AFWRKACT!I68/$D68</f>
        <v>0.0025015634771732333</v>
      </c>
      <c r="J68" s="69">
        <f>AFWRKACT!J68/$D68</f>
        <v>0.34834271419637275</v>
      </c>
      <c r="K68" s="69">
        <f>AFWRKACT!K68/$D68</f>
        <v>0</v>
      </c>
      <c r="L68" s="69">
        <f>AFWRKACT!L68/$D68</f>
        <v>0.21951219512195122</v>
      </c>
      <c r="M68" s="69">
        <f>AFWRKACT!M68/$D68</f>
        <v>0.11382113821138211</v>
      </c>
      <c r="N68" s="69">
        <f>AFWRKACT!N68/$D68</f>
        <v>0.008755472170106316</v>
      </c>
      <c r="O68" s="69">
        <f>AFWRKACT!O68/$D68</f>
        <v>0.07442151344590368</v>
      </c>
      <c r="P68" s="69">
        <f>AFWRKACT!P68/$D68</f>
        <v>0</v>
      </c>
      <c r="Q68" s="69">
        <f>AFWRKACT!Q68/$D68</f>
        <v>0</v>
      </c>
      <c r="R68" s="69">
        <f>AFWRKACT!R68/$D68</f>
        <v>0</v>
      </c>
    </row>
    <row r="69" spans="1:18" ht="12.75">
      <c r="A69" s="117" t="s">
        <v>60</v>
      </c>
      <c r="B69" s="21">
        <f>AFWRKACT!B69</f>
        <v>4831</v>
      </c>
      <c r="C69" s="164">
        <f>AFWRKACT!C69</f>
        <v>3356</v>
      </c>
      <c r="D69" s="164">
        <f>AFWRKACT!D69</f>
        <v>834</v>
      </c>
      <c r="E69" s="69">
        <f>AFWRKACT!E69/$D69</f>
        <v>0.5359712230215827</v>
      </c>
      <c r="F69" s="69">
        <f>AFWRKACT!F69/$D69</f>
        <v>0.001199040767386091</v>
      </c>
      <c r="G69" s="69">
        <f>AFWRKACT!G69/$D69</f>
        <v>0</v>
      </c>
      <c r="H69" s="69">
        <f>AFWRKACT!H69/$D69</f>
        <v>0.1091127098321343</v>
      </c>
      <c r="I69" s="69">
        <f>AFWRKACT!I69/$D69</f>
        <v>0.014388489208633094</v>
      </c>
      <c r="J69" s="69">
        <f>AFWRKACT!J69/$D69</f>
        <v>0.23621103117505995</v>
      </c>
      <c r="K69" s="69">
        <f>AFWRKACT!K69/$D69</f>
        <v>0.11750599520383694</v>
      </c>
      <c r="L69" s="69">
        <f>AFWRKACT!L69/$D69</f>
        <v>0.03717026378896882</v>
      </c>
      <c r="M69" s="69">
        <f>AFWRKACT!M69/$D69</f>
        <v>0.0803357314148681</v>
      </c>
      <c r="N69" s="69">
        <f>AFWRKACT!N69/$D69</f>
        <v>0.011990407673860911</v>
      </c>
      <c r="O69" s="69">
        <f>AFWRKACT!O69/$D69</f>
        <v>0.16546762589928057</v>
      </c>
      <c r="P69" s="69">
        <f>AFWRKACT!P69/$D69</f>
        <v>0</v>
      </c>
      <c r="Q69" s="69">
        <f>AFWRKACT!Q69/$D69</f>
        <v>0</v>
      </c>
      <c r="R69" s="69">
        <f>AFWRKACT!R69/$D69</f>
        <v>0.302158273381295</v>
      </c>
    </row>
    <row r="70" spans="1:18" ht="12.75">
      <c r="A70" s="117" t="s">
        <v>61</v>
      </c>
      <c r="B70" s="21">
        <f>AFWRKACT!B70</f>
        <v>538</v>
      </c>
      <c r="C70" s="164">
        <f>AFWRKACT!C70</f>
        <v>399</v>
      </c>
      <c r="D70" s="164">
        <f>AFWRKACT!D70</f>
        <v>42</v>
      </c>
      <c r="E70" s="69">
        <f>AFWRKACT!E70/$D70</f>
        <v>0.047619047619047616</v>
      </c>
      <c r="F70" s="69">
        <f>AFWRKACT!F70/$D70</f>
        <v>0</v>
      </c>
      <c r="G70" s="69">
        <f>AFWRKACT!G70/$D70</f>
        <v>0</v>
      </c>
      <c r="H70" s="69">
        <f>AFWRKACT!H70/$D70</f>
        <v>0.11904761904761904</v>
      </c>
      <c r="I70" s="69">
        <f>AFWRKACT!I70/$D70</f>
        <v>0.11904761904761904</v>
      </c>
      <c r="J70" s="69">
        <f>AFWRKACT!J70/$D70</f>
        <v>0.3333333333333333</v>
      </c>
      <c r="K70" s="69">
        <f>AFWRKACT!K70/$D70</f>
        <v>0.11904761904761904</v>
      </c>
      <c r="L70" s="69">
        <f>AFWRKACT!L70/$D70</f>
        <v>0.2619047619047619</v>
      </c>
      <c r="M70" s="69">
        <f>AFWRKACT!M70/$D70</f>
        <v>0</v>
      </c>
      <c r="N70" s="69">
        <f>AFWRKACT!N70/$D70</f>
        <v>0</v>
      </c>
      <c r="O70" s="69">
        <f>AFWRKACT!O70/$D70</f>
        <v>0</v>
      </c>
      <c r="P70" s="69">
        <f>AFWRKACT!P70/$D70</f>
        <v>0</v>
      </c>
      <c r="Q70" s="69">
        <f>AFWRKACT!Q70/$D70</f>
        <v>0</v>
      </c>
      <c r="R70" s="69">
        <f>AFWRKACT!R70/$D70</f>
        <v>0</v>
      </c>
    </row>
    <row r="71" spans="1:18" ht="12.75">
      <c r="A71" s="117" t="s">
        <v>62</v>
      </c>
      <c r="B71" s="21">
        <f>AFWRKACT!B71</f>
        <v>9430</v>
      </c>
      <c r="C71" s="164">
        <f>AFWRKACT!C71</f>
        <v>9430</v>
      </c>
      <c r="D71" s="164">
        <f>AFWRKACT!D71</f>
        <v>4728</v>
      </c>
      <c r="E71" s="69">
        <f>AFWRKACT!E71/$D71</f>
        <v>0.8523688663282571</v>
      </c>
      <c r="F71" s="69">
        <f>AFWRKACT!F71/$D71</f>
        <v>0.0025380710659898475</v>
      </c>
      <c r="G71" s="69">
        <f>AFWRKACT!G71/$D71</f>
        <v>0</v>
      </c>
      <c r="H71" s="69">
        <f>AFWRKACT!H71/$D71</f>
        <v>0.048646362098138746</v>
      </c>
      <c r="I71" s="69">
        <f>AFWRKACT!I71/$D71</f>
        <v>0.009306260575296108</v>
      </c>
      <c r="J71" s="69">
        <f>AFWRKACT!J71/$D71</f>
        <v>0.25042301184433163</v>
      </c>
      <c r="K71" s="69">
        <f>AFWRKACT!K71/$D71</f>
        <v>0</v>
      </c>
      <c r="L71" s="69">
        <f>AFWRKACT!L71/$D71</f>
        <v>0.006979695431472081</v>
      </c>
      <c r="M71" s="69">
        <f>AFWRKACT!M71/$D71</f>
        <v>0.01670896785109983</v>
      </c>
      <c r="N71" s="69">
        <f>AFWRKACT!N71/$D71</f>
        <v>0.010998307952622674</v>
      </c>
      <c r="O71" s="69">
        <f>AFWRKACT!O71/$D71</f>
        <v>0.0008460236886632825</v>
      </c>
      <c r="P71" s="69">
        <f>AFWRKACT!P71/$D71</f>
        <v>0</v>
      </c>
      <c r="Q71" s="69">
        <f>AFWRKACT!Q71/$D71</f>
        <v>0</v>
      </c>
      <c r="R71" s="69">
        <f>AFWRKACT!R71/$D71</f>
        <v>0</v>
      </c>
    </row>
    <row r="72" spans="1:18" ht="12.75">
      <c r="A72" s="117"/>
      <c r="B72" s="21">
        <f>AFWRKACT!B72</f>
        <v>0</v>
      </c>
      <c r="C72" s="164">
        <f>AFWRKACT!C72</f>
        <v>0</v>
      </c>
      <c r="D72" s="164">
        <f>AFWRKACT!D72</f>
        <v>0</v>
      </c>
      <c r="E72" s="69"/>
      <c r="F72" s="69"/>
      <c r="G72" s="69"/>
      <c r="H72" s="69"/>
      <c r="I72" s="69"/>
      <c r="J72" s="69"/>
      <c r="K72" s="69"/>
      <c r="L72" s="69"/>
      <c r="M72" s="69"/>
      <c r="N72" s="69"/>
      <c r="O72" s="69"/>
      <c r="P72" s="69"/>
      <c r="Q72" s="69"/>
      <c r="R72" s="69"/>
    </row>
    <row r="73" spans="1:18" ht="12.75">
      <c r="A73" s="117" t="s">
        <v>63</v>
      </c>
      <c r="B73" s="21">
        <f>AFWRKACT!B73</f>
        <v>55858</v>
      </c>
      <c r="C73" s="164">
        <f>AFWRKACT!C73</f>
        <v>29688</v>
      </c>
      <c r="D73" s="164">
        <f>AFWRKACT!D73</f>
        <v>10514</v>
      </c>
      <c r="E73" s="69">
        <f>AFWRKACT!E73/$D73</f>
        <v>0.381491344873502</v>
      </c>
      <c r="F73" s="69">
        <f>AFWRKACT!F73/$D73</f>
        <v>0</v>
      </c>
      <c r="G73" s="69">
        <f>AFWRKACT!G73/$D73</f>
        <v>0.07932280768499143</v>
      </c>
      <c r="H73" s="69">
        <f>AFWRKACT!H73/$D73</f>
        <v>0</v>
      </c>
      <c r="I73" s="69">
        <f>AFWRKACT!I73/$D73</f>
        <v>0.0007608902415826517</v>
      </c>
      <c r="J73" s="69">
        <f>AFWRKACT!J73/$D73</f>
        <v>0.18375499334221038</v>
      </c>
      <c r="K73" s="69">
        <f>AFWRKACT!K73/$D73</f>
        <v>0.5789423625642001</v>
      </c>
      <c r="L73" s="69">
        <f>AFWRKACT!L73/$D73</f>
        <v>0.13229979075518356</v>
      </c>
      <c r="M73" s="69">
        <f>AFWRKACT!M73/$D73</f>
        <v>0.027201826136579798</v>
      </c>
      <c r="N73" s="69">
        <f>AFWRKACT!N73/$D73</f>
        <v>0.012459577705915922</v>
      </c>
      <c r="O73" s="69">
        <f>AFWRKACT!O73/$D73</f>
        <v>0.07941791896518927</v>
      </c>
      <c r="P73" s="69">
        <f>AFWRKACT!P73/$D73</f>
        <v>0.001426669202967472</v>
      </c>
      <c r="Q73" s="69">
        <f>AFWRKACT!Q73/$D73</f>
        <v>0</v>
      </c>
      <c r="R73" s="69">
        <f>AFWRKACT!R73/$D73</f>
        <v>0.014456914590070383</v>
      </c>
    </row>
    <row r="74" spans="1:18" ht="12.75">
      <c r="A74" s="117" t="s">
        <v>64</v>
      </c>
      <c r="B74" s="21">
        <f>AFWRKACT!B74</f>
        <v>14151</v>
      </c>
      <c r="C74" s="164">
        <f>AFWRKACT!C74</f>
        <v>7325</v>
      </c>
      <c r="D74" s="164">
        <f>AFWRKACT!D74</f>
        <v>999</v>
      </c>
      <c r="E74" s="69">
        <f>AFWRKACT!E74/$D74</f>
        <v>0.23423423423423423</v>
      </c>
      <c r="F74" s="69">
        <f>AFWRKACT!F74/$D74</f>
        <v>0</v>
      </c>
      <c r="G74" s="69">
        <f>AFWRKACT!G74/$D74</f>
        <v>0.001001001001001001</v>
      </c>
      <c r="H74" s="69">
        <f>AFWRKACT!H74/$D74</f>
        <v>0.13013013013013014</v>
      </c>
      <c r="I74" s="69">
        <f>AFWRKACT!I74/$D74</f>
        <v>0.003003003003003003</v>
      </c>
      <c r="J74" s="69">
        <f>AFWRKACT!J74/$D74</f>
        <v>0.0940940940940941</v>
      </c>
      <c r="K74" s="69">
        <f>AFWRKACT!K74/$D74</f>
        <v>0.22722722722722724</v>
      </c>
      <c r="L74" s="69">
        <f>AFWRKACT!L74/$D74</f>
        <v>0.3533533533533533</v>
      </c>
      <c r="M74" s="69">
        <f>AFWRKACT!M74/$D74</f>
        <v>0</v>
      </c>
      <c r="N74" s="69">
        <f>AFWRKACT!N74/$D74</f>
        <v>0</v>
      </c>
      <c r="O74" s="69">
        <f>AFWRKACT!O74/$D74</f>
        <v>0.07207207207207207</v>
      </c>
      <c r="P74" s="69">
        <f>AFWRKACT!P74/$D74</f>
        <v>0</v>
      </c>
      <c r="Q74" s="69">
        <f>AFWRKACT!Q74/$D74</f>
        <v>0</v>
      </c>
      <c r="R74" s="69">
        <f>AFWRKACT!R74/$D74</f>
        <v>0</v>
      </c>
    </row>
    <row r="75" spans="1:18" ht="12.75">
      <c r="A75" s="117" t="s">
        <v>65</v>
      </c>
      <c r="B75" s="21">
        <f>AFWRKACT!B75</f>
        <v>22493</v>
      </c>
      <c r="C75" s="164">
        <f>AFWRKACT!C75</f>
        <v>9202</v>
      </c>
      <c r="D75" s="164">
        <f>AFWRKACT!D75</f>
        <v>5641</v>
      </c>
      <c r="E75" s="69">
        <f>AFWRKACT!E75/$D75</f>
        <v>0.10866867576670804</v>
      </c>
      <c r="F75" s="69">
        <f>AFWRKACT!F75/$D75</f>
        <v>0.0001772735330615139</v>
      </c>
      <c r="G75" s="69">
        <f>AFWRKACT!G75/$D75</f>
        <v>0</v>
      </c>
      <c r="H75" s="69">
        <f>AFWRKACT!H75/$D75</f>
        <v>0.6736394256337529</v>
      </c>
      <c r="I75" s="69">
        <f>AFWRKACT!I75/$D75</f>
        <v>0.0001772735330615139</v>
      </c>
      <c r="J75" s="69">
        <f>AFWRKACT!J75/$D75</f>
        <v>0.29001950008863675</v>
      </c>
      <c r="K75" s="69">
        <f>AFWRKACT!K75/$D75</f>
        <v>0.09235951072504875</v>
      </c>
      <c r="L75" s="69">
        <f>AFWRKACT!L75/$D75</f>
        <v>0.015068250310228683</v>
      </c>
      <c r="M75" s="69">
        <f>AFWRKACT!M75/$D75</f>
        <v>0.2536784258110264</v>
      </c>
      <c r="N75" s="69">
        <f>AFWRKACT!N75/$D75</f>
        <v>0.33486970395319976</v>
      </c>
      <c r="O75" s="69">
        <f>AFWRKACT!O75/$D75</f>
        <v>0.12426874667612126</v>
      </c>
      <c r="P75" s="69">
        <f>AFWRKACT!P75/$D75</f>
        <v>0</v>
      </c>
      <c r="Q75" s="69">
        <f>AFWRKACT!Q75/$D75</f>
        <v>0</v>
      </c>
      <c r="R75" s="69">
        <f>AFWRKACT!R75/$D75</f>
        <v>0</v>
      </c>
    </row>
    <row r="76" spans="1:18" ht="13.5" thickBot="1">
      <c r="A76" s="120" t="s">
        <v>66</v>
      </c>
      <c r="B76" s="61">
        <f>AFWRKACT!B76</f>
        <v>352</v>
      </c>
      <c r="C76" s="165">
        <f>AFWRKACT!C76</f>
        <v>51</v>
      </c>
      <c r="D76" s="165">
        <f>AFWRKACT!D76</f>
        <v>40</v>
      </c>
      <c r="E76" s="70">
        <f>AFWRKACT!E76/$D76</f>
        <v>0.225</v>
      </c>
      <c r="F76" s="70">
        <f>AFWRKACT!F76/$D76</f>
        <v>0</v>
      </c>
      <c r="G76" s="70">
        <f>AFWRKACT!G76/$D76</f>
        <v>0</v>
      </c>
      <c r="H76" s="70">
        <f>AFWRKACT!H76/$D76</f>
        <v>0.775</v>
      </c>
      <c r="I76" s="70">
        <f>AFWRKACT!I76/$D76</f>
        <v>0</v>
      </c>
      <c r="J76" s="70">
        <f>AFWRKACT!J76/$D76</f>
        <v>0.25</v>
      </c>
      <c r="K76" s="70">
        <f>AFWRKACT!K76/$D76</f>
        <v>0</v>
      </c>
      <c r="L76" s="70">
        <f>AFWRKACT!L76/$D76</f>
        <v>0</v>
      </c>
      <c r="M76" s="70">
        <f>AFWRKACT!M76/$D76</f>
        <v>0</v>
      </c>
      <c r="N76" s="70">
        <f>AFWRKACT!N76/$D76</f>
        <v>0</v>
      </c>
      <c r="O76" s="70">
        <f>AFWRKACT!O76/$D76</f>
        <v>0.05</v>
      </c>
      <c r="P76" s="70">
        <f>AFWRKACT!P76/$D76</f>
        <v>0</v>
      </c>
      <c r="Q76" s="70">
        <f>AFWRKACT!Q76/$D76</f>
        <v>0</v>
      </c>
      <c r="R76" s="70">
        <f>AFWRKACT!R76/$D76</f>
        <v>0</v>
      </c>
    </row>
    <row r="77" spans="1:16" ht="12.75">
      <c r="A77" s="5" t="s">
        <v>101</v>
      </c>
      <c r="B77" s="65"/>
      <c r="C77" s="65"/>
      <c r="D77" s="65"/>
      <c r="E77" s="65"/>
      <c r="F77" s="65"/>
      <c r="G77" s="65"/>
      <c r="H77" s="65"/>
      <c r="I77" s="65"/>
      <c r="J77" s="65"/>
      <c r="K77" s="65"/>
      <c r="L77" s="65"/>
      <c r="M77" s="65"/>
      <c r="N77" s="65"/>
      <c r="O77" s="65"/>
      <c r="P77" s="65"/>
    </row>
    <row r="78" ht="12.75">
      <c r="A78" t="s">
        <v>414</v>
      </c>
    </row>
  </sheetData>
  <mergeCells count="4">
    <mergeCell ref="A2:P2"/>
    <mergeCell ref="A3:P3"/>
    <mergeCell ref="A4:P4"/>
    <mergeCell ref="E7:R7"/>
  </mergeCells>
  <printOptions horizontalCentered="1" verticalCentered="1"/>
  <pageMargins left="0.25" right="0.25" top="0.25" bottom="0.25" header="0.5" footer="0.5"/>
  <pageSetup fitToHeight="1" fitToWidth="1" horizontalDpi="600" verticalDpi="600" orientation="landscape" scale="58"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workbookViewId="0" topLeftCell="A1">
      <selection activeCell="A1" sqref="A1"/>
    </sheetView>
  </sheetViews>
  <sheetFormatPr defaultColWidth="9.140625" defaultRowHeight="12.75"/>
  <cols>
    <col min="1" max="1" width="18.00390625" style="0" customWidth="1"/>
    <col min="2" max="2" width="11.140625" style="0" customWidth="1"/>
    <col min="3" max="3" width="15.140625" style="0" customWidth="1"/>
    <col min="4" max="4" width="13.421875" style="0" customWidth="1"/>
    <col min="5" max="5" width="17.7109375" style="0" customWidth="1"/>
    <col min="6" max="6" width="12.140625" style="0" customWidth="1"/>
    <col min="7" max="7" width="11.57421875" style="0" customWidth="1"/>
    <col min="8" max="8" width="10.421875" style="0" customWidth="1"/>
    <col min="9" max="9" width="10.140625" style="0" customWidth="1"/>
    <col min="10" max="10" width="9.28125" style="0" bestFit="1" customWidth="1"/>
    <col min="11" max="11" width="11.140625" style="0" customWidth="1"/>
    <col min="12" max="12" width="11.57421875" style="0" customWidth="1"/>
    <col min="13" max="13" width="10.140625" style="0" customWidth="1"/>
    <col min="14" max="14" width="12.28125" style="0" customWidth="1"/>
    <col min="15" max="15" width="12.57421875" style="0" customWidth="1"/>
    <col min="16" max="16" width="11.8515625" style="0" customWidth="1"/>
    <col min="17" max="17" width="12.140625" style="0" customWidth="1"/>
    <col min="18" max="18" width="14.8515625" style="0" customWidth="1"/>
  </cols>
  <sheetData>
    <row r="1" ht="12.75">
      <c r="P1" s="22" t="s">
        <v>246</v>
      </c>
    </row>
    <row r="2" spans="1:16" ht="12.75">
      <c r="A2" s="229" t="s">
        <v>0</v>
      </c>
      <c r="B2" s="229"/>
      <c r="C2" s="229"/>
      <c r="D2" s="229"/>
      <c r="E2" s="229"/>
      <c r="F2" s="229"/>
      <c r="G2" s="229"/>
      <c r="H2" s="229"/>
      <c r="I2" s="229"/>
      <c r="J2" s="229"/>
      <c r="K2" s="229"/>
      <c r="L2" s="229"/>
      <c r="M2" s="229"/>
      <c r="N2" s="229"/>
      <c r="O2" s="229"/>
      <c r="P2" s="229"/>
    </row>
    <row r="3" spans="1:16" ht="12.75">
      <c r="A3" s="251" t="s">
        <v>348</v>
      </c>
      <c r="B3" s="251"/>
      <c r="C3" s="251"/>
      <c r="D3" s="251"/>
      <c r="E3" s="251"/>
      <c r="F3" s="251"/>
      <c r="G3" s="251"/>
      <c r="H3" s="251"/>
      <c r="I3" s="251"/>
      <c r="J3" s="251"/>
      <c r="K3" s="251"/>
      <c r="L3" s="251"/>
      <c r="M3" s="251"/>
      <c r="N3" s="251"/>
      <c r="O3" s="251"/>
      <c r="P3" s="251"/>
    </row>
    <row r="4" spans="1:16" ht="12.75">
      <c r="A4" s="251"/>
      <c r="B4" s="251"/>
      <c r="C4" s="251"/>
      <c r="D4" s="251"/>
      <c r="E4" s="251"/>
      <c r="F4" s="251"/>
      <c r="G4" s="251"/>
      <c r="H4" s="251"/>
      <c r="I4" s="251"/>
      <c r="J4" s="251"/>
      <c r="K4" s="251"/>
      <c r="L4" s="251"/>
      <c r="M4" s="251"/>
      <c r="N4" s="251"/>
      <c r="O4" s="251"/>
      <c r="P4" s="251"/>
    </row>
    <row r="5" spans="1:16" ht="12.75">
      <c r="A5" s="229" t="s">
        <v>406</v>
      </c>
      <c r="B5" s="229"/>
      <c r="C5" s="229"/>
      <c r="D5" s="229"/>
      <c r="E5" s="229"/>
      <c r="F5" s="229"/>
      <c r="G5" s="229"/>
      <c r="H5" s="229"/>
      <c r="I5" s="229"/>
      <c r="J5" s="229"/>
      <c r="K5" s="229"/>
      <c r="L5" s="229"/>
      <c r="M5" s="229"/>
      <c r="N5" s="229"/>
      <c r="O5" s="229"/>
      <c r="P5" s="229"/>
    </row>
    <row r="7" ht="13.5" thickBot="1"/>
    <row r="8" spans="1:18" ht="13.5" thickBot="1">
      <c r="A8" s="23"/>
      <c r="B8" s="26"/>
      <c r="C8" s="147"/>
      <c r="D8" s="146" t="s">
        <v>101</v>
      </c>
      <c r="E8" s="247" t="s">
        <v>195</v>
      </c>
      <c r="F8" s="249"/>
      <c r="G8" s="249"/>
      <c r="H8" s="249"/>
      <c r="I8" s="249"/>
      <c r="J8" s="249"/>
      <c r="K8" s="249"/>
      <c r="L8" s="249"/>
      <c r="M8" s="249"/>
      <c r="N8" s="249"/>
      <c r="O8" s="249"/>
      <c r="P8" s="249"/>
      <c r="Q8" s="249"/>
      <c r="R8" s="250"/>
    </row>
    <row r="9" spans="1:18" ht="12.75">
      <c r="A9" s="24"/>
      <c r="B9" s="29" t="s">
        <v>68</v>
      </c>
      <c r="C9" s="29" t="s">
        <v>69</v>
      </c>
      <c r="D9" s="29" t="s">
        <v>69</v>
      </c>
      <c r="E9" s="24"/>
      <c r="F9" s="116" t="s">
        <v>97</v>
      </c>
      <c r="G9" s="31" t="s">
        <v>97</v>
      </c>
      <c r="H9" s="24"/>
      <c r="I9" s="117"/>
      <c r="J9" s="24"/>
      <c r="K9" s="37"/>
      <c r="L9" s="24"/>
      <c r="M9" s="24"/>
      <c r="N9" s="32" t="s">
        <v>72</v>
      </c>
      <c r="O9" s="31" t="s">
        <v>73</v>
      </c>
      <c r="P9" s="37"/>
      <c r="Q9" s="24" t="s">
        <v>190</v>
      </c>
      <c r="R9" s="10"/>
    </row>
    <row r="10" spans="1:18" ht="12.75">
      <c r="A10" s="24"/>
      <c r="B10" s="31" t="s">
        <v>69</v>
      </c>
      <c r="C10" s="31" t="s">
        <v>74</v>
      </c>
      <c r="D10" s="31" t="s">
        <v>75</v>
      </c>
      <c r="E10" s="31" t="s">
        <v>76</v>
      </c>
      <c r="F10" s="31" t="s">
        <v>70</v>
      </c>
      <c r="G10" s="31" t="s">
        <v>71</v>
      </c>
      <c r="H10" s="31" t="s">
        <v>77</v>
      </c>
      <c r="I10" s="32" t="s">
        <v>78</v>
      </c>
      <c r="J10" s="31" t="s">
        <v>79</v>
      </c>
      <c r="K10" s="33" t="s">
        <v>80</v>
      </c>
      <c r="L10" s="31" t="s">
        <v>81</v>
      </c>
      <c r="M10" s="31" t="s">
        <v>82</v>
      </c>
      <c r="N10" s="32" t="s">
        <v>83</v>
      </c>
      <c r="O10" s="31" t="s">
        <v>84</v>
      </c>
      <c r="P10" s="37" t="s">
        <v>85</v>
      </c>
      <c r="Q10" s="24" t="s">
        <v>100</v>
      </c>
      <c r="R10" s="10"/>
    </row>
    <row r="11" spans="1:18" ht="13.5" thickBot="1">
      <c r="A11" s="25" t="s">
        <v>3</v>
      </c>
      <c r="B11" s="28" t="s">
        <v>192</v>
      </c>
      <c r="C11" s="34" t="s">
        <v>94</v>
      </c>
      <c r="D11" s="28" t="s">
        <v>86</v>
      </c>
      <c r="E11" s="28" t="s">
        <v>87</v>
      </c>
      <c r="F11" s="28" t="s">
        <v>87</v>
      </c>
      <c r="G11" s="28" t="s">
        <v>87</v>
      </c>
      <c r="H11" s="28" t="s">
        <v>88</v>
      </c>
      <c r="I11" s="35" t="s">
        <v>89</v>
      </c>
      <c r="J11" s="28" t="s">
        <v>90</v>
      </c>
      <c r="K11" s="36" t="s">
        <v>91</v>
      </c>
      <c r="L11" s="28" t="s">
        <v>72</v>
      </c>
      <c r="M11" s="28" t="s">
        <v>89</v>
      </c>
      <c r="N11" s="35" t="s">
        <v>87</v>
      </c>
      <c r="O11" s="28" t="s">
        <v>92</v>
      </c>
      <c r="P11" s="37" t="s">
        <v>93</v>
      </c>
      <c r="Q11" s="25" t="s">
        <v>181</v>
      </c>
      <c r="R11" s="25" t="s">
        <v>189</v>
      </c>
    </row>
    <row r="12" spans="1:18" ht="12.75">
      <c r="A12" s="23" t="s">
        <v>7</v>
      </c>
      <c r="B12" s="19">
        <f>SUM(B14:B77)</f>
        <v>31977</v>
      </c>
      <c r="C12" s="19">
        <f aca="true" t="shared" si="0" ref="C12:R12">SUM(C14:C77)</f>
        <v>24553</v>
      </c>
      <c r="D12" s="19">
        <f t="shared" si="0"/>
        <v>11715</v>
      </c>
      <c r="E12" s="19">
        <f t="shared" si="0"/>
        <v>8660</v>
      </c>
      <c r="F12" s="19">
        <f t="shared" si="0"/>
        <v>106</v>
      </c>
      <c r="G12" s="19">
        <f t="shared" si="0"/>
        <v>199</v>
      </c>
      <c r="H12" s="19">
        <f t="shared" si="0"/>
        <v>4179</v>
      </c>
      <c r="I12" s="19">
        <f t="shared" si="0"/>
        <v>20</v>
      </c>
      <c r="J12" s="19">
        <f t="shared" si="0"/>
        <v>3129</v>
      </c>
      <c r="K12" s="19">
        <f t="shared" si="0"/>
        <v>4662</v>
      </c>
      <c r="L12" s="19">
        <f t="shared" si="0"/>
        <v>2124</v>
      </c>
      <c r="M12" s="19">
        <f t="shared" si="0"/>
        <v>180</v>
      </c>
      <c r="N12" s="19">
        <f t="shared" si="0"/>
        <v>342</v>
      </c>
      <c r="O12" s="19">
        <f t="shared" si="0"/>
        <v>411</v>
      </c>
      <c r="P12" s="19">
        <f t="shared" si="0"/>
        <v>59</v>
      </c>
      <c r="Q12" s="19">
        <f t="shared" si="0"/>
        <v>355</v>
      </c>
      <c r="R12" s="19">
        <f t="shared" si="0"/>
        <v>541</v>
      </c>
    </row>
    <row r="13" spans="1:18" ht="12.75">
      <c r="A13" s="24"/>
      <c r="B13" s="20"/>
      <c r="C13" s="20"/>
      <c r="D13" s="20"/>
      <c r="E13" s="20"/>
      <c r="F13" s="20"/>
      <c r="G13" s="20"/>
      <c r="H13" s="20"/>
      <c r="I13" s="20"/>
      <c r="J13" s="20"/>
      <c r="K13" s="20"/>
      <c r="L13" s="20"/>
      <c r="M13" s="20"/>
      <c r="N13" s="20"/>
      <c r="O13" s="20"/>
      <c r="P13" s="20"/>
      <c r="Q13" s="21"/>
      <c r="R13" s="21"/>
    </row>
    <row r="14" spans="1:18" ht="12.75">
      <c r="A14" s="24" t="s">
        <v>8</v>
      </c>
      <c r="B14" s="21">
        <v>50</v>
      </c>
      <c r="C14" s="164">
        <v>0</v>
      </c>
      <c r="D14" s="164">
        <v>0</v>
      </c>
      <c r="E14" s="164">
        <v>0</v>
      </c>
      <c r="F14" s="164">
        <v>0</v>
      </c>
      <c r="G14" s="164">
        <v>0</v>
      </c>
      <c r="H14" s="164">
        <v>0</v>
      </c>
      <c r="I14" s="164">
        <v>0</v>
      </c>
      <c r="J14" s="164">
        <v>0</v>
      </c>
      <c r="K14" s="164">
        <v>0</v>
      </c>
      <c r="L14" s="164">
        <v>0</v>
      </c>
      <c r="M14" s="164">
        <v>0</v>
      </c>
      <c r="N14" s="180">
        <v>0</v>
      </c>
      <c r="O14" s="164">
        <v>0</v>
      </c>
      <c r="P14" s="164">
        <v>0</v>
      </c>
      <c r="Q14" s="164">
        <v>0</v>
      </c>
      <c r="R14" s="164">
        <v>0</v>
      </c>
    </row>
    <row r="15" spans="1:18" ht="12.75">
      <c r="A15" s="24" t="s">
        <v>9</v>
      </c>
      <c r="B15" s="21">
        <v>646</v>
      </c>
      <c r="C15" s="164">
        <v>415</v>
      </c>
      <c r="D15" s="164">
        <v>218</v>
      </c>
      <c r="E15" s="164">
        <v>239</v>
      </c>
      <c r="F15" s="164">
        <v>0</v>
      </c>
      <c r="G15" s="164">
        <v>1</v>
      </c>
      <c r="H15" s="164">
        <v>5</v>
      </c>
      <c r="I15" s="164">
        <v>2</v>
      </c>
      <c r="J15" s="164">
        <v>97</v>
      </c>
      <c r="K15" s="164">
        <v>85</v>
      </c>
      <c r="L15" s="164">
        <v>50</v>
      </c>
      <c r="M15" s="164">
        <v>0</v>
      </c>
      <c r="N15" s="164">
        <v>0</v>
      </c>
      <c r="O15" s="164">
        <v>7</v>
      </c>
      <c r="P15" s="164">
        <v>0</v>
      </c>
      <c r="Q15" s="164">
        <v>0</v>
      </c>
      <c r="R15" s="164">
        <v>39</v>
      </c>
    </row>
    <row r="16" spans="1:18" ht="12.75">
      <c r="A16" s="24" t="s">
        <v>12</v>
      </c>
      <c r="B16" s="21">
        <v>401</v>
      </c>
      <c r="C16" s="164">
        <v>354</v>
      </c>
      <c r="D16" s="164">
        <v>234</v>
      </c>
      <c r="E16" s="164">
        <v>192</v>
      </c>
      <c r="F16" s="164">
        <v>0</v>
      </c>
      <c r="G16" s="164">
        <v>0</v>
      </c>
      <c r="H16" s="164">
        <v>96</v>
      </c>
      <c r="I16" s="164">
        <v>1</v>
      </c>
      <c r="J16" s="164">
        <v>244</v>
      </c>
      <c r="K16" s="164">
        <v>6</v>
      </c>
      <c r="L16" s="164">
        <v>36</v>
      </c>
      <c r="M16" s="164">
        <v>0</v>
      </c>
      <c r="N16" s="164">
        <v>2</v>
      </c>
      <c r="O16" s="164">
        <v>6</v>
      </c>
      <c r="P16" s="164">
        <v>0</v>
      </c>
      <c r="Q16" s="164">
        <v>0</v>
      </c>
      <c r="R16" s="164">
        <v>0</v>
      </c>
    </row>
    <row r="17" spans="1:18" ht="12.75">
      <c r="A17" s="24" t="s">
        <v>14</v>
      </c>
      <c r="B17" s="21">
        <v>209</v>
      </c>
      <c r="C17" s="164">
        <v>141</v>
      </c>
      <c r="D17" s="164">
        <v>49</v>
      </c>
      <c r="E17" s="164">
        <v>32</v>
      </c>
      <c r="F17" s="164">
        <v>0</v>
      </c>
      <c r="G17" s="164">
        <v>1</v>
      </c>
      <c r="H17" s="164">
        <v>3</v>
      </c>
      <c r="I17" s="164">
        <v>1</v>
      </c>
      <c r="J17" s="164">
        <v>25</v>
      </c>
      <c r="K17" s="164">
        <v>2</v>
      </c>
      <c r="L17" s="164">
        <v>20</v>
      </c>
      <c r="M17" s="164">
        <v>1</v>
      </c>
      <c r="N17" s="164">
        <v>0</v>
      </c>
      <c r="O17" s="164">
        <v>1</v>
      </c>
      <c r="P17" s="164">
        <v>0</v>
      </c>
      <c r="Q17" s="164">
        <v>0</v>
      </c>
      <c r="R17" s="164">
        <v>1</v>
      </c>
    </row>
    <row r="18" spans="1:18" ht="12.75">
      <c r="A18" s="24" t="s">
        <v>15</v>
      </c>
      <c r="B18" s="21">
        <v>0</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row>
    <row r="19" spans="1:18" ht="12.75">
      <c r="A19" s="24"/>
      <c r="B19" s="21"/>
      <c r="C19" s="164"/>
      <c r="D19" s="164"/>
      <c r="E19" s="164"/>
      <c r="F19" s="164"/>
      <c r="G19" s="164"/>
      <c r="H19" s="164"/>
      <c r="I19" s="164"/>
      <c r="J19" s="164"/>
      <c r="K19" s="164"/>
      <c r="L19" s="164"/>
      <c r="M19" s="164"/>
      <c r="N19" s="164"/>
      <c r="O19" s="164"/>
      <c r="P19" s="164"/>
      <c r="Q19" s="164"/>
      <c r="R19" s="164"/>
    </row>
    <row r="20" spans="1:18" ht="12.75">
      <c r="A20" s="24" t="s">
        <v>17</v>
      </c>
      <c r="B20" s="21">
        <v>978</v>
      </c>
      <c r="C20" s="164">
        <v>792</v>
      </c>
      <c r="D20" s="164">
        <v>293</v>
      </c>
      <c r="E20" s="164">
        <v>264</v>
      </c>
      <c r="F20" s="164">
        <v>6</v>
      </c>
      <c r="G20" s="164">
        <v>13</v>
      </c>
      <c r="H20" s="164">
        <v>26</v>
      </c>
      <c r="I20" s="164">
        <v>0</v>
      </c>
      <c r="J20" s="164">
        <v>94</v>
      </c>
      <c r="K20" s="164">
        <v>37</v>
      </c>
      <c r="L20" s="164">
        <v>84</v>
      </c>
      <c r="M20" s="164">
        <v>1</v>
      </c>
      <c r="N20" s="164">
        <v>10</v>
      </c>
      <c r="O20" s="164">
        <v>30</v>
      </c>
      <c r="P20" s="164">
        <v>1</v>
      </c>
      <c r="Q20" s="164">
        <v>0</v>
      </c>
      <c r="R20" s="164">
        <v>0</v>
      </c>
    </row>
    <row r="21" spans="1:18" ht="12.75">
      <c r="A21" s="24" t="s">
        <v>18</v>
      </c>
      <c r="B21" s="21">
        <v>0</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row>
    <row r="22" spans="1:18" ht="12.75">
      <c r="A22" s="24" t="s">
        <v>19</v>
      </c>
      <c r="B22" s="21">
        <v>0</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row>
    <row r="23" spans="1:18" ht="12.75">
      <c r="A23" s="24" t="s">
        <v>20</v>
      </c>
      <c r="B23" s="169">
        <v>160</v>
      </c>
      <c r="C23" s="164">
        <v>151</v>
      </c>
      <c r="D23" s="164">
        <v>30</v>
      </c>
      <c r="E23" s="164">
        <v>34</v>
      </c>
      <c r="F23" s="164">
        <v>0</v>
      </c>
      <c r="G23" s="164">
        <v>0</v>
      </c>
      <c r="H23" s="164">
        <v>1</v>
      </c>
      <c r="I23" s="164">
        <v>0</v>
      </c>
      <c r="J23" s="164">
        <v>4</v>
      </c>
      <c r="K23" s="164">
        <v>0</v>
      </c>
      <c r="L23" s="164">
        <v>0</v>
      </c>
      <c r="M23" s="164">
        <v>0</v>
      </c>
      <c r="N23" s="164">
        <v>0</v>
      </c>
      <c r="O23" s="164">
        <v>0</v>
      </c>
      <c r="P23" s="164">
        <v>0</v>
      </c>
      <c r="Q23" s="164">
        <v>0</v>
      </c>
      <c r="R23" s="164">
        <v>0</v>
      </c>
    </row>
    <row r="24" spans="1:18" ht="12.75">
      <c r="A24" s="24" t="s">
        <v>21</v>
      </c>
      <c r="B24" s="21">
        <v>0</v>
      </c>
      <c r="C24" s="164">
        <v>0</v>
      </c>
      <c r="D24" s="164">
        <v>0</v>
      </c>
      <c r="E24" s="164">
        <v>0</v>
      </c>
      <c r="F24" s="164">
        <v>0</v>
      </c>
      <c r="G24" s="164">
        <v>0</v>
      </c>
      <c r="H24" s="164">
        <v>0</v>
      </c>
      <c r="I24" s="164">
        <v>0</v>
      </c>
      <c r="J24" s="164">
        <v>0</v>
      </c>
      <c r="K24" s="164">
        <v>0</v>
      </c>
      <c r="L24" s="164">
        <v>0</v>
      </c>
      <c r="M24" s="164">
        <v>0</v>
      </c>
      <c r="N24" s="164">
        <v>0</v>
      </c>
      <c r="O24" s="164">
        <v>0</v>
      </c>
      <c r="P24" s="164">
        <v>0</v>
      </c>
      <c r="Q24" s="164">
        <v>0</v>
      </c>
      <c r="R24" s="164">
        <v>0</v>
      </c>
    </row>
    <row r="25" spans="1:18" ht="12.75">
      <c r="A25" s="24"/>
      <c r="B25" s="21"/>
      <c r="C25" s="164"/>
      <c r="D25" s="164"/>
      <c r="E25" s="164"/>
      <c r="F25" s="164"/>
      <c r="G25" s="164"/>
      <c r="H25" s="164"/>
      <c r="I25" s="164"/>
      <c r="J25" s="164"/>
      <c r="K25" s="164"/>
      <c r="L25" s="164"/>
      <c r="M25" s="164"/>
      <c r="N25" s="164"/>
      <c r="O25" s="164"/>
      <c r="P25" s="164"/>
      <c r="Q25" s="164"/>
      <c r="R25" s="164"/>
    </row>
    <row r="26" spans="1:18" ht="12.75">
      <c r="A26" s="24" t="s">
        <v>23</v>
      </c>
      <c r="B26" s="21">
        <v>0</v>
      </c>
      <c r="C26" s="164">
        <v>0</v>
      </c>
      <c r="D26" s="164">
        <v>0</v>
      </c>
      <c r="E26" s="164">
        <v>0</v>
      </c>
      <c r="F26" s="164">
        <v>0</v>
      </c>
      <c r="G26" s="164">
        <v>0</v>
      </c>
      <c r="H26" s="164">
        <v>0</v>
      </c>
      <c r="I26" s="164">
        <v>0</v>
      </c>
      <c r="J26" s="164">
        <v>0</v>
      </c>
      <c r="K26" s="164">
        <v>0</v>
      </c>
      <c r="L26" s="164">
        <v>0</v>
      </c>
      <c r="M26" s="164">
        <v>0</v>
      </c>
      <c r="N26" s="164">
        <v>0</v>
      </c>
      <c r="O26" s="164">
        <v>0</v>
      </c>
      <c r="P26" s="164">
        <v>0</v>
      </c>
      <c r="Q26" s="164">
        <v>0</v>
      </c>
      <c r="R26" s="164">
        <v>0</v>
      </c>
    </row>
    <row r="27" spans="1:18" ht="12.75">
      <c r="A27" s="24" t="s">
        <v>24</v>
      </c>
      <c r="B27" s="21" t="s">
        <v>261</v>
      </c>
      <c r="C27" s="164" t="s">
        <v>261</v>
      </c>
      <c r="D27" s="164" t="s">
        <v>261</v>
      </c>
      <c r="E27" s="164" t="s">
        <v>261</v>
      </c>
      <c r="F27" s="164" t="s">
        <v>261</v>
      </c>
      <c r="G27" s="164" t="s">
        <v>261</v>
      </c>
      <c r="H27" s="164" t="s">
        <v>261</v>
      </c>
      <c r="I27" s="164" t="s">
        <v>261</v>
      </c>
      <c r="J27" s="164" t="s">
        <v>261</v>
      </c>
      <c r="K27" s="164" t="s">
        <v>261</v>
      </c>
      <c r="L27" s="164" t="s">
        <v>261</v>
      </c>
      <c r="M27" s="164" t="s">
        <v>261</v>
      </c>
      <c r="N27" s="164" t="s">
        <v>261</v>
      </c>
      <c r="O27" s="164" t="s">
        <v>261</v>
      </c>
      <c r="P27" s="164" t="s">
        <v>261</v>
      </c>
      <c r="Q27" s="164" t="s">
        <v>261</v>
      </c>
      <c r="R27" s="164" t="s">
        <v>261</v>
      </c>
    </row>
    <row r="28" spans="1:18" ht="12.75">
      <c r="A28" s="24" t="s">
        <v>25</v>
      </c>
      <c r="B28" s="21">
        <v>0</v>
      </c>
      <c r="C28" s="164">
        <v>0</v>
      </c>
      <c r="D28" s="164">
        <v>0</v>
      </c>
      <c r="E28" s="164">
        <v>0</v>
      </c>
      <c r="F28" s="164">
        <v>0</v>
      </c>
      <c r="G28" s="164">
        <v>0</v>
      </c>
      <c r="H28" s="164">
        <v>0</v>
      </c>
      <c r="I28" s="164">
        <v>0</v>
      </c>
      <c r="J28" s="164">
        <v>0</v>
      </c>
      <c r="K28" s="164">
        <v>0</v>
      </c>
      <c r="L28" s="164">
        <v>0</v>
      </c>
      <c r="M28" s="164">
        <v>0</v>
      </c>
      <c r="N28" s="164">
        <v>0</v>
      </c>
      <c r="O28" s="164">
        <v>0</v>
      </c>
      <c r="P28" s="164">
        <v>0</v>
      </c>
      <c r="Q28" s="164">
        <v>0</v>
      </c>
      <c r="R28" s="164">
        <v>0</v>
      </c>
    </row>
    <row r="29" spans="1:18" ht="12.75">
      <c r="A29" s="24" t="s">
        <v>26</v>
      </c>
      <c r="B29" s="21">
        <v>61</v>
      </c>
      <c r="C29" s="164">
        <v>61</v>
      </c>
      <c r="D29" s="164">
        <v>24</v>
      </c>
      <c r="E29" s="164">
        <v>24</v>
      </c>
      <c r="F29" s="164">
        <v>0</v>
      </c>
      <c r="G29" s="164">
        <v>0</v>
      </c>
      <c r="H29" s="164">
        <v>3</v>
      </c>
      <c r="I29" s="164">
        <v>0</v>
      </c>
      <c r="J29" s="164">
        <v>23</v>
      </c>
      <c r="K29" s="164">
        <v>1</v>
      </c>
      <c r="L29" s="164">
        <v>16</v>
      </c>
      <c r="M29" s="164">
        <v>0</v>
      </c>
      <c r="N29" s="164">
        <v>0</v>
      </c>
      <c r="O29" s="164">
        <v>1</v>
      </c>
      <c r="P29" s="164">
        <v>0</v>
      </c>
      <c r="Q29" s="164">
        <v>0</v>
      </c>
      <c r="R29" s="164">
        <v>15</v>
      </c>
    </row>
    <row r="30" spans="1:18" ht="12.75">
      <c r="A30" s="24" t="s">
        <v>27</v>
      </c>
      <c r="B30" s="21">
        <v>0</v>
      </c>
      <c r="C30" s="164">
        <v>0</v>
      </c>
      <c r="D30" s="164">
        <v>0</v>
      </c>
      <c r="E30" s="164">
        <v>0</v>
      </c>
      <c r="F30" s="164">
        <v>0</v>
      </c>
      <c r="G30" s="164">
        <v>0</v>
      </c>
      <c r="H30" s="164">
        <v>0</v>
      </c>
      <c r="I30" s="164">
        <v>0</v>
      </c>
      <c r="J30" s="164">
        <v>0</v>
      </c>
      <c r="K30" s="164">
        <v>0</v>
      </c>
      <c r="L30" s="164">
        <v>0</v>
      </c>
      <c r="M30" s="164">
        <v>0</v>
      </c>
      <c r="N30" s="164">
        <v>0</v>
      </c>
      <c r="O30" s="164">
        <v>0</v>
      </c>
      <c r="P30" s="164">
        <v>0</v>
      </c>
      <c r="Q30" s="164">
        <v>0</v>
      </c>
      <c r="R30" s="164">
        <v>0</v>
      </c>
    </row>
    <row r="31" spans="1:18" ht="12.75">
      <c r="A31" s="24"/>
      <c r="B31" s="21"/>
      <c r="C31" s="164"/>
      <c r="D31" s="164"/>
      <c r="E31" s="164"/>
      <c r="F31" s="164"/>
      <c r="G31" s="164"/>
      <c r="H31" s="164"/>
      <c r="I31" s="164"/>
      <c r="J31" s="164"/>
      <c r="K31" s="164"/>
      <c r="L31" s="164"/>
      <c r="M31" s="164"/>
      <c r="N31" s="164"/>
      <c r="O31" s="164"/>
      <c r="P31" s="164"/>
      <c r="Q31" s="164"/>
      <c r="R31" s="164"/>
    </row>
    <row r="32" spans="1:18" ht="12.75">
      <c r="A32" s="24" t="s">
        <v>28</v>
      </c>
      <c r="B32" s="21">
        <v>0</v>
      </c>
      <c r="C32" s="164">
        <v>0</v>
      </c>
      <c r="D32" s="164">
        <v>0</v>
      </c>
      <c r="E32" s="164">
        <v>0</v>
      </c>
      <c r="F32" s="164">
        <v>0</v>
      </c>
      <c r="G32" s="164">
        <v>0</v>
      </c>
      <c r="H32" s="164">
        <v>0</v>
      </c>
      <c r="I32" s="164">
        <v>0</v>
      </c>
      <c r="J32" s="164">
        <v>0</v>
      </c>
      <c r="K32" s="164">
        <v>0</v>
      </c>
      <c r="L32" s="164">
        <v>0</v>
      </c>
      <c r="M32" s="164">
        <v>0</v>
      </c>
      <c r="N32" s="164">
        <v>0</v>
      </c>
      <c r="O32" s="164">
        <v>0</v>
      </c>
      <c r="P32" s="164">
        <v>0</v>
      </c>
      <c r="Q32" s="164">
        <v>0</v>
      </c>
      <c r="R32" s="164">
        <v>0</v>
      </c>
    </row>
    <row r="33" spans="1:18" ht="12.75">
      <c r="A33" s="24" t="s">
        <v>29</v>
      </c>
      <c r="B33" s="21">
        <v>0</v>
      </c>
      <c r="C33" s="164">
        <v>0</v>
      </c>
      <c r="D33" s="164">
        <v>0</v>
      </c>
      <c r="E33" s="164">
        <v>0</v>
      </c>
      <c r="F33" s="164">
        <v>0</v>
      </c>
      <c r="G33" s="164">
        <v>0</v>
      </c>
      <c r="H33" s="164">
        <v>0</v>
      </c>
      <c r="I33" s="164">
        <v>0</v>
      </c>
      <c r="J33" s="164">
        <v>0</v>
      </c>
      <c r="K33" s="164">
        <v>0</v>
      </c>
      <c r="L33" s="164">
        <v>0</v>
      </c>
      <c r="M33" s="164">
        <v>0</v>
      </c>
      <c r="N33" s="164">
        <v>0</v>
      </c>
      <c r="O33" s="164">
        <v>0</v>
      </c>
      <c r="P33" s="164">
        <v>0</v>
      </c>
      <c r="Q33" s="164">
        <v>0</v>
      </c>
      <c r="R33" s="164">
        <v>0</v>
      </c>
    </row>
    <row r="34" spans="1:18" ht="12.75">
      <c r="A34" s="24" t="s">
        <v>30</v>
      </c>
      <c r="B34" s="21">
        <v>1176</v>
      </c>
      <c r="C34" s="164">
        <v>1175</v>
      </c>
      <c r="D34" s="164">
        <v>1101</v>
      </c>
      <c r="E34" s="164">
        <v>454</v>
      </c>
      <c r="F34" s="164">
        <v>0</v>
      </c>
      <c r="G34" s="164">
        <v>0</v>
      </c>
      <c r="H34" s="164">
        <v>100</v>
      </c>
      <c r="I34" s="164">
        <v>0</v>
      </c>
      <c r="J34" s="164">
        <v>281</v>
      </c>
      <c r="K34" s="164">
        <v>1733</v>
      </c>
      <c r="L34" s="164">
        <v>34</v>
      </c>
      <c r="M34" s="164">
        <v>7</v>
      </c>
      <c r="N34" s="164">
        <v>6</v>
      </c>
      <c r="O34" s="164">
        <v>64</v>
      </c>
      <c r="P34" s="164">
        <v>0</v>
      </c>
      <c r="Q34" s="164">
        <v>0</v>
      </c>
      <c r="R34" s="164">
        <v>0</v>
      </c>
    </row>
    <row r="35" spans="1:18" ht="12.75">
      <c r="A35" s="24" t="s">
        <v>31</v>
      </c>
      <c r="B35" s="21">
        <v>798</v>
      </c>
      <c r="C35" s="164">
        <v>761</v>
      </c>
      <c r="D35" s="164">
        <v>421</v>
      </c>
      <c r="E35" s="164">
        <v>225</v>
      </c>
      <c r="F35" s="164">
        <v>1</v>
      </c>
      <c r="G35" s="164">
        <v>0</v>
      </c>
      <c r="H35" s="164">
        <v>31</v>
      </c>
      <c r="I35" s="164">
        <v>3</v>
      </c>
      <c r="J35" s="164">
        <v>82</v>
      </c>
      <c r="K35" s="164">
        <v>102</v>
      </c>
      <c r="L35" s="164">
        <v>240</v>
      </c>
      <c r="M35" s="164">
        <v>16</v>
      </c>
      <c r="N35" s="164">
        <v>19</v>
      </c>
      <c r="O35" s="164">
        <v>0</v>
      </c>
      <c r="P35" s="164">
        <v>0</v>
      </c>
      <c r="Q35" s="164">
        <v>0</v>
      </c>
      <c r="R35" s="164">
        <v>3</v>
      </c>
    </row>
    <row r="36" spans="1:18" ht="12.75">
      <c r="A36" s="24" t="s">
        <v>32</v>
      </c>
      <c r="B36" s="21">
        <v>154</v>
      </c>
      <c r="C36" s="164">
        <v>112</v>
      </c>
      <c r="D36" s="164">
        <v>42</v>
      </c>
      <c r="E36" s="164">
        <v>47</v>
      </c>
      <c r="F36" s="164">
        <v>0</v>
      </c>
      <c r="G36" s="164">
        <v>0</v>
      </c>
      <c r="H36" s="164">
        <v>6</v>
      </c>
      <c r="I36" s="164">
        <v>0</v>
      </c>
      <c r="J36" s="164">
        <v>7</v>
      </c>
      <c r="K36" s="164">
        <v>0</v>
      </c>
      <c r="L36" s="164">
        <v>16</v>
      </c>
      <c r="M36" s="164">
        <v>0</v>
      </c>
      <c r="N36" s="164">
        <v>0</v>
      </c>
      <c r="O36" s="164">
        <v>5</v>
      </c>
      <c r="P36" s="164">
        <v>0</v>
      </c>
      <c r="Q36" s="164">
        <v>0</v>
      </c>
      <c r="R36" s="164">
        <v>0</v>
      </c>
    </row>
    <row r="37" spans="1:18" ht="12.75">
      <c r="A37" s="24"/>
      <c r="B37" s="21"/>
      <c r="C37" s="164"/>
      <c r="D37" s="164"/>
      <c r="E37" s="164"/>
      <c r="F37" s="164"/>
      <c r="G37" s="164"/>
      <c r="H37" s="164"/>
      <c r="I37" s="164"/>
      <c r="J37" s="164"/>
      <c r="K37" s="164"/>
      <c r="L37" s="164"/>
      <c r="M37" s="164"/>
      <c r="N37" s="164"/>
      <c r="O37" s="164"/>
      <c r="P37" s="164"/>
      <c r="Q37" s="164"/>
      <c r="R37" s="164"/>
    </row>
    <row r="38" spans="1:18" ht="12.75">
      <c r="A38" s="24" t="s">
        <v>33</v>
      </c>
      <c r="B38" s="21">
        <v>0</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row>
    <row r="39" spans="1:18" ht="12.75">
      <c r="A39" s="24" t="s">
        <v>34</v>
      </c>
      <c r="B39" s="21">
        <v>0</v>
      </c>
      <c r="C39" s="164">
        <v>0</v>
      </c>
      <c r="D39" s="164">
        <v>0</v>
      </c>
      <c r="E39" s="164">
        <v>0</v>
      </c>
      <c r="F39" s="164">
        <v>0</v>
      </c>
      <c r="G39" s="164">
        <v>0</v>
      </c>
      <c r="H39" s="164">
        <v>0</v>
      </c>
      <c r="I39" s="164">
        <v>0</v>
      </c>
      <c r="J39" s="164">
        <v>0</v>
      </c>
      <c r="K39" s="164">
        <v>0</v>
      </c>
      <c r="L39" s="164">
        <v>0</v>
      </c>
      <c r="M39" s="164">
        <v>0</v>
      </c>
      <c r="N39" s="164">
        <v>0</v>
      </c>
      <c r="O39" s="164">
        <v>0</v>
      </c>
      <c r="P39" s="164">
        <v>0</v>
      </c>
      <c r="Q39" s="164">
        <v>0</v>
      </c>
      <c r="R39" s="164">
        <v>0</v>
      </c>
    </row>
    <row r="40" spans="1:18" ht="12.75">
      <c r="A40" s="24" t="s">
        <v>35</v>
      </c>
      <c r="B40" s="21">
        <v>1453</v>
      </c>
      <c r="C40" s="164">
        <v>306</v>
      </c>
      <c r="D40" s="164">
        <v>197</v>
      </c>
      <c r="E40" s="164">
        <v>216</v>
      </c>
      <c r="F40" s="164">
        <v>0</v>
      </c>
      <c r="G40" s="164">
        <v>0</v>
      </c>
      <c r="H40" s="164">
        <v>0</v>
      </c>
      <c r="I40" s="164">
        <v>0</v>
      </c>
      <c r="J40" s="164">
        <v>14</v>
      </c>
      <c r="K40" s="164">
        <v>42</v>
      </c>
      <c r="L40" s="164">
        <v>19</v>
      </c>
      <c r="M40" s="164">
        <v>5</v>
      </c>
      <c r="N40" s="164">
        <v>2</v>
      </c>
      <c r="O40" s="164">
        <v>21</v>
      </c>
      <c r="P40" s="164">
        <v>0</v>
      </c>
      <c r="Q40" s="164">
        <v>0</v>
      </c>
      <c r="R40" s="164">
        <v>0</v>
      </c>
    </row>
    <row r="41" spans="1:18" ht="12.75">
      <c r="A41" s="24" t="s">
        <v>36</v>
      </c>
      <c r="B41" s="21">
        <v>2130</v>
      </c>
      <c r="C41" s="164">
        <v>2130</v>
      </c>
      <c r="D41" s="164">
        <v>750</v>
      </c>
      <c r="E41" s="164">
        <v>881</v>
      </c>
      <c r="F41" s="164">
        <v>0</v>
      </c>
      <c r="G41" s="164">
        <v>0</v>
      </c>
      <c r="H41" s="164">
        <v>13</v>
      </c>
      <c r="I41" s="164">
        <v>0</v>
      </c>
      <c r="J41" s="164">
        <v>471</v>
      </c>
      <c r="K41" s="164">
        <v>0</v>
      </c>
      <c r="L41" s="164">
        <v>34</v>
      </c>
      <c r="M41" s="164">
        <v>3</v>
      </c>
      <c r="N41" s="164">
        <v>19</v>
      </c>
      <c r="O41" s="164">
        <v>4</v>
      </c>
      <c r="P41" s="164">
        <v>0</v>
      </c>
      <c r="Q41" s="164">
        <v>0</v>
      </c>
      <c r="R41" s="164">
        <v>0</v>
      </c>
    </row>
    <row r="42" spans="1:18" ht="12.75">
      <c r="A42" s="24" t="s">
        <v>37</v>
      </c>
      <c r="B42" s="21">
        <v>0</v>
      </c>
      <c r="C42" s="164">
        <v>0</v>
      </c>
      <c r="D42" s="164">
        <v>0</v>
      </c>
      <c r="E42" s="164">
        <v>0</v>
      </c>
      <c r="F42" s="164">
        <v>0</v>
      </c>
      <c r="G42" s="164">
        <v>0</v>
      </c>
      <c r="H42" s="164">
        <v>0</v>
      </c>
      <c r="I42" s="164">
        <v>0</v>
      </c>
      <c r="J42" s="164">
        <v>0</v>
      </c>
      <c r="K42" s="164">
        <v>0</v>
      </c>
      <c r="L42" s="164">
        <v>0</v>
      </c>
      <c r="M42" s="164">
        <v>0</v>
      </c>
      <c r="N42" s="164">
        <v>0</v>
      </c>
      <c r="O42" s="164">
        <v>0</v>
      </c>
      <c r="P42" s="164">
        <v>0</v>
      </c>
      <c r="Q42" s="164">
        <v>0</v>
      </c>
      <c r="R42" s="164">
        <v>0</v>
      </c>
    </row>
    <row r="43" spans="1:18" ht="12.75">
      <c r="A43" s="24"/>
      <c r="B43" s="21"/>
      <c r="C43" s="164"/>
      <c r="D43" s="164"/>
      <c r="E43" s="164"/>
      <c r="F43" s="164"/>
      <c r="G43" s="164"/>
      <c r="H43" s="164"/>
      <c r="I43" s="164"/>
      <c r="J43" s="164"/>
      <c r="K43" s="164"/>
      <c r="L43" s="164"/>
      <c r="M43" s="164"/>
      <c r="N43" s="164"/>
      <c r="O43" s="164"/>
      <c r="P43" s="164"/>
      <c r="Q43" s="164"/>
      <c r="R43" s="164"/>
    </row>
    <row r="44" spans="1:18" ht="12.75">
      <c r="A44" s="24" t="s">
        <v>38</v>
      </c>
      <c r="B44" s="21">
        <v>0</v>
      </c>
      <c r="C44" s="164">
        <v>0</v>
      </c>
      <c r="D44" s="164">
        <v>0</v>
      </c>
      <c r="E44" s="164">
        <v>0</v>
      </c>
      <c r="F44" s="164">
        <v>0</v>
      </c>
      <c r="G44" s="164">
        <v>0</v>
      </c>
      <c r="H44" s="164">
        <v>0</v>
      </c>
      <c r="I44" s="164">
        <v>0</v>
      </c>
      <c r="J44" s="164">
        <v>0</v>
      </c>
      <c r="K44" s="164">
        <v>0</v>
      </c>
      <c r="L44" s="164">
        <v>0</v>
      </c>
      <c r="M44" s="164">
        <v>0</v>
      </c>
      <c r="N44" s="164">
        <v>0</v>
      </c>
      <c r="O44" s="164">
        <v>0</v>
      </c>
      <c r="P44" s="164">
        <v>0</v>
      </c>
      <c r="Q44" s="164">
        <v>0</v>
      </c>
      <c r="R44" s="164">
        <v>0</v>
      </c>
    </row>
    <row r="45" spans="1:18" ht="12.75">
      <c r="A45" s="24" t="s">
        <v>39</v>
      </c>
      <c r="B45" s="21">
        <v>0</v>
      </c>
      <c r="C45" s="164">
        <v>0</v>
      </c>
      <c r="D45" s="164">
        <v>0</v>
      </c>
      <c r="E45" s="164">
        <v>0</v>
      </c>
      <c r="F45" s="164">
        <v>0</v>
      </c>
      <c r="G45" s="164">
        <v>0</v>
      </c>
      <c r="H45" s="164">
        <v>0</v>
      </c>
      <c r="I45" s="164">
        <v>0</v>
      </c>
      <c r="J45" s="164">
        <v>0</v>
      </c>
      <c r="K45" s="164">
        <v>0</v>
      </c>
      <c r="L45" s="164">
        <v>0</v>
      </c>
      <c r="M45" s="164">
        <v>0</v>
      </c>
      <c r="N45" s="164">
        <v>0</v>
      </c>
      <c r="O45" s="164">
        <v>0</v>
      </c>
      <c r="P45" s="164">
        <v>0</v>
      </c>
      <c r="Q45" s="164">
        <v>0</v>
      </c>
      <c r="R45" s="164">
        <v>0</v>
      </c>
    </row>
    <row r="46" spans="1:18" ht="12.75">
      <c r="A46" s="24" t="s">
        <v>40</v>
      </c>
      <c r="B46" s="21">
        <v>768</v>
      </c>
      <c r="C46" s="164">
        <v>728</v>
      </c>
      <c r="D46" s="164">
        <v>697</v>
      </c>
      <c r="E46" s="164">
        <v>252</v>
      </c>
      <c r="F46" s="164">
        <v>0</v>
      </c>
      <c r="G46" s="164">
        <v>0</v>
      </c>
      <c r="H46" s="164">
        <v>1102</v>
      </c>
      <c r="I46" s="164">
        <v>0</v>
      </c>
      <c r="J46" s="164">
        <v>266</v>
      </c>
      <c r="K46" s="164">
        <v>0</v>
      </c>
      <c r="L46" s="164">
        <v>36</v>
      </c>
      <c r="M46" s="164">
        <v>2</v>
      </c>
      <c r="N46" s="164">
        <v>149</v>
      </c>
      <c r="O46" s="164">
        <v>14</v>
      </c>
      <c r="P46" s="164">
        <v>0</v>
      </c>
      <c r="Q46" s="164">
        <v>347</v>
      </c>
      <c r="R46" s="164">
        <v>0</v>
      </c>
    </row>
    <row r="47" spans="1:18" ht="12.75">
      <c r="A47" s="24" t="s">
        <v>41</v>
      </c>
      <c r="B47" s="21">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0</v>
      </c>
    </row>
    <row r="48" spans="1:18" ht="12.75">
      <c r="A48" s="24" t="s">
        <v>42</v>
      </c>
      <c r="B48" s="21">
        <v>0</v>
      </c>
      <c r="C48" s="164">
        <v>0</v>
      </c>
      <c r="D48" s="164">
        <v>0</v>
      </c>
      <c r="E48" s="164">
        <v>0</v>
      </c>
      <c r="F48" s="164">
        <v>0</v>
      </c>
      <c r="G48" s="164">
        <v>0</v>
      </c>
      <c r="H48" s="164">
        <v>0</v>
      </c>
      <c r="I48" s="164">
        <v>0</v>
      </c>
      <c r="J48" s="164">
        <v>0</v>
      </c>
      <c r="K48" s="164">
        <v>0</v>
      </c>
      <c r="L48" s="164">
        <v>0</v>
      </c>
      <c r="M48" s="164">
        <v>0</v>
      </c>
      <c r="N48" s="164">
        <v>0</v>
      </c>
      <c r="O48" s="164">
        <v>0</v>
      </c>
      <c r="P48" s="164">
        <v>0</v>
      </c>
      <c r="Q48" s="164">
        <v>0</v>
      </c>
      <c r="R48" s="164">
        <v>0</v>
      </c>
    </row>
    <row r="49" spans="1:18" ht="12.75">
      <c r="A49" s="24"/>
      <c r="B49" s="21"/>
      <c r="C49" s="164"/>
      <c r="D49" s="164"/>
      <c r="E49" s="164"/>
      <c r="F49" s="164"/>
      <c r="G49" s="164"/>
      <c r="H49" s="164"/>
      <c r="I49" s="164"/>
      <c r="J49" s="164"/>
      <c r="K49" s="164"/>
      <c r="L49" s="164"/>
      <c r="M49" s="164"/>
      <c r="N49" s="164"/>
      <c r="O49" s="164"/>
      <c r="P49" s="164"/>
      <c r="Q49" s="164"/>
      <c r="R49" s="164"/>
    </row>
    <row r="50" spans="1:18" ht="12.75">
      <c r="A50" s="24" t="s">
        <v>43</v>
      </c>
      <c r="B50" s="21">
        <v>146</v>
      </c>
      <c r="C50" s="164">
        <v>0</v>
      </c>
      <c r="D50" s="164">
        <v>0</v>
      </c>
      <c r="E50" s="164">
        <v>0</v>
      </c>
      <c r="F50" s="164">
        <v>0</v>
      </c>
      <c r="G50" s="164">
        <v>0</v>
      </c>
      <c r="H50" s="164">
        <v>0</v>
      </c>
      <c r="I50" s="164">
        <v>0</v>
      </c>
      <c r="J50" s="164">
        <v>0</v>
      </c>
      <c r="K50" s="164">
        <v>0</v>
      </c>
      <c r="L50" s="164">
        <v>0</v>
      </c>
      <c r="M50" s="164">
        <v>0</v>
      </c>
      <c r="N50" s="164">
        <v>0</v>
      </c>
      <c r="O50" s="164">
        <v>0</v>
      </c>
      <c r="P50" s="164">
        <v>0</v>
      </c>
      <c r="Q50" s="164">
        <v>0</v>
      </c>
      <c r="R50" s="164">
        <v>0</v>
      </c>
    </row>
    <row r="51" spans="1:18" ht="12.75">
      <c r="A51" s="24" t="s">
        <v>44</v>
      </c>
      <c r="B51" s="21">
        <v>0</v>
      </c>
      <c r="C51" s="164">
        <v>0</v>
      </c>
      <c r="D51" s="164">
        <v>0</v>
      </c>
      <c r="E51" s="164">
        <v>0</v>
      </c>
      <c r="F51" s="164">
        <v>0</v>
      </c>
      <c r="G51" s="164">
        <v>0</v>
      </c>
      <c r="H51" s="164">
        <v>0</v>
      </c>
      <c r="I51" s="164">
        <v>0</v>
      </c>
      <c r="J51" s="164">
        <v>0</v>
      </c>
      <c r="K51" s="164">
        <v>0</v>
      </c>
      <c r="L51" s="164">
        <v>0</v>
      </c>
      <c r="M51" s="164">
        <v>0</v>
      </c>
      <c r="N51" s="164">
        <v>0</v>
      </c>
      <c r="O51" s="164">
        <v>0</v>
      </c>
      <c r="P51" s="164">
        <v>0</v>
      </c>
      <c r="Q51" s="164">
        <v>0</v>
      </c>
      <c r="R51" s="164">
        <v>0</v>
      </c>
    </row>
    <row r="52" spans="1:18" ht="12.75">
      <c r="A52" s="24" t="s">
        <v>45</v>
      </c>
      <c r="B52" s="21">
        <v>1044</v>
      </c>
      <c r="C52" s="164">
        <v>964</v>
      </c>
      <c r="D52" s="164">
        <v>543</v>
      </c>
      <c r="E52" s="164">
        <v>511</v>
      </c>
      <c r="F52" s="164">
        <v>0</v>
      </c>
      <c r="G52" s="164">
        <v>0</v>
      </c>
      <c r="H52" s="164">
        <v>68</v>
      </c>
      <c r="I52" s="164">
        <v>0</v>
      </c>
      <c r="J52" s="164">
        <v>95</v>
      </c>
      <c r="K52" s="164">
        <v>142</v>
      </c>
      <c r="L52" s="164">
        <v>182</v>
      </c>
      <c r="M52" s="164">
        <v>16</v>
      </c>
      <c r="N52" s="164">
        <v>16</v>
      </c>
      <c r="O52" s="164">
        <v>16</v>
      </c>
      <c r="P52" s="164">
        <v>1</v>
      </c>
      <c r="Q52" s="164">
        <v>8</v>
      </c>
      <c r="R52" s="164">
        <v>0</v>
      </c>
    </row>
    <row r="53" spans="1:18" ht="12.75">
      <c r="A53" s="24" t="s">
        <v>46</v>
      </c>
      <c r="B53" s="21">
        <v>6381</v>
      </c>
      <c r="C53" s="164">
        <v>4401</v>
      </c>
      <c r="D53" s="164">
        <v>2114</v>
      </c>
      <c r="E53" s="164">
        <v>1729</v>
      </c>
      <c r="F53" s="164">
        <v>93</v>
      </c>
      <c r="G53" s="164">
        <v>61</v>
      </c>
      <c r="H53" s="164">
        <v>354</v>
      </c>
      <c r="I53" s="164">
        <v>0</v>
      </c>
      <c r="J53" s="164">
        <v>98</v>
      </c>
      <c r="K53" s="164">
        <v>496</v>
      </c>
      <c r="L53" s="164">
        <v>256</v>
      </c>
      <c r="M53" s="164">
        <v>0</v>
      </c>
      <c r="N53" s="164">
        <v>42</v>
      </c>
      <c r="O53" s="164">
        <v>8</v>
      </c>
      <c r="P53" s="164">
        <v>9</v>
      </c>
      <c r="Q53" s="164">
        <v>0</v>
      </c>
      <c r="R53" s="164">
        <v>0</v>
      </c>
    </row>
    <row r="54" spans="1:18" ht="12.75">
      <c r="A54" s="24" t="s">
        <v>47</v>
      </c>
      <c r="B54" s="21">
        <v>381</v>
      </c>
      <c r="C54" s="164">
        <v>142</v>
      </c>
      <c r="D54" s="164">
        <v>69</v>
      </c>
      <c r="E54" s="164">
        <v>72</v>
      </c>
      <c r="F54" s="164">
        <v>0</v>
      </c>
      <c r="G54" s="164">
        <v>1</v>
      </c>
      <c r="H54" s="164">
        <v>9</v>
      </c>
      <c r="I54" s="164">
        <v>0</v>
      </c>
      <c r="J54" s="164">
        <v>17</v>
      </c>
      <c r="K54" s="164">
        <v>0</v>
      </c>
      <c r="L54" s="164">
        <v>29</v>
      </c>
      <c r="M54" s="164">
        <v>0</v>
      </c>
      <c r="N54" s="164">
        <v>0</v>
      </c>
      <c r="O54" s="164">
        <v>0</v>
      </c>
      <c r="P54" s="164">
        <v>0</v>
      </c>
      <c r="Q54" s="164">
        <v>0</v>
      </c>
      <c r="R54" s="164">
        <v>0</v>
      </c>
    </row>
    <row r="55" spans="1:18" ht="12.75">
      <c r="A55" s="24"/>
      <c r="B55" s="21"/>
      <c r="C55" s="164"/>
      <c r="D55" s="164"/>
      <c r="E55" s="164"/>
      <c r="F55" s="164"/>
      <c r="G55" s="164"/>
      <c r="H55" s="164"/>
      <c r="I55" s="164"/>
      <c r="J55" s="164"/>
      <c r="K55" s="164"/>
      <c r="L55" s="164"/>
      <c r="M55" s="164"/>
      <c r="N55" s="164"/>
      <c r="O55" s="164"/>
      <c r="P55" s="164"/>
      <c r="Q55" s="164"/>
      <c r="R55" s="164"/>
    </row>
    <row r="56" spans="1:18" ht="12.75">
      <c r="A56" s="24" t="s">
        <v>48</v>
      </c>
      <c r="B56" s="21">
        <v>0</v>
      </c>
      <c r="C56" s="164">
        <v>0</v>
      </c>
      <c r="D56" s="164">
        <v>0</v>
      </c>
      <c r="E56" s="164">
        <v>0</v>
      </c>
      <c r="F56" s="164">
        <v>0</v>
      </c>
      <c r="G56" s="164">
        <v>0</v>
      </c>
      <c r="H56" s="164">
        <v>0</v>
      </c>
      <c r="I56" s="164">
        <v>0</v>
      </c>
      <c r="J56" s="164">
        <v>0</v>
      </c>
      <c r="K56" s="164">
        <v>0</v>
      </c>
      <c r="L56" s="164">
        <v>0</v>
      </c>
      <c r="M56" s="164">
        <v>0</v>
      </c>
      <c r="N56" s="164">
        <v>0</v>
      </c>
      <c r="O56" s="164">
        <v>0</v>
      </c>
      <c r="P56" s="164">
        <v>0</v>
      </c>
      <c r="Q56" s="164">
        <v>0</v>
      </c>
      <c r="R56" s="164">
        <v>0</v>
      </c>
    </row>
    <row r="57" spans="1:18" ht="12.75">
      <c r="A57" s="24" t="s">
        <v>49</v>
      </c>
      <c r="B57" s="21">
        <v>3460</v>
      </c>
      <c r="C57" s="164">
        <v>3441</v>
      </c>
      <c r="D57" s="164">
        <v>2354</v>
      </c>
      <c r="E57" s="164">
        <v>1477</v>
      </c>
      <c r="F57" s="164">
        <v>0</v>
      </c>
      <c r="G57" s="164">
        <v>3</v>
      </c>
      <c r="H57" s="164">
        <v>2176</v>
      </c>
      <c r="I57" s="164">
        <v>6</v>
      </c>
      <c r="J57" s="164">
        <v>248</v>
      </c>
      <c r="K57" s="164">
        <v>0</v>
      </c>
      <c r="L57" s="164">
        <v>619</v>
      </c>
      <c r="M57" s="164">
        <v>11</v>
      </c>
      <c r="N57" s="164">
        <v>0</v>
      </c>
      <c r="O57" s="164">
        <v>107</v>
      </c>
      <c r="P57" s="164">
        <v>0</v>
      </c>
      <c r="Q57" s="164">
        <v>0</v>
      </c>
      <c r="R57" s="164">
        <v>193</v>
      </c>
    </row>
    <row r="58" spans="1:18" ht="12.75">
      <c r="A58" s="24" t="s">
        <v>50</v>
      </c>
      <c r="B58" s="21">
        <v>103</v>
      </c>
      <c r="C58" s="164">
        <v>0</v>
      </c>
      <c r="D58" s="164">
        <v>0</v>
      </c>
      <c r="E58" s="164">
        <v>0</v>
      </c>
      <c r="F58" s="164">
        <v>0</v>
      </c>
      <c r="G58" s="164">
        <v>0</v>
      </c>
      <c r="H58" s="164">
        <v>0</v>
      </c>
      <c r="I58" s="164">
        <v>0</v>
      </c>
      <c r="J58" s="164">
        <v>0</v>
      </c>
      <c r="K58" s="164">
        <v>0</v>
      </c>
      <c r="L58" s="164">
        <v>0</v>
      </c>
      <c r="M58" s="164">
        <v>0</v>
      </c>
      <c r="N58" s="164">
        <v>0</v>
      </c>
      <c r="O58" s="164">
        <v>0</v>
      </c>
      <c r="P58" s="164">
        <v>0</v>
      </c>
      <c r="Q58" s="164">
        <v>0</v>
      </c>
      <c r="R58" s="164">
        <v>0</v>
      </c>
    </row>
    <row r="59" spans="1:18" ht="12.75">
      <c r="A59" s="24" t="s">
        <v>51</v>
      </c>
      <c r="B59" s="21">
        <v>477</v>
      </c>
      <c r="C59" s="164">
        <v>382</v>
      </c>
      <c r="D59" s="164">
        <v>133</v>
      </c>
      <c r="E59" s="164">
        <v>77</v>
      </c>
      <c r="F59" s="164">
        <v>0</v>
      </c>
      <c r="G59" s="164">
        <v>0</v>
      </c>
      <c r="H59" s="164">
        <v>64</v>
      </c>
      <c r="I59" s="164">
        <v>1</v>
      </c>
      <c r="J59" s="164">
        <v>147</v>
      </c>
      <c r="K59" s="164">
        <v>0</v>
      </c>
      <c r="L59" s="164">
        <v>9</v>
      </c>
      <c r="M59" s="164">
        <v>15</v>
      </c>
      <c r="N59" s="164">
        <v>4</v>
      </c>
      <c r="O59" s="164">
        <v>5</v>
      </c>
      <c r="P59" s="164">
        <v>0</v>
      </c>
      <c r="Q59" s="164">
        <v>0</v>
      </c>
      <c r="R59" s="164">
        <v>3</v>
      </c>
    </row>
    <row r="60" spans="1:18" ht="12.75">
      <c r="A60" s="24" t="s">
        <v>52</v>
      </c>
      <c r="B60" s="21">
        <v>3768</v>
      </c>
      <c r="C60" s="164">
        <v>2064</v>
      </c>
      <c r="D60" s="164">
        <v>338</v>
      </c>
      <c r="E60" s="164">
        <v>325</v>
      </c>
      <c r="F60" s="164">
        <v>3</v>
      </c>
      <c r="G60" s="164">
        <v>0</v>
      </c>
      <c r="H60" s="164">
        <v>3</v>
      </c>
      <c r="I60" s="164">
        <v>0</v>
      </c>
      <c r="J60" s="164">
        <v>53</v>
      </c>
      <c r="K60" s="164">
        <v>0</v>
      </c>
      <c r="L60" s="164">
        <v>147</v>
      </c>
      <c r="M60" s="164">
        <v>16</v>
      </c>
      <c r="N60" s="164">
        <v>15</v>
      </c>
      <c r="O60" s="164">
        <v>0</v>
      </c>
      <c r="P60" s="164">
        <v>0</v>
      </c>
      <c r="Q60" s="164">
        <v>0</v>
      </c>
      <c r="R60" s="164">
        <v>18</v>
      </c>
    </row>
    <row r="61" spans="1:18" ht="12.75">
      <c r="A61" s="24"/>
      <c r="B61" s="21"/>
      <c r="C61" s="164"/>
      <c r="D61" s="164"/>
      <c r="E61" s="164"/>
      <c r="F61" s="164"/>
      <c r="G61" s="164"/>
      <c r="H61" s="164"/>
      <c r="I61" s="164"/>
      <c r="J61" s="164"/>
      <c r="K61" s="164"/>
      <c r="L61" s="164"/>
      <c r="M61" s="164"/>
      <c r="N61" s="164"/>
      <c r="O61" s="164"/>
      <c r="P61" s="164"/>
      <c r="Q61" s="164"/>
      <c r="R61" s="164"/>
    </row>
    <row r="62" spans="1:18" ht="12.75">
      <c r="A62" s="24" t="s">
        <v>53</v>
      </c>
      <c r="B62" s="21">
        <v>12</v>
      </c>
      <c r="C62" s="164">
        <v>12</v>
      </c>
      <c r="D62" s="164">
        <v>0</v>
      </c>
      <c r="E62" s="164">
        <v>0</v>
      </c>
      <c r="F62" s="164">
        <v>0</v>
      </c>
      <c r="G62" s="164">
        <v>0</v>
      </c>
      <c r="H62" s="164">
        <v>0</v>
      </c>
      <c r="I62" s="164">
        <v>0</v>
      </c>
      <c r="J62" s="164">
        <v>0</v>
      </c>
      <c r="K62" s="164">
        <v>0</v>
      </c>
      <c r="L62" s="164">
        <v>0</v>
      </c>
      <c r="M62" s="164">
        <v>0</v>
      </c>
      <c r="N62" s="164">
        <v>0</v>
      </c>
      <c r="O62" s="164">
        <v>0</v>
      </c>
      <c r="P62" s="164">
        <v>0</v>
      </c>
      <c r="Q62" s="164">
        <v>0</v>
      </c>
      <c r="R62" s="164">
        <v>0</v>
      </c>
    </row>
    <row r="63" spans="1:18" ht="12.75">
      <c r="A63" s="24" t="s">
        <v>54</v>
      </c>
      <c r="B63" s="21">
        <v>306</v>
      </c>
      <c r="C63" s="164">
        <v>160</v>
      </c>
      <c r="D63" s="164">
        <v>152</v>
      </c>
      <c r="E63" s="164">
        <v>163</v>
      </c>
      <c r="F63" s="164">
        <v>1</v>
      </c>
      <c r="G63" s="164">
        <v>0</v>
      </c>
      <c r="H63" s="164">
        <v>6</v>
      </c>
      <c r="I63" s="164">
        <v>0</v>
      </c>
      <c r="J63" s="164">
        <v>16</v>
      </c>
      <c r="K63" s="164">
        <v>0</v>
      </c>
      <c r="L63" s="164">
        <v>16</v>
      </c>
      <c r="M63" s="164">
        <v>0</v>
      </c>
      <c r="N63" s="164">
        <v>1</v>
      </c>
      <c r="O63" s="164">
        <v>0</v>
      </c>
      <c r="P63" s="164">
        <v>0</v>
      </c>
      <c r="Q63" s="164">
        <v>0</v>
      </c>
      <c r="R63" s="164">
        <v>4</v>
      </c>
    </row>
    <row r="64" spans="1:18" ht="12.75">
      <c r="A64" s="24" t="s">
        <v>55</v>
      </c>
      <c r="B64" s="21">
        <v>471</v>
      </c>
      <c r="C64" s="164">
        <v>426</v>
      </c>
      <c r="D64" s="164">
        <v>233</v>
      </c>
      <c r="E64" s="164">
        <v>235</v>
      </c>
      <c r="F64" s="164">
        <v>2</v>
      </c>
      <c r="G64" s="164">
        <v>0</v>
      </c>
      <c r="H64" s="164">
        <v>21</v>
      </c>
      <c r="I64" s="164">
        <v>3</v>
      </c>
      <c r="J64" s="164">
        <v>34</v>
      </c>
      <c r="K64" s="164">
        <v>67</v>
      </c>
      <c r="L64" s="164">
        <v>9</v>
      </c>
      <c r="M64" s="164">
        <v>9</v>
      </c>
      <c r="N64" s="164">
        <v>1</v>
      </c>
      <c r="O64" s="164">
        <v>15</v>
      </c>
      <c r="P64" s="164">
        <v>46</v>
      </c>
      <c r="Q64" s="164">
        <v>0</v>
      </c>
      <c r="R64" s="164">
        <v>4</v>
      </c>
    </row>
    <row r="65" spans="1:18" ht="12.75">
      <c r="A65" s="24" t="s">
        <v>56</v>
      </c>
      <c r="B65" s="21">
        <v>0</v>
      </c>
      <c r="C65" s="164">
        <v>0</v>
      </c>
      <c r="D65" s="164">
        <v>0</v>
      </c>
      <c r="E65" s="164">
        <v>0</v>
      </c>
      <c r="F65" s="164">
        <v>0</v>
      </c>
      <c r="G65" s="164">
        <v>0</v>
      </c>
      <c r="H65" s="164">
        <v>0</v>
      </c>
      <c r="I65" s="164">
        <v>0</v>
      </c>
      <c r="J65" s="164">
        <v>0</v>
      </c>
      <c r="K65" s="164">
        <v>0</v>
      </c>
      <c r="L65" s="164">
        <v>0</v>
      </c>
      <c r="M65" s="164">
        <v>0</v>
      </c>
      <c r="N65" s="164">
        <v>0</v>
      </c>
      <c r="O65" s="164">
        <v>0</v>
      </c>
      <c r="P65" s="164">
        <v>0</v>
      </c>
      <c r="Q65" s="164">
        <v>0</v>
      </c>
      <c r="R65" s="164">
        <v>0</v>
      </c>
    </row>
    <row r="66" spans="1:18" ht="12.75">
      <c r="A66" s="24" t="s">
        <v>57</v>
      </c>
      <c r="B66" s="21">
        <v>0</v>
      </c>
      <c r="C66" s="164">
        <v>0</v>
      </c>
      <c r="D66" s="164">
        <v>0</v>
      </c>
      <c r="E66" s="164">
        <v>0</v>
      </c>
      <c r="F66" s="164">
        <v>0</v>
      </c>
      <c r="G66" s="164">
        <v>0</v>
      </c>
      <c r="H66" s="164">
        <v>0</v>
      </c>
      <c r="I66" s="164">
        <v>0</v>
      </c>
      <c r="J66" s="164">
        <v>0</v>
      </c>
      <c r="K66" s="164">
        <v>0</v>
      </c>
      <c r="L66" s="164">
        <v>0</v>
      </c>
      <c r="M66" s="164">
        <v>0</v>
      </c>
      <c r="N66" s="164">
        <v>0</v>
      </c>
      <c r="O66" s="164">
        <v>0</v>
      </c>
      <c r="P66" s="164">
        <v>0</v>
      </c>
      <c r="Q66" s="164">
        <v>0</v>
      </c>
      <c r="R66" s="164">
        <v>0</v>
      </c>
    </row>
    <row r="67" spans="1:18" ht="12.75">
      <c r="A67" s="24"/>
      <c r="B67" s="21"/>
      <c r="C67" s="164"/>
      <c r="D67" s="164"/>
      <c r="E67" s="164"/>
      <c r="F67" s="164"/>
      <c r="G67" s="164"/>
      <c r="H67" s="164"/>
      <c r="I67" s="164"/>
      <c r="J67" s="164"/>
      <c r="K67" s="164"/>
      <c r="L67" s="164"/>
      <c r="M67" s="164"/>
      <c r="N67" s="164"/>
      <c r="O67" s="164"/>
      <c r="P67" s="164"/>
      <c r="Q67" s="164"/>
      <c r="R67" s="164"/>
    </row>
    <row r="68" spans="1:18" ht="12.75">
      <c r="A68" s="24" t="s">
        <v>58</v>
      </c>
      <c r="B68" s="21">
        <v>0</v>
      </c>
      <c r="C68" s="164">
        <v>0</v>
      </c>
      <c r="D68" s="164">
        <v>0</v>
      </c>
      <c r="E68" s="164">
        <v>0</v>
      </c>
      <c r="F68" s="164">
        <v>0</v>
      </c>
      <c r="G68" s="164">
        <v>0</v>
      </c>
      <c r="H68" s="164">
        <v>0</v>
      </c>
      <c r="I68" s="164">
        <v>0</v>
      </c>
      <c r="J68" s="164">
        <v>0</v>
      </c>
      <c r="K68" s="164">
        <v>0</v>
      </c>
      <c r="L68" s="164">
        <v>0</v>
      </c>
      <c r="M68" s="164">
        <v>0</v>
      </c>
      <c r="N68" s="164">
        <v>0</v>
      </c>
      <c r="O68" s="164">
        <v>0</v>
      </c>
      <c r="P68" s="164">
        <v>0</v>
      </c>
      <c r="Q68" s="164">
        <v>0</v>
      </c>
      <c r="R68" s="164">
        <v>0</v>
      </c>
    </row>
    <row r="69" spans="1:18" ht="12.75">
      <c r="A69" s="24" t="s">
        <v>59</v>
      </c>
      <c r="B69" s="21">
        <v>0</v>
      </c>
      <c r="C69" s="164">
        <v>0</v>
      </c>
      <c r="D69" s="164">
        <v>0</v>
      </c>
      <c r="E69" s="164">
        <v>0</v>
      </c>
      <c r="F69" s="164">
        <v>0</v>
      </c>
      <c r="G69" s="164">
        <v>0</v>
      </c>
      <c r="H69" s="164">
        <v>0</v>
      </c>
      <c r="I69" s="164">
        <v>0</v>
      </c>
      <c r="J69" s="164">
        <v>0</v>
      </c>
      <c r="K69" s="164">
        <v>0</v>
      </c>
      <c r="L69" s="164">
        <v>0</v>
      </c>
      <c r="M69" s="164">
        <v>0</v>
      </c>
      <c r="N69" s="164">
        <v>0</v>
      </c>
      <c r="O69" s="164">
        <v>0</v>
      </c>
      <c r="P69" s="164">
        <v>0</v>
      </c>
      <c r="Q69" s="164">
        <v>0</v>
      </c>
      <c r="R69" s="164">
        <v>0</v>
      </c>
    </row>
    <row r="70" spans="1:18" ht="12.75">
      <c r="A70" s="24" t="s">
        <v>60</v>
      </c>
      <c r="B70" s="21">
        <v>576</v>
      </c>
      <c r="C70" s="164">
        <v>405</v>
      </c>
      <c r="D70" s="164">
        <v>155</v>
      </c>
      <c r="E70" s="164">
        <v>113</v>
      </c>
      <c r="F70" s="164">
        <v>0</v>
      </c>
      <c r="G70" s="164">
        <v>0</v>
      </c>
      <c r="H70" s="164">
        <v>19</v>
      </c>
      <c r="I70" s="164">
        <v>1</v>
      </c>
      <c r="J70" s="164">
        <v>84</v>
      </c>
      <c r="K70" s="164">
        <v>19</v>
      </c>
      <c r="L70" s="164">
        <v>3</v>
      </c>
      <c r="M70" s="164">
        <v>3</v>
      </c>
      <c r="N70" s="164">
        <v>2</v>
      </c>
      <c r="O70" s="164">
        <v>8</v>
      </c>
      <c r="P70" s="164">
        <v>0</v>
      </c>
      <c r="Q70" s="164">
        <v>0</v>
      </c>
      <c r="R70" s="164">
        <v>82</v>
      </c>
    </row>
    <row r="71" spans="1:18" ht="12.75">
      <c r="A71" s="24" t="s">
        <v>61</v>
      </c>
      <c r="B71" s="21">
        <v>0</v>
      </c>
      <c r="C71" s="164">
        <v>0</v>
      </c>
      <c r="D71" s="164">
        <v>0</v>
      </c>
      <c r="E71" s="164">
        <v>0</v>
      </c>
      <c r="F71" s="164">
        <v>0</v>
      </c>
      <c r="G71" s="164">
        <v>0</v>
      </c>
      <c r="H71" s="164">
        <v>0</v>
      </c>
      <c r="I71" s="164">
        <v>0</v>
      </c>
      <c r="J71" s="164">
        <v>0</v>
      </c>
      <c r="K71" s="164">
        <v>0</v>
      </c>
      <c r="L71" s="164">
        <v>0</v>
      </c>
      <c r="M71" s="164">
        <v>0</v>
      </c>
      <c r="N71" s="164">
        <v>0</v>
      </c>
      <c r="O71" s="164">
        <v>0</v>
      </c>
      <c r="P71" s="164">
        <v>0</v>
      </c>
      <c r="Q71" s="164">
        <v>0</v>
      </c>
      <c r="R71" s="164">
        <v>0</v>
      </c>
    </row>
    <row r="72" spans="1:18" ht="12.75">
      <c r="A72" s="24" t="s">
        <v>62</v>
      </c>
      <c r="B72" s="21">
        <v>0</v>
      </c>
      <c r="C72" s="164">
        <v>0</v>
      </c>
      <c r="D72" s="164">
        <v>0</v>
      </c>
      <c r="E72" s="164">
        <v>0</v>
      </c>
      <c r="F72" s="164">
        <v>0</v>
      </c>
      <c r="G72" s="164">
        <v>0</v>
      </c>
      <c r="H72" s="164">
        <v>0</v>
      </c>
      <c r="I72" s="164">
        <v>0</v>
      </c>
      <c r="J72" s="164">
        <v>0</v>
      </c>
      <c r="K72" s="164">
        <v>0</v>
      </c>
      <c r="L72" s="164">
        <v>0</v>
      </c>
      <c r="M72" s="164">
        <v>0</v>
      </c>
      <c r="N72" s="164">
        <v>0</v>
      </c>
      <c r="O72" s="164">
        <v>0</v>
      </c>
      <c r="P72" s="164">
        <v>0</v>
      </c>
      <c r="Q72" s="164">
        <v>0</v>
      </c>
      <c r="R72" s="164">
        <v>0</v>
      </c>
    </row>
    <row r="73" spans="1:18" ht="12.75">
      <c r="A73" s="24"/>
      <c r="B73" s="21"/>
      <c r="C73" s="164"/>
      <c r="D73" s="164"/>
      <c r="E73" s="164"/>
      <c r="F73" s="164"/>
      <c r="G73" s="164"/>
      <c r="H73" s="164"/>
      <c r="I73" s="164"/>
      <c r="J73" s="164"/>
      <c r="K73" s="164"/>
      <c r="L73" s="164"/>
      <c r="M73" s="164"/>
      <c r="N73" s="164"/>
      <c r="O73" s="164"/>
      <c r="P73" s="164"/>
      <c r="Q73" s="164"/>
      <c r="R73" s="164"/>
    </row>
    <row r="74" spans="1:18" ht="12.75">
      <c r="A74" s="24" t="s">
        <v>63</v>
      </c>
      <c r="B74" s="21">
        <v>5475</v>
      </c>
      <c r="C74" s="164">
        <v>4723</v>
      </c>
      <c r="D74" s="164">
        <v>1465</v>
      </c>
      <c r="E74" s="164">
        <v>1067</v>
      </c>
      <c r="F74" s="164">
        <v>0</v>
      </c>
      <c r="G74" s="164">
        <v>119</v>
      </c>
      <c r="H74" s="164">
        <v>0</v>
      </c>
      <c r="I74" s="164">
        <v>2</v>
      </c>
      <c r="J74" s="164">
        <v>658</v>
      </c>
      <c r="K74" s="164">
        <v>1911</v>
      </c>
      <c r="L74" s="164">
        <v>265</v>
      </c>
      <c r="M74" s="164">
        <v>46</v>
      </c>
      <c r="N74" s="164">
        <v>20</v>
      </c>
      <c r="O74" s="164">
        <v>90</v>
      </c>
      <c r="P74" s="164">
        <v>2</v>
      </c>
      <c r="Q74" s="164">
        <v>0</v>
      </c>
      <c r="R74" s="164">
        <v>179</v>
      </c>
    </row>
    <row r="75" spans="1:18" ht="12.75">
      <c r="A75" s="24" t="s">
        <v>64</v>
      </c>
      <c r="B75" s="21">
        <v>0</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row>
    <row r="76" spans="1:18" ht="12.75">
      <c r="A76" s="24" t="s">
        <v>65</v>
      </c>
      <c r="B76" s="21">
        <v>391</v>
      </c>
      <c r="C76" s="164">
        <v>305</v>
      </c>
      <c r="D76" s="164">
        <v>101</v>
      </c>
      <c r="E76" s="164">
        <v>30</v>
      </c>
      <c r="F76" s="164">
        <v>0</v>
      </c>
      <c r="G76" s="164">
        <v>0</v>
      </c>
      <c r="H76" s="164">
        <v>70</v>
      </c>
      <c r="I76" s="164">
        <v>0</v>
      </c>
      <c r="J76" s="164">
        <v>70</v>
      </c>
      <c r="K76" s="164">
        <v>19</v>
      </c>
      <c r="L76" s="164">
        <v>4</v>
      </c>
      <c r="M76" s="164">
        <v>29</v>
      </c>
      <c r="N76" s="164">
        <v>34</v>
      </c>
      <c r="O76" s="164">
        <v>9</v>
      </c>
      <c r="P76" s="164">
        <v>0</v>
      </c>
      <c r="Q76" s="164">
        <v>0</v>
      </c>
      <c r="R76" s="164">
        <v>0</v>
      </c>
    </row>
    <row r="77" spans="1:18" ht="13.5" thickBot="1">
      <c r="A77" s="25" t="s">
        <v>66</v>
      </c>
      <c r="B77" s="61">
        <v>2</v>
      </c>
      <c r="C77" s="165">
        <v>2</v>
      </c>
      <c r="D77" s="165">
        <v>2</v>
      </c>
      <c r="E77" s="165">
        <v>1</v>
      </c>
      <c r="F77" s="165">
        <v>0</v>
      </c>
      <c r="G77" s="165">
        <v>0</v>
      </c>
      <c r="H77" s="165">
        <v>3</v>
      </c>
      <c r="I77" s="165">
        <v>0</v>
      </c>
      <c r="J77" s="165">
        <v>1</v>
      </c>
      <c r="K77" s="165">
        <v>0</v>
      </c>
      <c r="L77" s="165">
        <v>0</v>
      </c>
      <c r="M77" s="165">
        <v>0</v>
      </c>
      <c r="N77" s="165">
        <v>0</v>
      </c>
      <c r="O77" s="165">
        <v>0</v>
      </c>
      <c r="P77" s="165">
        <v>0</v>
      </c>
      <c r="Q77" s="165">
        <v>0</v>
      </c>
      <c r="R77" s="165">
        <v>0</v>
      </c>
    </row>
    <row r="79" ht="12.75">
      <c r="A79" t="s">
        <v>413</v>
      </c>
    </row>
  </sheetData>
  <mergeCells count="4">
    <mergeCell ref="A2:P2"/>
    <mergeCell ref="A5:P5"/>
    <mergeCell ref="E8:R8"/>
    <mergeCell ref="A3:P4"/>
  </mergeCells>
  <printOptions horizontalCentered="1" verticalCentered="1"/>
  <pageMargins left="0.25" right="0.25" top="0.25" bottom="0.25" header="0.5" footer="0.5"/>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&amp; Kay Brannen</dc:creator>
  <cp:keywords/>
  <dc:description/>
  <cp:lastModifiedBy>Anne Saulnier</cp:lastModifiedBy>
  <cp:lastPrinted>2006-02-08T13:47:55Z</cp:lastPrinted>
  <dcterms:created xsi:type="dcterms:W3CDTF">1999-01-06T14:30:02Z</dcterms:created>
  <dcterms:modified xsi:type="dcterms:W3CDTF">2006-08-09T18:32:31Z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339335476</vt:i4>
  </property>
  <property fmtid="{D5CDD505-2E9C-101B-9397-08002B2CF9AE}" pid="3" name="_EmailSubject">
    <vt:lpwstr>error in the WPR2004 tables</vt:lpwstr>
  </property>
  <property fmtid="{D5CDD505-2E9C-101B-9397-08002B2CF9AE}" pid="4" name="_AuthorEmail">
    <vt:lpwstr>pbrannen@acf.hhs.gov</vt:lpwstr>
  </property>
  <property fmtid="{D5CDD505-2E9C-101B-9397-08002B2CF9AE}" pid="5" name="_AuthorEmailDisplayName">
    <vt:lpwstr>Brannen, Patrick F (ACF)</vt:lpwstr>
  </property>
  <property fmtid="{D5CDD505-2E9C-101B-9397-08002B2CF9AE}" pid="6" name="_ReviewingToolsShownOnce">
    <vt:lpwstr/>
  </property>
</Properties>
</file>