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895" windowHeight="8670" activeTab="0"/>
  </bookViews>
  <sheets>
    <sheet name="FY 06 DIGs" sheetId="1" r:id="rId1"/>
  </sheets>
  <definedNames>
    <definedName name="_xlnm.Print_Area" localSheetId="0">'FY 06 DIGs'!$A$1:$Q$136</definedName>
  </definedNames>
  <calcPr fullCalcOnLoad="1"/>
</workbook>
</file>

<file path=xl/sharedStrings.xml><?xml version="1.0" encoding="utf-8"?>
<sst xmlns="http://schemas.openxmlformats.org/spreadsheetml/2006/main" count="168" uniqueCount="91">
  <si>
    <t>Report on Small Business Participation Under the Small Business Competitiveness Demonstration Program for Designated Industry Groups</t>
  </si>
  <si>
    <t>1.  Construction (excluding dredging)</t>
  </si>
  <si>
    <t>Designated</t>
  </si>
  <si>
    <t>Total US Business</t>
  </si>
  <si>
    <t>Small Business</t>
  </si>
  <si>
    <t>% of</t>
  </si>
  <si>
    <t>Small Disadv. Business</t>
  </si>
  <si>
    <t>Emerging Small Business</t>
  </si>
  <si>
    <t>Groups</t>
  </si>
  <si>
    <t>Actions</t>
  </si>
  <si>
    <t>Dollars</t>
  </si>
  <si>
    <t>$$$</t>
  </si>
  <si>
    <t>Subtotal</t>
  </si>
  <si>
    <t xml:space="preserve"> </t>
  </si>
  <si>
    <t>Category Total</t>
  </si>
  <si>
    <t>II.  Architectural and Engineering Services (including mapping and surveying)</t>
  </si>
  <si>
    <t>III.  Refuse Systems and Related Services</t>
  </si>
  <si>
    <t>PSC S205</t>
  </si>
  <si>
    <t>IV.  Non-nuclear Ship Repair</t>
  </si>
  <si>
    <t>SIC 3731:</t>
  </si>
  <si>
    <t>PSC J999</t>
  </si>
  <si>
    <t>DIGs Grand Totals</t>
  </si>
  <si>
    <t>NAICS 541211, 541214, 541219 (SIC 8721), 541330 (SIC 8711):</t>
  </si>
  <si>
    <t>NAICS/PSC Code</t>
  </si>
  <si>
    <t>541211/AD26</t>
  </si>
  <si>
    <t>541211/R499</t>
  </si>
  <si>
    <t>541211/R704</t>
  </si>
  <si>
    <t>541330/C111</t>
  </si>
  <si>
    <t>541330/C211</t>
  </si>
  <si>
    <t>541330/C219</t>
  </si>
  <si>
    <t>541330/R425</t>
  </si>
  <si>
    <r>
      <t xml:space="preserve">NAICS 541360, 541370 </t>
    </r>
    <r>
      <rPr>
        <sz val="8"/>
        <rFont val="Arial Narrow"/>
        <family val="2"/>
      </rPr>
      <t>(SIC 8713):</t>
    </r>
  </si>
  <si>
    <t>541211/R703</t>
  </si>
  <si>
    <t>541219/D303</t>
  </si>
  <si>
    <t>541219/R703</t>
  </si>
  <si>
    <t>541330/AN42</t>
  </si>
  <si>
    <t>541360/U099</t>
  </si>
  <si>
    <t>NAICS Group 236:</t>
  </si>
  <si>
    <t>NAICS Group 237:</t>
  </si>
  <si>
    <t>NAICS Group 238:</t>
  </si>
  <si>
    <t>541219/R799</t>
  </si>
  <si>
    <t>541219/AD26</t>
  </si>
  <si>
    <t>541330/6640</t>
  </si>
  <si>
    <t>541330/AD24</t>
  </si>
  <si>
    <t>541330/R499</t>
  </si>
  <si>
    <t>541211/R407</t>
  </si>
  <si>
    <t>541219/R499</t>
  </si>
  <si>
    <t>541330/AD21</t>
  </si>
  <si>
    <t>541330/B541</t>
  </si>
  <si>
    <t>541330/D303</t>
  </si>
  <si>
    <t>541330/R414</t>
  </si>
  <si>
    <t>541330/Y141</t>
  </si>
  <si>
    <t>541370/F012</t>
  </si>
  <si>
    <r>
      <t xml:space="preserve">Reporting Period:  </t>
    </r>
    <r>
      <rPr>
        <sz val="8"/>
        <rFont val="Arial Narrow"/>
        <family val="2"/>
      </rPr>
      <t>October 1, 2006 through September 30, 2007</t>
    </r>
  </si>
  <si>
    <t>541211/R707</t>
  </si>
  <si>
    <t>541219/6640</t>
  </si>
  <si>
    <t>541219/9999</t>
  </si>
  <si>
    <t>541219/B547</t>
  </si>
  <si>
    <t>541219/R408</t>
  </si>
  <si>
    <t>541219/R497</t>
  </si>
  <si>
    <t>541219/R699</t>
  </si>
  <si>
    <t>541219/R704</t>
  </si>
  <si>
    <t>541219/R706</t>
  </si>
  <si>
    <t>541219/R709</t>
  </si>
  <si>
    <t>541219/S111</t>
  </si>
  <si>
    <t>541219/S114</t>
  </si>
  <si>
    <t>541330/7030</t>
  </si>
  <si>
    <t>541330/7035</t>
  </si>
  <si>
    <t>541330/9999</t>
  </si>
  <si>
    <t>541330/AH24</t>
  </si>
  <si>
    <t>541330/AJ44</t>
  </si>
  <si>
    <t>541330/AV33</t>
  </si>
  <si>
    <t>541330/B505</t>
  </si>
  <si>
    <t>541330/C122</t>
  </si>
  <si>
    <t>541330/C214</t>
  </si>
  <si>
    <t>541330/D313</t>
  </si>
  <si>
    <t>541330/D316</t>
  </si>
  <si>
    <t>541330/J066</t>
  </si>
  <si>
    <t>541330/M199</t>
  </si>
  <si>
    <t>541330/R402</t>
  </si>
  <si>
    <t>541330/R799</t>
  </si>
  <si>
    <t>541330/U008</t>
  </si>
  <si>
    <t>541330/Y249</t>
  </si>
  <si>
    <t>541330/Z119</t>
  </si>
  <si>
    <t>541330/H342</t>
  </si>
  <si>
    <t>541330/R497</t>
  </si>
  <si>
    <t>541360/7030</t>
  </si>
  <si>
    <t>541360/6675</t>
  </si>
  <si>
    <t>541370/B516</t>
  </si>
  <si>
    <t>541370/R403</t>
  </si>
  <si>
    <t>541370/R707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</si>
</sst>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&quot;$&quot;* #,##0_);_(&quot;$&quot;* \(#,##0\);_(&quot;$&quot;* &quot;-&quot;??_);_(@_)"/>
    <numFmt numFmtId="166" formatCode="0_)"/>
    <numFmt numFmtId="167" formatCode="_(* #,##0_);_(* \(#,##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0.00_)"/>
  </numFmts>
  <fonts count="10">
    <font>
      <sz val="12"/>
      <name val="Book Antiqua"/>
      <family val="0"/>
    </font>
    <font>
      <b/>
      <sz val="12"/>
      <name val="Book Antiqua"/>
      <family val="0"/>
    </font>
    <font>
      <i/>
      <sz val="12"/>
      <name val="Book Antiqua"/>
      <family val="0"/>
    </font>
    <font>
      <b/>
      <i/>
      <sz val="12"/>
      <name val="Book Antiqua"/>
      <family val="0"/>
    </font>
    <font>
      <sz val="8"/>
      <name val="Book Antiqu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2"/>
      <color indexed="12"/>
      <name val="Book Antiqua"/>
      <family val="0"/>
    </font>
    <font>
      <u val="single"/>
      <sz val="12"/>
      <color indexed="36"/>
      <name val="Book Antiqua"/>
      <family val="0"/>
    </font>
    <font>
      <b/>
      <sz val="8"/>
      <color indexed="18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" xfId="0" applyFont="1" applyBorder="1" applyAlignment="1" applyProtection="1" quotePrefix="1">
      <alignment horizontal="left"/>
      <protection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0" fontId="5" fillId="0" borderId="6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Continuous"/>
      <protection/>
    </xf>
    <xf numFmtId="0" fontId="5" fillId="0" borderId="8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6" fillId="0" borderId="8" xfId="0" applyFont="1" applyBorder="1" applyAlignment="1" applyProtection="1" quotePrefix="1">
      <alignment horizontal="centerContinuous"/>
      <protection/>
    </xf>
    <xf numFmtId="0" fontId="5" fillId="0" borderId="9" xfId="0" applyFont="1" applyBorder="1" applyAlignment="1" applyProtection="1" quotePrefix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64" fontId="6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5" fontId="5" fillId="0" borderId="0" xfId="17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164" fontId="5" fillId="0" borderId="5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 quotePrefix="1">
      <alignment horizontal="right"/>
      <protection/>
    </xf>
    <xf numFmtId="37" fontId="5" fillId="0" borderId="12" xfId="0" applyNumberFormat="1" applyFont="1" applyBorder="1" applyAlignment="1" applyProtection="1">
      <alignment/>
      <protection/>
    </xf>
    <xf numFmtId="5" fontId="5" fillId="0" borderId="12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164" fontId="5" fillId="0" borderId="13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right"/>
      <protection/>
    </xf>
    <xf numFmtId="37" fontId="5" fillId="0" borderId="14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center"/>
      <protection/>
    </xf>
    <xf numFmtId="0" fontId="5" fillId="0" borderId="3" xfId="0" applyFont="1" applyBorder="1" applyAlignment="1" applyProtection="1" quotePrefix="1">
      <alignment horizontal="right"/>
      <protection/>
    </xf>
    <xf numFmtId="37" fontId="5" fillId="0" borderId="4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left"/>
      <protection/>
    </xf>
    <xf numFmtId="164" fontId="5" fillId="0" borderId="15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left"/>
      <protection/>
    </xf>
    <xf numFmtId="37" fontId="6" fillId="0" borderId="17" xfId="0" applyNumberFormat="1" applyFont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 horizontal="center"/>
      <protection/>
    </xf>
    <xf numFmtId="164" fontId="5" fillId="0" borderId="7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5" fontId="6" fillId="0" borderId="14" xfId="0" applyNumberFormat="1" applyFont="1" applyBorder="1" applyAlignment="1" applyProtection="1">
      <alignment/>
      <protection/>
    </xf>
    <xf numFmtId="164" fontId="6" fillId="0" borderId="14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 horizontal="center"/>
      <protection/>
    </xf>
    <xf numFmtId="5" fontId="5" fillId="0" borderId="14" xfId="0" applyNumberFormat="1" applyFont="1" applyBorder="1" applyAlignment="1" applyProtection="1">
      <alignment/>
      <protection/>
    </xf>
    <xf numFmtId="164" fontId="5" fillId="0" borderId="8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5" fillId="0" borderId="0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 quotePrefix="1">
      <alignment horizontal="left"/>
      <protection/>
    </xf>
    <xf numFmtId="0" fontId="6" fillId="0" borderId="18" xfId="0" applyFont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 quotePrefix="1">
      <alignment horizontal="right"/>
      <protection/>
    </xf>
    <xf numFmtId="166" fontId="6" fillId="0" borderId="4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164" fontId="6" fillId="0" borderId="19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 quotePrefix="1">
      <alignment horizontal="center"/>
      <protection/>
    </xf>
    <xf numFmtId="164" fontId="6" fillId="0" borderId="8" xfId="0" applyNumberFormat="1" applyFont="1" applyBorder="1" applyAlignment="1" applyProtection="1">
      <alignment/>
      <protection/>
    </xf>
    <xf numFmtId="164" fontId="6" fillId="0" borderId="9" xfId="0" applyNumberFormat="1" applyFont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6" fillId="0" borderId="20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164" fontId="6" fillId="0" borderId="1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4" fontId="5" fillId="0" borderId="10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5" fillId="0" borderId="6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164" fontId="5" fillId="0" borderId="5" xfId="0" applyNumberFormat="1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.625" style="3" customWidth="1"/>
    <col min="2" max="2" width="11.00390625" style="3" customWidth="1"/>
    <col min="3" max="3" width="7.625" style="3" customWidth="1"/>
    <col min="4" max="4" width="9.125" style="3" customWidth="1"/>
    <col min="5" max="5" width="1.625" style="3" customWidth="1"/>
    <col min="6" max="6" width="7.625" style="3" customWidth="1"/>
    <col min="7" max="7" width="8.625" style="3" customWidth="1"/>
    <col min="8" max="8" width="6.75390625" style="3" customWidth="1"/>
    <col min="9" max="9" width="1.625" style="3" customWidth="1"/>
    <col min="10" max="11" width="8.75390625" style="3" customWidth="1"/>
    <col min="12" max="12" width="6.75390625" style="3" customWidth="1"/>
    <col min="13" max="13" width="1.625" style="3" customWidth="1"/>
    <col min="14" max="14" width="7.75390625" style="3" customWidth="1"/>
    <col min="15" max="15" width="8.75390625" style="3" customWidth="1"/>
    <col min="16" max="16" width="6.75390625" style="3" customWidth="1"/>
    <col min="17" max="17" width="1.625" style="3" customWidth="1"/>
    <col min="18" max="20" width="8.75390625" style="1" customWidth="1"/>
  </cols>
  <sheetData>
    <row r="1" spans="2:17" ht="16.5" thickTop="1">
      <c r="B1" s="98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2:16" ht="16.5" thickBot="1">
      <c r="B2" s="7" t="s">
        <v>53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2:16" ht="16.5" thickTop="1">
      <c r="B3" s="10" t="s">
        <v>1</v>
      </c>
      <c r="J3" s="11"/>
      <c r="P3" s="12"/>
    </row>
    <row r="4" spans="2:16" ht="15.75">
      <c r="B4" s="13" t="s">
        <v>2</v>
      </c>
      <c r="C4" s="14" t="s">
        <v>3</v>
      </c>
      <c r="D4" s="15"/>
      <c r="E4" s="16"/>
      <c r="F4" s="14" t="s">
        <v>4</v>
      </c>
      <c r="G4" s="15"/>
      <c r="H4" s="17" t="s">
        <v>5</v>
      </c>
      <c r="I4" s="18"/>
      <c r="J4" s="14" t="s">
        <v>6</v>
      </c>
      <c r="K4" s="15"/>
      <c r="L4" s="17" t="s">
        <v>5</v>
      </c>
      <c r="M4" s="19"/>
      <c r="N4" s="20" t="s">
        <v>7</v>
      </c>
      <c r="O4" s="15"/>
      <c r="P4" s="21" t="s">
        <v>5</v>
      </c>
    </row>
    <row r="5" spans="2:16" ht="16.5" thickBot="1">
      <c r="B5" s="22" t="s">
        <v>8</v>
      </c>
      <c r="C5" s="23" t="s">
        <v>9</v>
      </c>
      <c r="D5" s="23" t="s">
        <v>10</v>
      </c>
      <c r="E5" s="23"/>
      <c r="F5" s="23" t="s">
        <v>9</v>
      </c>
      <c r="G5" s="23" t="s">
        <v>10</v>
      </c>
      <c r="H5" s="23" t="s">
        <v>11</v>
      </c>
      <c r="I5" s="23"/>
      <c r="J5" s="23" t="s">
        <v>9</v>
      </c>
      <c r="K5" s="23" t="s">
        <v>10</v>
      </c>
      <c r="L5" s="23" t="s">
        <v>11</v>
      </c>
      <c r="M5" s="23"/>
      <c r="N5" s="23" t="s">
        <v>9</v>
      </c>
      <c r="O5" s="24" t="s">
        <v>10</v>
      </c>
      <c r="P5" s="25" t="s">
        <v>11</v>
      </c>
    </row>
    <row r="6" spans="2:16" ht="16.5" thickTop="1">
      <c r="B6" s="26" t="s">
        <v>37</v>
      </c>
      <c r="C6" s="27"/>
      <c r="D6" s="28"/>
      <c r="E6" s="28"/>
      <c r="F6" s="27"/>
      <c r="G6" s="28"/>
      <c r="H6" s="29"/>
      <c r="I6" s="29"/>
      <c r="J6" s="30"/>
      <c r="K6" s="28"/>
      <c r="L6" s="29"/>
      <c r="M6" s="29"/>
      <c r="N6" s="27"/>
      <c r="O6" s="28"/>
      <c r="P6" s="31"/>
    </row>
    <row r="7" spans="2:20" ht="15.75">
      <c r="B7" s="13">
        <v>236115</v>
      </c>
      <c r="C7" s="32">
        <v>8</v>
      </c>
      <c r="D7" s="33">
        <v>75450</v>
      </c>
      <c r="E7" s="33"/>
      <c r="F7" s="32">
        <v>8</v>
      </c>
      <c r="G7" s="33">
        <v>75450</v>
      </c>
      <c r="H7" s="34">
        <f>G7/D7*100</f>
        <v>100</v>
      </c>
      <c r="I7" s="34"/>
      <c r="J7" s="35">
        <v>0</v>
      </c>
      <c r="K7" s="33">
        <v>0</v>
      </c>
      <c r="L7" s="34">
        <f>K7/D7*100</f>
        <v>0</v>
      </c>
      <c r="M7" s="34"/>
      <c r="N7" s="32">
        <v>1</v>
      </c>
      <c r="O7" s="32">
        <v>0</v>
      </c>
      <c r="P7" s="36">
        <f>O7/D7*100</f>
        <v>0</v>
      </c>
      <c r="T7" s="1">
        <v>36</v>
      </c>
    </row>
    <row r="8" spans="2:16" ht="15.75">
      <c r="B8" s="13">
        <v>236116</v>
      </c>
      <c r="C8" s="32">
        <v>1</v>
      </c>
      <c r="D8" s="33">
        <v>6956</v>
      </c>
      <c r="E8" s="33"/>
      <c r="F8" s="32">
        <v>1</v>
      </c>
      <c r="G8" s="33">
        <v>6956</v>
      </c>
      <c r="H8" s="34">
        <f>G8/D8*100</f>
        <v>100</v>
      </c>
      <c r="I8" s="34"/>
      <c r="J8" s="35">
        <v>0</v>
      </c>
      <c r="K8" s="33">
        <v>0</v>
      </c>
      <c r="L8" s="34">
        <f>K8/D8*100</f>
        <v>0</v>
      </c>
      <c r="M8" s="34"/>
      <c r="N8" s="32">
        <v>0</v>
      </c>
      <c r="O8" s="32">
        <v>0</v>
      </c>
      <c r="P8" s="36">
        <f>O8/D8*100</f>
        <v>0</v>
      </c>
    </row>
    <row r="9" spans="2:16" ht="15.75">
      <c r="B9" s="13">
        <v>236117</v>
      </c>
      <c r="C9" s="32">
        <v>1</v>
      </c>
      <c r="D9" s="33">
        <v>0</v>
      </c>
      <c r="E9" s="33"/>
      <c r="F9" s="32">
        <v>1</v>
      </c>
      <c r="G9" s="33">
        <v>0</v>
      </c>
      <c r="H9" s="34">
        <v>0</v>
      </c>
      <c r="I9" s="34"/>
      <c r="J9" s="35">
        <v>0</v>
      </c>
      <c r="K9" s="33">
        <v>0</v>
      </c>
      <c r="L9" s="34">
        <v>0</v>
      </c>
      <c r="M9" s="34"/>
      <c r="N9" s="32">
        <v>0</v>
      </c>
      <c r="O9" s="32">
        <v>0</v>
      </c>
      <c r="P9" s="36">
        <v>0</v>
      </c>
    </row>
    <row r="10" spans="2:16" ht="15.75">
      <c r="B10" s="13">
        <v>236118</v>
      </c>
      <c r="C10" s="32">
        <v>4</v>
      </c>
      <c r="D10" s="33">
        <v>2480249</v>
      </c>
      <c r="E10" s="33"/>
      <c r="F10" s="32">
        <v>4</v>
      </c>
      <c r="G10" s="33">
        <v>2480249</v>
      </c>
      <c r="H10" s="34">
        <f>G10/D10*100</f>
        <v>100</v>
      </c>
      <c r="I10" s="34"/>
      <c r="J10" s="35">
        <v>0</v>
      </c>
      <c r="K10" s="33">
        <v>0</v>
      </c>
      <c r="L10" s="34">
        <v>0</v>
      </c>
      <c r="M10" s="34"/>
      <c r="N10" s="32">
        <v>0</v>
      </c>
      <c r="O10" s="32">
        <v>0</v>
      </c>
      <c r="P10" s="36">
        <v>0</v>
      </c>
    </row>
    <row r="11" spans="2:16" ht="15.75">
      <c r="B11" s="13">
        <v>236210</v>
      </c>
      <c r="C11" s="32">
        <v>33</v>
      </c>
      <c r="D11" s="33">
        <v>1789299</v>
      </c>
      <c r="E11" s="33"/>
      <c r="F11" s="32">
        <v>24</v>
      </c>
      <c r="G11" s="33">
        <v>1719530</v>
      </c>
      <c r="H11" s="34">
        <f>G11/D11*100</f>
        <v>96.10076348335298</v>
      </c>
      <c r="I11" s="34"/>
      <c r="J11" s="35">
        <v>21</v>
      </c>
      <c r="K11" s="33">
        <v>1529669</v>
      </c>
      <c r="L11" s="34">
        <f>K11/D11*100</f>
        <v>85.48984825901094</v>
      </c>
      <c r="M11" s="34"/>
      <c r="N11" s="32">
        <v>17</v>
      </c>
      <c r="O11" s="32">
        <v>972272</v>
      </c>
      <c r="P11" s="36">
        <f>O11/D11*100</f>
        <v>54.3381514213108</v>
      </c>
    </row>
    <row r="12" spans="2:16" ht="15.75">
      <c r="B12" s="13">
        <v>236220</v>
      </c>
      <c r="C12" s="32">
        <v>507</v>
      </c>
      <c r="D12" s="33">
        <v>129880572</v>
      </c>
      <c r="E12" s="33"/>
      <c r="F12" s="32">
        <v>391</v>
      </c>
      <c r="G12" s="33">
        <v>89313245</v>
      </c>
      <c r="H12" s="34">
        <f>G12/D12*100</f>
        <v>68.76566958759621</v>
      </c>
      <c r="I12" s="34"/>
      <c r="J12" s="35">
        <v>243</v>
      </c>
      <c r="K12" s="33">
        <v>61006995</v>
      </c>
      <c r="L12" s="34">
        <f>K12/D12*100</f>
        <v>46.97160942592708</v>
      </c>
      <c r="M12" s="34"/>
      <c r="N12" s="32">
        <v>215</v>
      </c>
      <c r="O12" s="32">
        <v>29388040</v>
      </c>
      <c r="P12" s="36">
        <f>O12/D12*100</f>
        <v>22.62697149193337</v>
      </c>
    </row>
    <row r="13" spans="2:20" ht="6.75" customHeight="1">
      <c r="B13" s="13"/>
      <c r="C13" s="32"/>
      <c r="D13" s="32"/>
      <c r="E13" s="32"/>
      <c r="F13" s="32"/>
      <c r="G13" s="32"/>
      <c r="H13" s="34"/>
      <c r="I13" s="34"/>
      <c r="J13" s="35"/>
      <c r="K13" s="32"/>
      <c r="L13" s="34"/>
      <c r="M13" s="34"/>
      <c r="N13" s="37"/>
      <c r="O13" s="32"/>
      <c r="P13" s="36"/>
      <c r="T13" s="1">
        <v>11</v>
      </c>
    </row>
    <row r="14" spans="1:20" s="2" customFormat="1" ht="15.75">
      <c r="A14" s="3"/>
      <c r="B14" s="38" t="s">
        <v>12</v>
      </c>
      <c r="C14" s="39">
        <f>SUM(C7:C13)</f>
        <v>554</v>
      </c>
      <c r="D14" s="40">
        <f>SUM(D7:D13)</f>
        <v>134232526</v>
      </c>
      <c r="E14" s="40"/>
      <c r="F14" s="39">
        <f>SUM(F7:F13)</f>
        <v>429</v>
      </c>
      <c r="G14" s="40">
        <f>SUM(G7:G13)</f>
        <v>93595430</v>
      </c>
      <c r="H14" s="41">
        <f>G14/D14*100</f>
        <v>69.72634188527451</v>
      </c>
      <c r="I14" s="41"/>
      <c r="J14" s="42">
        <f>SUM(J7:J13)</f>
        <v>264</v>
      </c>
      <c r="K14" s="40">
        <f>SUM(K7:K13)</f>
        <v>62536664</v>
      </c>
      <c r="L14" s="41">
        <f>K14/D14*100</f>
        <v>46.58830900641772</v>
      </c>
      <c r="M14" s="41"/>
      <c r="N14" s="39">
        <f>SUM(N7:N13)</f>
        <v>233</v>
      </c>
      <c r="O14" s="40">
        <f>SUM(O7:O13)</f>
        <v>30360312</v>
      </c>
      <c r="P14" s="43">
        <f>O14/D14*100</f>
        <v>22.617701465291653</v>
      </c>
      <c r="Q14" s="3"/>
      <c r="R14" s="1"/>
      <c r="S14" s="1"/>
      <c r="T14" s="1">
        <v>1</v>
      </c>
    </row>
    <row r="15" spans="2:20" ht="15.75">
      <c r="B15" s="26" t="s">
        <v>38</v>
      </c>
      <c r="C15" s="32"/>
      <c r="D15" s="32"/>
      <c r="E15" s="32"/>
      <c r="F15" s="32"/>
      <c r="G15" s="32"/>
      <c r="H15" s="34"/>
      <c r="I15" s="34"/>
      <c r="J15" s="35"/>
      <c r="K15" s="32"/>
      <c r="L15" s="34"/>
      <c r="M15" s="34"/>
      <c r="N15" s="32"/>
      <c r="O15" s="32"/>
      <c r="P15" s="44" t="s">
        <v>13</v>
      </c>
      <c r="T15" s="1">
        <v>4</v>
      </c>
    </row>
    <row r="16" spans="2:20" ht="15.75">
      <c r="B16" s="13">
        <v>237110</v>
      </c>
      <c r="C16" s="32">
        <v>245</v>
      </c>
      <c r="D16" s="32">
        <v>6430884</v>
      </c>
      <c r="E16" s="32"/>
      <c r="F16" s="32">
        <v>193</v>
      </c>
      <c r="G16" s="32">
        <v>5028379</v>
      </c>
      <c r="H16" s="34">
        <f>G16/D16*100</f>
        <v>78.19110094350947</v>
      </c>
      <c r="I16" s="34"/>
      <c r="J16" s="35">
        <v>16</v>
      </c>
      <c r="K16" s="32">
        <v>246851</v>
      </c>
      <c r="L16" s="34">
        <f>K16/D16*100</f>
        <v>3.838523599554898</v>
      </c>
      <c r="M16" s="34"/>
      <c r="N16" s="32">
        <v>97</v>
      </c>
      <c r="O16" s="32">
        <v>2220501</v>
      </c>
      <c r="P16" s="36">
        <f>O16/D16*100</f>
        <v>34.52870554032696</v>
      </c>
      <c r="T16" s="1">
        <v>1</v>
      </c>
    </row>
    <row r="17" spans="2:20" ht="15.75">
      <c r="B17" s="13">
        <v>237130</v>
      </c>
      <c r="C17" s="32">
        <v>12</v>
      </c>
      <c r="D17" s="32">
        <v>154004</v>
      </c>
      <c r="E17" s="32"/>
      <c r="F17" s="32">
        <v>5</v>
      </c>
      <c r="G17" s="32">
        <v>61828</v>
      </c>
      <c r="H17" s="34">
        <f>G17/D17*100</f>
        <v>40.14700916859302</v>
      </c>
      <c r="I17" s="34"/>
      <c r="J17" s="35">
        <v>3</v>
      </c>
      <c r="K17" s="32">
        <v>26978</v>
      </c>
      <c r="L17" s="34">
        <f>K17/D17*100</f>
        <v>17.51772681229059</v>
      </c>
      <c r="M17" s="34"/>
      <c r="N17" s="32">
        <v>2</v>
      </c>
      <c r="O17" s="100">
        <v>0</v>
      </c>
      <c r="P17" s="36">
        <f>O17/D17*100</f>
        <v>0</v>
      </c>
      <c r="T17" s="1">
        <v>9</v>
      </c>
    </row>
    <row r="18" spans="2:20" ht="15.75">
      <c r="B18" s="13">
        <v>237310</v>
      </c>
      <c r="C18" s="32">
        <v>7</v>
      </c>
      <c r="D18" s="32">
        <v>430046</v>
      </c>
      <c r="E18" s="32"/>
      <c r="F18" s="32">
        <v>6</v>
      </c>
      <c r="G18" s="32">
        <v>360158</v>
      </c>
      <c r="H18" s="34">
        <f>G18/D18*100</f>
        <v>83.74871525371704</v>
      </c>
      <c r="I18" s="34"/>
      <c r="J18" s="35">
        <v>4</v>
      </c>
      <c r="K18" s="32">
        <v>282349</v>
      </c>
      <c r="L18" s="34">
        <f>K18/D18*100</f>
        <v>65.65553452421369</v>
      </c>
      <c r="M18" s="34"/>
      <c r="N18" s="32">
        <v>0</v>
      </c>
      <c r="O18" s="32">
        <v>0</v>
      </c>
      <c r="P18" s="36">
        <f>O18/D18*100</f>
        <v>0</v>
      </c>
      <c r="T18" s="1">
        <v>5</v>
      </c>
    </row>
    <row r="19" spans="2:16" ht="15.75">
      <c r="B19" s="13">
        <v>237990</v>
      </c>
      <c r="C19" s="32">
        <v>4</v>
      </c>
      <c r="D19" s="32">
        <v>163734</v>
      </c>
      <c r="E19" s="32"/>
      <c r="F19" s="32">
        <v>1</v>
      </c>
      <c r="G19" s="32">
        <v>11634</v>
      </c>
      <c r="H19" s="34">
        <f>G19/D19*100</f>
        <v>7.105427095166552</v>
      </c>
      <c r="I19" s="34"/>
      <c r="J19" s="35">
        <v>0</v>
      </c>
      <c r="K19" s="32">
        <v>0</v>
      </c>
      <c r="L19" s="34">
        <f>K19/D19*100</f>
        <v>0</v>
      </c>
      <c r="M19" s="34"/>
      <c r="N19" s="32">
        <v>1</v>
      </c>
      <c r="O19" s="32">
        <v>11634</v>
      </c>
      <c r="P19" s="36">
        <f>O19/D19*100</f>
        <v>7.105427095166552</v>
      </c>
    </row>
    <row r="20" spans="2:20" ht="9" customHeight="1">
      <c r="B20" s="13"/>
      <c r="C20" s="32"/>
      <c r="D20" s="32"/>
      <c r="E20" s="32"/>
      <c r="F20" s="32"/>
      <c r="G20" s="32"/>
      <c r="H20" s="34"/>
      <c r="I20" s="34"/>
      <c r="J20" s="35"/>
      <c r="K20" s="32"/>
      <c r="L20" s="34"/>
      <c r="M20" s="34"/>
      <c r="N20" s="32"/>
      <c r="O20" s="32"/>
      <c r="P20" s="36"/>
      <c r="T20" s="1">
        <v>1</v>
      </c>
    </row>
    <row r="21" spans="1:20" s="2" customFormat="1" ht="15.75">
      <c r="A21" s="3"/>
      <c r="B21" s="45" t="s">
        <v>12</v>
      </c>
      <c r="C21" s="39">
        <f>SUM(C16:C20)</f>
        <v>268</v>
      </c>
      <c r="D21" s="40">
        <f>SUM(D16:D20)</f>
        <v>7178668</v>
      </c>
      <c r="E21" s="40"/>
      <c r="F21" s="39">
        <f>SUM(F16:F20)</f>
        <v>205</v>
      </c>
      <c r="G21" s="40">
        <f>SUM(G16:G20)</f>
        <v>5461999</v>
      </c>
      <c r="H21" s="41">
        <f>G21/D21*100</f>
        <v>76.08652468675248</v>
      </c>
      <c r="I21" s="41"/>
      <c r="J21" s="42">
        <f>SUM(J16:J20)</f>
        <v>23</v>
      </c>
      <c r="K21" s="40">
        <f>SUM(K16:K20)</f>
        <v>556178</v>
      </c>
      <c r="L21" s="41">
        <f>K21/D21*100</f>
        <v>7.747649006751671</v>
      </c>
      <c r="M21" s="41"/>
      <c r="N21" s="39">
        <f>SUM(N16:N20)</f>
        <v>100</v>
      </c>
      <c r="O21" s="40">
        <f>SUM(O16:O20)</f>
        <v>2232135</v>
      </c>
      <c r="P21" s="43">
        <f>O21/D21*100</f>
        <v>31.09399961106991</v>
      </c>
      <c r="Q21" s="3"/>
      <c r="R21" s="1"/>
      <c r="S21" s="1"/>
      <c r="T21" s="1">
        <v>1</v>
      </c>
    </row>
    <row r="22" spans="2:20" ht="15.75">
      <c r="B22" s="26" t="s">
        <v>39</v>
      </c>
      <c r="C22" s="32"/>
      <c r="D22" s="32"/>
      <c r="E22" s="32"/>
      <c r="F22" s="32"/>
      <c r="G22" s="32"/>
      <c r="H22" s="34"/>
      <c r="I22" s="34"/>
      <c r="J22" s="35"/>
      <c r="K22" s="32"/>
      <c r="L22" s="34"/>
      <c r="M22" s="34"/>
      <c r="N22" s="32"/>
      <c r="O22" s="32"/>
      <c r="P22" s="44" t="s">
        <v>13</v>
      </c>
      <c r="T22" s="1">
        <v>11</v>
      </c>
    </row>
    <row r="23" spans="2:20" ht="15.75">
      <c r="B23" s="13">
        <v>238110</v>
      </c>
      <c r="C23" s="32">
        <v>5</v>
      </c>
      <c r="D23" s="32">
        <v>100193</v>
      </c>
      <c r="E23" s="32"/>
      <c r="F23" s="32">
        <v>5</v>
      </c>
      <c r="G23" s="32">
        <v>100193</v>
      </c>
      <c r="H23" s="34">
        <f aca="true" t="shared" si="0" ref="H23:H37">G23/D23*100</f>
        <v>100</v>
      </c>
      <c r="I23" s="34"/>
      <c r="J23" s="35">
        <v>3</v>
      </c>
      <c r="K23" s="32">
        <v>98193</v>
      </c>
      <c r="L23" s="34">
        <f aca="true" t="shared" si="1" ref="L23:L31">K23/D23*100</f>
        <v>98.00385256455041</v>
      </c>
      <c r="M23" s="34"/>
      <c r="N23" s="32">
        <v>3</v>
      </c>
      <c r="O23" s="32">
        <v>2000</v>
      </c>
      <c r="P23" s="36">
        <f aca="true" t="shared" si="2" ref="P23:P28">O23/D23*100</f>
        <v>1.996147435449582</v>
      </c>
      <c r="T23" s="1">
        <f>SUM(T7:T22)</f>
        <v>80</v>
      </c>
    </row>
    <row r="24" spans="2:16" ht="15.75">
      <c r="B24" s="13">
        <v>238130</v>
      </c>
      <c r="C24" s="32">
        <v>2</v>
      </c>
      <c r="D24" s="32">
        <v>25000</v>
      </c>
      <c r="E24" s="32"/>
      <c r="F24" s="32">
        <v>2</v>
      </c>
      <c r="G24" s="32">
        <v>25000</v>
      </c>
      <c r="H24" s="34">
        <f>G24/D24*100</f>
        <v>100</v>
      </c>
      <c r="I24" s="34"/>
      <c r="J24" s="35">
        <v>1</v>
      </c>
      <c r="K24" s="32">
        <v>25000</v>
      </c>
      <c r="L24" s="34">
        <f>K24/D24*100</f>
        <v>100</v>
      </c>
      <c r="M24" s="34"/>
      <c r="N24" s="32">
        <v>1</v>
      </c>
      <c r="O24" s="32">
        <v>0</v>
      </c>
      <c r="P24" s="36">
        <f t="shared" si="2"/>
        <v>0</v>
      </c>
    </row>
    <row r="25" spans="2:16" ht="15.75">
      <c r="B25" s="13">
        <v>238140</v>
      </c>
      <c r="C25" s="32">
        <v>1</v>
      </c>
      <c r="D25" s="32">
        <v>23750</v>
      </c>
      <c r="E25" s="32"/>
      <c r="F25" s="32">
        <v>1</v>
      </c>
      <c r="G25" s="32">
        <v>23750</v>
      </c>
      <c r="H25" s="34">
        <f>G25/D25*100</f>
        <v>100</v>
      </c>
      <c r="I25" s="34"/>
      <c r="J25" s="35">
        <v>1</v>
      </c>
      <c r="K25" s="32">
        <v>23750</v>
      </c>
      <c r="L25" s="34">
        <f>K25/D25*100</f>
        <v>100</v>
      </c>
      <c r="M25" s="34"/>
      <c r="N25" s="32">
        <v>0</v>
      </c>
      <c r="O25" s="32">
        <v>0</v>
      </c>
      <c r="P25" s="36">
        <f t="shared" si="2"/>
        <v>0</v>
      </c>
    </row>
    <row r="26" spans="2:16" ht="15.75">
      <c r="B26" s="13">
        <v>238150</v>
      </c>
      <c r="C26" s="32">
        <v>6</v>
      </c>
      <c r="D26" s="32">
        <v>141494</v>
      </c>
      <c r="E26" s="32"/>
      <c r="F26" s="32">
        <v>6</v>
      </c>
      <c r="G26" s="32">
        <v>141494</v>
      </c>
      <c r="H26" s="34">
        <f t="shared" si="0"/>
        <v>100</v>
      </c>
      <c r="I26" s="34"/>
      <c r="J26" s="35">
        <v>0</v>
      </c>
      <c r="K26" s="32">
        <v>0</v>
      </c>
      <c r="L26" s="34">
        <f t="shared" si="1"/>
        <v>0</v>
      </c>
      <c r="M26" s="34"/>
      <c r="N26" s="32">
        <v>3</v>
      </c>
      <c r="O26" s="100">
        <v>0</v>
      </c>
      <c r="P26" s="36">
        <f t="shared" si="2"/>
        <v>0</v>
      </c>
    </row>
    <row r="27" spans="2:16" ht="15.75">
      <c r="B27" s="13">
        <v>238160</v>
      </c>
      <c r="C27" s="32">
        <v>20</v>
      </c>
      <c r="D27" s="32">
        <v>1290454</v>
      </c>
      <c r="E27" s="32"/>
      <c r="F27" s="32">
        <v>19</v>
      </c>
      <c r="G27" s="32">
        <v>1289262</v>
      </c>
      <c r="H27" s="34">
        <f t="shared" si="0"/>
        <v>99.9076294079448</v>
      </c>
      <c r="I27" s="34"/>
      <c r="J27" s="35">
        <v>6</v>
      </c>
      <c r="K27" s="32">
        <v>796856</v>
      </c>
      <c r="L27" s="34">
        <f t="shared" si="1"/>
        <v>61.750050757330364</v>
      </c>
      <c r="M27" s="34"/>
      <c r="N27" s="32">
        <v>3</v>
      </c>
      <c r="O27" s="32">
        <v>25000</v>
      </c>
      <c r="P27" s="36">
        <f t="shared" si="2"/>
        <v>1.9373026857214592</v>
      </c>
    </row>
    <row r="28" spans="2:16" ht="15.75">
      <c r="B28" s="13">
        <v>238190</v>
      </c>
      <c r="C28" s="32">
        <v>5</v>
      </c>
      <c r="D28" s="32">
        <v>66820</v>
      </c>
      <c r="E28" s="32"/>
      <c r="F28" s="32">
        <v>5</v>
      </c>
      <c r="G28" s="32">
        <v>66820</v>
      </c>
      <c r="H28" s="34">
        <f>G28/D28*100</f>
        <v>100</v>
      </c>
      <c r="I28" s="34"/>
      <c r="J28" s="35">
        <v>2</v>
      </c>
      <c r="K28" s="32">
        <v>55350</v>
      </c>
      <c r="L28" s="34">
        <f>K28/D28*100</f>
        <v>82.83448069440288</v>
      </c>
      <c r="M28" s="34"/>
      <c r="N28" s="32">
        <v>1</v>
      </c>
      <c r="O28" s="32">
        <v>5970</v>
      </c>
      <c r="P28" s="36">
        <f t="shared" si="2"/>
        <v>8.934450763244538</v>
      </c>
    </row>
    <row r="29" spans="2:16" ht="15.75">
      <c r="B29" s="13">
        <v>238210</v>
      </c>
      <c r="C29" s="32">
        <v>58</v>
      </c>
      <c r="D29" s="32">
        <v>3819793</v>
      </c>
      <c r="E29" s="32"/>
      <c r="F29" s="32">
        <v>50</v>
      </c>
      <c r="G29" s="32">
        <v>2597650</v>
      </c>
      <c r="H29" s="34">
        <f t="shared" si="0"/>
        <v>68.00499398789411</v>
      </c>
      <c r="I29" s="34"/>
      <c r="J29" s="35">
        <v>8</v>
      </c>
      <c r="K29" s="32">
        <v>2141776</v>
      </c>
      <c r="L29" s="34">
        <f t="shared" si="1"/>
        <v>56.07047292876865</v>
      </c>
      <c r="M29" s="34"/>
      <c r="N29" s="32">
        <v>8</v>
      </c>
      <c r="O29" s="32">
        <v>73152</v>
      </c>
      <c r="P29" s="36">
        <f aca="true" t="shared" si="3" ref="P29:P39">O29/D29*100</f>
        <v>1.9150775971368081</v>
      </c>
    </row>
    <row r="30" spans="2:16" ht="15.75">
      <c r="B30" s="13">
        <v>238220</v>
      </c>
      <c r="C30" s="32">
        <v>82</v>
      </c>
      <c r="D30" s="32">
        <v>7504725</v>
      </c>
      <c r="E30" s="32"/>
      <c r="F30" s="32">
        <v>60</v>
      </c>
      <c r="G30" s="32">
        <v>6890646</v>
      </c>
      <c r="H30" s="34">
        <f t="shared" si="0"/>
        <v>91.81743501593996</v>
      </c>
      <c r="I30" s="34"/>
      <c r="J30" s="35">
        <v>17</v>
      </c>
      <c r="K30" s="32">
        <v>4388159</v>
      </c>
      <c r="L30" s="34">
        <f t="shared" si="1"/>
        <v>58.471949338583364</v>
      </c>
      <c r="M30" s="34"/>
      <c r="N30" s="32">
        <v>14</v>
      </c>
      <c r="O30" s="32">
        <v>1154724</v>
      </c>
      <c r="P30" s="36">
        <f t="shared" si="3"/>
        <v>15.386626425352029</v>
      </c>
    </row>
    <row r="31" spans="2:16" ht="15.75">
      <c r="B31" s="13">
        <v>238290</v>
      </c>
      <c r="C31" s="32">
        <v>30</v>
      </c>
      <c r="D31" s="32">
        <v>1429626</v>
      </c>
      <c r="E31" s="32"/>
      <c r="F31" s="32">
        <v>26</v>
      </c>
      <c r="G31" s="32">
        <v>1350528</v>
      </c>
      <c r="H31" s="34">
        <f t="shared" si="0"/>
        <v>94.4672242950254</v>
      </c>
      <c r="I31" s="34"/>
      <c r="J31" s="35">
        <v>15</v>
      </c>
      <c r="K31" s="32">
        <v>1171857</v>
      </c>
      <c r="L31" s="34">
        <f t="shared" si="1"/>
        <v>81.9694801297682</v>
      </c>
      <c r="M31" s="34"/>
      <c r="N31" s="32">
        <v>3</v>
      </c>
      <c r="O31" s="32">
        <v>86503</v>
      </c>
      <c r="P31" s="36">
        <f t="shared" si="3"/>
        <v>6.050743341265478</v>
      </c>
    </row>
    <row r="32" spans="2:16" ht="15.75">
      <c r="B32" s="13">
        <v>238310</v>
      </c>
      <c r="C32" s="32">
        <v>3</v>
      </c>
      <c r="D32" s="32">
        <v>238069</v>
      </c>
      <c r="E32" s="32"/>
      <c r="F32" s="32">
        <v>2</v>
      </c>
      <c r="G32" s="32">
        <v>233853</v>
      </c>
      <c r="H32" s="34">
        <f t="shared" si="0"/>
        <v>98.22908484514994</v>
      </c>
      <c r="I32" s="34"/>
      <c r="J32" s="35">
        <v>2</v>
      </c>
      <c r="K32" s="32">
        <v>5891</v>
      </c>
      <c r="L32" s="34">
        <f aca="true" t="shared" si="4" ref="L32:L39">K32/D32*100</f>
        <v>2.474492689094338</v>
      </c>
      <c r="M32" s="34"/>
      <c r="N32" s="32">
        <v>0</v>
      </c>
      <c r="O32" s="32">
        <v>0</v>
      </c>
      <c r="P32" s="36">
        <f t="shared" si="3"/>
        <v>0</v>
      </c>
    </row>
    <row r="33" spans="2:16" ht="15.75">
      <c r="B33" s="99">
        <v>238320</v>
      </c>
      <c r="C33" s="100">
        <v>11</v>
      </c>
      <c r="D33" s="100">
        <v>362830</v>
      </c>
      <c r="E33" s="100"/>
      <c r="F33" s="100">
        <v>11</v>
      </c>
      <c r="G33" s="100">
        <v>362830</v>
      </c>
      <c r="H33" s="101">
        <f>G33/D33*100</f>
        <v>100</v>
      </c>
      <c r="I33" s="101"/>
      <c r="J33" s="102">
        <v>2</v>
      </c>
      <c r="K33" s="100">
        <v>100000</v>
      </c>
      <c r="L33" s="101">
        <f t="shared" si="4"/>
        <v>27.561116776451783</v>
      </c>
      <c r="M33" s="101"/>
      <c r="N33" s="100">
        <v>1</v>
      </c>
      <c r="O33" s="100">
        <v>0</v>
      </c>
      <c r="P33" s="103">
        <f>O33/D33*100</f>
        <v>0</v>
      </c>
    </row>
    <row r="34" spans="2:18" ht="15.75">
      <c r="B34" s="13">
        <v>238330</v>
      </c>
      <c r="C34" s="32">
        <v>10</v>
      </c>
      <c r="D34" s="32">
        <v>85794</v>
      </c>
      <c r="E34" s="32"/>
      <c r="F34" s="32">
        <v>7</v>
      </c>
      <c r="G34" s="32">
        <v>62588</v>
      </c>
      <c r="H34" s="34">
        <f t="shared" si="0"/>
        <v>72.9514884490757</v>
      </c>
      <c r="I34" s="34"/>
      <c r="J34" s="35">
        <v>1</v>
      </c>
      <c r="K34" s="32">
        <v>0</v>
      </c>
      <c r="L34" s="34">
        <f t="shared" si="4"/>
        <v>0</v>
      </c>
      <c r="M34" s="34"/>
      <c r="N34" s="32">
        <v>2</v>
      </c>
      <c r="O34" s="32">
        <v>0</v>
      </c>
      <c r="P34" s="36">
        <f t="shared" si="3"/>
        <v>0</v>
      </c>
      <c r="R34" s="70"/>
    </row>
    <row r="35" spans="2:18" ht="15.75">
      <c r="B35" s="13">
        <v>238340</v>
      </c>
      <c r="C35" s="32">
        <v>2</v>
      </c>
      <c r="D35" s="32">
        <v>5068</v>
      </c>
      <c r="E35" s="32"/>
      <c r="F35" s="32">
        <v>1</v>
      </c>
      <c r="G35" s="32">
        <v>0</v>
      </c>
      <c r="H35" s="34">
        <f>G35/D35*100</f>
        <v>0</v>
      </c>
      <c r="I35" s="34"/>
      <c r="J35" s="35">
        <v>0</v>
      </c>
      <c r="K35" s="32">
        <v>0</v>
      </c>
      <c r="L35" s="34">
        <f t="shared" si="4"/>
        <v>0</v>
      </c>
      <c r="M35" s="34"/>
      <c r="N35" s="32">
        <v>1</v>
      </c>
      <c r="O35" s="32">
        <v>0</v>
      </c>
      <c r="P35" s="36">
        <f>O35/D35*100</f>
        <v>0</v>
      </c>
      <c r="R35" s="70"/>
    </row>
    <row r="36" spans="2:16" ht="15.75">
      <c r="B36" s="13">
        <v>238350</v>
      </c>
      <c r="C36" s="32">
        <v>5</v>
      </c>
      <c r="D36" s="32">
        <v>76882</v>
      </c>
      <c r="E36" s="32"/>
      <c r="F36" s="32">
        <v>4</v>
      </c>
      <c r="G36" s="32">
        <v>76032</v>
      </c>
      <c r="H36" s="34">
        <f t="shared" si="0"/>
        <v>98.89440961473427</v>
      </c>
      <c r="I36" s="34"/>
      <c r="J36" s="35">
        <v>2</v>
      </c>
      <c r="K36" s="32">
        <v>7759</v>
      </c>
      <c r="L36" s="101">
        <f t="shared" si="4"/>
        <v>10.092089175619781</v>
      </c>
      <c r="M36" s="34"/>
      <c r="N36" s="32">
        <v>0</v>
      </c>
      <c r="O36" s="32">
        <v>0</v>
      </c>
      <c r="P36" s="36">
        <f t="shared" si="3"/>
        <v>0</v>
      </c>
    </row>
    <row r="37" spans="2:16" ht="15.75">
      <c r="B37" s="13">
        <v>238390</v>
      </c>
      <c r="C37" s="32">
        <v>18</v>
      </c>
      <c r="D37" s="32">
        <v>220602</v>
      </c>
      <c r="E37" s="32"/>
      <c r="F37" s="32">
        <v>5</v>
      </c>
      <c r="G37" s="32">
        <v>30916</v>
      </c>
      <c r="H37" s="34">
        <f t="shared" si="0"/>
        <v>14.014378836093961</v>
      </c>
      <c r="I37" s="34"/>
      <c r="J37" s="35">
        <v>1</v>
      </c>
      <c r="K37" s="32">
        <v>20931</v>
      </c>
      <c r="L37" s="101">
        <f t="shared" si="4"/>
        <v>9.488127940816494</v>
      </c>
      <c r="M37" s="34"/>
      <c r="N37" s="32">
        <v>1</v>
      </c>
      <c r="O37" s="32">
        <v>5500</v>
      </c>
      <c r="P37" s="36">
        <f t="shared" si="3"/>
        <v>2.4931777590411692</v>
      </c>
    </row>
    <row r="38" spans="2:16" ht="15.75">
      <c r="B38" s="13">
        <v>238910</v>
      </c>
      <c r="C38" s="32">
        <v>5</v>
      </c>
      <c r="D38" s="32">
        <v>193963</v>
      </c>
      <c r="E38" s="32"/>
      <c r="F38" s="32">
        <v>3</v>
      </c>
      <c r="G38" s="32">
        <v>12857</v>
      </c>
      <c r="H38" s="34">
        <f>G38/D38*100</f>
        <v>6.628583802065342</v>
      </c>
      <c r="I38" s="34"/>
      <c r="J38" s="35">
        <v>2</v>
      </c>
      <c r="K38" s="32">
        <v>8357</v>
      </c>
      <c r="L38" s="34">
        <f t="shared" si="4"/>
        <v>4.308553693230152</v>
      </c>
      <c r="M38" s="34"/>
      <c r="N38" s="32">
        <v>2</v>
      </c>
      <c r="O38" s="32">
        <v>8357</v>
      </c>
      <c r="P38" s="36">
        <f t="shared" si="3"/>
        <v>4.308553693230152</v>
      </c>
    </row>
    <row r="39" spans="2:16" ht="15.75">
      <c r="B39" s="13">
        <v>238990</v>
      </c>
      <c r="C39" s="32">
        <v>83</v>
      </c>
      <c r="D39" s="32">
        <v>5779968</v>
      </c>
      <c r="E39" s="32"/>
      <c r="F39" s="32">
        <v>69</v>
      </c>
      <c r="G39" s="32">
        <v>1916038</v>
      </c>
      <c r="H39" s="34">
        <f>G39/D39*100</f>
        <v>33.149629894144745</v>
      </c>
      <c r="I39" s="34"/>
      <c r="J39" s="35">
        <v>30</v>
      </c>
      <c r="K39" s="32">
        <v>1076342</v>
      </c>
      <c r="L39" s="34">
        <f t="shared" si="4"/>
        <v>18.621937007263707</v>
      </c>
      <c r="M39" s="34"/>
      <c r="N39" s="32">
        <v>6</v>
      </c>
      <c r="O39" s="32">
        <v>383632</v>
      </c>
      <c r="P39" s="36">
        <f t="shared" si="3"/>
        <v>6.637268580033662</v>
      </c>
    </row>
    <row r="40" spans="2:16" ht="7.5" customHeight="1">
      <c r="B40" s="93"/>
      <c r="C40" s="46"/>
      <c r="D40" s="46"/>
      <c r="E40" s="46"/>
      <c r="F40" s="46"/>
      <c r="G40" s="46"/>
      <c r="H40" s="47"/>
      <c r="I40" s="47"/>
      <c r="J40" s="48"/>
      <c r="K40" s="46"/>
      <c r="L40" s="47"/>
      <c r="M40" s="47"/>
      <c r="N40" s="46"/>
      <c r="O40" s="46"/>
      <c r="P40" s="36"/>
    </row>
    <row r="41" spans="1:20" s="2" customFormat="1" ht="16.5" thickBot="1">
      <c r="A41" s="3"/>
      <c r="B41" s="49" t="s">
        <v>12</v>
      </c>
      <c r="C41" s="50">
        <f>SUM(C23:C40)</f>
        <v>346</v>
      </c>
      <c r="D41" s="51">
        <f>SUM(D23:D40)</f>
        <v>21365031</v>
      </c>
      <c r="E41" s="51"/>
      <c r="F41" s="50">
        <f>SUM(F23:F40)</f>
        <v>276</v>
      </c>
      <c r="G41" s="51">
        <f>SUM(G23:G40)</f>
        <v>15180457</v>
      </c>
      <c r="H41" s="52">
        <f>G41/D41*100</f>
        <v>71.05281990931817</v>
      </c>
      <c r="I41" s="52"/>
      <c r="J41" s="53">
        <f>SUM(J23:J40)</f>
        <v>93</v>
      </c>
      <c r="K41" s="51">
        <f>SUM(K23:K40)</f>
        <v>9920221</v>
      </c>
      <c r="L41" s="52">
        <f>K41/D41*100</f>
        <v>46.432045897803754</v>
      </c>
      <c r="M41" s="52"/>
      <c r="N41" s="50">
        <f>SUM(N23:N40)</f>
        <v>49</v>
      </c>
      <c r="O41" s="51">
        <f>SUM(O23:O40)</f>
        <v>1744838</v>
      </c>
      <c r="P41" s="43">
        <f>O41/D41*100</f>
        <v>8.166793673269185</v>
      </c>
      <c r="Q41" s="3"/>
      <c r="R41" s="1"/>
      <c r="S41" s="1"/>
      <c r="T41" s="1"/>
    </row>
    <row r="42" spans="1:20" s="2" customFormat="1" ht="17.25" thickBot="1" thickTop="1">
      <c r="A42" s="3"/>
      <c r="B42" s="54" t="s">
        <v>14</v>
      </c>
      <c r="C42" s="50">
        <f>C41+C21+C14</f>
        <v>1168</v>
      </c>
      <c r="D42" s="51">
        <f>D41+D21+D14</f>
        <v>162776225</v>
      </c>
      <c r="E42" s="51"/>
      <c r="F42" s="50">
        <f>F41+F21+F14</f>
        <v>910</v>
      </c>
      <c r="G42" s="51">
        <f>G41+G21+G14</f>
        <v>114237886</v>
      </c>
      <c r="H42" s="52">
        <f>G42/D42*100</f>
        <v>70.18094073627768</v>
      </c>
      <c r="I42" s="52"/>
      <c r="J42" s="53">
        <f>J41+J21+J14</f>
        <v>380</v>
      </c>
      <c r="K42" s="51">
        <f>K41+K21+K14</f>
        <v>73013063</v>
      </c>
      <c r="L42" s="52">
        <f>K42/D42*100</f>
        <v>44.85486931522094</v>
      </c>
      <c r="M42" s="52"/>
      <c r="N42" s="50">
        <f>N41+N21+N14</f>
        <v>382</v>
      </c>
      <c r="O42" s="51">
        <f>O41+O21+O14</f>
        <v>34337285</v>
      </c>
      <c r="P42" s="55">
        <f>O42/D42*100</f>
        <v>21.094779044052654</v>
      </c>
      <c r="Q42" s="3"/>
      <c r="R42" s="1"/>
      <c r="S42" s="1"/>
      <c r="T42" s="1"/>
    </row>
    <row r="43" spans="1:20" s="2" customFormat="1" ht="12.75" customHeight="1" thickBot="1" thickTop="1">
      <c r="A43" s="3"/>
      <c r="B43" s="94"/>
      <c r="C43" s="95"/>
      <c r="D43" s="96"/>
      <c r="E43" s="96"/>
      <c r="F43" s="95"/>
      <c r="G43" s="96"/>
      <c r="H43" s="70"/>
      <c r="I43" s="70"/>
      <c r="J43" s="97"/>
      <c r="K43" s="96"/>
      <c r="L43" s="70"/>
      <c r="M43" s="70"/>
      <c r="N43" s="95"/>
      <c r="O43" s="96"/>
      <c r="P43" s="60"/>
      <c r="Q43" s="3"/>
      <c r="R43" s="1"/>
      <c r="S43" s="1"/>
      <c r="T43" s="1"/>
    </row>
    <row r="44" spans="2:16" ht="16.5" thickTop="1">
      <c r="B44" s="56" t="s">
        <v>15</v>
      </c>
      <c r="C44" s="57"/>
      <c r="D44" s="57"/>
      <c r="E44" s="57"/>
      <c r="F44" s="57"/>
      <c r="G44" s="57"/>
      <c r="H44" s="58"/>
      <c r="I44" s="58"/>
      <c r="J44" s="59"/>
      <c r="K44" s="57"/>
      <c r="L44" s="58"/>
      <c r="M44" s="58"/>
      <c r="N44" s="57"/>
      <c r="O44" s="57"/>
      <c r="P44" s="60"/>
    </row>
    <row r="45" spans="2:16" ht="15.75">
      <c r="B45" s="13" t="s">
        <v>2</v>
      </c>
      <c r="C45" s="14" t="s">
        <v>3</v>
      </c>
      <c r="D45" s="15"/>
      <c r="E45" s="16"/>
      <c r="F45" s="14" t="s">
        <v>4</v>
      </c>
      <c r="G45" s="15"/>
      <c r="H45" s="17" t="s">
        <v>5</v>
      </c>
      <c r="I45" s="18"/>
      <c r="J45" s="14" t="s">
        <v>6</v>
      </c>
      <c r="K45" s="15"/>
      <c r="L45" s="17" t="s">
        <v>5</v>
      </c>
      <c r="M45" s="19"/>
      <c r="N45" s="20" t="s">
        <v>7</v>
      </c>
      <c r="O45" s="15"/>
      <c r="P45" s="21" t="s">
        <v>5</v>
      </c>
    </row>
    <row r="46" spans="2:16" ht="16.5" thickBot="1">
      <c r="B46" s="22" t="s">
        <v>8</v>
      </c>
      <c r="C46" s="23" t="s">
        <v>9</v>
      </c>
      <c r="D46" s="23" t="s">
        <v>10</v>
      </c>
      <c r="E46" s="23"/>
      <c r="F46" s="23" t="s">
        <v>9</v>
      </c>
      <c r="G46" s="23" t="s">
        <v>10</v>
      </c>
      <c r="H46" s="23" t="s">
        <v>11</v>
      </c>
      <c r="I46" s="23"/>
      <c r="J46" s="23" t="s">
        <v>9</v>
      </c>
      <c r="K46" s="23" t="s">
        <v>10</v>
      </c>
      <c r="L46" s="23" t="s">
        <v>11</v>
      </c>
      <c r="M46" s="23"/>
      <c r="N46" s="23" t="s">
        <v>9</v>
      </c>
      <c r="O46" s="24" t="s">
        <v>10</v>
      </c>
      <c r="P46" s="25" t="s">
        <v>11</v>
      </c>
    </row>
    <row r="47" spans="2:16" ht="16.5" thickTop="1">
      <c r="B47" s="26" t="s">
        <v>22</v>
      </c>
      <c r="C47" s="27"/>
      <c r="D47" s="27"/>
      <c r="E47" s="27"/>
      <c r="F47" s="27"/>
      <c r="G47" s="27"/>
      <c r="H47" s="29"/>
      <c r="I47" s="29"/>
      <c r="J47" s="30"/>
      <c r="K47" s="27"/>
      <c r="L47" s="29"/>
      <c r="M47" s="29"/>
      <c r="N47" s="27"/>
      <c r="O47" s="27"/>
      <c r="P47" s="60"/>
    </row>
    <row r="48" spans="2:16" ht="15.75">
      <c r="B48" s="26" t="s">
        <v>23</v>
      </c>
      <c r="C48" s="27"/>
      <c r="D48" s="27"/>
      <c r="E48" s="27"/>
      <c r="F48" s="27"/>
      <c r="G48" s="27"/>
      <c r="H48" s="29"/>
      <c r="I48" s="29"/>
      <c r="J48" s="30"/>
      <c r="K48" s="27"/>
      <c r="L48" s="29"/>
      <c r="M48" s="29"/>
      <c r="N48" s="27"/>
      <c r="O48" s="27"/>
      <c r="P48" s="36"/>
    </row>
    <row r="49" spans="2:16" ht="15.75">
      <c r="B49" s="13"/>
      <c r="C49" s="32"/>
      <c r="D49" s="32"/>
      <c r="E49" s="32"/>
      <c r="F49" s="32"/>
      <c r="G49" s="32"/>
      <c r="H49" s="34"/>
      <c r="I49" s="34"/>
      <c r="J49" s="32"/>
      <c r="K49" s="32"/>
      <c r="L49" s="34"/>
      <c r="M49" s="34"/>
      <c r="N49" s="32"/>
      <c r="O49" s="32"/>
      <c r="P49" s="36"/>
    </row>
    <row r="50" spans="2:16" ht="15.75">
      <c r="B50" s="13" t="s">
        <v>24</v>
      </c>
      <c r="C50" s="32">
        <v>11</v>
      </c>
      <c r="D50" s="32">
        <v>2174532</v>
      </c>
      <c r="E50" s="32"/>
      <c r="F50" s="32">
        <v>4</v>
      </c>
      <c r="G50" s="32">
        <v>2174532</v>
      </c>
      <c r="H50" s="34">
        <f>G50/D50*100</f>
        <v>100</v>
      </c>
      <c r="I50" s="34"/>
      <c r="J50" s="32">
        <v>0</v>
      </c>
      <c r="K50" s="32">
        <v>0</v>
      </c>
      <c r="L50" s="34">
        <f>K50/D50*100</f>
        <v>0</v>
      </c>
      <c r="M50" s="34"/>
      <c r="N50" s="32">
        <v>2</v>
      </c>
      <c r="O50" s="32">
        <f>AJ50+BF50+BB50+CX50</f>
        <v>0</v>
      </c>
      <c r="P50" s="36">
        <v>0</v>
      </c>
    </row>
    <row r="51" spans="2:16" ht="15.75">
      <c r="B51" s="13" t="s">
        <v>45</v>
      </c>
      <c r="C51" s="32">
        <v>3</v>
      </c>
      <c r="D51" s="32">
        <v>0</v>
      </c>
      <c r="E51" s="32"/>
      <c r="F51" s="32">
        <v>0</v>
      </c>
      <c r="G51" s="32">
        <v>0</v>
      </c>
      <c r="H51" s="34">
        <v>0</v>
      </c>
      <c r="I51" s="34"/>
      <c r="J51" s="32">
        <v>0</v>
      </c>
      <c r="K51" s="32">
        <v>0</v>
      </c>
      <c r="L51" s="34">
        <v>0</v>
      </c>
      <c r="M51" s="34"/>
      <c r="N51" s="32">
        <v>0</v>
      </c>
      <c r="O51" s="32">
        <f>AJ51+BF51+BB51+CX51</f>
        <v>0</v>
      </c>
      <c r="P51" s="36">
        <v>0</v>
      </c>
    </row>
    <row r="52" spans="2:16" ht="15.75">
      <c r="B52" s="13" t="s">
        <v>25</v>
      </c>
      <c r="C52" s="32">
        <v>4</v>
      </c>
      <c r="D52" s="32">
        <v>50000</v>
      </c>
      <c r="E52" s="32"/>
      <c r="F52" s="32">
        <v>3</v>
      </c>
      <c r="G52" s="32">
        <v>50000</v>
      </c>
      <c r="H52" s="34">
        <f>G52/D52*100</f>
        <v>100</v>
      </c>
      <c r="I52" s="34"/>
      <c r="J52" s="32">
        <v>2</v>
      </c>
      <c r="K52" s="32">
        <v>0</v>
      </c>
      <c r="L52" s="34">
        <f>K52/D52*100</f>
        <v>0</v>
      </c>
      <c r="M52" s="34"/>
      <c r="N52" s="32">
        <v>2</v>
      </c>
      <c r="O52" s="32">
        <f>AJ52+BF52+BB52+CX52</f>
        <v>0</v>
      </c>
      <c r="P52" s="36">
        <v>0</v>
      </c>
    </row>
    <row r="53" spans="2:16" ht="15.75">
      <c r="B53" s="13" t="s">
        <v>32</v>
      </c>
      <c r="C53" s="32">
        <v>11</v>
      </c>
      <c r="D53" s="32">
        <v>10272674</v>
      </c>
      <c r="E53" s="32"/>
      <c r="F53" s="32">
        <v>8</v>
      </c>
      <c r="G53" s="32">
        <v>10000534</v>
      </c>
      <c r="H53" s="34">
        <f>G53/D53*100</f>
        <v>97.35083581937867</v>
      </c>
      <c r="I53" s="34"/>
      <c r="J53" s="32">
        <v>4</v>
      </c>
      <c r="K53" s="32">
        <v>5572018</v>
      </c>
      <c r="L53" s="34">
        <f>K53/D53*100</f>
        <v>54.24116447187948</v>
      </c>
      <c r="M53" s="34"/>
      <c r="N53" s="32">
        <v>1</v>
      </c>
      <c r="O53" s="32">
        <v>14950</v>
      </c>
      <c r="P53" s="36">
        <f>O53/D53*100</f>
        <v>0.1455317281556876</v>
      </c>
    </row>
    <row r="54" spans="2:16" ht="15.75">
      <c r="B54" s="13" t="s">
        <v>26</v>
      </c>
      <c r="C54" s="32">
        <v>8</v>
      </c>
      <c r="D54" s="32">
        <v>752145</v>
      </c>
      <c r="E54" s="32"/>
      <c r="F54" s="32">
        <v>6</v>
      </c>
      <c r="G54" s="32">
        <v>752145</v>
      </c>
      <c r="H54" s="34">
        <f>G54/D54*100</f>
        <v>100</v>
      </c>
      <c r="I54" s="34"/>
      <c r="J54" s="32">
        <v>2</v>
      </c>
      <c r="K54" s="32">
        <v>0</v>
      </c>
      <c r="L54" s="34">
        <f>K54/D54*100</f>
        <v>0</v>
      </c>
      <c r="M54" s="34"/>
      <c r="N54" s="32">
        <v>3</v>
      </c>
      <c r="O54" s="32">
        <f>AJ54+BF54+BB54+CX54</f>
        <v>0</v>
      </c>
      <c r="P54" s="36">
        <v>0</v>
      </c>
    </row>
    <row r="55" spans="2:16" ht="15.75">
      <c r="B55" s="13" t="s">
        <v>54</v>
      </c>
      <c r="C55" s="32">
        <v>1</v>
      </c>
      <c r="D55" s="32">
        <v>14000</v>
      </c>
      <c r="E55" s="32"/>
      <c r="F55" s="32">
        <v>1</v>
      </c>
      <c r="G55" s="32">
        <v>14000</v>
      </c>
      <c r="H55" s="34">
        <f>G55/D55*100</f>
        <v>100</v>
      </c>
      <c r="I55" s="34"/>
      <c r="J55" s="32">
        <v>0</v>
      </c>
      <c r="K55" s="32">
        <v>0</v>
      </c>
      <c r="L55" s="34">
        <f>K55/D55*100</f>
        <v>0</v>
      </c>
      <c r="M55" s="34"/>
      <c r="N55" s="32">
        <v>0</v>
      </c>
      <c r="O55" s="32">
        <f>AJ55+BF55+BB55+CX55</f>
        <v>0</v>
      </c>
      <c r="P55" s="36">
        <v>0</v>
      </c>
    </row>
    <row r="56" spans="2:16" ht="15.75">
      <c r="B56" s="13">
        <v>541211</v>
      </c>
      <c r="C56" s="32">
        <v>1</v>
      </c>
      <c r="D56" s="32">
        <v>24700</v>
      </c>
      <c r="E56" s="32"/>
      <c r="F56" s="32">
        <v>1</v>
      </c>
      <c r="G56" s="32">
        <v>24700</v>
      </c>
      <c r="H56" s="34">
        <f>G56/D56*100</f>
        <v>100</v>
      </c>
      <c r="I56" s="34"/>
      <c r="J56" s="32">
        <v>0</v>
      </c>
      <c r="K56" s="32">
        <v>0</v>
      </c>
      <c r="L56" s="34">
        <f>K56/D56*100</f>
        <v>0</v>
      </c>
      <c r="M56" s="34"/>
      <c r="N56" s="32">
        <v>0</v>
      </c>
      <c r="O56" s="32">
        <f>AJ56+BF56+BB56+CX56</f>
        <v>0</v>
      </c>
      <c r="P56" s="36">
        <v>0</v>
      </c>
    </row>
    <row r="57" spans="2:16" ht="15.75">
      <c r="B57" s="13" t="s">
        <v>55</v>
      </c>
      <c r="C57" s="32">
        <v>2</v>
      </c>
      <c r="D57" s="32">
        <v>10000</v>
      </c>
      <c r="E57" s="32"/>
      <c r="F57" s="32">
        <v>0</v>
      </c>
      <c r="G57" s="32">
        <v>0</v>
      </c>
      <c r="H57" s="34">
        <v>0</v>
      </c>
      <c r="I57" s="34"/>
      <c r="J57" s="32">
        <v>0</v>
      </c>
      <c r="K57" s="32">
        <v>0</v>
      </c>
      <c r="L57" s="34">
        <v>0</v>
      </c>
      <c r="M57" s="34"/>
      <c r="N57" s="32">
        <v>0</v>
      </c>
      <c r="O57" s="32">
        <f>AJ57+BF57+BB57+CX57</f>
        <v>0</v>
      </c>
      <c r="P57" s="36">
        <v>0</v>
      </c>
    </row>
    <row r="58" spans="2:16" ht="15.75">
      <c r="B58" s="13" t="s">
        <v>56</v>
      </c>
      <c r="C58" s="32">
        <v>1</v>
      </c>
      <c r="D58" s="32">
        <v>30179</v>
      </c>
      <c r="E58" s="32"/>
      <c r="F58" s="32">
        <v>0</v>
      </c>
      <c r="G58" s="32">
        <v>0</v>
      </c>
      <c r="H58" s="34">
        <v>0</v>
      </c>
      <c r="I58" s="34"/>
      <c r="J58" s="32">
        <v>0</v>
      </c>
      <c r="K58" s="32">
        <v>0</v>
      </c>
      <c r="L58" s="34">
        <v>0</v>
      </c>
      <c r="M58" s="34"/>
      <c r="N58" s="32">
        <v>1</v>
      </c>
      <c r="O58" s="32">
        <v>30179</v>
      </c>
      <c r="P58" s="36">
        <f>O58/D58*100</f>
        <v>100</v>
      </c>
    </row>
    <row r="59" spans="2:16" ht="15.75">
      <c r="B59" s="13" t="s">
        <v>41</v>
      </c>
      <c r="C59" s="32">
        <v>3</v>
      </c>
      <c r="D59" s="32">
        <v>99960</v>
      </c>
      <c r="E59" s="32"/>
      <c r="F59" s="32">
        <v>1</v>
      </c>
      <c r="G59" s="32">
        <v>99960</v>
      </c>
      <c r="H59" s="34">
        <f>G59/D59*100</f>
        <v>100</v>
      </c>
      <c r="I59" s="34"/>
      <c r="J59" s="32">
        <v>0</v>
      </c>
      <c r="K59" s="32">
        <v>0</v>
      </c>
      <c r="L59" s="34">
        <v>0</v>
      </c>
      <c r="M59" s="34"/>
      <c r="N59" s="32">
        <v>0</v>
      </c>
      <c r="O59" s="32">
        <f>AJ59+BF59+BB59+CX59</f>
        <v>0</v>
      </c>
      <c r="P59" s="36">
        <v>0</v>
      </c>
    </row>
    <row r="60" spans="2:16" ht="15.75">
      <c r="B60" s="13" t="s">
        <v>57</v>
      </c>
      <c r="C60" s="32">
        <v>1</v>
      </c>
      <c r="D60" s="100"/>
      <c r="E60" s="32"/>
      <c r="F60" s="32">
        <v>0</v>
      </c>
      <c r="G60" s="32">
        <v>0</v>
      </c>
      <c r="H60" s="34">
        <v>0</v>
      </c>
      <c r="I60" s="34"/>
      <c r="J60" s="32">
        <v>0</v>
      </c>
      <c r="K60" s="32">
        <v>0</v>
      </c>
      <c r="L60" s="34">
        <v>0</v>
      </c>
      <c r="M60" s="34"/>
      <c r="N60" s="32">
        <v>0</v>
      </c>
      <c r="O60" s="32">
        <f>AJ60+BF60+BB60+CX60</f>
        <v>0</v>
      </c>
      <c r="P60" s="36">
        <v>0</v>
      </c>
    </row>
    <row r="61" spans="2:16" ht="15.75">
      <c r="B61" s="13" t="s">
        <v>33</v>
      </c>
      <c r="C61" s="32">
        <v>1</v>
      </c>
      <c r="D61" s="32">
        <v>93067</v>
      </c>
      <c r="E61" s="32"/>
      <c r="F61" s="32">
        <v>1</v>
      </c>
      <c r="G61" s="32">
        <v>93067</v>
      </c>
      <c r="H61" s="34">
        <f>G61/D61*100</f>
        <v>100</v>
      </c>
      <c r="I61" s="34"/>
      <c r="J61" s="32">
        <v>1</v>
      </c>
      <c r="K61" s="32">
        <v>93067</v>
      </c>
      <c r="L61" s="34">
        <f>K61/D61*100</f>
        <v>100</v>
      </c>
      <c r="M61" s="34"/>
      <c r="N61" s="32">
        <v>1</v>
      </c>
      <c r="O61" s="32">
        <v>93067</v>
      </c>
      <c r="P61" s="36">
        <f>O61/D61*100</f>
        <v>100</v>
      </c>
    </row>
    <row r="62" spans="2:16" ht="15.75">
      <c r="B62" s="13" t="s">
        <v>58</v>
      </c>
      <c r="C62" s="32">
        <v>1</v>
      </c>
      <c r="D62" s="32">
        <v>0</v>
      </c>
      <c r="E62" s="32"/>
      <c r="F62" s="32">
        <v>1</v>
      </c>
      <c r="G62" s="32">
        <v>0</v>
      </c>
      <c r="H62" s="34">
        <v>0</v>
      </c>
      <c r="I62" s="34"/>
      <c r="J62" s="32">
        <v>0</v>
      </c>
      <c r="K62" s="32">
        <v>0</v>
      </c>
      <c r="L62" s="34">
        <v>0</v>
      </c>
      <c r="M62" s="34"/>
      <c r="N62" s="32">
        <v>0</v>
      </c>
      <c r="O62" s="32">
        <f>AJ62+BF62+BB62+CX62</f>
        <v>0</v>
      </c>
      <c r="P62" s="36">
        <v>0</v>
      </c>
    </row>
    <row r="63" spans="2:16" ht="15.75">
      <c r="B63" s="13" t="s">
        <v>59</v>
      </c>
      <c r="C63" s="32">
        <v>1</v>
      </c>
      <c r="D63" s="32">
        <v>0</v>
      </c>
      <c r="E63" s="32"/>
      <c r="F63" s="32">
        <v>1</v>
      </c>
      <c r="G63" s="32">
        <v>0</v>
      </c>
      <c r="H63" s="34">
        <v>0</v>
      </c>
      <c r="I63" s="34"/>
      <c r="J63" s="32">
        <v>0</v>
      </c>
      <c r="K63" s="32">
        <v>0</v>
      </c>
      <c r="L63" s="34">
        <v>0</v>
      </c>
      <c r="M63" s="34"/>
      <c r="N63" s="32">
        <v>0</v>
      </c>
      <c r="O63" s="32">
        <f>AJ63+BF63+BB63+CX63</f>
        <v>0</v>
      </c>
      <c r="P63" s="36">
        <v>0</v>
      </c>
    </row>
    <row r="64" spans="2:16" ht="15.75">
      <c r="B64" s="99" t="s">
        <v>46</v>
      </c>
      <c r="C64" s="100">
        <v>8</v>
      </c>
      <c r="D64" s="100">
        <v>2766678</v>
      </c>
      <c r="E64" s="100"/>
      <c r="F64" s="100">
        <v>8</v>
      </c>
      <c r="G64" s="100">
        <v>2766678</v>
      </c>
      <c r="H64" s="101">
        <f>G64/D64*100</f>
        <v>100</v>
      </c>
      <c r="I64" s="101"/>
      <c r="J64" s="100">
        <v>2</v>
      </c>
      <c r="K64" s="100">
        <v>1485935</v>
      </c>
      <c r="L64" s="101">
        <f>K64/D64*100</f>
        <v>53.708273966106646</v>
      </c>
      <c r="M64" s="101"/>
      <c r="N64" s="100">
        <v>2</v>
      </c>
      <c r="O64" s="100">
        <v>55819</v>
      </c>
      <c r="P64" s="36">
        <f>O64/D64*100</f>
        <v>2.0175459522214005</v>
      </c>
    </row>
    <row r="65" spans="2:16" ht="15.75">
      <c r="B65" s="99" t="s">
        <v>60</v>
      </c>
      <c r="C65" s="100">
        <v>13</v>
      </c>
      <c r="D65" s="100">
        <v>129107</v>
      </c>
      <c r="E65" s="100"/>
      <c r="F65" s="100">
        <v>13</v>
      </c>
      <c r="G65" s="100">
        <v>129107</v>
      </c>
      <c r="H65" s="101">
        <f>G65/D65*100</f>
        <v>100</v>
      </c>
      <c r="I65" s="101"/>
      <c r="J65" s="100">
        <v>1</v>
      </c>
      <c r="K65" s="100">
        <v>88911</v>
      </c>
      <c r="L65" s="101">
        <f>K65/D65*100</f>
        <v>68.86613429171152</v>
      </c>
      <c r="M65" s="101"/>
      <c r="N65" s="100">
        <v>5</v>
      </c>
      <c r="O65" s="100">
        <v>98991</v>
      </c>
      <c r="P65" s="36">
        <f>O65/D65*100</f>
        <v>76.67361181035885</v>
      </c>
    </row>
    <row r="66" spans="2:16" ht="15.75">
      <c r="B66" s="13" t="s">
        <v>34</v>
      </c>
      <c r="C66" s="32">
        <v>8</v>
      </c>
      <c r="D66" s="32">
        <v>862242</v>
      </c>
      <c r="E66" s="32"/>
      <c r="F66" s="32">
        <v>7</v>
      </c>
      <c r="G66" s="32">
        <v>836242</v>
      </c>
      <c r="H66" s="34">
        <f>G66/D66*100</f>
        <v>96.98460525003422</v>
      </c>
      <c r="I66" s="34"/>
      <c r="J66" s="32">
        <v>5</v>
      </c>
      <c r="K66" s="32">
        <v>794751</v>
      </c>
      <c r="L66" s="34">
        <f>K66/D66*100</f>
        <v>92.17261511269457</v>
      </c>
      <c r="M66" s="34"/>
      <c r="N66" s="32">
        <v>2</v>
      </c>
      <c r="O66" s="32">
        <v>464100</v>
      </c>
      <c r="P66" s="36">
        <f>O66/D66*100</f>
        <v>53.824796286889296</v>
      </c>
    </row>
    <row r="67" spans="2:16" ht="15.75">
      <c r="B67" s="13" t="s">
        <v>61</v>
      </c>
      <c r="C67" s="32">
        <v>27</v>
      </c>
      <c r="D67" s="32">
        <v>5343328</v>
      </c>
      <c r="E67" s="32"/>
      <c r="F67" s="32">
        <v>24</v>
      </c>
      <c r="G67" s="32">
        <v>3910505</v>
      </c>
      <c r="H67" s="34">
        <f>G67/D67*100</f>
        <v>73.18482039657681</v>
      </c>
      <c r="I67" s="34"/>
      <c r="J67" s="32">
        <v>2</v>
      </c>
      <c r="K67" s="32">
        <v>346149</v>
      </c>
      <c r="L67" s="34">
        <f>K67/D67*100</f>
        <v>6.4781536899849685</v>
      </c>
      <c r="M67" s="34"/>
      <c r="N67" s="32">
        <v>0</v>
      </c>
      <c r="O67" s="32">
        <v>0</v>
      </c>
      <c r="P67" s="36">
        <v>0</v>
      </c>
    </row>
    <row r="68" spans="2:16" ht="15.75">
      <c r="B68" s="13" t="s">
        <v>62</v>
      </c>
      <c r="C68" s="32">
        <v>1</v>
      </c>
      <c r="D68" s="32">
        <v>0</v>
      </c>
      <c r="E68" s="32"/>
      <c r="F68" s="32">
        <v>1</v>
      </c>
      <c r="G68" s="32">
        <v>0</v>
      </c>
      <c r="H68" s="34">
        <v>0</v>
      </c>
      <c r="I68" s="34"/>
      <c r="J68" s="32">
        <v>0</v>
      </c>
      <c r="K68" s="32">
        <v>0</v>
      </c>
      <c r="L68" s="34">
        <v>0</v>
      </c>
      <c r="M68" s="34"/>
      <c r="N68" s="32">
        <v>0</v>
      </c>
      <c r="O68" s="32">
        <v>0</v>
      </c>
      <c r="P68" s="36">
        <v>0</v>
      </c>
    </row>
    <row r="69" spans="2:16" ht="15.75">
      <c r="B69" s="13" t="s">
        <v>63</v>
      </c>
      <c r="C69" s="32">
        <v>1</v>
      </c>
      <c r="D69" s="100">
        <v>0</v>
      </c>
      <c r="E69" s="32"/>
      <c r="F69" s="32">
        <v>1</v>
      </c>
      <c r="G69" s="100">
        <v>0</v>
      </c>
      <c r="H69" s="34">
        <v>0</v>
      </c>
      <c r="I69" s="34"/>
      <c r="J69" s="32">
        <v>0</v>
      </c>
      <c r="K69" s="32">
        <v>0</v>
      </c>
      <c r="L69" s="34">
        <v>0</v>
      </c>
      <c r="M69" s="34"/>
      <c r="N69" s="32">
        <v>0</v>
      </c>
      <c r="O69" s="32">
        <v>0</v>
      </c>
      <c r="P69" s="36">
        <v>0</v>
      </c>
    </row>
    <row r="70" spans="2:16" ht="15.75">
      <c r="B70" s="13" t="s">
        <v>40</v>
      </c>
      <c r="C70" s="32">
        <v>1</v>
      </c>
      <c r="D70" s="32">
        <v>295246</v>
      </c>
      <c r="E70" s="32"/>
      <c r="F70" s="32">
        <v>1</v>
      </c>
      <c r="G70" s="32">
        <v>295246</v>
      </c>
      <c r="H70" s="34">
        <f aca="true" t="shared" si="5" ref="H70:H79">G70/D70*100</f>
        <v>100</v>
      </c>
      <c r="I70" s="34"/>
      <c r="J70" s="32">
        <v>1</v>
      </c>
      <c r="K70" s="32">
        <v>295246</v>
      </c>
      <c r="L70" s="34">
        <f aca="true" t="shared" si="6" ref="L70:L79">K70/D70*100</f>
        <v>100</v>
      </c>
      <c r="M70" s="34"/>
      <c r="N70" s="32">
        <v>1</v>
      </c>
      <c r="O70" s="32">
        <v>295246</v>
      </c>
      <c r="P70" s="36">
        <f>O70/D70*100</f>
        <v>100</v>
      </c>
    </row>
    <row r="71" spans="2:16" ht="15.75">
      <c r="B71" s="13" t="s">
        <v>64</v>
      </c>
      <c r="C71" s="32">
        <v>2</v>
      </c>
      <c r="D71" s="32">
        <v>1692782</v>
      </c>
      <c r="E71" s="32"/>
      <c r="F71" s="32">
        <v>0</v>
      </c>
      <c r="G71" s="32">
        <v>0</v>
      </c>
      <c r="H71" s="34">
        <f t="shared" si="5"/>
        <v>0</v>
      </c>
      <c r="I71" s="34"/>
      <c r="J71" s="32">
        <v>0</v>
      </c>
      <c r="K71" s="32">
        <v>0</v>
      </c>
      <c r="L71" s="34">
        <f t="shared" si="6"/>
        <v>0</v>
      </c>
      <c r="M71" s="34"/>
      <c r="N71" s="32">
        <v>2</v>
      </c>
      <c r="O71" s="32">
        <v>1692782</v>
      </c>
      <c r="P71" s="36">
        <f>O71/D71*100</f>
        <v>100</v>
      </c>
    </row>
    <row r="72" spans="2:16" ht="15.75">
      <c r="B72" s="13" t="s">
        <v>65</v>
      </c>
      <c r="C72" s="32">
        <v>2</v>
      </c>
      <c r="D72" s="32">
        <v>684646</v>
      </c>
      <c r="E72" s="32"/>
      <c r="F72" s="32">
        <v>0</v>
      </c>
      <c r="G72" s="32">
        <v>0</v>
      </c>
      <c r="H72" s="34">
        <f t="shared" si="5"/>
        <v>0</v>
      </c>
      <c r="I72" s="34"/>
      <c r="J72" s="32">
        <v>0</v>
      </c>
      <c r="K72" s="32">
        <v>0</v>
      </c>
      <c r="L72" s="34">
        <f t="shared" si="6"/>
        <v>0</v>
      </c>
      <c r="M72" s="34"/>
      <c r="N72" s="32">
        <v>2</v>
      </c>
      <c r="O72" s="32">
        <v>684646</v>
      </c>
      <c r="P72" s="36">
        <f>O72/D72*100</f>
        <v>100</v>
      </c>
    </row>
    <row r="73" spans="2:16" ht="15.75">
      <c r="B73" s="13">
        <v>541219</v>
      </c>
      <c r="C73" s="32">
        <v>10</v>
      </c>
      <c r="D73" s="32">
        <v>19104</v>
      </c>
      <c r="E73" s="32"/>
      <c r="F73" s="32">
        <v>10</v>
      </c>
      <c r="G73" s="32">
        <v>19104</v>
      </c>
      <c r="H73" s="34">
        <f t="shared" si="5"/>
        <v>100</v>
      </c>
      <c r="I73" s="34"/>
      <c r="J73" s="32">
        <v>0</v>
      </c>
      <c r="K73" s="32">
        <v>0</v>
      </c>
      <c r="L73" s="34">
        <f t="shared" si="6"/>
        <v>0</v>
      </c>
      <c r="M73" s="34"/>
      <c r="N73" s="32">
        <v>0</v>
      </c>
      <c r="O73" s="32">
        <v>0</v>
      </c>
      <c r="P73" s="36">
        <v>0</v>
      </c>
    </row>
    <row r="74" spans="2:16" ht="15.75">
      <c r="B74" s="13" t="s">
        <v>42</v>
      </c>
      <c r="C74" s="32">
        <v>6</v>
      </c>
      <c r="D74" s="32">
        <v>258785</v>
      </c>
      <c r="E74" s="32"/>
      <c r="F74" s="32">
        <v>5</v>
      </c>
      <c r="G74" s="32">
        <v>55025</v>
      </c>
      <c r="H74" s="34">
        <f t="shared" si="5"/>
        <v>21.262824352261532</v>
      </c>
      <c r="I74" s="34"/>
      <c r="J74" s="32">
        <v>0</v>
      </c>
      <c r="K74" s="32">
        <v>0</v>
      </c>
      <c r="L74" s="34">
        <f t="shared" si="6"/>
        <v>0</v>
      </c>
      <c r="M74" s="34"/>
      <c r="N74" s="32">
        <v>2</v>
      </c>
      <c r="O74" s="32">
        <v>3950</v>
      </c>
      <c r="P74" s="36">
        <f aca="true" t="shared" si="7" ref="P74:P79">O74/D74*100</f>
        <v>1.526363583669842</v>
      </c>
    </row>
    <row r="75" spans="2:16" ht="15.75">
      <c r="B75" s="13" t="s">
        <v>66</v>
      </c>
      <c r="C75" s="32">
        <v>1</v>
      </c>
      <c r="D75" s="32">
        <v>8366</v>
      </c>
      <c r="E75" s="32"/>
      <c r="F75" s="32">
        <v>1</v>
      </c>
      <c r="G75" s="32">
        <v>8366</v>
      </c>
      <c r="H75" s="34">
        <f t="shared" si="5"/>
        <v>100</v>
      </c>
      <c r="I75" s="34"/>
      <c r="J75" s="32">
        <v>0</v>
      </c>
      <c r="K75" s="32">
        <v>0</v>
      </c>
      <c r="L75" s="34">
        <f t="shared" si="6"/>
        <v>0</v>
      </c>
      <c r="M75" s="34"/>
      <c r="N75" s="32">
        <v>0</v>
      </c>
      <c r="O75" s="32">
        <v>0</v>
      </c>
      <c r="P75" s="36">
        <f t="shared" si="7"/>
        <v>0</v>
      </c>
    </row>
    <row r="76" spans="2:16" ht="15.75">
      <c r="B76" s="13" t="s">
        <v>67</v>
      </c>
      <c r="C76" s="32">
        <v>1</v>
      </c>
      <c r="D76" s="32">
        <v>4800</v>
      </c>
      <c r="E76" s="32"/>
      <c r="F76" s="32">
        <v>0</v>
      </c>
      <c r="G76" s="32">
        <v>0</v>
      </c>
      <c r="H76" s="34">
        <f t="shared" si="5"/>
        <v>0</v>
      </c>
      <c r="I76" s="34"/>
      <c r="J76" s="32">
        <v>0</v>
      </c>
      <c r="K76" s="32">
        <v>0</v>
      </c>
      <c r="L76" s="34">
        <f t="shared" si="6"/>
        <v>0</v>
      </c>
      <c r="M76" s="34"/>
      <c r="N76" s="32">
        <v>0</v>
      </c>
      <c r="O76" s="32">
        <v>0</v>
      </c>
      <c r="P76" s="36">
        <f t="shared" si="7"/>
        <v>0</v>
      </c>
    </row>
    <row r="77" spans="2:16" ht="15.75">
      <c r="B77" s="13" t="s">
        <v>68</v>
      </c>
      <c r="C77" s="32">
        <v>1</v>
      </c>
      <c r="D77" s="32">
        <v>5143</v>
      </c>
      <c r="E77" s="32"/>
      <c r="F77" s="32">
        <v>1</v>
      </c>
      <c r="G77" s="32">
        <v>5143</v>
      </c>
      <c r="H77" s="34">
        <f t="shared" si="5"/>
        <v>100</v>
      </c>
      <c r="I77" s="34"/>
      <c r="J77" s="32">
        <v>0</v>
      </c>
      <c r="K77" s="32">
        <v>0</v>
      </c>
      <c r="L77" s="34">
        <f t="shared" si="6"/>
        <v>0</v>
      </c>
      <c r="M77" s="34"/>
      <c r="N77" s="32">
        <v>1</v>
      </c>
      <c r="O77" s="32">
        <v>5143</v>
      </c>
      <c r="P77" s="36">
        <f t="shared" si="7"/>
        <v>100</v>
      </c>
    </row>
    <row r="78" spans="2:16" ht="15.75">
      <c r="B78" s="13" t="s">
        <v>47</v>
      </c>
      <c r="C78" s="32">
        <v>3</v>
      </c>
      <c r="D78" s="32">
        <v>837797</v>
      </c>
      <c r="E78" s="32"/>
      <c r="F78" s="32">
        <v>3</v>
      </c>
      <c r="G78" s="32">
        <v>837797</v>
      </c>
      <c r="H78" s="34">
        <f t="shared" si="5"/>
        <v>100</v>
      </c>
      <c r="I78" s="34"/>
      <c r="J78" s="32">
        <v>0</v>
      </c>
      <c r="K78" s="32">
        <v>0</v>
      </c>
      <c r="L78" s="34">
        <f t="shared" si="6"/>
        <v>0</v>
      </c>
      <c r="M78" s="34"/>
      <c r="N78" s="32">
        <v>0</v>
      </c>
      <c r="O78" s="32">
        <v>0</v>
      </c>
      <c r="P78" s="36">
        <f t="shared" si="7"/>
        <v>0</v>
      </c>
    </row>
    <row r="79" spans="2:16" ht="15.75">
      <c r="B79" s="13" t="s">
        <v>43</v>
      </c>
      <c r="C79" s="32">
        <v>19</v>
      </c>
      <c r="D79" s="32">
        <v>1171302</v>
      </c>
      <c r="E79" s="32"/>
      <c r="F79" s="32">
        <v>11</v>
      </c>
      <c r="G79" s="32">
        <v>897308</v>
      </c>
      <c r="H79" s="34">
        <f t="shared" si="5"/>
        <v>76.60774078760217</v>
      </c>
      <c r="I79" s="34"/>
      <c r="J79" s="32">
        <v>11</v>
      </c>
      <c r="K79" s="32">
        <v>897308</v>
      </c>
      <c r="L79" s="34">
        <f t="shared" si="6"/>
        <v>76.60774078760217</v>
      </c>
      <c r="M79" s="34"/>
      <c r="N79" s="32">
        <v>8</v>
      </c>
      <c r="O79" s="32">
        <v>961736</v>
      </c>
      <c r="P79" s="36">
        <f t="shared" si="7"/>
        <v>82.10828633435271</v>
      </c>
    </row>
    <row r="80" spans="2:16" ht="15.75">
      <c r="B80" s="13" t="s">
        <v>69</v>
      </c>
      <c r="C80" s="32">
        <v>2</v>
      </c>
      <c r="D80" s="32">
        <v>0</v>
      </c>
      <c r="E80" s="32"/>
      <c r="F80" s="32">
        <v>2</v>
      </c>
      <c r="G80" s="32">
        <v>0</v>
      </c>
      <c r="H80" s="34">
        <v>0</v>
      </c>
      <c r="I80" s="34"/>
      <c r="J80" s="32">
        <v>0</v>
      </c>
      <c r="K80" s="32">
        <v>0</v>
      </c>
      <c r="L80" s="34">
        <v>0</v>
      </c>
      <c r="M80" s="34"/>
      <c r="N80" s="32">
        <v>0</v>
      </c>
      <c r="O80" s="32">
        <v>0</v>
      </c>
      <c r="P80" s="36">
        <v>0</v>
      </c>
    </row>
    <row r="81" spans="2:16" ht="15.75">
      <c r="B81" s="13" t="s">
        <v>70</v>
      </c>
      <c r="C81" s="32">
        <v>1</v>
      </c>
      <c r="D81" s="32">
        <v>36011</v>
      </c>
      <c r="E81" s="32"/>
      <c r="F81" s="32">
        <v>0</v>
      </c>
      <c r="G81" s="32">
        <v>0</v>
      </c>
      <c r="H81" s="34">
        <f>G81/D81*100</f>
        <v>0</v>
      </c>
      <c r="I81" s="34"/>
      <c r="J81" s="32">
        <v>0</v>
      </c>
      <c r="K81" s="32">
        <v>0</v>
      </c>
      <c r="L81" s="34">
        <v>0</v>
      </c>
      <c r="M81" s="34"/>
      <c r="N81" s="32">
        <v>0</v>
      </c>
      <c r="O81" s="32">
        <v>0</v>
      </c>
      <c r="P81" s="36">
        <v>0</v>
      </c>
    </row>
    <row r="82" spans="2:16" ht="15.75">
      <c r="B82" s="13" t="s">
        <v>35</v>
      </c>
      <c r="C82" s="32">
        <v>1</v>
      </c>
      <c r="D82" s="32">
        <v>0</v>
      </c>
      <c r="E82" s="32"/>
      <c r="F82" s="32">
        <v>1</v>
      </c>
      <c r="G82" s="32">
        <v>0</v>
      </c>
      <c r="H82" s="34">
        <v>0</v>
      </c>
      <c r="I82" s="34"/>
      <c r="J82" s="32">
        <v>0</v>
      </c>
      <c r="K82" s="32">
        <v>0</v>
      </c>
      <c r="L82" s="34">
        <v>0</v>
      </c>
      <c r="M82" s="34"/>
      <c r="N82" s="32">
        <v>0</v>
      </c>
      <c r="O82" s="32">
        <v>0</v>
      </c>
      <c r="P82" s="36">
        <v>0</v>
      </c>
    </row>
    <row r="83" spans="2:16" ht="15.75">
      <c r="B83" s="13" t="s">
        <v>71</v>
      </c>
      <c r="C83" s="32">
        <v>1</v>
      </c>
      <c r="D83" s="32">
        <v>7200</v>
      </c>
      <c r="E83" s="32"/>
      <c r="F83" s="32">
        <v>1</v>
      </c>
      <c r="G83" s="32">
        <v>7200</v>
      </c>
      <c r="H83" s="34">
        <f>G83/D83*100</f>
        <v>100</v>
      </c>
      <c r="I83" s="34"/>
      <c r="J83" s="32">
        <v>0</v>
      </c>
      <c r="K83" s="32">
        <v>0</v>
      </c>
      <c r="L83" s="34">
        <f>K83/D83*100</f>
        <v>0</v>
      </c>
      <c r="M83" s="34"/>
      <c r="N83" s="32">
        <v>0</v>
      </c>
      <c r="O83" s="32">
        <v>0</v>
      </c>
      <c r="P83" s="36">
        <f>O83/D83*100</f>
        <v>0</v>
      </c>
    </row>
    <row r="84" spans="2:16" ht="15.75">
      <c r="B84" s="13" t="s">
        <v>72</v>
      </c>
      <c r="C84" s="32">
        <v>3</v>
      </c>
      <c r="D84" s="32">
        <v>64428</v>
      </c>
      <c r="E84" s="32"/>
      <c r="F84" s="32">
        <v>3</v>
      </c>
      <c r="G84" s="32">
        <v>64428</v>
      </c>
      <c r="H84" s="34">
        <f>G84/D84*100</f>
        <v>100</v>
      </c>
      <c r="I84" s="34"/>
      <c r="J84" s="32">
        <v>3</v>
      </c>
      <c r="K84" s="32">
        <v>64428</v>
      </c>
      <c r="L84" s="34">
        <f>K84/D84*100</f>
        <v>100</v>
      </c>
      <c r="M84" s="34"/>
      <c r="N84" s="32">
        <v>0</v>
      </c>
      <c r="O84" s="32">
        <v>0</v>
      </c>
      <c r="P84" s="36">
        <f>O84/D84*100</f>
        <v>0</v>
      </c>
    </row>
    <row r="85" spans="2:16" ht="15.75">
      <c r="B85" s="13" t="s">
        <v>48</v>
      </c>
      <c r="C85" s="32">
        <v>2</v>
      </c>
      <c r="D85" s="32">
        <v>770259</v>
      </c>
      <c r="E85" s="32"/>
      <c r="F85" s="32">
        <v>2</v>
      </c>
      <c r="G85" s="32">
        <v>770259</v>
      </c>
      <c r="H85" s="34">
        <f aca="true" t="shared" si="8" ref="H85:H92">G85/D85*100</f>
        <v>100</v>
      </c>
      <c r="I85" s="34"/>
      <c r="J85" s="32">
        <v>0</v>
      </c>
      <c r="K85" s="32">
        <v>0</v>
      </c>
      <c r="L85" s="34">
        <f aca="true" t="shared" si="9" ref="L85:L92">K85/D85*100</f>
        <v>0</v>
      </c>
      <c r="M85" s="34"/>
      <c r="N85" s="32">
        <v>2</v>
      </c>
      <c r="O85" s="32">
        <v>770259</v>
      </c>
      <c r="P85" s="36">
        <f aca="true" t="shared" si="10" ref="P85:P92">O85/D85*100</f>
        <v>100</v>
      </c>
    </row>
    <row r="86" spans="2:16" ht="15.75">
      <c r="B86" s="13" t="s">
        <v>27</v>
      </c>
      <c r="C86" s="32">
        <v>12</v>
      </c>
      <c r="D86" s="32">
        <v>1169970</v>
      </c>
      <c r="E86" s="32"/>
      <c r="F86" s="32">
        <v>12</v>
      </c>
      <c r="G86" s="32">
        <v>1169970</v>
      </c>
      <c r="H86" s="34">
        <f t="shared" si="8"/>
        <v>100</v>
      </c>
      <c r="I86" s="34"/>
      <c r="J86" s="32">
        <v>0</v>
      </c>
      <c r="K86" s="32">
        <v>0</v>
      </c>
      <c r="L86" s="34">
        <f t="shared" si="9"/>
        <v>0</v>
      </c>
      <c r="M86" s="34"/>
      <c r="N86" s="32">
        <v>10</v>
      </c>
      <c r="O86" s="32">
        <v>1065240</v>
      </c>
      <c r="P86" s="36">
        <f t="shared" si="10"/>
        <v>91.04848842278007</v>
      </c>
    </row>
    <row r="87" spans="2:16" ht="15.75">
      <c r="B87" s="13" t="s">
        <v>73</v>
      </c>
      <c r="C87" s="32">
        <v>1</v>
      </c>
      <c r="D87" s="32">
        <v>27152</v>
      </c>
      <c r="E87" s="32"/>
      <c r="F87" s="32">
        <v>1</v>
      </c>
      <c r="G87" s="32">
        <v>27152</v>
      </c>
      <c r="H87" s="34">
        <f>G87/D87*100</f>
        <v>100</v>
      </c>
      <c r="I87" s="34"/>
      <c r="J87" s="32">
        <v>0</v>
      </c>
      <c r="K87" s="32">
        <v>0</v>
      </c>
      <c r="L87" s="34">
        <f t="shared" si="9"/>
        <v>0</v>
      </c>
      <c r="M87" s="34"/>
      <c r="N87" s="32">
        <v>1</v>
      </c>
      <c r="O87" s="32">
        <v>27152</v>
      </c>
      <c r="P87" s="36">
        <f t="shared" si="10"/>
        <v>100</v>
      </c>
    </row>
    <row r="88" spans="2:16" ht="15.75">
      <c r="B88" s="13" t="s">
        <v>28</v>
      </c>
      <c r="C88" s="32">
        <v>18</v>
      </c>
      <c r="D88" s="32">
        <v>234672</v>
      </c>
      <c r="E88" s="32"/>
      <c r="F88" s="32">
        <v>18</v>
      </c>
      <c r="G88" s="32">
        <v>234672</v>
      </c>
      <c r="H88" s="34">
        <f t="shared" si="8"/>
        <v>100</v>
      </c>
      <c r="I88" s="34"/>
      <c r="J88" s="32">
        <v>0</v>
      </c>
      <c r="K88" s="32">
        <v>0</v>
      </c>
      <c r="L88" s="34">
        <f t="shared" si="9"/>
        <v>0</v>
      </c>
      <c r="M88" s="34"/>
      <c r="N88" s="32">
        <v>18</v>
      </c>
      <c r="O88" s="32">
        <v>234672</v>
      </c>
      <c r="P88" s="36">
        <f t="shared" si="10"/>
        <v>100</v>
      </c>
    </row>
    <row r="89" spans="2:16" ht="15.75">
      <c r="B89" s="13" t="s">
        <v>74</v>
      </c>
      <c r="C89" s="32">
        <v>4</v>
      </c>
      <c r="D89" s="32">
        <v>16000</v>
      </c>
      <c r="E89" s="32"/>
      <c r="F89" s="32">
        <v>4</v>
      </c>
      <c r="G89" s="32">
        <v>16000</v>
      </c>
      <c r="H89" s="34">
        <f t="shared" si="8"/>
        <v>100</v>
      </c>
      <c r="I89" s="34"/>
      <c r="J89" s="32">
        <v>0</v>
      </c>
      <c r="K89" s="32">
        <v>0</v>
      </c>
      <c r="L89" s="34">
        <f t="shared" si="9"/>
        <v>0</v>
      </c>
      <c r="M89" s="34"/>
      <c r="N89" s="32">
        <v>3</v>
      </c>
      <c r="O89" s="32">
        <v>16000</v>
      </c>
      <c r="P89" s="36">
        <f t="shared" si="10"/>
        <v>100</v>
      </c>
    </row>
    <row r="90" spans="2:16" ht="15.75">
      <c r="B90" s="13" t="s">
        <v>29</v>
      </c>
      <c r="C90" s="32">
        <v>6</v>
      </c>
      <c r="D90" s="32">
        <v>944021</v>
      </c>
      <c r="E90" s="32"/>
      <c r="F90" s="32">
        <v>5</v>
      </c>
      <c r="G90" s="32">
        <v>862187</v>
      </c>
      <c r="H90" s="34">
        <f t="shared" si="8"/>
        <v>91.33133690881876</v>
      </c>
      <c r="I90" s="34"/>
      <c r="J90" s="32">
        <v>1</v>
      </c>
      <c r="K90" s="32">
        <v>3000</v>
      </c>
      <c r="L90" s="34">
        <f t="shared" si="9"/>
        <v>0.3177895406987768</v>
      </c>
      <c r="M90" s="34"/>
      <c r="N90" s="32">
        <v>6</v>
      </c>
      <c r="O90" s="32">
        <v>944020</v>
      </c>
      <c r="P90" s="36">
        <f t="shared" si="10"/>
        <v>99.9998940701531</v>
      </c>
    </row>
    <row r="91" spans="2:16" ht="15.75">
      <c r="B91" s="13" t="s">
        <v>49</v>
      </c>
      <c r="C91" s="32">
        <v>1</v>
      </c>
      <c r="D91" s="32">
        <v>2000</v>
      </c>
      <c r="E91" s="32"/>
      <c r="F91" s="32">
        <v>1</v>
      </c>
      <c r="G91" s="32">
        <v>2000</v>
      </c>
      <c r="H91" s="34">
        <f t="shared" si="8"/>
        <v>100</v>
      </c>
      <c r="I91" s="34"/>
      <c r="J91" s="32">
        <v>0</v>
      </c>
      <c r="K91" s="32">
        <v>0</v>
      </c>
      <c r="L91" s="34">
        <f t="shared" si="9"/>
        <v>0</v>
      </c>
      <c r="M91" s="34"/>
      <c r="N91" s="32">
        <v>1</v>
      </c>
      <c r="O91" s="32">
        <v>2000</v>
      </c>
      <c r="P91" s="36">
        <f t="shared" si="10"/>
        <v>100</v>
      </c>
    </row>
    <row r="92" spans="2:16" ht="15.75">
      <c r="B92" s="99" t="s">
        <v>75</v>
      </c>
      <c r="C92" s="100">
        <v>1</v>
      </c>
      <c r="D92" s="100">
        <v>46775</v>
      </c>
      <c r="E92" s="100"/>
      <c r="F92" s="100">
        <v>0</v>
      </c>
      <c r="G92" s="100">
        <v>0</v>
      </c>
      <c r="H92" s="101">
        <f t="shared" si="8"/>
        <v>0</v>
      </c>
      <c r="I92" s="101"/>
      <c r="J92" s="100">
        <v>0</v>
      </c>
      <c r="K92" s="100">
        <v>0</v>
      </c>
      <c r="L92" s="101">
        <f t="shared" si="9"/>
        <v>0</v>
      </c>
      <c r="M92" s="101"/>
      <c r="N92" s="100">
        <v>0</v>
      </c>
      <c r="O92" s="100">
        <v>0</v>
      </c>
      <c r="P92" s="103">
        <f t="shared" si="10"/>
        <v>0</v>
      </c>
    </row>
    <row r="93" spans="2:16" ht="15.75">
      <c r="B93" s="13" t="s">
        <v>76</v>
      </c>
      <c r="C93" s="32">
        <v>1</v>
      </c>
      <c r="D93" s="32">
        <v>34000</v>
      </c>
      <c r="E93" s="32"/>
      <c r="F93" s="32">
        <v>0</v>
      </c>
      <c r="G93" s="32">
        <v>0</v>
      </c>
      <c r="H93" s="34">
        <v>0</v>
      </c>
      <c r="I93" s="34"/>
      <c r="J93" s="32">
        <v>0</v>
      </c>
      <c r="K93" s="32">
        <v>0</v>
      </c>
      <c r="L93" s="34">
        <v>0</v>
      </c>
      <c r="M93" s="34"/>
      <c r="N93" s="32">
        <v>0</v>
      </c>
      <c r="O93" s="32">
        <v>0</v>
      </c>
      <c r="P93" s="36">
        <v>0</v>
      </c>
    </row>
    <row r="94" spans="2:16" ht="15.75">
      <c r="B94" s="13" t="s">
        <v>84</v>
      </c>
      <c r="C94" s="32">
        <v>1</v>
      </c>
      <c r="D94" s="32">
        <v>24750</v>
      </c>
      <c r="E94" s="32"/>
      <c r="F94" s="32">
        <v>1</v>
      </c>
      <c r="G94" s="32">
        <v>24750</v>
      </c>
      <c r="H94" s="34">
        <f>G94/D94*100</f>
        <v>100</v>
      </c>
      <c r="I94" s="34"/>
      <c r="J94" s="32">
        <v>0</v>
      </c>
      <c r="K94" s="32">
        <v>0</v>
      </c>
      <c r="L94" s="34">
        <f>K94/D94*100</f>
        <v>0</v>
      </c>
      <c r="M94" s="34"/>
      <c r="N94" s="32">
        <v>1</v>
      </c>
      <c r="O94" s="32">
        <v>24750</v>
      </c>
      <c r="P94" s="36">
        <f>O94/D94*100</f>
        <v>100</v>
      </c>
    </row>
    <row r="95" spans="2:16" ht="15.75">
      <c r="B95" s="13" t="s">
        <v>77</v>
      </c>
      <c r="C95" s="32">
        <v>2</v>
      </c>
      <c r="D95" s="32">
        <v>11980</v>
      </c>
      <c r="E95" s="32"/>
      <c r="F95" s="32">
        <v>2</v>
      </c>
      <c r="G95" s="32">
        <v>11980</v>
      </c>
      <c r="H95" s="34">
        <f>G95/D95*100</f>
        <v>100</v>
      </c>
      <c r="I95" s="34"/>
      <c r="J95" s="32">
        <v>0</v>
      </c>
      <c r="K95" s="32">
        <v>0</v>
      </c>
      <c r="L95" s="34">
        <f>K95/D95*100</f>
        <v>0</v>
      </c>
      <c r="M95" s="34"/>
      <c r="N95" s="32">
        <v>0</v>
      </c>
      <c r="O95" s="32">
        <v>0</v>
      </c>
      <c r="P95" s="36">
        <f>O95/D95*100</f>
        <v>0</v>
      </c>
    </row>
    <row r="96" spans="2:16" ht="15.75">
      <c r="B96" s="13" t="s">
        <v>78</v>
      </c>
      <c r="C96" s="32">
        <v>2</v>
      </c>
      <c r="D96" s="32">
        <v>0</v>
      </c>
      <c r="E96" s="32"/>
      <c r="F96" s="32">
        <v>2</v>
      </c>
      <c r="G96" s="32">
        <v>0</v>
      </c>
      <c r="H96" s="34">
        <v>0</v>
      </c>
      <c r="I96" s="34"/>
      <c r="J96" s="32">
        <v>0</v>
      </c>
      <c r="K96" s="32">
        <v>0</v>
      </c>
      <c r="L96" s="34">
        <v>0</v>
      </c>
      <c r="M96" s="34"/>
      <c r="N96" s="32">
        <v>0</v>
      </c>
      <c r="O96" s="32">
        <v>0</v>
      </c>
      <c r="P96" s="36">
        <v>0</v>
      </c>
    </row>
    <row r="97" spans="2:16" ht="15.75">
      <c r="B97" s="13" t="s">
        <v>79</v>
      </c>
      <c r="C97" s="32">
        <v>1</v>
      </c>
      <c r="D97" s="32">
        <v>35000</v>
      </c>
      <c r="E97" s="32"/>
      <c r="F97" s="32">
        <v>0</v>
      </c>
      <c r="G97" s="32">
        <v>0</v>
      </c>
      <c r="H97" s="34">
        <f aca="true" t="shared" si="11" ref="H97:H107">G97/D97*100</f>
        <v>0</v>
      </c>
      <c r="I97" s="34"/>
      <c r="J97" s="32">
        <v>0</v>
      </c>
      <c r="K97" s="32">
        <v>0</v>
      </c>
      <c r="L97" s="34">
        <f aca="true" t="shared" si="12" ref="L97:L107">K97/D97*100</f>
        <v>0</v>
      </c>
      <c r="M97" s="34"/>
      <c r="N97" s="32">
        <v>0</v>
      </c>
      <c r="O97" s="32">
        <v>0</v>
      </c>
      <c r="P97" s="36">
        <f aca="true" t="shared" si="13" ref="P97:P107">O97/D97*100</f>
        <v>0</v>
      </c>
    </row>
    <row r="98" spans="2:16" ht="15.75">
      <c r="B98" s="13" t="s">
        <v>50</v>
      </c>
      <c r="C98" s="32">
        <v>1</v>
      </c>
      <c r="D98" s="32">
        <v>10000</v>
      </c>
      <c r="E98" s="32"/>
      <c r="F98" s="32">
        <v>1</v>
      </c>
      <c r="G98" s="32">
        <v>10000</v>
      </c>
      <c r="H98" s="34">
        <f t="shared" si="11"/>
        <v>100</v>
      </c>
      <c r="I98" s="34"/>
      <c r="J98" s="32">
        <v>0</v>
      </c>
      <c r="K98" s="32">
        <v>0</v>
      </c>
      <c r="L98" s="34">
        <f t="shared" si="12"/>
        <v>0</v>
      </c>
      <c r="M98" s="34"/>
      <c r="N98" s="32">
        <v>0</v>
      </c>
      <c r="O98" s="32">
        <v>0</v>
      </c>
      <c r="P98" s="36">
        <f t="shared" si="13"/>
        <v>0</v>
      </c>
    </row>
    <row r="99" spans="2:16" ht="15.75">
      <c r="B99" s="13" t="s">
        <v>30</v>
      </c>
      <c r="C99" s="32">
        <v>13</v>
      </c>
      <c r="D99" s="32">
        <v>3534032</v>
      </c>
      <c r="E99" s="32"/>
      <c r="F99" s="32">
        <v>7</v>
      </c>
      <c r="G99" s="32">
        <v>2893049</v>
      </c>
      <c r="H99" s="34">
        <f t="shared" si="11"/>
        <v>81.86255812058295</v>
      </c>
      <c r="I99" s="34"/>
      <c r="J99" s="32">
        <v>2</v>
      </c>
      <c r="K99" s="32">
        <v>2787579</v>
      </c>
      <c r="L99" s="34">
        <f t="shared" si="12"/>
        <v>78.87814824540355</v>
      </c>
      <c r="M99" s="34"/>
      <c r="N99" s="32">
        <v>3</v>
      </c>
      <c r="O99" s="32">
        <v>112505</v>
      </c>
      <c r="P99" s="36">
        <f t="shared" si="13"/>
        <v>3.1834742865938956</v>
      </c>
    </row>
    <row r="100" spans="2:16" ht="15.75">
      <c r="B100" s="13" t="s">
        <v>85</v>
      </c>
      <c r="C100" s="32">
        <v>4</v>
      </c>
      <c r="D100" s="32">
        <v>141000</v>
      </c>
      <c r="E100" s="32"/>
      <c r="F100" s="32">
        <v>4</v>
      </c>
      <c r="G100" s="32">
        <v>141000</v>
      </c>
      <c r="H100" s="34">
        <f>G100/D100*100</f>
        <v>100</v>
      </c>
      <c r="I100" s="34"/>
      <c r="J100" s="32">
        <v>0</v>
      </c>
      <c r="K100" s="32">
        <v>0</v>
      </c>
      <c r="L100" s="34">
        <f>K100/D100*100</f>
        <v>0</v>
      </c>
      <c r="M100" s="34"/>
      <c r="N100" s="32">
        <v>0</v>
      </c>
      <c r="O100" s="32">
        <v>0</v>
      </c>
      <c r="P100" s="36">
        <f>O100/D100*100</f>
        <v>0</v>
      </c>
    </row>
    <row r="101" spans="2:16" ht="15.75">
      <c r="B101" s="13" t="s">
        <v>44</v>
      </c>
      <c r="C101" s="32">
        <v>15</v>
      </c>
      <c r="D101" s="32">
        <v>406423</v>
      </c>
      <c r="E101" s="32"/>
      <c r="F101" s="32">
        <v>12</v>
      </c>
      <c r="G101" s="32">
        <v>350083</v>
      </c>
      <c r="H101" s="34">
        <f t="shared" si="11"/>
        <v>86.13759555930643</v>
      </c>
      <c r="I101" s="34"/>
      <c r="J101" s="32">
        <v>2</v>
      </c>
      <c r="K101" s="32">
        <v>69911</v>
      </c>
      <c r="L101" s="34">
        <f t="shared" si="12"/>
        <v>17.201536330375003</v>
      </c>
      <c r="M101" s="34"/>
      <c r="N101" s="32">
        <v>4</v>
      </c>
      <c r="O101" s="32">
        <v>51750</v>
      </c>
      <c r="P101" s="36">
        <f t="shared" si="13"/>
        <v>12.73303922268179</v>
      </c>
    </row>
    <row r="102" spans="2:16" ht="15.75">
      <c r="B102" s="13" t="s">
        <v>80</v>
      </c>
      <c r="C102" s="32">
        <v>1</v>
      </c>
      <c r="D102" s="32">
        <v>30000</v>
      </c>
      <c r="E102" s="32"/>
      <c r="F102" s="32">
        <v>1</v>
      </c>
      <c r="G102" s="32">
        <v>30000</v>
      </c>
      <c r="H102" s="34">
        <f>G102/D102*100</f>
        <v>100</v>
      </c>
      <c r="I102" s="34"/>
      <c r="J102" s="32">
        <v>0</v>
      </c>
      <c r="K102" s="32">
        <v>0</v>
      </c>
      <c r="L102" s="34">
        <f>K102/D102*100</f>
        <v>0</v>
      </c>
      <c r="M102" s="34"/>
      <c r="N102" s="32">
        <v>0</v>
      </c>
      <c r="O102" s="32">
        <v>0</v>
      </c>
      <c r="P102" s="36">
        <f>O102/D102*100</f>
        <v>0</v>
      </c>
    </row>
    <row r="103" spans="2:16" ht="15.75">
      <c r="B103" s="13" t="s">
        <v>81</v>
      </c>
      <c r="C103" s="32">
        <v>1</v>
      </c>
      <c r="D103" s="32">
        <v>2500</v>
      </c>
      <c r="E103" s="32"/>
      <c r="F103" s="32">
        <v>1</v>
      </c>
      <c r="G103" s="32">
        <v>2500</v>
      </c>
      <c r="H103" s="34">
        <f t="shared" si="11"/>
        <v>100</v>
      </c>
      <c r="I103" s="34"/>
      <c r="J103" s="32">
        <v>0</v>
      </c>
      <c r="K103" s="32">
        <v>0</v>
      </c>
      <c r="L103" s="34">
        <f t="shared" si="12"/>
        <v>0</v>
      </c>
      <c r="M103" s="34"/>
      <c r="N103" s="32">
        <v>0</v>
      </c>
      <c r="O103" s="32">
        <v>0</v>
      </c>
      <c r="P103" s="36">
        <f t="shared" si="13"/>
        <v>0</v>
      </c>
    </row>
    <row r="104" spans="2:16" ht="15.75">
      <c r="B104" s="13" t="s">
        <v>51</v>
      </c>
      <c r="C104" s="32">
        <v>1</v>
      </c>
      <c r="D104" s="100">
        <v>0</v>
      </c>
      <c r="E104" s="32"/>
      <c r="F104" s="32">
        <v>1</v>
      </c>
      <c r="G104" s="100">
        <v>0</v>
      </c>
      <c r="H104" s="34">
        <v>0</v>
      </c>
      <c r="I104" s="34"/>
      <c r="J104" s="32">
        <v>0</v>
      </c>
      <c r="K104" s="32">
        <v>0</v>
      </c>
      <c r="L104" s="34">
        <v>0</v>
      </c>
      <c r="M104" s="34"/>
      <c r="N104" s="32">
        <v>1</v>
      </c>
      <c r="O104" s="100">
        <v>0</v>
      </c>
      <c r="P104" s="36">
        <v>0</v>
      </c>
    </row>
    <row r="105" spans="2:16" ht="15.75">
      <c r="B105" s="13" t="s">
        <v>82</v>
      </c>
      <c r="C105" s="32">
        <v>1</v>
      </c>
      <c r="D105" s="32">
        <v>1037343</v>
      </c>
      <c r="E105" s="32"/>
      <c r="F105" s="32">
        <v>1</v>
      </c>
      <c r="G105" s="32">
        <v>1037343</v>
      </c>
      <c r="H105" s="34">
        <f>G105/D105*100</f>
        <v>100</v>
      </c>
      <c r="I105" s="34"/>
      <c r="J105" s="32">
        <v>0</v>
      </c>
      <c r="K105" s="32">
        <v>0</v>
      </c>
      <c r="L105" s="34">
        <f>K105/D105*100</f>
        <v>0</v>
      </c>
      <c r="M105" s="34"/>
      <c r="N105" s="32">
        <v>1</v>
      </c>
      <c r="O105" s="32">
        <v>1037343</v>
      </c>
      <c r="P105" s="36">
        <f>O105/D105*100</f>
        <v>100</v>
      </c>
    </row>
    <row r="106" spans="2:16" ht="15.75">
      <c r="B106" s="13" t="s">
        <v>83</v>
      </c>
      <c r="C106" s="32">
        <v>1</v>
      </c>
      <c r="D106" s="32">
        <v>0</v>
      </c>
      <c r="E106" s="32"/>
      <c r="F106" s="32">
        <v>1</v>
      </c>
      <c r="G106" s="32">
        <v>0</v>
      </c>
      <c r="H106" s="34">
        <v>0</v>
      </c>
      <c r="I106" s="34"/>
      <c r="J106" s="32">
        <v>0</v>
      </c>
      <c r="K106" s="32">
        <v>0</v>
      </c>
      <c r="L106" s="34">
        <v>0</v>
      </c>
      <c r="M106" s="34"/>
      <c r="N106" s="32">
        <v>1</v>
      </c>
      <c r="O106" s="32">
        <v>0</v>
      </c>
      <c r="P106" s="36">
        <v>0</v>
      </c>
    </row>
    <row r="107" spans="2:16" ht="15.75">
      <c r="B107" s="13">
        <v>541330</v>
      </c>
      <c r="C107" s="32">
        <v>1</v>
      </c>
      <c r="D107" s="32">
        <v>8744</v>
      </c>
      <c r="E107" s="32"/>
      <c r="F107" s="32">
        <v>0</v>
      </c>
      <c r="G107" s="32">
        <v>0</v>
      </c>
      <c r="H107" s="34">
        <f t="shared" si="11"/>
        <v>0</v>
      </c>
      <c r="I107" s="34"/>
      <c r="J107" s="32">
        <v>0</v>
      </c>
      <c r="K107" s="32">
        <v>0</v>
      </c>
      <c r="L107" s="34">
        <f t="shared" si="12"/>
        <v>0</v>
      </c>
      <c r="M107" s="34"/>
      <c r="N107" s="32">
        <v>0</v>
      </c>
      <c r="O107" s="32">
        <v>0</v>
      </c>
      <c r="P107" s="36">
        <f t="shared" si="13"/>
        <v>0</v>
      </c>
    </row>
    <row r="108" spans="2:16" ht="15.75">
      <c r="B108" s="26" t="s">
        <v>31</v>
      </c>
      <c r="C108" s="32"/>
      <c r="D108" s="32"/>
      <c r="E108" s="32"/>
      <c r="F108" s="32"/>
      <c r="G108" s="32"/>
      <c r="H108" s="34"/>
      <c r="I108" s="34"/>
      <c r="J108" s="35"/>
      <c r="K108" s="32"/>
      <c r="L108" s="34"/>
      <c r="M108" s="34"/>
      <c r="N108" s="32"/>
      <c r="O108" s="32"/>
      <c r="P108" s="36"/>
    </row>
    <row r="109" spans="2:16" ht="15.75">
      <c r="B109" s="13" t="s">
        <v>86</v>
      </c>
      <c r="C109" s="32">
        <v>1</v>
      </c>
      <c r="D109" s="32">
        <v>22499</v>
      </c>
      <c r="E109" s="32"/>
      <c r="F109" s="32">
        <v>1</v>
      </c>
      <c r="G109" s="32">
        <v>22499</v>
      </c>
      <c r="H109" s="34">
        <f>G109/D109*100</f>
        <v>100</v>
      </c>
      <c r="I109" s="34"/>
      <c r="J109" s="32">
        <v>0</v>
      </c>
      <c r="K109" s="32">
        <v>0</v>
      </c>
      <c r="L109" s="34">
        <v>0</v>
      </c>
      <c r="M109" s="34"/>
      <c r="N109" s="32">
        <v>0</v>
      </c>
      <c r="O109" s="32">
        <f>AJ109+BF109+BB109+CX109</f>
        <v>0</v>
      </c>
      <c r="P109" s="36">
        <v>0</v>
      </c>
    </row>
    <row r="110" spans="2:16" ht="15.75">
      <c r="B110" s="13" t="s">
        <v>36</v>
      </c>
      <c r="C110" s="32">
        <v>2</v>
      </c>
      <c r="D110" s="32">
        <v>0</v>
      </c>
      <c r="E110" s="32"/>
      <c r="F110" s="32">
        <v>0</v>
      </c>
      <c r="G110" s="32">
        <v>0</v>
      </c>
      <c r="H110" s="34">
        <v>0</v>
      </c>
      <c r="I110" s="34"/>
      <c r="J110" s="32">
        <v>0</v>
      </c>
      <c r="K110" s="32">
        <v>0</v>
      </c>
      <c r="L110" s="34">
        <v>0</v>
      </c>
      <c r="M110" s="34"/>
      <c r="N110" s="32">
        <v>0</v>
      </c>
      <c r="O110" s="32">
        <f>AJ110+BF110+BB110+CX110</f>
        <v>0</v>
      </c>
      <c r="P110" s="36">
        <v>0</v>
      </c>
    </row>
    <row r="111" spans="2:16" ht="15.75">
      <c r="B111" s="13" t="s">
        <v>87</v>
      </c>
      <c r="C111" s="32">
        <v>11</v>
      </c>
      <c r="D111" s="32">
        <v>30082</v>
      </c>
      <c r="E111" s="32"/>
      <c r="F111" s="32">
        <v>11</v>
      </c>
      <c r="G111" s="32">
        <v>30082</v>
      </c>
      <c r="H111" s="34">
        <f>G111/D111*100</f>
        <v>100</v>
      </c>
      <c r="I111" s="34"/>
      <c r="J111" s="32">
        <v>0</v>
      </c>
      <c r="K111" s="32">
        <v>0</v>
      </c>
      <c r="L111" s="34">
        <f>K111/D111*100</f>
        <v>0</v>
      </c>
      <c r="M111" s="34"/>
      <c r="N111" s="32">
        <v>1</v>
      </c>
      <c r="O111" s="32">
        <f>AJ111+BF111+BB111+CX111</f>
        <v>0</v>
      </c>
      <c r="P111" s="36">
        <v>0</v>
      </c>
    </row>
    <row r="112" spans="2:16" ht="15.75">
      <c r="B112" s="13" t="s">
        <v>88</v>
      </c>
      <c r="C112" s="32">
        <v>1</v>
      </c>
      <c r="D112" s="32">
        <v>24000</v>
      </c>
      <c r="E112" s="32"/>
      <c r="F112" s="32">
        <v>0</v>
      </c>
      <c r="G112" s="32">
        <v>0</v>
      </c>
      <c r="H112" s="34">
        <f>G112/D112*100</f>
        <v>0</v>
      </c>
      <c r="I112" s="34"/>
      <c r="J112" s="32">
        <v>0</v>
      </c>
      <c r="K112" s="32">
        <v>0</v>
      </c>
      <c r="L112" s="34">
        <f>K112/D112*100</f>
        <v>0</v>
      </c>
      <c r="M112" s="34"/>
      <c r="N112" s="32">
        <v>0</v>
      </c>
      <c r="O112" s="32">
        <f>AJ112+BF112+BB112+CX112</f>
        <v>0</v>
      </c>
      <c r="P112" s="36">
        <v>0</v>
      </c>
    </row>
    <row r="113" spans="2:16" ht="15.75">
      <c r="B113" s="13" t="s">
        <v>52</v>
      </c>
      <c r="C113" s="32">
        <v>1</v>
      </c>
      <c r="D113" s="32">
        <v>0</v>
      </c>
      <c r="E113" s="32"/>
      <c r="F113" s="32">
        <v>1</v>
      </c>
      <c r="G113" s="32">
        <v>0</v>
      </c>
      <c r="H113" s="34">
        <v>0</v>
      </c>
      <c r="I113" s="34"/>
      <c r="J113" s="32">
        <v>0</v>
      </c>
      <c r="K113" s="32">
        <v>0</v>
      </c>
      <c r="L113" s="34">
        <v>0</v>
      </c>
      <c r="M113" s="34"/>
      <c r="N113" s="32">
        <v>0</v>
      </c>
      <c r="O113" s="32">
        <f>AJ113+BF113+BB113+CX113</f>
        <v>0</v>
      </c>
      <c r="P113" s="36">
        <v>0</v>
      </c>
    </row>
    <row r="114" spans="2:16" ht="15.75">
      <c r="B114" s="13" t="s">
        <v>89</v>
      </c>
      <c r="C114" s="32">
        <v>1</v>
      </c>
      <c r="D114" s="32">
        <v>56894</v>
      </c>
      <c r="E114" s="32"/>
      <c r="F114" s="32">
        <v>0</v>
      </c>
      <c r="G114" s="32">
        <v>0</v>
      </c>
      <c r="H114" s="34">
        <v>0</v>
      </c>
      <c r="I114" s="34"/>
      <c r="J114" s="32">
        <v>0</v>
      </c>
      <c r="K114" s="32">
        <v>0</v>
      </c>
      <c r="L114" s="34">
        <v>0</v>
      </c>
      <c r="M114" s="34"/>
      <c r="N114" s="32">
        <v>0</v>
      </c>
      <c r="O114" s="32">
        <v>0</v>
      </c>
      <c r="P114" s="36">
        <v>0</v>
      </c>
    </row>
    <row r="115" spans="2:16" ht="15.75">
      <c r="B115" s="13" t="s">
        <v>90</v>
      </c>
      <c r="C115" s="32">
        <v>1</v>
      </c>
      <c r="D115" s="32">
        <v>12000</v>
      </c>
      <c r="E115" s="32"/>
      <c r="F115" s="32">
        <v>0</v>
      </c>
      <c r="G115" s="32">
        <v>0</v>
      </c>
      <c r="H115" s="34">
        <f>G115/D115*100</f>
        <v>0</v>
      </c>
      <c r="I115" s="34"/>
      <c r="J115" s="32">
        <v>0</v>
      </c>
      <c r="K115" s="32">
        <v>0</v>
      </c>
      <c r="L115" s="34">
        <f>K115/D115*100</f>
        <v>0</v>
      </c>
      <c r="M115" s="34"/>
      <c r="N115" s="32">
        <v>0</v>
      </c>
      <c r="O115" s="32">
        <v>0</v>
      </c>
      <c r="P115" s="36">
        <f>O115/D115*100</f>
        <v>0</v>
      </c>
    </row>
    <row r="116" spans="1:20" s="2" customFormat="1" ht="9" customHeight="1" thickBot="1">
      <c r="A116" s="3"/>
      <c r="B116" s="49"/>
      <c r="C116" s="50"/>
      <c r="D116" s="51"/>
      <c r="E116" s="51"/>
      <c r="F116" s="50"/>
      <c r="G116" s="51"/>
      <c r="H116" s="52"/>
      <c r="I116" s="52"/>
      <c r="J116" s="50"/>
      <c r="K116" s="51"/>
      <c r="L116" s="92"/>
      <c r="M116" s="52"/>
      <c r="N116" s="50"/>
      <c r="O116" s="51"/>
      <c r="P116" s="36"/>
      <c r="Q116" s="3"/>
      <c r="R116" s="1"/>
      <c r="S116" s="1"/>
      <c r="T116" s="1"/>
    </row>
    <row r="117" spans="1:20" s="2" customFormat="1" ht="17.25" thickBot="1" thickTop="1">
      <c r="A117" s="3"/>
      <c r="B117" s="54" t="s">
        <v>14</v>
      </c>
      <c r="C117" s="50">
        <f>SUM(C49:C116)</f>
        <v>270</v>
      </c>
      <c r="D117" s="51">
        <f>SUM(D49:D115)</f>
        <v>36340318</v>
      </c>
      <c r="E117" s="51"/>
      <c r="F117" s="50">
        <f>SUM(F49:F116)</f>
        <v>210</v>
      </c>
      <c r="G117" s="51">
        <f>SUM(G49:G115)</f>
        <v>30676613</v>
      </c>
      <c r="H117" s="52">
        <f>G117/D117*100</f>
        <v>84.41481717358666</v>
      </c>
      <c r="I117" s="52"/>
      <c r="J117" s="50">
        <f>SUM(J49:J116)</f>
        <v>39</v>
      </c>
      <c r="K117" s="51">
        <f>SUM(K49:K115)</f>
        <v>12498303</v>
      </c>
      <c r="L117" s="52">
        <f>K117/D117*100</f>
        <v>34.392387540472264</v>
      </c>
      <c r="M117" s="52"/>
      <c r="N117" s="50">
        <f>SUM(N49:N116)</f>
        <v>88</v>
      </c>
      <c r="O117" s="51">
        <f>SUM(O49:O115)</f>
        <v>8686300</v>
      </c>
      <c r="P117" s="55">
        <f>O117/D117*100</f>
        <v>23.902652695554288</v>
      </c>
      <c r="Q117" s="3"/>
      <c r="R117" s="1"/>
      <c r="S117" s="1"/>
      <c r="T117" s="1"/>
    </row>
    <row r="118" spans="2:16" ht="17.25" thickBot="1" thickTop="1">
      <c r="B118" s="67"/>
      <c r="C118" s="68"/>
      <c r="D118" s="68"/>
      <c r="E118" s="68"/>
      <c r="F118" s="68"/>
      <c r="G118" s="68"/>
      <c r="H118" s="29"/>
      <c r="I118" s="29"/>
      <c r="J118" s="69"/>
      <c r="K118" s="68"/>
      <c r="L118" s="68"/>
      <c r="M118" s="68"/>
      <c r="N118" s="68"/>
      <c r="O118" s="68"/>
      <c r="P118" s="70"/>
    </row>
    <row r="119" spans="2:16" ht="16.5" thickTop="1">
      <c r="B119" s="56" t="s">
        <v>16</v>
      </c>
      <c r="C119" s="57"/>
      <c r="D119" s="57"/>
      <c r="E119" s="57"/>
      <c r="F119" s="57"/>
      <c r="G119" s="57"/>
      <c r="H119" s="58"/>
      <c r="I119" s="58"/>
      <c r="J119" s="59"/>
      <c r="K119" s="57"/>
      <c r="L119" s="58"/>
      <c r="M119" s="58"/>
      <c r="N119" s="57"/>
      <c r="O119" s="57"/>
      <c r="P119" s="60"/>
    </row>
    <row r="120" spans="2:16" ht="15.75">
      <c r="B120" s="13" t="s">
        <v>2</v>
      </c>
      <c r="C120" s="14" t="s">
        <v>3</v>
      </c>
      <c r="D120" s="15"/>
      <c r="E120" s="16"/>
      <c r="F120" s="14" t="s">
        <v>4</v>
      </c>
      <c r="G120" s="15"/>
      <c r="H120" s="17" t="s">
        <v>5</v>
      </c>
      <c r="I120" s="18"/>
      <c r="J120" s="14" t="s">
        <v>6</v>
      </c>
      <c r="K120" s="15"/>
      <c r="L120" s="17" t="s">
        <v>5</v>
      </c>
      <c r="M120" s="71"/>
      <c r="N120" s="20" t="s">
        <v>7</v>
      </c>
      <c r="O120" s="15"/>
      <c r="P120" s="21" t="s">
        <v>5</v>
      </c>
    </row>
    <row r="121" spans="2:16" ht="16.5" thickBot="1">
      <c r="B121" s="22" t="s">
        <v>8</v>
      </c>
      <c r="C121" s="23" t="s">
        <v>9</v>
      </c>
      <c r="D121" s="23" t="s">
        <v>10</v>
      </c>
      <c r="E121" s="23"/>
      <c r="F121" s="23" t="s">
        <v>9</v>
      </c>
      <c r="G121" s="23" t="s">
        <v>10</v>
      </c>
      <c r="H121" s="23" t="s">
        <v>11</v>
      </c>
      <c r="I121" s="23"/>
      <c r="J121" s="23" t="s">
        <v>9</v>
      </c>
      <c r="K121" s="23" t="s">
        <v>10</v>
      </c>
      <c r="L121" s="23" t="s">
        <v>11</v>
      </c>
      <c r="M121" s="23"/>
      <c r="N121" s="23" t="s">
        <v>9</v>
      </c>
      <c r="O121" s="24" t="s">
        <v>10</v>
      </c>
      <c r="P121" s="104" t="s">
        <v>11</v>
      </c>
    </row>
    <row r="122" spans="2:16" ht="16.5" thickTop="1">
      <c r="B122" s="10"/>
      <c r="C122" s="68"/>
      <c r="D122" s="68"/>
      <c r="E122" s="68"/>
      <c r="F122" s="68"/>
      <c r="G122" s="68"/>
      <c r="H122" s="29"/>
      <c r="I122" s="29"/>
      <c r="J122" s="69"/>
      <c r="K122" s="68"/>
      <c r="L122" s="68"/>
      <c r="M122" s="68"/>
      <c r="N122" s="68"/>
      <c r="O122" s="68"/>
      <c r="P122" s="36"/>
    </row>
    <row r="123" spans="2:16" ht="15.75">
      <c r="B123" s="72" t="s">
        <v>17</v>
      </c>
      <c r="C123" s="46">
        <v>65</v>
      </c>
      <c r="D123" s="65">
        <v>8322183</v>
      </c>
      <c r="E123" s="65"/>
      <c r="F123" s="46">
        <v>41</v>
      </c>
      <c r="G123" s="65">
        <v>8067170</v>
      </c>
      <c r="H123" s="66">
        <f>G123/D123*100</f>
        <v>96.93574390277166</v>
      </c>
      <c r="I123" s="66"/>
      <c r="J123" s="48">
        <v>0</v>
      </c>
      <c r="K123" s="46">
        <v>0</v>
      </c>
      <c r="L123" s="66">
        <f>K123/D123*100</f>
        <v>0</v>
      </c>
      <c r="M123" s="66"/>
      <c r="N123" s="46">
        <v>19</v>
      </c>
      <c r="O123" s="46">
        <v>4931919</v>
      </c>
      <c r="P123" s="73">
        <f>O123/D123*100</f>
        <v>59.26232335914747</v>
      </c>
    </row>
    <row r="124" spans="2:16" ht="16.5" thickBot="1">
      <c r="B124" s="74" t="s">
        <v>12</v>
      </c>
      <c r="C124" s="75">
        <f>C123</f>
        <v>65</v>
      </c>
      <c r="D124" s="76">
        <f>D123</f>
        <v>8322183</v>
      </c>
      <c r="E124" s="76"/>
      <c r="F124" s="75">
        <f>F123</f>
        <v>41</v>
      </c>
      <c r="G124" s="76">
        <f>G123</f>
        <v>8067170</v>
      </c>
      <c r="H124" s="77">
        <f>G124/D124*100</f>
        <v>96.93574390277166</v>
      </c>
      <c r="I124" s="77"/>
      <c r="J124" s="78">
        <f>J123</f>
        <v>0</v>
      </c>
      <c r="K124" s="76">
        <f>K123</f>
        <v>0</v>
      </c>
      <c r="L124" s="79">
        <f>K124/D124*100</f>
        <v>0</v>
      </c>
      <c r="M124" s="79"/>
      <c r="N124" s="80">
        <f>N123</f>
        <v>19</v>
      </c>
      <c r="O124" s="80">
        <f>O123</f>
        <v>4931919</v>
      </c>
      <c r="P124" s="81">
        <f>O124/D124*100</f>
        <v>59.26232335914747</v>
      </c>
    </row>
    <row r="125" spans="2:16" ht="16.5" thickTop="1">
      <c r="B125" s="82" t="s">
        <v>14</v>
      </c>
      <c r="C125" s="61">
        <f>C123</f>
        <v>65</v>
      </c>
      <c r="D125" s="62">
        <f>D123</f>
        <v>8322183</v>
      </c>
      <c r="E125" s="62"/>
      <c r="F125" s="61">
        <f>F123</f>
        <v>41</v>
      </c>
      <c r="G125" s="62">
        <f>G123</f>
        <v>8067170</v>
      </c>
      <c r="H125" s="83">
        <f>G125/D125*100</f>
        <v>96.93574390277166</v>
      </c>
      <c r="I125" s="83"/>
      <c r="J125" s="64">
        <f>J123</f>
        <v>0</v>
      </c>
      <c r="K125" s="62">
        <f>K123</f>
        <v>0</v>
      </c>
      <c r="L125" s="83">
        <f>K125/D125*100</f>
        <v>0</v>
      </c>
      <c r="M125" s="83"/>
      <c r="N125" s="61">
        <f>N123</f>
        <v>19</v>
      </c>
      <c r="O125" s="62">
        <f>O123</f>
        <v>4931919</v>
      </c>
      <c r="P125" s="84">
        <f>O125/D125*100</f>
        <v>59.26232335914747</v>
      </c>
    </row>
    <row r="126" spans="2:16" ht="9.75" customHeight="1">
      <c r="B126" s="10"/>
      <c r="C126" s="68"/>
      <c r="D126" s="68"/>
      <c r="E126" s="68"/>
      <c r="F126" s="68"/>
      <c r="G126" s="68"/>
      <c r="H126" s="68"/>
      <c r="I126" s="68"/>
      <c r="J126" s="69"/>
      <c r="K126" s="68"/>
      <c r="L126" s="68"/>
      <c r="M126" s="68"/>
      <c r="N126" s="68"/>
      <c r="O126" s="68"/>
      <c r="P126" s="36"/>
    </row>
    <row r="127" spans="2:16" ht="15.75">
      <c r="B127" s="26" t="s">
        <v>18</v>
      </c>
      <c r="C127" s="27"/>
      <c r="D127" s="27"/>
      <c r="E127" s="27"/>
      <c r="F127" s="27"/>
      <c r="G127" s="27"/>
      <c r="H127" s="29"/>
      <c r="I127" s="29"/>
      <c r="J127" s="30"/>
      <c r="K127" s="27"/>
      <c r="L127" s="29"/>
      <c r="M127" s="29"/>
      <c r="N127" s="27"/>
      <c r="O127" s="27"/>
      <c r="P127" s="36"/>
    </row>
    <row r="128" spans="2:16" ht="15.75">
      <c r="B128" s="13" t="s">
        <v>2</v>
      </c>
      <c r="C128" s="14" t="s">
        <v>3</v>
      </c>
      <c r="D128" s="15"/>
      <c r="E128" s="16"/>
      <c r="F128" s="14" t="s">
        <v>4</v>
      </c>
      <c r="G128" s="15"/>
      <c r="H128" s="17" t="s">
        <v>5</v>
      </c>
      <c r="I128" s="18"/>
      <c r="J128" s="14" t="s">
        <v>6</v>
      </c>
      <c r="K128" s="15"/>
      <c r="L128" s="17" t="s">
        <v>5</v>
      </c>
      <c r="M128" s="19"/>
      <c r="N128" s="20" t="s">
        <v>7</v>
      </c>
      <c r="O128" s="15"/>
      <c r="P128" s="21" t="s">
        <v>5</v>
      </c>
    </row>
    <row r="129" spans="2:16" ht="16.5" thickBot="1">
      <c r="B129" s="22" t="s">
        <v>8</v>
      </c>
      <c r="C129" s="23" t="s">
        <v>9</v>
      </c>
      <c r="D129" s="23" t="s">
        <v>10</v>
      </c>
      <c r="E129" s="23"/>
      <c r="F129" s="23" t="s">
        <v>9</v>
      </c>
      <c r="G129" s="23" t="s">
        <v>10</v>
      </c>
      <c r="H129" s="23" t="s">
        <v>11</v>
      </c>
      <c r="I129" s="23"/>
      <c r="J129" s="23" t="s">
        <v>9</v>
      </c>
      <c r="K129" s="23" t="s">
        <v>10</v>
      </c>
      <c r="L129" s="23" t="s">
        <v>11</v>
      </c>
      <c r="M129" s="23"/>
      <c r="N129" s="23" t="s">
        <v>9</v>
      </c>
      <c r="O129" s="24" t="s">
        <v>10</v>
      </c>
      <c r="P129" s="104" t="s">
        <v>11</v>
      </c>
    </row>
    <row r="130" spans="2:16" ht="16.5" thickTop="1">
      <c r="B130" s="26" t="s">
        <v>19</v>
      </c>
      <c r="C130" s="27"/>
      <c r="D130" s="27"/>
      <c r="E130" s="27"/>
      <c r="F130" s="27"/>
      <c r="G130" s="27"/>
      <c r="H130" s="29"/>
      <c r="I130" s="29"/>
      <c r="J130" s="30"/>
      <c r="K130" s="27"/>
      <c r="L130" s="29"/>
      <c r="M130" s="29"/>
      <c r="N130" s="27"/>
      <c r="O130" s="27"/>
      <c r="P130" s="36"/>
    </row>
    <row r="131" spans="2:16" ht="16.5" thickBot="1">
      <c r="B131" s="22" t="s">
        <v>20</v>
      </c>
      <c r="C131" s="50">
        <f>R131+AN131+AJ131+CF131</f>
        <v>0</v>
      </c>
      <c r="D131" s="50">
        <f>T131+AP131+AL131+CH131</f>
        <v>0</v>
      </c>
      <c r="E131" s="50"/>
      <c r="F131" s="50">
        <f>V131+AR131+AN131+CJ131</f>
        <v>0</v>
      </c>
      <c r="G131" s="50">
        <f>X131+AT131+AP131+CL131</f>
        <v>0</v>
      </c>
      <c r="H131" s="52">
        <v>0</v>
      </c>
      <c r="I131" s="52"/>
      <c r="J131" s="53">
        <f>AB131+AX131+AT131+CP131</f>
        <v>0</v>
      </c>
      <c r="K131" s="50">
        <f>AD131+AZ131+AV131+CR131</f>
        <v>0</v>
      </c>
      <c r="L131" s="52">
        <v>0</v>
      </c>
      <c r="M131" s="52"/>
      <c r="N131" s="50">
        <f>AH131+BD131+AZ131+CV131</f>
        <v>0</v>
      </c>
      <c r="O131" s="50">
        <f>AJ131+BF131+BB131+CX131</f>
        <v>0</v>
      </c>
      <c r="P131" s="85">
        <v>0</v>
      </c>
    </row>
    <row r="132" spans="2:16" ht="16.5" thickTop="1">
      <c r="B132" s="72" t="s">
        <v>14</v>
      </c>
      <c r="C132" s="61">
        <f>C131</f>
        <v>0</v>
      </c>
      <c r="D132" s="61">
        <f>D131</f>
        <v>0</v>
      </c>
      <c r="E132" s="61"/>
      <c r="F132" s="61">
        <f>F131</f>
        <v>0</v>
      </c>
      <c r="G132" s="61">
        <f>G131</f>
        <v>0</v>
      </c>
      <c r="H132" s="63">
        <v>0</v>
      </c>
      <c r="I132" s="63"/>
      <c r="J132" s="64">
        <f>J131</f>
        <v>0</v>
      </c>
      <c r="K132" s="61">
        <f>K131</f>
        <v>0</v>
      </c>
      <c r="L132" s="63">
        <v>0</v>
      </c>
      <c r="M132" s="63"/>
      <c r="N132" s="61">
        <f>N131</f>
        <v>0</v>
      </c>
      <c r="O132" s="61">
        <f>O131</f>
        <v>0</v>
      </c>
      <c r="P132" s="86">
        <v>0</v>
      </c>
    </row>
    <row r="133" spans="2:16" ht="7.5" customHeight="1">
      <c r="B133" s="10"/>
      <c r="C133" s="68"/>
      <c r="D133" s="68"/>
      <c r="E133" s="68"/>
      <c r="F133" s="68"/>
      <c r="G133" s="68"/>
      <c r="H133" s="29"/>
      <c r="I133" s="29"/>
      <c r="J133" s="69"/>
      <c r="K133" s="68"/>
      <c r="L133" s="68"/>
      <c r="M133" s="68"/>
      <c r="N133" s="68"/>
      <c r="O133" s="68"/>
      <c r="P133" s="36"/>
    </row>
    <row r="134" spans="2:16" ht="9.75" customHeight="1" thickBot="1">
      <c r="B134" s="87"/>
      <c r="C134" s="8"/>
      <c r="D134" s="8"/>
      <c r="E134" s="8"/>
      <c r="F134" s="8"/>
      <c r="G134" s="8"/>
      <c r="H134" s="8"/>
      <c r="I134" s="8"/>
      <c r="J134" s="88"/>
      <c r="K134" s="8"/>
      <c r="L134" s="8"/>
      <c r="M134" s="8"/>
      <c r="N134" s="8"/>
      <c r="O134" s="8"/>
      <c r="P134" s="36"/>
    </row>
    <row r="135" spans="2:16" ht="17.25" thickBot="1" thickTop="1">
      <c r="B135" s="89" t="s">
        <v>21</v>
      </c>
      <c r="C135" s="80">
        <f>C117+C125+C132</f>
        <v>335</v>
      </c>
      <c r="D135" s="76">
        <f>D117+D125+D132</f>
        <v>44662501</v>
      </c>
      <c r="E135" s="76"/>
      <c r="F135" s="80">
        <f>F117+F125+F132</f>
        <v>251</v>
      </c>
      <c r="G135" s="76">
        <f>G117+G125+G132</f>
        <v>38743783</v>
      </c>
      <c r="H135" s="79">
        <f>G135/D135*100</f>
        <v>86.74790289957116</v>
      </c>
      <c r="I135" s="79"/>
      <c r="J135" s="78">
        <f>J117+J125+J132</f>
        <v>39</v>
      </c>
      <c r="K135" s="76">
        <f>K117+K125+K132</f>
        <v>12498303</v>
      </c>
      <c r="L135" s="79">
        <f>K135/D135*100</f>
        <v>27.98388518368015</v>
      </c>
      <c r="M135" s="79"/>
      <c r="N135" s="80">
        <f>N117+N125+N132</f>
        <v>107</v>
      </c>
      <c r="O135" s="76">
        <f>O117+O125+O132</f>
        <v>13618219</v>
      </c>
      <c r="P135" s="90">
        <f>O135/D135*100</f>
        <v>30.49139366378072</v>
      </c>
    </row>
    <row r="136" spans="2:16" ht="10.5" customHeight="1" thickTop="1">
      <c r="B136" s="68"/>
      <c r="C136" s="68"/>
      <c r="D136" s="68"/>
      <c r="E136" s="68"/>
      <c r="F136" s="68"/>
      <c r="G136" s="68"/>
      <c r="H136" s="68"/>
      <c r="I136" s="68"/>
      <c r="J136" s="69"/>
      <c r="K136" s="68"/>
      <c r="L136" s="68"/>
      <c r="M136" s="68"/>
      <c r="N136" s="68"/>
      <c r="O136" s="68"/>
      <c r="P136" s="34"/>
    </row>
    <row r="137" spans="3:16" ht="15.75">
      <c r="C137" s="91"/>
      <c r="J137" s="11"/>
      <c r="P137" s="34"/>
    </row>
  </sheetData>
  <printOptions horizontalCentered="1"/>
  <pageMargins left="0.25" right="0.25" top="0.5" bottom="0.75" header="0" footer="0.5"/>
  <pageSetup horizontalDpi="300" verticalDpi="300" orientation="landscape" r:id="rId1"/>
  <rowBreaks count="1" manualBreakCount="1">
    <brk id="1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M. Purnell</dc:creator>
  <cp:keywords/>
  <dc:description/>
  <cp:lastModifiedBy>linda.purnell</cp:lastModifiedBy>
  <cp:lastPrinted>2008-01-14T16:23:35Z</cp:lastPrinted>
  <dcterms:created xsi:type="dcterms:W3CDTF">1999-01-13T14:01:53Z</dcterms:created>
  <dcterms:modified xsi:type="dcterms:W3CDTF">2008-01-14T16:23:37Z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