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75" windowWidth="13500" windowHeight="6720" activeTab="0"/>
  </bookViews>
  <sheets>
    <sheet name="123103diswkrspend" sheetId="1" r:id="rId1"/>
  </sheets>
  <externalReferences>
    <externalReference r:id="rId4"/>
  </externalReferences>
  <definedNames>
    <definedName name="_xlnm.Print_Area" localSheetId="0">'123103diswkrspend'!$A$1:$L$67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<sst xmlns="http://schemas.openxmlformats.org/spreadsheetml/2006/main" count="86" uniqueCount="78">
  <si>
    <t>U. S. Department of Labor</t>
  </si>
  <si>
    <t>Employment and Training Administration</t>
  </si>
  <si>
    <t>WIA Dislocated Workers Program</t>
  </si>
  <si>
    <t>PY 2003 Availability</t>
  </si>
  <si>
    <t>Expenditures</t>
  </si>
  <si>
    <t>Unexpended</t>
  </si>
  <si>
    <t>PY 2003</t>
  </si>
  <si>
    <t>FY 2004</t>
  </si>
  <si>
    <t>Total</t>
  </si>
  <si>
    <t>as % of</t>
  </si>
  <si>
    <t xml:space="preserve">Unexpended </t>
  </si>
  <si>
    <t>PY 2000</t>
  </si>
  <si>
    <t>Carry-In</t>
  </si>
  <si>
    <t>Allotment/NOO</t>
  </si>
  <si>
    <t>Total Available</t>
  </si>
  <si>
    <t>Balance</t>
  </si>
  <si>
    <t>State</t>
  </si>
  <si>
    <t>To PY 2003</t>
  </si>
  <si>
    <t>Transfers</t>
  </si>
  <si>
    <t>Availability</t>
  </si>
  <si>
    <t>7/1/03-6/30/04</t>
  </si>
  <si>
    <t>7/1/03-12/31/03</t>
  </si>
  <si>
    <t>Available</t>
  </si>
  <si>
    <t>12/31/03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</si>
  <si>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</si>
  <si>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</si>
  <si>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</si>
  <si>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</si>
  <si>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</si>
  <si>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</si>
  <si>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</si>
  <si>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</si>
  <si>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</si>
  <si>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</si>
  <si>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</si>
  <si>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</si>
  <si>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</si>
  <si>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</si>
  <si>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</si>
  <si>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</si>
  <si>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</si>
  <si>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</si>
  <si>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</si>
  <si>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</si>
  <si>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</si>
  <si>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</si>
  <si>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</si>
  <si>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</si>
  <si>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</si>
  <si>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</si>
  <si>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</si>
  <si>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</si>
  <si>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</si>
  <si>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</si>
  <si>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</si>
  <si>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</si>
  <si>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</si>
  <si>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</si>
  <si>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</si>
  <si>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</si>
  <si>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</si>
  <si>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</si>
  <si>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</si>
  <si>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</si>
  <si>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</si>
  <si>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</si>
  <si>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</si>
  <si>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</si>
  <si>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</si>
  <si>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</si>
  <si>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</si>
  <si>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</si>
  <si>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</si>
  <si>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</si>
  <si>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</si>
  <si>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</si>
  <si>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NOTE: Unexpended Carry-in can vary from that reported for previous quarter due to revisions in State reports.</t>
  </si>
  <si>
    <t>State Reporting of Formula Spending for Program Year 2003 as of 12/31/03 Reports (as of 3/8/04)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</si>
</sst>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 quotePrefix="1">
      <alignment horizontal="center" wrapText="1"/>
    </xf>
    <xf numFmtId="0" fontId="7" fillId="0" borderId="9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 wrapText="1"/>
    </xf>
    <xf numFmtId="0" fontId="7" fillId="0" borderId="11" xfId="0" applyFont="1" applyBorder="1" applyAlignment="1" quotePrefix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3" fillId="0" borderId="10" xfId="0" applyFont="1" applyBorder="1" applyAlignment="1">
      <alignment/>
    </xf>
    <xf numFmtId="5" fontId="3" fillId="0" borderId="9" xfId="19" applyNumberFormat="1" applyFont="1" applyBorder="1" applyAlignment="1">
      <alignment/>
    </xf>
    <xf numFmtId="5" fontId="3" fillId="0" borderId="11" xfId="19" applyNumberFormat="1" applyFont="1" applyBorder="1" applyAlignment="1">
      <alignment/>
    </xf>
    <xf numFmtId="5" fontId="3" fillId="0" borderId="10" xfId="19" applyNumberFormat="1" applyFont="1" applyBorder="1" applyAlignment="1">
      <alignment/>
    </xf>
    <xf numFmtId="170" fontId="3" fillId="0" borderId="11" xfId="22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5" fontId="0" fillId="0" borderId="10" xfId="0" applyNumberFormat="1" applyBorder="1" applyAlignment="1">
      <alignment/>
    </xf>
    <xf numFmtId="0" fontId="3" fillId="0" borderId="3" xfId="0" applyFont="1" applyBorder="1" applyAlignment="1">
      <alignment/>
    </xf>
    <xf numFmtId="38" fontId="0" fillId="0" borderId="15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0" borderId="16" xfId="0" applyNumberFormat="1" applyBorder="1" applyAlignment="1">
      <alignment/>
    </xf>
    <xf numFmtId="170" fontId="0" fillId="0" borderId="5" xfId="22" applyNumberFormat="1" applyBorder="1" applyAlignment="1">
      <alignment/>
    </xf>
    <xf numFmtId="41" fontId="0" fillId="0" borderId="4" xfId="16" applyBorder="1" applyAlignment="1">
      <alignment/>
    </xf>
    <xf numFmtId="0" fontId="8" fillId="0" borderId="11" xfId="0" applyFont="1" applyFill="1" applyBorder="1" applyAlignment="1" quotePrefix="1">
      <alignment horizontal="left"/>
    </xf>
    <xf numFmtId="0" fontId="8" fillId="0" borderId="0" xfId="0" applyFont="1" applyAlignment="1" quotePrefix="1">
      <alignment horizontal="left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C\State%20WIA%20Spending%20Reports\Spending_Rpts_byPgm\031231\123103_SpendSum_byPgm_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_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20.7109375" style="0" customWidth="1"/>
    <col min="2" max="2" width="16.7109375" style="0" customWidth="1"/>
    <col min="3" max="3" width="16.140625" style="0" customWidth="1"/>
    <col min="4" max="4" width="15.28125" style="0" customWidth="1"/>
    <col min="5" max="5" width="16.7109375" style="0" customWidth="1"/>
    <col min="6" max="6" width="15.57421875" style="0" customWidth="1"/>
    <col min="7" max="7" width="18.00390625" style="0" customWidth="1"/>
    <col min="8" max="8" width="17.57421875" style="0" customWidth="1"/>
    <col min="9" max="9" width="16.421875" style="0" customWidth="1"/>
    <col min="10" max="10" width="14.28125" style="0" customWidth="1"/>
    <col min="11" max="11" width="17.28125" style="0" customWidth="1"/>
    <col min="12" max="12" width="13.8515625" style="0" hidden="1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2.75">
      <c r="A6" s="6"/>
      <c r="B6" s="7"/>
      <c r="C6" s="8" t="s">
        <v>3</v>
      </c>
      <c r="D6" s="9"/>
      <c r="E6" s="9"/>
      <c r="F6" s="9"/>
      <c r="G6" s="9"/>
      <c r="H6" s="10"/>
      <c r="I6" s="11"/>
      <c r="J6" s="12" t="s">
        <v>4</v>
      </c>
      <c r="K6" s="13"/>
      <c r="L6" s="14"/>
    </row>
    <row r="7" spans="1:12" ht="12.75">
      <c r="A7" s="15"/>
      <c r="B7" s="16" t="s">
        <v>5</v>
      </c>
      <c r="C7" s="8" t="s">
        <v>6</v>
      </c>
      <c r="D7" s="10"/>
      <c r="E7" s="8" t="s">
        <v>7</v>
      </c>
      <c r="F7" s="10"/>
      <c r="G7" s="17" t="s">
        <v>8</v>
      </c>
      <c r="H7" s="17"/>
      <c r="I7" s="18"/>
      <c r="J7" s="19" t="s">
        <v>9</v>
      </c>
      <c r="K7" s="16" t="s">
        <v>10</v>
      </c>
      <c r="L7" s="20" t="s">
        <v>11</v>
      </c>
    </row>
    <row r="8" spans="1:12" ht="12.75">
      <c r="A8" s="15"/>
      <c r="B8" s="16" t="s">
        <v>12</v>
      </c>
      <c r="C8" s="18" t="s">
        <v>13</v>
      </c>
      <c r="D8" s="12"/>
      <c r="E8" s="18" t="s">
        <v>13</v>
      </c>
      <c r="F8" s="12"/>
      <c r="G8" s="16" t="s">
        <v>6</v>
      </c>
      <c r="H8" s="21" t="s">
        <v>14</v>
      </c>
      <c r="I8" s="22" t="s">
        <v>4</v>
      </c>
      <c r="J8" s="23" t="s">
        <v>8</v>
      </c>
      <c r="K8" s="19" t="s">
        <v>15</v>
      </c>
      <c r="L8" s="16" t="s">
        <v>10</v>
      </c>
    </row>
    <row r="9" spans="1:12" ht="14.25" customHeight="1">
      <c r="A9" s="24" t="s">
        <v>16</v>
      </c>
      <c r="B9" s="25" t="s">
        <v>17</v>
      </c>
      <c r="C9" s="26">
        <v>37803</v>
      </c>
      <c r="D9" s="27" t="s">
        <v>18</v>
      </c>
      <c r="E9" s="26">
        <v>37895</v>
      </c>
      <c r="F9" s="27" t="s">
        <v>18</v>
      </c>
      <c r="G9" s="25" t="s">
        <v>19</v>
      </c>
      <c r="H9" s="28" t="s">
        <v>20</v>
      </c>
      <c r="I9" s="29" t="s">
        <v>21</v>
      </c>
      <c r="J9" s="30" t="s">
        <v>22</v>
      </c>
      <c r="K9" s="31" t="s">
        <v>23</v>
      </c>
      <c r="L9" s="25" t="s">
        <v>15</v>
      </c>
    </row>
    <row r="10" spans="1:11" ht="8.25" customHeight="1">
      <c r="A10" s="14"/>
      <c r="B10" s="32"/>
      <c r="C10" s="32"/>
      <c r="D10" s="33"/>
      <c r="E10" s="32"/>
      <c r="F10" s="33"/>
      <c r="G10" s="14"/>
      <c r="H10" s="14"/>
      <c r="I10" s="32"/>
      <c r="J10" s="33"/>
      <c r="K10" s="33"/>
    </row>
    <row r="11" spans="1:12" ht="12.75">
      <c r="A11" s="34" t="s">
        <v>8</v>
      </c>
      <c r="B11" s="35">
        <f aca="true" t="shared" si="0" ref="B11:I11">SUM(B13:B64)</f>
        <v>624723449</v>
      </c>
      <c r="C11" s="35">
        <f t="shared" si="0"/>
        <v>306950967</v>
      </c>
      <c r="D11" s="36">
        <f t="shared" si="0"/>
        <v>-6435011</v>
      </c>
      <c r="E11" s="35">
        <f t="shared" si="0"/>
        <v>847441752</v>
      </c>
      <c r="F11" s="36">
        <f t="shared" si="0"/>
        <v>-13756644</v>
      </c>
      <c r="G11" s="37">
        <f t="shared" si="0"/>
        <v>1134201064</v>
      </c>
      <c r="H11" s="37">
        <f t="shared" si="0"/>
        <v>1758924513</v>
      </c>
      <c r="I11" s="35">
        <f t="shared" si="0"/>
        <v>520717964</v>
      </c>
      <c r="J11" s="38">
        <f>+I11/H11</f>
        <v>0.2960433834149425</v>
      </c>
      <c r="K11" s="36">
        <f>SUM(K13:K64)</f>
        <v>1238206549</v>
      </c>
      <c r="L11" s="36" t="e">
        <f>SUM(L13:L64)</f>
        <v>#REF!</v>
      </c>
    </row>
    <row r="12" spans="1:11" ht="4.5" customHeight="1">
      <c r="A12" s="34"/>
      <c r="B12" s="39"/>
      <c r="C12" s="39"/>
      <c r="D12" s="40"/>
      <c r="E12" s="39"/>
      <c r="F12" s="40"/>
      <c r="G12" s="41"/>
      <c r="H12" s="41"/>
      <c r="I12" s="39"/>
      <c r="J12" s="40"/>
      <c r="K12" s="40"/>
    </row>
    <row r="13" spans="1:12" ht="18" customHeight="1">
      <c r="A13" s="42" t="s">
        <v>24</v>
      </c>
      <c r="B13" s="43">
        <v>17661453</v>
      </c>
      <c r="C13" s="44">
        <v>5247201</v>
      </c>
      <c r="D13" s="45">
        <v>0</v>
      </c>
      <c r="E13" s="44">
        <v>14486702</v>
      </c>
      <c r="F13" s="45">
        <v>0</v>
      </c>
      <c r="G13" s="46">
        <f aca="true" t="shared" si="1" ref="G13:G44">SUM(C13:F13)</f>
        <v>19733903</v>
      </c>
      <c r="H13" s="46">
        <f aca="true" t="shared" si="2" ref="H13:H44">+B13+G13</f>
        <v>37395356</v>
      </c>
      <c r="I13" s="44">
        <v>6472102</v>
      </c>
      <c r="J13" s="47">
        <f aca="true" t="shared" si="3" ref="J13:J44">+I13/H13</f>
        <v>0.17307234620256054</v>
      </c>
      <c r="K13" s="45">
        <f aca="true" t="shared" si="4" ref="K13:K44">+H13-I13</f>
        <v>30923254</v>
      </c>
      <c r="L13" s="48" t="e">
        <f>#N/A</f>
        <v>#REF!</v>
      </c>
    </row>
    <row r="14" spans="1:12" ht="18" customHeight="1">
      <c r="A14" s="42" t="s">
        <v>25</v>
      </c>
      <c r="B14" s="43">
        <v>7931058</v>
      </c>
      <c r="C14" s="44">
        <v>943394</v>
      </c>
      <c r="D14" s="45">
        <v>0</v>
      </c>
      <c r="E14" s="44">
        <v>2604562</v>
      </c>
      <c r="F14" s="45">
        <v>0</v>
      </c>
      <c r="G14" s="46">
        <f t="shared" si="1"/>
        <v>3547956</v>
      </c>
      <c r="H14" s="46">
        <f t="shared" si="2"/>
        <v>11479014</v>
      </c>
      <c r="I14" s="44">
        <v>3893389</v>
      </c>
      <c r="J14" s="47">
        <f t="shared" si="3"/>
        <v>0.33917451446613794</v>
      </c>
      <c r="K14" s="45">
        <f t="shared" si="4"/>
        <v>7585625</v>
      </c>
      <c r="L14" s="48" t="e">
        <f>#N/A</f>
        <v>#REF!</v>
      </c>
    </row>
    <row r="15" spans="1:12" ht="18" customHeight="1">
      <c r="A15" s="42" t="s">
        <v>26</v>
      </c>
      <c r="B15" s="43">
        <v>7038751</v>
      </c>
      <c r="C15" s="44">
        <v>5017539</v>
      </c>
      <c r="D15" s="45">
        <v>-405610</v>
      </c>
      <c r="E15" s="44">
        <v>13852645</v>
      </c>
      <c r="F15" s="45">
        <v>-1154825</v>
      </c>
      <c r="G15" s="46">
        <f t="shared" si="1"/>
        <v>17309749</v>
      </c>
      <c r="H15" s="46">
        <f t="shared" si="2"/>
        <v>24348500</v>
      </c>
      <c r="I15" s="44">
        <v>6307314</v>
      </c>
      <c r="J15" s="47">
        <f t="shared" si="3"/>
        <v>0.25904322648212413</v>
      </c>
      <c r="K15" s="45">
        <f t="shared" si="4"/>
        <v>18041186</v>
      </c>
      <c r="L15" s="48" t="e">
        <f>#N/A</f>
        <v>#REF!</v>
      </c>
    </row>
    <row r="16" spans="1:12" ht="18" customHeight="1">
      <c r="A16" s="42" t="s">
        <v>27</v>
      </c>
      <c r="B16" s="43">
        <v>3443908</v>
      </c>
      <c r="C16" s="44">
        <v>2238349</v>
      </c>
      <c r="D16" s="45">
        <v>0</v>
      </c>
      <c r="E16" s="44">
        <v>6179734</v>
      </c>
      <c r="F16" s="45">
        <v>0</v>
      </c>
      <c r="G16" s="46">
        <f t="shared" si="1"/>
        <v>8418083</v>
      </c>
      <c r="H16" s="46">
        <f t="shared" si="2"/>
        <v>11861991</v>
      </c>
      <c r="I16" s="44">
        <v>3383303</v>
      </c>
      <c r="J16" s="47">
        <f t="shared" si="3"/>
        <v>0.2852221857190753</v>
      </c>
      <c r="K16" s="45">
        <f t="shared" si="4"/>
        <v>8478688</v>
      </c>
      <c r="L16" s="48" t="e">
        <f>#N/A</f>
        <v>#REF!</v>
      </c>
    </row>
    <row r="17" spans="1:12" ht="18" customHeight="1">
      <c r="A17" s="42" t="s">
        <v>28</v>
      </c>
      <c r="B17" s="43">
        <v>98725534</v>
      </c>
      <c r="C17" s="44">
        <v>48367641</v>
      </c>
      <c r="D17" s="45">
        <v>-429470</v>
      </c>
      <c r="E17" s="44">
        <v>133535515</v>
      </c>
      <c r="F17" s="45">
        <v>-5162428</v>
      </c>
      <c r="G17" s="46">
        <f t="shared" si="1"/>
        <v>176311258</v>
      </c>
      <c r="H17" s="46">
        <f t="shared" si="2"/>
        <v>275036792</v>
      </c>
      <c r="I17" s="44">
        <v>106423340</v>
      </c>
      <c r="J17" s="47">
        <f t="shared" si="3"/>
        <v>0.38694219499186133</v>
      </c>
      <c r="K17" s="45">
        <f t="shared" si="4"/>
        <v>168613452</v>
      </c>
      <c r="L17" s="48" t="e">
        <f>#N/A</f>
        <v>#REF!</v>
      </c>
    </row>
    <row r="18" spans="1:12" ht="18" customHeight="1">
      <c r="A18" s="42" t="s">
        <v>29</v>
      </c>
      <c r="B18" s="43">
        <v>3842705</v>
      </c>
      <c r="C18" s="44">
        <v>3376774</v>
      </c>
      <c r="D18" s="45">
        <v>-381463</v>
      </c>
      <c r="E18" s="44">
        <v>9322748</v>
      </c>
      <c r="F18" s="45">
        <v>-1218400</v>
      </c>
      <c r="G18" s="46">
        <f t="shared" si="1"/>
        <v>11099659</v>
      </c>
      <c r="H18" s="46">
        <f t="shared" si="2"/>
        <v>14942364</v>
      </c>
      <c r="I18" s="44">
        <v>3955217</v>
      </c>
      <c r="J18" s="47">
        <f t="shared" si="3"/>
        <v>0.2646982097344169</v>
      </c>
      <c r="K18" s="45">
        <f t="shared" si="4"/>
        <v>10987147</v>
      </c>
      <c r="L18" s="48" t="e">
        <f>#N/A</f>
        <v>#REF!</v>
      </c>
    </row>
    <row r="19" spans="1:12" ht="18" customHeight="1">
      <c r="A19" s="42" t="s">
        <v>30</v>
      </c>
      <c r="B19" s="43">
        <v>982616</v>
      </c>
      <c r="C19" s="44">
        <v>1748129</v>
      </c>
      <c r="D19" s="45">
        <v>0</v>
      </c>
      <c r="E19" s="44">
        <v>4826311</v>
      </c>
      <c r="F19" s="45">
        <v>0</v>
      </c>
      <c r="G19" s="46">
        <f t="shared" si="1"/>
        <v>6574440</v>
      </c>
      <c r="H19" s="46">
        <f t="shared" si="2"/>
        <v>7557056</v>
      </c>
      <c r="I19" s="44">
        <v>1962210</v>
      </c>
      <c r="J19" s="47">
        <f t="shared" si="3"/>
        <v>0.25965270073425417</v>
      </c>
      <c r="K19" s="45">
        <f t="shared" si="4"/>
        <v>5594846</v>
      </c>
      <c r="L19" s="48" t="e">
        <f>#N/A</f>
        <v>#REF!</v>
      </c>
    </row>
    <row r="20" spans="1:12" ht="18" customHeight="1">
      <c r="A20" s="42" t="s">
        <v>31</v>
      </c>
      <c r="B20" s="43">
        <v>502772</v>
      </c>
      <c r="C20" s="44">
        <v>432582</v>
      </c>
      <c r="D20" s="45">
        <v>0</v>
      </c>
      <c r="E20" s="44">
        <v>1194293</v>
      </c>
      <c r="F20" s="45">
        <v>0</v>
      </c>
      <c r="G20" s="46">
        <f t="shared" si="1"/>
        <v>1626875</v>
      </c>
      <c r="H20" s="46">
        <f t="shared" si="2"/>
        <v>2129647</v>
      </c>
      <c r="I20" s="44">
        <v>872799</v>
      </c>
      <c r="J20" s="47">
        <f t="shared" si="3"/>
        <v>0.4098327093645097</v>
      </c>
      <c r="K20" s="45">
        <f t="shared" si="4"/>
        <v>1256848</v>
      </c>
      <c r="L20" s="48" t="e">
        <f>#N/A</f>
        <v>#REF!</v>
      </c>
    </row>
    <row r="21" spans="1:12" ht="18" customHeight="1">
      <c r="A21" s="42" t="s">
        <v>32</v>
      </c>
      <c r="B21" s="43">
        <v>3936950</v>
      </c>
      <c r="C21" s="44">
        <v>911191</v>
      </c>
      <c r="D21" s="45">
        <v>0</v>
      </c>
      <c r="E21" s="44">
        <v>2515658</v>
      </c>
      <c r="F21" s="45">
        <v>0</v>
      </c>
      <c r="G21" s="46">
        <f t="shared" si="1"/>
        <v>3426849</v>
      </c>
      <c r="H21" s="46">
        <f t="shared" si="2"/>
        <v>7363799</v>
      </c>
      <c r="I21" s="44">
        <v>2098784</v>
      </c>
      <c r="J21" s="47">
        <f t="shared" si="3"/>
        <v>0.2850137544492999</v>
      </c>
      <c r="K21" s="45">
        <f t="shared" si="4"/>
        <v>5265015</v>
      </c>
      <c r="L21" s="48" t="e">
        <f>#N/A</f>
        <v>#REF!</v>
      </c>
    </row>
    <row r="22" spans="1:12" ht="18" customHeight="1">
      <c r="A22" s="42" t="s">
        <v>33</v>
      </c>
      <c r="B22" s="43">
        <v>9955959</v>
      </c>
      <c r="C22" s="44">
        <v>15095704</v>
      </c>
      <c r="D22" s="45">
        <v>0</v>
      </c>
      <c r="E22" s="44">
        <v>41676883</v>
      </c>
      <c r="F22" s="45">
        <v>-2345426</v>
      </c>
      <c r="G22" s="46">
        <f t="shared" si="1"/>
        <v>54427161</v>
      </c>
      <c r="H22" s="46">
        <f t="shared" si="2"/>
        <v>64383120</v>
      </c>
      <c r="I22" s="44">
        <v>19165970</v>
      </c>
      <c r="J22" s="47">
        <f t="shared" si="3"/>
        <v>0.2976862568946643</v>
      </c>
      <c r="K22" s="45">
        <f t="shared" si="4"/>
        <v>45217150</v>
      </c>
      <c r="L22" s="48" t="e">
        <f>#N/A</f>
        <v>#REF!</v>
      </c>
    </row>
    <row r="23" spans="1:12" ht="18" customHeight="1">
      <c r="A23" s="42" t="s">
        <v>34</v>
      </c>
      <c r="B23" s="43">
        <v>13625009</v>
      </c>
      <c r="C23" s="44">
        <v>5307105</v>
      </c>
      <c r="D23" s="45">
        <v>0</v>
      </c>
      <c r="E23" s="44">
        <v>14652089</v>
      </c>
      <c r="F23" s="45">
        <v>0</v>
      </c>
      <c r="G23" s="46">
        <f t="shared" si="1"/>
        <v>19959194</v>
      </c>
      <c r="H23" s="46">
        <f t="shared" si="2"/>
        <v>33584203</v>
      </c>
      <c r="I23" s="44">
        <v>10118434</v>
      </c>
      <c r="J23" s="47">
        <f t="shared" si="3"/>
        <v>0.3012855180752689</v>
      </c>
      <c r="K23" s="45">
        <f t="shared" si="4"/>
        <v>23465769</v>
      </c>
      <c r="L23" s="48" t="e">
        <f>#N/A</f>
        <v>#REF!</v>
      </c>
    </row>
    <row r="24" spans="1:12" ht="18" customHeight="1">
      <c r="A24" s="42" t="s">
        <v>35</v>
      </c>
      <c r="B24" s="43">
        <v>2836317</v>
      </c>
      <c r="C24" s="44">
        <v>936772</v>
      </c>
      <c r="D24" s="45">
        <v>0</v>
      </c>
      <c r="E24" s="44">
        <v>2586280</v>
      </c>
      <c r="F24" s="45">
        <v>0</v>
      </c>
      <c r="G24" s="46">
        <f t="shared" si="1"/>
        <v>3523052</v>
      </c>
      <c r="H24" s="46">
        <f t="shared" si="2"/>
        <v>6359369</v>
      </c>
      <c r="I24" s="44">
        <v>2269020</v>
      </c>
      <c r="J24" s="47">
        <f t="shared" si="3"/>
        <v>0.3567995503956446</v>
      </c>
      <c r="K24" s="45">
        <f t="shared" si="4"/>
        <v>4090349</v>
      </c>
      <c r="L24" s="48" t="e">
        <f>#N/A</f>
        <v>#REF!</v>
      </c>
    </row>
    <row r="25" spans="1:12" ht="18" customHeight="1">
      <c r="A25" s="42" t="s">
        <v>36</v>
      </c>
      <c r="B25" s="43">
        <v>1337231</v>
      </c>
      <c r="C25" s="44">
        <v>1228468</v>
      </c>
      <c r="D25" s="45">
        <v>0</v>
      </c>
      <c r="E25" s="44">
        <v>3391608</v>
      </c>
      <c r="F25" s="45">
        <v>0</v>
      </c>
      <c r="G25" s="46">
        <f t="shared" si="1"/>
        <v>4620076</v>
      </c>
      <c r="H25" s="46">
        <f t="shared" si="2"/>
        <v>5957307</v>
      </c>
      <c r="I25" s="44">
        <v>2400984</v>
      </c>
      <c r="J25" s="47">
        <f t="shared" si="3"/>
        <v>0.40303177257777717</v>
      </c>
      <c r="K25" s="45">
        <f t="shared" si="4"/>
        <v>3556323</v>
      </c>
      <c r="L25" s="48" t="e">
        <f>#N/A</f>
        <v>#REF!</v>
      </c>
    </row>
    <row r="26" spans="1:12" ht="18" customHeight="1">
      <c r="A26" s="42" t="s">
        <v>37</v>
      </c>
      <c r="B26" s="43">
        <v>34845608</v>
      </c>
      <c r="C26" s="44">
        <v>17003767</v>
      </c>
      <c r="D26" s="45">
        <v>-1547883</v>
      </c>
      <c r="E26" s="44">
        <v>46944749</v>
      </c>
      <c r="F26" s="45">
        <v>0</v>
      </c>
      <c r="G26" s="46">
        <f t="shared" si="1"/>
        <v>62400633</v>
      </c>
      <c r="H26" s="46">
        <f t="shared" si="2"/>
        <v>97246241</v>
      </c>
      <c r="I26" s="44">
        <v>24670979</v>
      </c>
      <c r="J26" s="47">
        <f t="shared" si="3"/>
        <v>0.2536959654821002</v>
      </c>
      <c r="K26" s="45">
        <f t="shared" si="4"/>
        <v>72575262</v>
      </c>
      <c r="L26" s="48" t="e">
        <f>#N/A</f>
        <v>#REF!</v>
      </c>
    </row>
    <row r="27" spans="1:12" ht="18" customHeight="1">
      <c r="A27" s="42" t="s">
        <v>38</v>
      </c>
      <c r="B27" s="43">
        <v>4893030</v>
      </c>
      <c r="C27" s="44">
        <v>4985319</v>
      </c>
      <c r="D27" s="45">
        <v>0</v>
      </c>
      <c r="E27" s="44">
        <v>13763690</v>
      </c>
      <c r="F27" s="45">
        <v>0</v>
      </c>
      <c r="G27" s="46">
        <f t="shared" si="1"/>
        <v>18749009</v>
      </c>
      <c r="H27" s="46">
        <f t="shared" si="2"/>
        <v>23642039</v>
      </c>
      <c r="I27" s="44">
        <v>6366644</v>
      </c>
      <c r="J27" s="47">
        <f t="shared" si="3"/>
        <v>0.2692933549428626</v>
      </c>
      <c r="K27" s="45">
        <f t="shared" si="4"/>
        <v>17275395</v>
      </c>
      <c r="L27" s="48" t="e">
        <f>#N/A</f>
        <v>#REF!</v>
      </c>
    </row>
    <row r="28" spans="1:12" ht="18" customHeight="1">
      <c r="A28" s="42" t="s">
        <v>39</v>
      </c>
      <c r="B28" s="43">
        <v>2331533</v>
      </c>
      <c r="C28" s="44">
        <v>1264095</v>
      </c>
      <c r="D28" s="45">
        <v>0</v>
      </c>
      <c r="E28" s="44">
        <v>3489970</v>
      </c>
      <c r="F28" s="45">
        <v>0</v>
      </c>
      <c r="G28" s="46">
        <f t="shared" si="1"/>
        <v>4754065</v>
      </c>
      <c r="H28" s="46">
        <f t="shared" si="2"/>
        <v>7085598</v>
      </c>
      <c r="I28" s="44">
        <v>2130285</v>
      </c>
      <c r="J28" s="47">
        <f t="shared" si="3"/>
        <v>0.30064999453821684</v>
      </c>
      <c r="K28" s="45">
        <f t="shared" si="4"/>
        <v>4955313</v>
      </c>
      <c r="L28" s="48" t="e">
        <f>#N/A</f>
        <v>#REF!</v>
      </c>
    </row>
    <row r="29" spans="1:12" ht="18" customHeight="1">
      <c r="A29" s="42" t="s">
        <v>40</v>
      </c>
      <c r="B29" s="43">
        <v>2743801</v>
      </c>
      <c r="C29" s="44">
        <v>1564854</v>
      </c>
      <c r="D29" s="45">
        <v>-79094</v>
      </c>
      <c r="E29" s="44">
        <v>4320318</v>
      </c>
      <c r="F29" s="45">
        <v>-69381</v>
      </c>
      <c r="G29" s="46">
        <f t="shared" si="1"/>
        <v>5736697</v>
      </c>
      <c r="H29" s="46">
        <f t="shared" si="2"/>
        <v>8480498</v>
      </c>
      <c r="I29" s="44">
        <v>2578952</v>
      </c>
      <c r="J29" s="47">
        <f t="shared" si="3"/>
        <v>0.3041038391849158</v>
      </c>
      <c r="K29" s="45">
        <f t="shared" si="4"/>
        <v>5901546</v>
      </c>
      <c r="L29" s="48" t="e">
        <f>#N/A</f>
        <v>#REF!</v>
      </c>
    </row>
    <row r="30" spans="1:12" ht="18" customHeight="1">
      <c r="A30" s="42" t="s">
        <v>41</v>
      </c>
      <c r="B30" s="43">
        <v>6500714</v>
      </c>
      <c r="C30" s="44">
        <v>4092507</v>
      </c>
      <c r="D30" s="45">
        <v>-293789</v>
      </c>
      <c r="E30" s="44">
        <v>11298774</v>
      </c>
      <c r="F30" s="45">
        <v>-400000</v>
      </c>
      <c r="G30" s="46">
        <f t="shared" si="1"/>
        <v>14697492</v>
      </c>
      <c r="H30" s="46">
        <f t="shared" si="2"/>
        <v>21198206</v>
      </c>
      <c r="I30" s="44">
        <v>3961344</v>
      </c>
      <c r="J30" s="47">
        <f t="shared" si="3"/>
        <v>0.18687166263031882</v>
      </c>
      <c r="K30" s="45">
        <f t="shared" si="4"/>
        <v>17236862</v>
      </c>
      <c r="L30" s="48" t="e">
        <f>#N/A</f>
        <v>#REF!</v>
      </c>
    </row>
    <row r="31" spans="1:12" ht="18" customHeight="1">
      <c r="A31" s="42" t="s">
        <v>42</v>
      </c>
      <c r="B31" s="43">
        <v>36479165</v>
      </c>
      <c r="C31" s="44">
        <v>5903627</v>
      </c>
      <c r="D31" s="45">
        <v>0</v>
      </c>
      <c r="E31" s="44">
        <v>16298993</v>
      </c>
      <c r="F31" s="45">
        <v>0</v>
      </c>
      <c r="G31" s="46">
        <f t="shared" si="1"/>
        <v>22202620</v>
      </c>
      <c r="H31" s="46">
        <f t="shared" si="2"/>
        <v>58681785</v>
      </c>
      <c r="I31" s="44">
        <v>10868440</v>
      </c>
      <c r="J31" s="47">
        <f t="shared" si="3"/>
        <v>0.18520977165231084</v>
      </c>
      <c r="K31" s="45">
        <f t="shared" si="4"/>
        <v>47813345</v>
      </c>
      <c r="L31" s="48" t="e">
        <f>#N/A</f>
        <v>#REF!</v>
      </c>
    </row>
    <row r="32" spans="1:12" ht="18" customHeight="1">
      <c r="A32" s="42" t="s">
        <v>43</v>
      </c>
      <c r="B32" s="43">
        <v>677480</v>
      </c>
      <c r="C32" s="44">
        <v>642538</v>
      </c>
      <c r="D32" s="45">
        <v>0</v>
      </c>
      <c r="E32" s="44">
        <v>1773946</v>
      </c>
      <c r="F32" s="45">
        <v>0</v>
      </c>
      <c r="G32" s="46">
        <f t="shared" si="1"/>
        <v>2416484</v>
      </c>
      <c r="H32" s="46">
        <f t="shared" si="2"/>
        <v>3093964</v>
      </c>
      <c r="I32" s="44">
        <v>1468674</v>
      </c>
      <c r="J32" s="47">
        <f t="shared" si="3"/>
        <v>0.47469007396336865</v>
      </c>
      <c r="K32" s="45">
        <f t="shared" si="4"/>
        <v>1625290</v>
      </c>
      <c r="L32" s="48" t="e">
        <f>#N/A</f>
        <v>#REF!</v>
      </c>
    </row>
    <row r="33" spans="1:12" ht="18" customHeight="1">
      <c r="A33" s="42" t="s">
        <v>44</v>
      </c>
      <c r="B33" s="43">
        <v>6618277</v>
      </c>
      <c r="C33" s="44">
        <v>3690331</v>
      </c>
      <c r="D33" s="45">
        <v>-47958</v>
      </c>
      <c r="E33" s="44">
        <v>10188430</v>
      </c>
      <c r="F33" s="45">
        <v>0</v>
      </c>
      <c r="G33" s="46">
        <f t="shared" si="1"/>
        <v>13830803</v>
      </c>
      <c r="H33" s="46">
        <f t="shared" si="2"/>
        <v>20449080</v>
      </c>
      <c r="I33" s="44">
        <v>7804698</v>
      </c>
      <c r="J33" s="47">
        <f t="shared" si="3"/>
        <v>0.38166499421978883</v>
      </c>
      <c r="K33" s="45">
        <f t="shared" si="4"/>
        <v>12644382</v>
      </c>
      <c r="L33" s="48" t="e">
        <f>#N/A</f>
        <v>#REF!</v>
      </c>
    </row>
    <row r="34" spans="1:12" ht="18" customHeight="1">
      <c r="A34" s="42" t="s">
        <v>45</v>
      </c>
      <c r="B34" s="43">
        <v>2920821</v>
      </c>
      <c r="C34" s="44">
        <v>4346507</v>
      </c>
      <c r="D34" s="45">
        <v>0</v>
      </c>
      <c r="E34" s="44">
        <v>12000028</v>
      </c>
      <c r="F34" s="45">
        <v>203956</v>
      </c>
      <c r="G34" s="46">
        <f t="shared" si="1"/>
        <v>16550491</v>
      </c>
      <c r="H34" s="46">
        <f t="shared" si="2"/>
        <v>19471312</v>
      </c>
      <c r="I34" s="44">
        <v>6831982</v>
      </c>
      <c r="J34" s="47">
        <f t="shared" si="3"/>
        <v>0.3508742502816451</v>
      </c>
      <c r="K34" s="45">
        <f t="shared" si="4"/>
        <v>12639330</v>
      </c>
      <c r="L34" s="48" t="e">
        <f>#N/A</f>
        <v>#REF!</v>
      </c>
    </row>
    <row r="35" spans="1:12" ht="18" customHeight="1">
      <c r="A35" s="42" t="s">
        <v>46</v>
      </c>
      <c r="B35" s="43">
        <v>5112943</v>
      </c>
      <c r="C35" s="44">
        <v>13099553</v>
      </c>
      <c r="D35" s="45">
        <v>-1096874</v>
      </c>
      <c r="E35" s="44">
        <v>36165822</v>
      </c>
      <c r="F35" s="45">
        <v>-115000</v>
      </c>
      <c r="G35" s="46">
        <f t="shared" si="1"/>
        <v>48053501</v>
      </c>
      <c r="H35" s="46">
        <f t="shared" si="2"/>
        <v>53166444</v>
      </c>
      <c r="I35" s="44">
        <v>13127027</v>
      </c>
      <c r="J35" s="47">
        <f t="shared" si="3"/>
        <v>0.24690436321075</v>
      </c>
      <c r="K35" s="45">
        <f t="shared" si="4"/>
        <v>40039417</v>
      </c>
      <c r="L35" s="48" t="e">
        <f>#N/A</f>
        <v>#REF!</v>
      </c>
    </row>
    <row r="36" spans="1:12" ht="18" customHeight="1">
      <c r="A36" s="42" t="s">
        <v>47</v>
      </c>
      <c r="B36" s="43">
        <v>4055993</v>
      </c>
      <c r="C36" s="44">
        <v>2887971</v>
      </c>
      <c r="D36" s="45">
        <v>0</v>
      </c>
      <c r="E36" s="44">
        <v>7973238</v>
      </c>
      <c r="F36" s="45">
        <v>0</v>
      </c>
      <c r="G36" s="46">
        <f t="shared" si="1"/>
        <v>10861209</v>
      </c>
      <c r="H36" s="46">
        <f t="shared" si="2"/>
        <v>14917202</v>
      </c>
      <c r="I36" s="44">
        <v>5143220</v>
      </c>
      <c r="J36" s="47">
        <f t="shared" si="3"/>
        <v>0.34478449778986703</v>
      </c>
      <c r="K36" s="45">
        <f t="shared" si="4"/>
        <v>9773982</v>
      </c>
      <c r="L36" s="48" t="e">
        <f>#N/A</f>
        <v>#REF!</v>
      </c>
    </row>
    <row r="37" spans="1:12" ht="18" customHeight="1">
      <c r="A37" s="42" t="s">
        <v>48</v>
      </c>
      <c r="B37" s="43">
        <v>8121858</v>
      </c>
      <c r="C37" s="44">
        <v>4002315</v>
      </c>
      <c r="D37" s="45">
        <v>-585114</v>
      </c>
      <c r="E37" s="44">
        <v>11049768</v>
      </c>
      <c r="F37" s="45">
        <v>0</v>
      </c>
      <c r="G37" s="46">
        <f t="shared" si="1"/>
        <v>14466969</v>
      </c>
      <c r="H37" s="46">
        <f t="shared" si="2"/>
        <v>22588827</v>
      </c>
      <c r="I37" s="44">
        <v>3017444</v>
      </c>
      <c r="J37" s="47">
        <f t="shared" si="3"/>
        <v>0.13358126121378502</v>
      </c>
      <c r="K37" s="45">
        <f t="shared" si="4"/>
        <v>19571383</v>
      </c>
      <c r="L37" s="48" t="e">
        <f>#N/A</f>
        <v>#REF!</v>
      </c>
    </row>
    <row r="38" spans="1:12" ht="18" customHeight="1">
      <c r="A38" s="42" t="s">
        <v>49</v>
      </c>
      <c r="B38" s="43">
        <v>4079935</v>
      </c>
      <c r="C38" s="44">
        <v>4635105</v>
      </c>
      <c r="D38" s="45">
        <v>-45017</v>
      </c>
      <c r="E38" s="44">
        <v>12796802</v>
      </c>
      <c r="F38" s="45">
        <v>-128501</v>
      </c>
      <c r="G38" s="46">
        <f t="shared" si="1"/>
        <v>17258389</v>
      </c>
      <c r="H38" s="46">
        <f t="shared" si="2"/>
        <v>21338324</v>
      </c>
      <c r="I38" s="44">
        <v>7240692</v>
      </c>
      <c r="J38" s="47">
        <f t="shared" si="3"/>
        <v>0.3393280559429129</v>
      </c>
      <c r="K38" s="45">
        <f t="shared" si="4"/>
        <v>14097632</v>
      </c>
      <c r="L38" s="48" t="e">
        <f>#N/A</f>
        <v>#REF!</v>
      </c>
    </row>
    <row r="39" spans="1:12" ht="18" customHeight="1">
      <c r="A39" s="42" t="s">
        <v>50</v>
      </c>
      <c r="B39" s="43">
        <v>837253</v>
      </c>
      <c r="C39" s="44">
        <v>552344</v>
      </c>
      <c r="D39" s="45">
        <v>0</v>
      </c>
      <c r="E39" s="44">
        <v>1524936</v>
      </c>
      <c r="F39" s="45">
        <v>0</v>
      </c>
      <c r="G39" s="46">
        <f t="shared" si="1"/>
        <v>2077280</v>
      </c>
      <c r="H39" s="46">
        <f t="shared" si="2"/>
        <v>2914533</v>
      </c>
      <c r="I39" s="44">
        <v>1048571</v>
      </c>
      <c r="J39" s="47">
        <f t="shared" si="3"/>
        <v>0.35977324669166555</v>
      </c>
      <c r="K39" s="45">
        <f t="shared" si="4"/>
        <v>1865962</v>
      </c>
      <c r="L39" s="48" t="e">
        <f>#N/A</f>
        <v>#REF!</v>
      </c>
    </row>
    <row r="40" spans="1:12" ht="18" customHeight="1">
      <c r="A40" s="42" t="s">
        <v>51</v>
      </c>
      <c r="B40" s="43">
        <v>2183868</v>
      </c>
      <c r="C40" s="44">
        <v>768177</v>
      </c>
      <c r="D40" s="45">
        <v>0</v>
      </c>
      <c r="E40" s="44">
        <v>2120818</v>
      </c>
      <c r="F40" s="45">
        <v>0</v>
      </c>
      <c r="G40" s="46">
        <f t="shared" si="1"/>
        <v>2888995</v>
      </c>
      <c r="H40" s="46">
        <f t="shared" si="2"/>
        <v>5072863</v>
      </c>
      <c r="I40" s="44">
        <v>1042243</v>
      </c>
      <c r="J40" s="47">
        <f t="shared" si="3"/>
        <v>0.2054545924066942</v>
      </c>
      <c r="K40" s="45">
        <f t="shared" si="4"/>
        <v>4030620</v>
      </c>
      <c r="L40" s="48" t="e">
        <f>#N/A</f>
        <v>#REF!</v>
      </c>
    </row>
    <row r="41" spans="1:12" ht="18" customHeight="1">
      <c r="A41" s="42" t="s">
        <v>52</v>
      </c>
      <c r="B41" s="43">
        <v>2051565</v>
      </c>
      <c r="C41" s="44">
        <v>2493241</v>
      </c>
      <c r="D41" s="45">
        <v>0</v>
      </c>
      <c r="E41" s="44">
        <v>6883448</v>
      </c>
      <c r="F41" s="45">
        <v>-2106591</v>
      </c>
      <c r="G41" s="46">
        <f t="shared" si="1"/>
        <v>7270098</v>
      </c>
      <c r="H41" s="46">
        <f t="shared" si="2"/>
        <v>9321663</v>
      </c>
      <c r="I41" s="44">
        <v>2079430</v>
      </c>
      <c r="J41" s="47">
        <f t="shared" si="3"/>
        <v>0.22307500281870304</v>
      </c>
      <c r="K41" s="45">
        <f t="shared" si="4"/>
        <v>7242233</v>
      </c>
      <c r="L41" s="48" t="e">
        <f>#N/A</f>
        <v>#REF!</v>
      </c>
    </row>
    <row r="42" spans="1:12" ht="18" customHeight="1">
      <c r="A42" s="42" t="s">
        <v>53</v>
      </c>
      <c r="B42" s="43">
        <v>509401</v>
      </c>
      <c r="C42" s="44">
        <v>665325</v>
      </c>
      <c r="D42" s="45">
        <v>0</v>
      </c>
      <c r="E42" s="44">
        <v>1836857</v>
      </c>
      <c r="F42" s="45">
        <v>0</v>
      </c>
      <c r="G42" s="46">
        <f t="shared" si="1"/>
        <v>2502182</v>
      </c>
      <c r="H42" s="46">
        <f t="shared" si="2"/>
        <v>3011583</v>
      </c>
      <c r="I42" s="44">
        <v>1520313</v>
      </c>
      <c r="J42" s="47">
        <f t="shared" si="3"/>
        <v>0.5048218827108534</v>
      </c>
      <c r="K42" s="45">
        <f t="shared" si="4"/>
        <v>1491270</v>
      </c>
      <c r="L42" s="48" t="e">
        <f>#N/A</f>
        <v>#REF!</v>
      </c>
    </row>
    <row r="43" spans="1:12" ht="18" customHeight="1">
      <c r="A43" s="42" t="s">
        <v>54</v>
      </c>
      <c r="B43" s="43">
        <v>16560961</v>
      </c>
      <c r="C43" s="44">
        <v>8003030</v>
      </c>
      <c r="D43" s="45">
        <v>0</v>
      </c>
      <c r="E43" s="44">
        <v>22095116</v>
      </c>
      <c r="F43" s="45">
        <v>0</v>
      </c>
      <c r="G43" s="46">
        <f t="shared" si="1"/>
        <v>30098146</v>
      </c>
      <c r="H43" s="46">
        <f t="shared" si="2"/>
        <v>46659107</v>
      </c>
      <c r="I43" s="44">
        <v>13529451</v>
      </c>
      <c r="J43" s="47">
        <f t="shared" si="3"/>
        <v>0.2899637792039183</v>
      </c>
      <c r="K43" s="45">
        <f t="shared" si="4"/>
        <v>33129656</v>
      </c>
      <c r="L43" s="48" t="e">
        <f>#N/A</f>
        <v>#REF!</v>
      </c>
    </row>
    <row r="44" spans="1:12" ht="18" customHeight="1">
      <c r="A44" s="42" t="s">
        <v>55</v>
      </c>
      <c r="B44" s="43">
        <v>10780951</v>
      </c>
      <c r="C44" s="44">
        <v>1801195</v>
      </c>
      <c r="D44" s="45">
        <v>0</v>
      </c>
      <c r="E44" s="44">
        <v>4970824</v>
      </c>
      <c r="F44" s="45">
        <v>0</v>
      </c>
      <c r="G44" s="46">
        <f t="shared" si="1"/>
        <v>6772019</v>
      </c>
      <c r="H44" s="46">
        <f t="shared" si="2"/>
        <v>17552970</v>
      </c>
      <c r="I44" s="44">
        <v>2941580</v>
      </c>
      <c r="J44" s="47">
        <f t="shared" si="3"/>
        <v>0.16758303580533665</v>
      </c>
      <c r="K44" s="45">
        <f t="shared" si="4"/>
        <v>14611390</v>
      </c>
      <c r="L44" s="48" t="e">
        <f>#N/A</f>
        <v>#REF!</v>
      </c>
    </row>
    <row r="45" spans="1:12" ht="18" customHeight="1">
      <c r="A45" s="42" t="s">
        <v>56</v>
      </c>
      <c r="B45" s="43">
        <v>55147669</v>
      </c>
      <c r="C45" s="44">
        <v>22771512</v>
      </c>
      <c r="D45" s="45">
        <v>-1120854</v>
      </c>
      <c r="E45" s="44">
        <v>62868594</v>
      </c>
      <c r="F45" s="45">
        <v>0</v>
      </c>
      <c r="G45" s="46">
        <f aca="true" t="shared" si="5" ref="G45:G76">SUM(C45:F45)</f>
        <v>84519252</v>
      </c>
      <c r="H45" s="46">
        <f aca="true" t="shared" si="6" ref="H45:H76">+B45+G45</f>
        <v>139666921</v>
      </c>
      <c r="I45" s="44">
        <v>43596382</v>
      </c>
      <c r="J45" s="47">
        <f aca="true" t="shared" si="7" ref="J45:J76">+I45/H45</f>
        <v>0.3121453647567701</v>
      </c>
      <c r="K45" s="45">
        <f aca="true" t="shared" si="8" ref="K45:K64">+H45-I45</f>
        <v>96070539</v>
      </c>
      <c r="L45" s="48" t="e">
        <f>#N/A</f>
        <v>#REF!</v>
      </c>
    </row>
    <row r="46" spans="1:12" ht="18" customHeight="1">
      <c r="A46" s="42" t="s">
        <v>57</v>
      </c>
      <c r="B46" s="43">
        <v>11178240</v>
      </c>
      <c r="C46" s="44">
        <v>11578319</v>
      </c>
      <c r="D46" s="45">
        <v>23360</v>
      </c>
      <c r="E46" s="44">
        <v>31965933</v>
      </c>
      <c r="F46" s="45">
        <v>188000</v>
      </c>
      <c r="G46" s="46">
        <f t="shared" si="5"/>
        <v>43755612</v>
      </c>
      <c r="H46" s="46">
        <f t="shared" si="6"/>
        <v>54933852</v>
      </c>
      <c r="I46" s="44">
        <v>12880135</v>
      </c>
      <c r="J46" s="47">
        <f t="shared" si="7"/>
        <v>0.23446626317047636</v>
      </c>
      <c r="K46" s="45">
        <f t="shared" si="8"/>
        <v>42053717</v>
      </c>
      <c r="L46" s="48" t="e">
        <f>#N/A</f>
        <v>#REF!</v>
      </c>
    </row>
    <row r="47" spans="1:12" ht="18" customHeight="1">
      <c r="A47" s="42" t="s">
        <v>58</v>
      </c>
      <c r="B47" s="43">
        <v>214937</v>
      </c>
      <c r="C47" s="44">
        <v>252806</v>
      </c>
      <c r="D47" s="45">
        <v>0</v>
      </c>
      <c r="E47" s="44">
        <v>697959</v>
      </c>
      <c r="F47" s="45">
        <v>0</v>
      </c>
      <c r="G47" s="46">
        <f t="shared" si="5"/>
        <v>950765</v>
      </c>
      <c r="H47" s="46">
        <f t="shared" si="6"/>
        <v>1165702</v>
      </c>
      <c r="I47" s="44">
        <v>524127</v>
      </c>
      <c r="J47" s="47">
        <f t="shared" si="7"/>
        <v>0.4496234886789248</v>
      </c>
      <c r="K47" s="45">
        <f t="shared" si="8"/>
        <v>641575</v>
      </c>
      <c r="L47" s="48" t="e">
        <f>#N/A</f>
        <v>#REF!</v>
      </c>
    </row>
    <row r="48" spans="1:12" ht="18" customHeight="1">
      <c r="A48" s="42" t="s">
        <v>59</v>
      </c>
      <c r="B48" s="43">
        <v>26245972</v>
      </c>
      <c r="C48" s="44">
        <v>10440356</v>
      </c>
      <c r="D48" s="45">
        <v>-78868</v>
      </c>
      <c r="E48" s="44">
        <v>28824195</v>
      </c>
      <c r="F48" s="45">
        <v>-214167</v>
      </c>
      <c r="G48" s="46">
        <f t="shared" si="5"/>
        <v>38971516</v>
      </c>
      <c r="H48" s="46">
        <f t="shared" si="6"/>
        <v>65217488</v>
      </c>
      <c r="I48" s="44">
        <v>17066806</v>
      </c>
      <c r="J48" s="47">
        <f t="shared" si="7"/>
        <v>0.2616906373333484</v>
      </c>
      <c r="K48" s="45">
        <f t="shared" si="8"/>
        <v>48150682</v>
      </c>
      <c r="L48" s="48" t="e">
        <f>#N/A</f>
        <v>#REF!</v>
      </c>
    </row>
    <row r="49" spans="1:12" ht="18" customHeight="1">
      <c r="A49" s="42" t="s">
        <v>60</v>
      </c>
      <c r="B49" s="43">
        <v>2933188</v>
      </c>
      <c r="C49" s="44">
        <v>1689464</v>
      </c>
      <c r="D49" s="45">
        <v>-14075</v>
      </c>
      <c r="E49" s="44">
        <v>4664345</v>
      </c>
      <c r="F49" s="45">
        <v>-38858</v>
      </c>
      <c r="G49" s="46">
        <f t="shared" si="5"/>
        <v>6300876</v>
      </c>
      <c r="H49" s="46">
        <f t="shared" si="6"/>
        <v>9234064</v>
      </c>
      <c r="I49" s="44">
        <v>2988602</v>
      </c>
      <c r="J49" s="47">
        <f t="shared" si="7"/>
        <v>0.3236496953020902</v>
      </c>
      <c r="K49" s="45">
        <f t="shared" si="8"/>
        <v>6245462</v>
      </c>
      <c r="L49" s="48" t="e">
        <f>#N/A</f>
        <v>#REF!</v>
      </c>
    </row>
    <row r="50" spans="1:12" ht="18" customHeight="1">
      <c r="A50" s="42" t="s">
        <v>61</v>
      </c>
      <c r="B50" s="43">
        <v>13576370</v>
      </c>
      <c r="C50" s="44">
        <v>6844943</v>
      </c>
      <c r="D50" s="45">
        <v>0</v>
      </c>
      <c r="E50" s="44">
        <v>18897820</v>
      </c>
      <c r="F50" s="45">
        <v>0</v>
      </c>
      <c r="G50" s="46">
        <f t="shared" si="5"/>
        <v>25742763</v>
      </c>
      <c r="H50" s="46">
        <f t="shared" si="6"/>
        <v>39319133</v>
      </c>
      <c r="I50" s="44">
        <v>15398606</v>
      </c>
      <c r="J50" s="47">
        <f t="shared" si="7"/>
        <v>0.39163137193284503</v>
      </c>
      <c r="K50" s="45">
        <f t="shared" si="8"/>
        <v>23920527</v>
      </c>
      <c r="L50" s="48" t="e">
        <f>#N/A</f>
        <v>#REF!</v>
      </c>
    </row>
    <row r="51" spans="1:12" ht="18" customHeight="1">
      <c r="A51" s="42" t="s">
        <v>62</v>
      </c>
      <c r="B51" s="43">
        <v>17404583</v>
      </c>
      <c r="C51" s="44">
        <v>11961591</v>
      </c>
      <c r="D51" s="45">
        <v>0</v>
      </c>
      <c r="E51" s="44">
        <v>33024086</v>
      </c>
      <c r="F51" s="45">
        <v>0</v>
      </c>
      <c r="G51" s="46">
        <f t="shared" si="5"/>
        <v>44985677</v>
      </c>
      <c r="H51" s="46">
        <f t="shared" si="6"/>
        <v>62390260</v>
      </c>
      <c r="I51" s="44">
        <v>18978575</v>
      </c>
      <c r="J51" s="47">
        <f t="shared" si="7"/>
        <v>0.3041913112719838</v>
      </c>
      <c r="K51" s="45">
        <f t="shared" si="8"/>
        <v>43411685</v>
      </c>
      <c r="L51" s="48" t="e">
        <f>#N/A</f>
        <v>#REF!</v>
      </c>
    </row>
    <row r="52" spans="1:12" ht="18" customHeight="1">
      <c r="A52" s="42" t="s">
        <v>63</v>
      </c>
      <c r="B52" s="43">
        <v>85268405</v>
      </c>
      <c r="C52" s="44">
        <v>9829927</v>
      </c>
      <c r="D52" s="45">
        <v>0</v>
      </c>
      <c r="E52" s="44">
        <v>27138897</v>
      </c>
      <c r="F52" s="45">
        <v>0</v>
      </c>
      <c r="G52" s="46">
        <f t="shared" si="5"/>
        <v>36968824</v>
      </c>
      <c r="H52" s="46">
        <f t="shared" si="6"/>
        <v>122237229</v>
      </c>
      <c r="I52" s="44">
        <v>33972492</v>
      </c>
      <c r="J52" s="47">
        <f t="shared" si="7"/>
        <v>0.27792262862895883</v>
      </c>
      <c r="K52" s="45">
        <f t="shared" si="8"/>
        <v>88264737</v>
      </c>
      <c r="L52" s="48" t="e">
        <f>#N/A</f>
        <v>#REF!</v>
      </c>
    </row>
    <row r="53" spans="1:12" ht="18" customHeight="1">
      <c r="A53" s="42" t="s">
        <v>64</v>
      </c>
      <c r="B53" s="43">
        <v>246321</v>
      </c>
      <c r="C53" s="44">
        <v>686726</v>
      </c>
      <c r="D53" s="45">
        <v>0</v>
      </c>
      <c r="E53" s="44">
        <v>1895942</v>
      </c>
      <c r="F53" s="45">
        <v>0</v>
      </c>
      <c r="G53" s="46">
        <f t="shared" si="5"/>
        <v>2582668</v>
      </c>
      <c r="H53" s="46">
        <f t="shared" si="6"/>
        <v>2828989</v>
      </c>
      <c r="I53" s="44">
        <v>1172931</v>
      </c>
      <c r="J53" s="47">
        <f t="shared" si="7"/>
        <v>0.4146113682308415</v>
      </c>
      <c r="K53" s="45">
        <f t="shared" si="8"/>
        <v>1656058</v>
      </c>
      <c r="L53" s="48" t="e">
        <f>#N/A</f>
        <v>#REF!</v>
      </c>
    </row>
    <row r="54" spans="1:12" ht="18" customHeight="1">
      <c r="A54" s="42" t="s">
        <v>65</v>
      </c>
      <c r="B54" s="43">
        <v>5090789</v>
      </c>
      <c r="C54" s="44">
        <v>4703959</v>
      </c>
      <c r="D54" s="45">
        <v>-73303</v>
      </c>
      <c r="E54" s="44">
        <v>12986896</v>
      </c>
      <c r="F54" s="45">
        <v>-132085</v>
      </c>
      <c r="G54" s="46">
        <f t="shared" si="5"/>
        <v>17485467</v>
      </c>
      <c r="H54" s="46">
        <f t="shared" si="6"/>
        <v>22576256</v>
      </c>
      <c r="I54" s="44">
        <v>5417208</v>
      </c>
      <c r="J54" s="47">
        <f t="shared" si="7"/>
        <v>0.23995156681426716</v>
      </c>
      <c r="K54" s="45">
        <f t="shared" si="8"/>
        <v>17159048</v>
      </c>
      <c r="L54" s="48" t="e">
        <f>#N/A</f>
        <v>#REF!</v>
      </c>
    </row>
    <row r="55" spans="1:12" ht="18" customHeight="1">
      <c r="A55" s="42" t="s">
        <v>66</v>
      </c>
      <c r="B55" s="43">
        <v>251622</v>
      </c>
      <c r="C55" s="44">
        <v>339908</v>
      </c>
      <c r="D55" s="45">
        <v>0</v>
      </c>
      <c r="E55" s="44">
        <v>938433</v>
      </c>
      <c r="F55" s="45">
        <v>0</v>
      </c>
      <c r="G55" s="46">
        <f t="shared" si="5"/>
        <v>1278341</v>
      </c>
      <c r="H55" s="46">
        <f t="shared" si="6"/>
        <v>1529963</v>
      </c>
      <c r="I55" s="44">
        <v>490365</v>
      </c>
      <c r="J55" s="47">
        <f t="shared" si="7"/>
        <v>0.3205077508410334</v>
      </c>
      <c r="K55" s="45">
        <f t="shared" si="8"/>
        <v>1039598</v>
      </c>
      <c r="L55" s="48" t="e">
        <f>#N/A</f>
        <v>#REF!</v>
      </c>
    </row>
    <row r="56" spans="1:12" ht="18" customHeight="1">
      <c r="A56" s="42" t="s">
        <v>67</v>
      </c>
      <c r="B56" s="43">
        <v>6901805</v>
      </c>
      <c r="C56" s="44">
        <v>4720229</v>
      </c>
      <c r="D56" s="45">
        <v>-58999</v>
      </c>
      <c r="E56" s="44">
        <v>13031815</v>
      </c>
      <c r="F56" s="45">
        <v>-162887</v>
      </c>
      <c r="G56" s="46">
        <f t="shared" si="5"/>
        <v>17530158</v>
      </c>
      <c r="H56" s="46">
        <f t="shared" si="6"/>
        <v>24431963</v>
      </c>
      <c r="I56" s="44">
        <v>8017867</v>
      </c>
      <c r="J56" s="47">
        <f t="shared" si="7"/>
        <v>0.32817121571443114</v>
      </c>
      <c r="K56" s="45">
        <f t="shared" si="8"/>
        <v>16414096</v>
      </c>
      <c r="L56" s="48" t="e">
        <f>#N/A</f>
        <v>#REF!</v>
      </c>
    </row>
    <row r="57" spans="1:12" ht="18" customHeight="1">
      <c r="A57" s="42" t="s">
        <v>68</v>
      </c>
      <c r="B57" s="43">
        <v>24870612</v>
      </c>
      <c r="C57" s="44">
        <v>24347452</v>
      </c>
      <c r="D57" s="45">
        <v>-200000</v>
      </c>
      <c r="E57" s="44">
        <v>67219520</v>
      </c>
      <c r="F57" s="45">
        <v>-864444</v>
      </c>
      <c r="G57" s="46">
        <f t="shared" si="5"/>
        <v>90502528</v>
      </c>
      <c r="H57" s="46">
        <f t="shared" si="6"/>
        <v>115373140</v>
      </c>
      <c r="I57" s="44">
        <v>29973334</v>
      </c>
      <c r="J57" s="47">
        <f t="shared" si="7"/>
        <v>0.2597947321187583</v>
      </c>
      <c r="K57" s="45">
        <f t="shared" si="8"/>
        <v>85399806</v>
      </c>
      <c r="L57" s="48" t="e">
        <f>#N/A</f>
        <v>#REF!</v>
      </c>
    </row>
    <row r="58" spans="1:12" ht="18" customHeight="1">
      <c r="A58" s="42" t="s">
        <v>69</v>
      </c>
      <c r="B58" s="43">
        <v>1857787</v>
      </c>
      <c r="C58" s="44">
        <v>1719433</v>
      </c>
      <c r="D58" s="45">
        <v>0</v>
      </c>
      <c r="E58" s="44">
        <v>4747085</v>
      </c>
      <c r="F58" s="45">
        <v>-35607</v>
      </c>
      <c r="G58" s="46">
        <f t="shared" si="5"/>
        <v>6430911</v>
      </c>
      <c r="H58" s="46">
        <f t="shared" si="6"/>
        <v>8288698</v>
      </c>
      <c r="I58" s="44">
        <v>1664946</v>
      </c>
      <c r="J58" s="47">
        <f t="shared" si="7"/>
        <v>0.20086942484814865</v>
      </c>
      <c r="K58" s="45">
        <f t="shared" si="8"/>
        <v>6623752</v>
      </c>
      <c r="L58" s="48" t="e">
        <f>#N/A</f>
        <v>#REF!</v>
      </c>
    </row>
    <row r="59" spans="1:12" ht="18" customHeight="1">
      <c r="A59" s="42" t="s">
        <v>70</v>
      </c>
      <c r="B59" s="43">
        <v>6238</v>
      </c>
      <c r="C59" s="44">
        <v>345341</v>
      </c>
      <c r="D59" s="45">
        <v>0</v>
      </c>
      <c r="E59" s="44">
        <v>953431</v>
      </c>
      <c r="F59" s="45">
        <v>0</v>
      </c>
      <c r="G59" s="46">
        <f t="shared" si="5"/>
        <v>1298772</v>
      </c>
      <c r="H59" s="46">
        <f t="shared" si="6"/>
        <v>1305010</v>
      </c>
      <c r="I59" s="44">
        <v>684012</v>
      </c>
      <c r="J59" s="47">
        <f t="shared" si="7"/>
        <v>0.5241431100144827</v>
      </c>
      <c r="K59" s="45">
        <f t="shared" si="8"/>
        <v>620998</v>
      </c>
      <c r="L59" s="48" t="e">
        <f>#N/A</f>
        <v>#REF!</v>
      </c>
    </row>
    <row r="60" spans="1:12" ht="18" customHeight="1">
      <c r="A60" s="42" t="s">
        <v>71</v>
      </c>
      <c r="B60" s="43">
        <v>8681579</v>
      </c>
      <c r="C60" s="44">
        <v>3731265</v>
      </c>
      <c r="D60" s="45">
        <v>0</v>
      </c>
      <c r="E60" s="44">
        <v>10301442</v>
      </c>
      <c r="F60" s="45">
        <v>0</v>
      </c>
      <c r="G60" s="46">
        <f t="shared" si="5"/>
        <v>14032707</v>
      </c>
      <c r="H60" s="46">
        <f t="shared" si="6"/>
        <v>22714286</v>
      </c>
      <c r="I60" s="44">
        <v>4568988</v>
      </c>
      <c r="J60" s="47">
        <f t="shared" si="7"/>
        <v>0.20115041256414576</v>
      </c>
      <c r="K60" s="45">
        <f t="shared" si="8"/>
        <v>18145298</v>
      </c>
      <c r="L60" s="48" t="e">
        <f>#N/A</f>
        <v>#REF!</v>
      </c>
    </row>
    <row r="61" spans="1:12" ht="18" customHeight="1">
      <c r="A61" s="42" t="s">
        <v>72</v>
      </c>
      <c r="B61" s="43">
        <v>20057689</v>
      </c>
      <c r="C61" s="44">
        <v>10475175</v>
      </c>
      <c r="D61" s="45">
        <v>0</v>
      </c>
      <c r="E61" s="44">
        <v>28920323</v>
      </c>
      <c r="F61" s="45">
        <v>0</v>
      </c>
      <c r="G61" s="46">
        <f t="shared" si="5"/>
        <v>39395498</v>
      </c>
      <c r="H61" s="46">
        <f t="shared" si="6"/>
        <v>59453187</v>
      </c>
      <c r="I61" s="44">
        <v>20126644</v>
      </c>
      <c r="J61" s="47">
        <f t="shared" si="7"/>
        <v>0.33852927009615147</v>
      </c>
      <c r="K61" s="45">
        <f t="shared" si="8"/>
        <v>39326543</v>
      </c>
      <c r="L61" s="48" t="e">
        <f>#N/A</f>
        <v>#REF!</v>
      </c>
    </row>
    <row r="62" spans="1:12" ht="18" customHeight="1">
      <c r="A62" s="42" t="s">
        <v>73</v>
      </c>
      <c r="B62" s="43">
        <v>15790355</v>
      </c>
      <c r="C62" s="44">
        <v>1846439</v>
      </c>
      <c r="D62" s="45">
        <v>0</v>
      </c>
      <c r="E62" s="44">
        <v>5097729</v>
      </c>
      <c r="F62" s="45">
        <v>0</v>
      </c>
      <c r="G62" s="46">
        <f t="shared" si="5"/>
        <v>6944168</v>
      </c>
      <c r="H62" s="46">
        <f t="shared" si="6"/>
        <v>22734523</v>
      </c>
      <c r="I62" s="44">
        <v>8605433</v>
      </c>
      <c r="J62" s="47">
        <f t="shared" si="7"/>
        <v>0.3785183001200421</v>
      </c>
      <c r="K62" s="45">
        <f t="shared" si="8"/>
        <v>14129090</v>
      </c>
      <c r="L62" s="48" t="e">
        <f>#N/A</f>
        <v>#REF!</v>
      </c>
    </row>
    <row r="63" spans="1:12" ht="18" customHeight="1">
      <c r="A63" s="42" t="s">
        <v>74</v>
      </c>
      <c r="B63" s="43">
        <v>4188137</v>
      </c>
      <c r="C63" s="44">
        <v>5159457</v>
      </c>
      <c r="D63" s="45">
        <v>0</v>
      </c>
      <c r="E63" s="44">
        <v>14244456</v>
      </c>
      <c r="F63" s="45">
        <v>0</v>
      </c>
      <c r="G63" s="46">
        <f t="shared" si="5"/>
        <v>19403913</v>
      </c>
      <c r="H63" s="46">
        <f t="shared" si="6"/>
        <v>23592050</v>
      </c>
      <c r="I63" s="44">
        <v>7311643</v>
      </c>
      <c r="J63" s="47">
        <f t="shared" si="7"/>
        <v>0.3099197822995458</v>
      </c>
      <c r="K63" s="45">
        <f t="shared" si="8"/>
        <v>16280407</v>
      </c>
      <c r="L63" s="48" t="e">
        <f>#N/A</f>
        <v>#REF!</v>
      </c>
    </row>
    <row r="64" spans="1:12" ht="18" customHeight="1">
      <c r="A64" s="42" t="s">
        <v>75</v>
      </c>
      <c r="B64" s="43">
        <v>685731</v>
      </c>
      <c r="C64" s="44">
        <v>254015</v>
      </c>
      <c r="D64" s="45">
        <v>0</v>
      </c>
      <c r="E64" s="44">
        <v>701296</v>
      </c>
      <c r="F64" s="45">
        <v>0</v>
      </c>
      <c r="G64" s="46">
        <f t="shared" si="5"/>
        <v>955311</v>
      </c>
      <c r="H64" s="46">
        <f t="shared" si="6"/>
        <v>1641042</v>
      </c>
      <c r="I64" s="44">
        <v>584033</v>
      </c>
      <c r="J64" s="47">
        <f t="shared" si="7"/>
        <v>0.3558915615809955</v>
      </c>
      <c r="K64" s="45">
        <f t="shared" si="8"/>
        <v>1057009</v>
      </c>
      <c r="L64" s="48" t="e">
        <f>#N/A</f>
        <v>#REF!</v>
      </c>
    </row>
    <row r="65" ht="8.25" customHeight="1">
      <c r="A65" s="49"/>
    </row>
    <row r="66" ht="17.25" customHeight="1">
      <c r="A66" s="50" t="s">
        <v>76</v>
      </c>
    </row>
    <row r="67" spans="1:7" ht="23.25" customHeight="1">
      <c r="A67" s="51"/>
      <c r="G67" s="52"/>
    </row>
  </sheetData>
  <printOptions horizontalCentered="1"/>
  <pageMargins left="0.75" right="0.25" top="0.25" bottom="0.25" header="0.5" footer="0.5"/>
  <pageSetup fitToHeight="1" fitToWidth="1" horizontalDpi="600" verticalDpi="600" orientation="portrait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-1170283150</vt:i4>
  </property>
  <property fmtid="{D5CDD505-2E9C-101B-9397-08002B2CF9AE}" pid="4" name="_EmailSubje">
    <vt:lpwstr>please upload these files to doleta/budget folder</vt:lpwstr>
  </property>
  <property fmtid="{D5CDD505-2E9C-101B-9397-08002B2CF9AE}" pid="5" name="_AuthorEma">
    <vt:lpwstr>Nguyen.Chi@dol.gov</vt:lpwstr>
  </property>
  <property fmtid="{D5CDD505-2E9C-101B-9397-08002B2CF9AE}" pid="6" name="_AuthorEmailDisplayNa">
    <vt:lpwstr>Nguyen,  Chi - ETA CTR</vt:lpwstr>
  </property>
</Properties>
</file>