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90" yWindow="65521" windowWidth="10725" windowHeight="8685" activeTab="0"/>
  </bookViews>
  <sheets>
    <sheet name="DW_Sum" sheetId="1" r:id="rId1"/>
  </sheets>
  <externalReferences>
    <externalReference r:id="rId4"/>
    <externalReference r:id="rId5"/>
    <externalReference r:id="rId6"/>
  </externalReferences>
  <definedNames>
    <definedName name="_xlnm.Print_Area" localSheetId="0">'DW_Sum'!$A$1:$L$67</definedName>
  </definedNames>
  <calcPr fullCalcOnLoad="1"/>
</workbook>
</file>

<file path=xl/sharedStrings.xml><?xml version="1.0" encoding="utf-8"?>
<sst xmlns="http://schemas.openxmlformats.org/spreadsheetml/2006/main" count="84" uniqueCount="76">
  <si>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</si>
  <si>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</si>
  <si>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</si>
  <si>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</si>
  <si>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</si>
  <si>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</si>
  <si>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</si>
  <si>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</si>
  <si>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</si>
  <si>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</si>
  <si>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</si>
  <si>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</si>
  <si>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</si>
  <si>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</si>
  <si>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</si>
  <si>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</si>
  <si>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</si>
  <si>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</si>
  <si>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</si>
  <si>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</si>
  <si>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</si>
  <si>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</si>
  <si>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</si>
  <si>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</si>
  <si>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</si>
  <si>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</si>
  <si>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</si>
  <si>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</si>
  <si>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</si>
  <si>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</si>
  <si>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</si>
  <si>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</si>
  <si>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</si>
  <si>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</si>
  <si>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</si>
  <si>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</si>
  <si>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</si>
  <si>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</si>
  <si>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</si>
  <si>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</si>
  <si>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</si>
  <si>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</si>
  <si>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</si>
  <si>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</si>
  <si>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</si>
  <si>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</si>
  <si>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</si>
  <si>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</si>
  <si>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</si>
  <si>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</si>
  <si>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</si>
  <si>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</si>
  <si>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</si>
  <si>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PY 2000</t>
  </si>
  <si>
    <t>Total Available</t>
  </si>
  <si>
    <t>Unexpended</t>
  </si>
  <si>
    <t>Expenditures</t>
  </si>
  <si>
    <t>Carry-In</t>
  </si>
  <si>
    <t>Transfers</t>
  </si>
  <si>
    <t>Availability</t>
  </si>
  <si>
    <t>U. S. Department of Labor</t>
  </si>
  <si>
    <t>Employment and Training Administration</t>
  </si>
  <si>
    <t>State</t>
  </si>
  <si>
    <t>WIA Dislocated Workers Program</t>
  </si>
  <si>
    <t>as % of</t>
  </si>
  <si>
    <t xml:space="preserve">Unexpended </t>
  </si>
  <si>
    <t>Balance</t>
  </si>
  <si>
    <t>PY 2002 Availability</t>
  </si>
  <si>
    <t>Allotment/NOO</t>
  </si>
  <si>
    <t>Available</t>
  </si>
  <si>
    <t>To PY 2003</t>
  </si>
  <si>
    <t>PY 2003</t>
  </si>
  <si>
    <t>FY 2004</t>
  </si>
  <si>
    <t>7/1/03-6/30/04</t>
  </si>
  <si>
    <t>7/1/03-9/30/03</t>
  </si>
  <si>
    <t>9/30/03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</si>
</sst>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22" fontId="4" fillId="0" borderId="0" xfId="0" applyNumberFormat="1" applyFont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4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6" xfId="0" applyFont="1" applyBorder="1" applyAlignment="1" quotePrefix="1">
      <alignment horizontal="center" wrapText="1"/>
    </xf>
    <xf numFmtId="0" fontId="1" fillId="0" borderId="9" xfId="0" applyFont="1" applyBorder="1" applyAlignment="1" quotePrefix="1">
      <alignment horizontal="center" wrapText="1"/>
    </xf>
    <xf numFmtId="5" fontId="1" fillId="0" borderId="4" xfId="19" applyNumberFormat="1" applyFont="1" applyBorder="1" applyAlignment="1">
      <alignment/>
    </xf>
    <xf numFmtId="5" fontId="1" fillId="0" borderId="2" xfId="19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1" fillId="0" borderId="1" xfId="0" applyFont="1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5" fontId="1" fillId="0" borderId="1" xfId="19" applyNumberFormat="1" applyFont="1" applyBorder="1" applyAlignment="1">
      <alignment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8" fillId="0" borderId="1" xfId="0" applyFont="1" applyBorder="1" applyAlignment="1" quotePrefix="1">
      <alignment horizontal="center"/>
    </xf>
    <xf numFmtId="170" fontId="1" fillId="0" borderId="2" xfId="22" applyNumberFormat="1" applyFont="1" applyBorder="1" applyAlignment="1">
      <alignment/>
    </xf>
    <xf numFmtId="0" fontId="1" fillId="0" borderId="12" xfId="0" applyFont="1" applyBorder="1" applyAlignment="1">
      <alignment/>
    </xf>
    <xf numFmtId="0" fontId="9" fillId="0" borderId="2" xfId="0" applyFont="1" applyFill="1" applyBorder="1" applyAlignment="1" quotePrefix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5" fontId="0" fillId="0" borderId="4" xfId="0" applyNumberFormat="1" applyBorder="1" applyAlignment="1">
      <alignment/>
    </xf>
    <xf numFmtId="0" fontId="1" fillId="0" borderId="11" xfId="0" applyFon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170" fontId="0" fillId="0" borderId="10" xfId="22" applyNumberFormat="1" applyBorder="1" applyAlignment="1">
      <alignment/>
    </xf>
    <xf numFmtId="41" fontId="0" fillId="0" borderId="15" xfId="16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3003combsp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93003adultspe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93003youthsp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_Summary"/>
    </sheetNames>
    <sheetDataSet>
      <sheetData sheetId="0">
        <row r="3">
          <cell r="A3" t="str">
            <v>State Reporting of Formula Spending for Program Year 2003 as of 9/30/03 Reports (as of 12/12/03)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ults_Su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outh_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7109375" style="0" customWidth="1"/>
    <col min="3" max="3" width="16.140625" style="0" customWidth="1"/>
    <col min="4" max="4" width="15.28125" style="0" customWidth="1"/>
    <col min="5" max="5" width="16.7109375" style="0" customWidth="1"/>
    <col min="6" max="6" width="15.57421875" style="0" customWidth="1"/>
    <col min="7" max="7" width="18.00390625" style="0" customWidth="1"/>
    <col min="8" max="8" width="17.57421875" style="0" customWidth="1"/>
    <col min="9" max="9" width="16.421875" style="0" customWidth="1"/>
    <col min="10" max="10" width="14.28125" style="0" bestFit="1" customWidth="1"/>
    <col min="11" max="11" width="17.28125" style="0" customWidth="1"/>
    <col min="12" max="12" width="13.8515625" style="0" hidden="1" customWidth="1"/>
  </cols>
  <sheetData>
    <row r="1" spans="1:12" ht="12.75">
      <c r="A1" s="18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18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>
      <c r="A3" s="19" t="str">
        <f>+'[1]Comb_Summary'!A3</f>
        <v>State Reporting of Formula Spending for Program Year 2003 as of 9/30/03 Reports (as of 12/12/03)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5" t="s">
        <v>63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1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2" ht="12.75">
      <c r="A6" s="15"/>
      <c r="B6" s="14"/>
      <c r="C6" s="49" t="s">
        <v>67</v>
      </c>
      <c r="D6" s="50"/>
      <c r="E6" s="50"/>
      <c r="F6" s="50"/>
      <c r="G6" s="50"/>
      <c r="H6" s="51"/>
      <c r="I6" s="39"/>
      <c r="J6" s="20" t="s">
        <v>56</v>
      </c>
      <c r="K6" s="16"/>
      <c r="L6" s="6"/>
    </row>
    <row r="7" spans="1:12" ht="12.75">
      <c r="A7" s="3"/>
      <c r="B7" s="13" t="s">
        <v>55</v>
      </c>
      <c r="C7" s="49" t="s">
        <v>71</v>
      </c>
      <c r="D7" s="51"/>
      <c r="E7" s="49" t="s">
        <v>72</v>
      </c>
      <c r="F7" s="51"/>
      <c r="G7" s="12" t="s">
        <v>52</v>
      </c>
      <c r="H7" s="12"/>
      <c r="I7" s="29"/>
      <c r="J7" s="23" t="s">
        <v>64</v>
      </c>
      <c r="K7" s="13" t="s">
        <v>65</v>
      </c>
      <c r="L7" s="42" t="s">
        <v>53</v>
      </c>
    </row>
    <row r="8" spans="1:12" ht="12.75">
      <c r="A8" s="3"/>
      <c r="B8" s="13" t="s">
        <v>57</v>
      </c>
      <c r="C8" s="29" t="s">
        <v>68</v>
      </c>
      <c r="D8" s="20"/>
      <c r="E8" s="29" t="s">
        <v>68</v>
      </c>
      <c r="F8" s="20"/>
      <c r="G8" s="13" t="s">
        <v>71</v>
      </c>
      <c r="H8" s="22" t="s">
        <v>54</v>
      </c>
      <c r="I8" s="36" t="s">
        <v>56</v>
      </c>
      <c r="J8" s="41" t="s">
        <v>52</v>
      </c>
      <c r="K8" s="23" t="s">
        <v>66</v>
      </c>
      <c r="L8" s="13" t="s">
        <v>65</v>
      </c>
    </row>
    <row r="9" spans="1:12" ht="14.25" customHeight="1">
      <c r="A9" s="17" t="s">
        <v>62</v>
      </c>
      <c r="B9" s="11" t="s">
        <v>70</v>
      </c>
      <c r="C9" s="33">
        <v>37803</v>
      </c>
      <c r="D9" s="34" t="s">
        <v>58</v>
      </c>
      <c r="E9" s="33">
        <v>37895</v>
      </c>
      <c r="F9" s="34" t="s">
        <v>58</v>
      </c>
      <c r="G9" s="11" t="s">
        <v>59</v>
      </c>
      <c r="H9" s="24" t="s">
        <v>73</v>
      </c>
      <c r="I9" s="37" t="s">
        <v>74</v>
      </c>
      <c r="J9" s="25" t="s">
        <v>69</v>
      </c>
      <c r="K9" s="35" t="s">
        <v>75</v>
      </c>
      <c r="L9" s="11" t="s">
        <v>66</v>
      </c>
    </row>
    <row r="10" spans="1:11" ht="8.25" customHeight="1">
      <c r="A10" s="6"/>
      <c r="B10" s="10"/>
      <c r="C10" s="10"/>
      <c r="D10" s="21"/>
      <c r="E10" s="10"/>
      <c r="F10" s="21"/>
      <c r="G10" s="6"/>
      <c r="H10" s="6"/>
      <c r="I10" s="10"/>
      <c r="J10" s="21"/>
      <c r="K10" s="21"/>
    </row>
    <row r="11" spans="1:12" ht="12.75">
      <c r="A11" s="7" t="s">
        <v>52</v>
      </c>
      <c r="B11" s="32">
        <f aca="true" t="shared" si="0" ref="B11:I11">SUM(B13:B64)</f>
        <v>626000819</v>
      </c>
      <c r="C11" s="32">
        <f t="shared" si="0"/>
        <v>307152447</v>
      </c>
      <c r="D11" s="27">
        <f t="shared" si="0"/>
        <v>-2310543</v>
      </c>
      <c r="E11" s="32">
        <f t="shared" si="0"/>
        <v>848000000</v>
      </c>
      <c r="F11" s="27">
        <f t="shared" si="0"/>
        <v>0</v>
      </c>
      <c r="G11" s="26">
        <f t="shared" si="0"/>
        <v>1152841904</v>
      </c>
      <c r="H11" s="26">
        <f t="shared" si="0"/>
        <v>1778842723</v>
      </c>
      <c r="I11" s="32">
        <f t="shared" si="0"/>
        <v>247334653</v>
      </c>
      <c r="J11" s="38">
        <f>+I11/H11</f>
        <v>0.13904245147815691</v>
      </c>
      <c r="K11" s="27">
        <f>SUM(K13:K64)</f>
        <v>1531508070</v>
      </c>
      <c r="L11" s="27" t="e">
        <f>SUM(L13:L64)</f>
        <v>#REF!</v>
      </c>
    </row>
    <row r="12" spans="1:11" ht="4.5" customHeight="1">
      <c r="A12" s="7"/>
      <c r="B12" s="1"/>
      <c r="C12" s="1"/>
      <c r="D12" s="2"/>
      <c r="E12" s="1"/>
      <c r="F12" s="2"/>
      <c r="G12" s="43"/>
      <c r="H12" s="43"/>
      <c r="I12" s="1"/>
      <c r="J12" s="2"/>
      <c r="K12" s="2"/>
    </row>
    <row r="13" spans="1:12" ht="18" customHeight="1">
      <c r="A13" s="44" t="s">
        <v>0</v>
      </c>
      <c r="B13" s="45">
        <v>17661453</v>
      </c>
      <c r="C13" s="31">
        <v>5247201</v>
      </c>
      <c r="D13" s="30">
        <v>0</v>
      </c>
      <c r="E13" s="31">
        <v>14486702</v>
      </c>
      <c r="F13" s="30">
        <v>0</v>
      </c>
      <c r="G13" s="46">
        <f>SUM(C13:F13)</f>
        <v>19733903</v>
      </c>
      <c r="H13" s="46">
        <f>+B13+G13</f>
        <v>37395356</v>
      </c>
      <c r="I13" s="31">
        <v>2875765</v>
      </c>
      <c r="J13" s="47">
        <f>+I13/H13</f>
        <v>0.07690166126510468</v>
      </c>
      <c r="K13" s="30">
        <f>+H13-I13</f>
        <v>34519591</v>
      </c>
      <c r="L13" s="48" t="e">
        <f>+#REF!</f>
        <v>#REF!</v>
      </c>
    </row>
    <row r="14" spans="1:12" ht="18" customHeight="1">
      <c r="A14" s="44" t="s">
        <v>1</v>
      </c>
      <c r="B14" s="45">
        <v>7931058</v>
      </c>
      <c r="C14" s="31">
        <v>943394</v>
      </c>
      <c r="D14" s="30">
        <v>0</v>
      </c>
      <c r="E14" s="31">
        <v>2604562</v>
      </c>
      <c r="F14" s="30">
        <v>0</v>
      </c>
      <c r="G14" s="46">
        <f aca="true" t="shared" si="1" ref="G14:G63">SUM(C14:F14)</f>
        <v>3547956</v>
      </c>
      <c r="H14" s="46">
        <f aca="true" t="shared" si="2" ref="H14:H63">+B14+G14</f>
        <v>11479014</v>
      </c>
      <c r="I14" s="31">
        <v>1016099</v>
      </c>
      <c r="J14" s="47">
        <f aca="true" t="shared" si="3" ref="J14:J63">+I14/H14</f>
        <v>0.08851796852935279</v>
      </c>
      <c r="K14" s="30">
        <f aca="true" t="shared" si="4" ref="K14:K63">+H14-I14</f>
        <v>10462915</v>
      </c>
      <c r="L14" s="48" t="e">
        <f>+#REF!</f>
        <v>#REF!</v>
      </c>
    </row>
    <row r="15" spans="1:12" ht="18" customHeight="1">
      <c r="A15" s="44" t="s">
        <v>2</v>
      </c>
      <c r="B15" s="45">
        <v>7038751</v>
      </c>
      <c r="C15" s="31">
        <v>5137079</v>
      </c>
      <c r="D15" s="30">
        <v>-405610</v>
      </c>
      <c r="E15" s="31">
        <v>14182675</v>
      </c>
      <c r="F15" s="30">
        <v>0</v>
      </c>
      <c r="G15" s="46">
        <f t="shared" si="1"/>
        <v>18914144</v>
      </c>
      <c r="H15" s="46">
        <f t="shared" si="2"/>
        <v>25952895</v>
      </c>
      <c r="I15" s="31">
        <v>2375229</v>
      </c>
      <c r="J15" s="47">
        <f t="shared" si="3"/>
        <v>0.09152077253809257</v>
      </c>
      <c r="K15" s="30">
        <f t="shared" si="4"/>
        <v>23577666</v>
      </c>
      <c r="L15" s="48" t="e">
        <f>+#REF!</f>
        <v>#REF!</v>
      </c>
    </row>
    <row r="16" spans="1:12" ht="18" customHeight="1">
      <c r="A16" s="44" t="s">
        <v>3</v>
      </c>
      <c r="B16" s="45">
        <v>3254673</v>
      </c>
      <c r="C16" s="31">
        <v>2238349</v>
      </c>
      <c r="D16" s="30">
        <v>0</v>
      </c>
      <c r="E16" s="31">
        <v>6179734</v>
      </c>
      <c r="F16" s="30">
        <v>0</v>
      </c>
      <c r="G16" s="46">
        <f t="shared" si="1"/>
        <v>8418083</v>
      </c>
      <c r="H16" s="46">
        <f t="shared" si="2"/>
        <v>11672756</v>
      </c>
      <c r="I16" s="31">
        <v>2136028</v>
      </c>
      <c r="J16" s="47">
        <f t="shared" si="3"/>
        <v>0.1829926026038752</v>
      </c>
      <c r="K16" s="30">
        <f t="shared" si="4"/>
        <v>9536728</v>
      </c>
      <c r="L16" s="48" t="e">
        <f>+#REF!</f>
        <v>#REF!</v>
      </c>
    </row>
    <row r="17" spans="1:12" ht="18" customHeight="1">
      <c r="A17" s="44" t="s">
        <v>4</v>
      </c>
      <c r="B17" s="45">
        <v>98846260</v>
      </c>
      <c r="C17" s="31">
        <v>48367641</v>
      </c>
      <c r="D17" s="30">
        <v>0</v>
      </c>
      <c r="E17" s="31">
        <v>133535515</v>
      </c>
      <c r="F17" s="30">
        <v>0</v>
      </c>
      <c r="G17" s="46">
        <f t="shared" si="1"/>
        <v>181903156</v>
      </c>
      <c r="H17" s="46">
        <f t="shared" si="2"/>
        <v>280749416</v>
      </c>
      <c r="I17" s="31">
        <v>53492376</v>
      </c>
      <c r="J17" s="47">
        <f t="shared" si="3"/>
        <v>0.19053423783435403</v>
      </c>
      <c r="K17" s="30">
        <f t="shared" si="4"/>
        <v>227257040</v>
      </c>
      <c r="L17" s="48" t="e">
        <f>+#REF!</f>
        <v>#REF!</v>
      </c>
    </row>
    <row r="18" spans="1:12" ht="18" customHeight="1">
      <c r="A18" s="44" t="s">
        <v>5</v>
      </c>
      <c r="B18" s="45">
        <v>3842705</v>
      </c>
      <c r="C18" s="31">
        <v>3376774</v>
      </c>
      <c r="D18" s="30">
        <v>-381463</v>
      </c>
      <c r="E18" s="31">
        <v>9322748</v>
      </c>
      <c r="F18" s="30">
        <v>0</v>
      </c>
      <c r="G18" s="46">
        <f t="shared" si="1"/>
        <v>12318059</v>
      </c>
      <c r="H18" s="46">
        <f t="shared" si="2"/>
        <v>16160764</v>
      </c>
      <c r="I18" s="31">
        <v>1978787</v>
      </c>
      <c r="J18" s="47">
        <f t="shared" si="3"/>
        <v>0.12244390178583141</v>
      </c>
      <c r="K18" s="30">
        <f t="shared" si="4"/>
        <v>14181977</v>
      </c>
      <c r="L18" s="48" t="e">
        <f>+#REF!</f>
        <v>#REF!</v>
      </c>
    </row>
    <row r="19" spans="1:12" ht="18" customHeight="1">
      <c r="A19" s="44" t="s">
        <v>6</v>
      </c>
      <c r="B19" s="45">
        <v>982616</v>
      </c>
      <c r="C19" s="31">
        <v>1748129</v>
      </c>
      <c r="D19" s="30">
        <v>0</v>
      </c>
      <c r="E19" s="31">
        <v>4826311</v>
      </c>
      <c r="F19" s="30">
        <v>0</v>
      </c>
      <c r="G19" s="46">
        <f t="shared" si="1"/>
        <v>6574440</v>
      </c>
      <c r="H19" s="46">
        <f t="shared" si="2"/>
        <v>7557056</v>
      </c>
      <c r="I19" s="31">
        <v>884008</v>
      </c>
      <c r="J19" s="47">
        <f t="shared" si="3"/>
        <v>0.11697782840301832</v>
      </c>
      <c r="K19" s="30">
        <f t="shared" si="4"/>
        <v>6673048</v>
      </c>
      <c r="L19" s="48" t="e">
        <f>+#REF!</f>
        <v>#REF!</v>
      </c>
    </row>
    <row r="20" spans="1:12" ht="18" customHeight="1">
      <c r="A20" s="44" t="s">
        <v>7</v>
      </c>
      <c r="B20" s="45">
        <v>502772</v>
      </c>
      <c r="C20" s="31">
        <v>432582</v>
      </c>
      <c r="D20" s="30">
        <v>0</v>
      </c>
      <c r="E20" s="31">
        <v>1194293</v>
      </c>
      <c r="F20" s="30">
        <v>0</v>
      </c>
      <c r="G20" s="46">
        <f t="shared" si="1"/>
        <v>1626875</v>
      </c>
      <c r="H20" s="46">
        <f t="shared" si="2"/>
        <v>2129647</v>
      </c>
      <c r="I20" s="31">
        <v>395387</v>
      </c>
      <c r="J20" s="47">
        <f t="shared" si="3"/>
        <v>0.18565846828136306</v>
      </c>
      <c r="K20" s="30">
        <f t="shared" si="4"/>
        <v>1734260</v>
      </c>
      <c r="L20" s="48" t="e">
        <f>+#REF!</f>
        <v>#REF!</v>
      </c>
    </row>
    <row r="21" spans="1:12" ht="18" customHeight="1">
      <c r="A21" s="44" t="s">
        <v>8</v>
      </c>
      <c r="B21" s="45">
        <v>3936950</v>
      </c>
      <c r="C21" s="31">
        <v>911191</v>
      </c>
      <c r="D21" s="30">
        <v>0</v>
      </c>
      <c r="E21" s="31">
        <v>2515658</v>
      </c>
      <c r="F21" s="30">
        <v>0</v>
      </c>
      <c r="G21" s="46">
        <f t="shared" si="1"/>
        <v>3426849</v>
      </c>
      <c r="H21" s="46">
        <f t="shared" si="2"/>
        <v>7363799</v>
      </c>
      <c r="I21" s="31">
        <v>1888814</v>
      </c>
      <c r="J21" s="47">
        <f t="shared" si="3"/>
        <v>0.2564999397729351</v>
      </c>
      <c r="K21" s="30">
        <f t="shared" si="4"/>
        <v>5474985</v>
      </c>
      <c r="L21" s="48" t="e">
        <f>+#REF!</f>
        <v>#REF!</v>
      </c>
    </row>
    <row r="22" spans="1:12" ht="18" customHeight="1">
      <c r="A22" s="44" t="s">
        <v>9</v>
      </c>
      <c r="B22" s="45">
        <v>9955959</v>
      </c>
      <c r="C22" s="31">
        <v>15095704</v>
      </c>
      <c r="D22" s="30">
        <v>0</v>
      </c>
      <c r="E22" s="31">
        <v>41676883</v>
      </c>
      <c r="F22" s="30">
        <v>0</v>
      </c>
      <c r="G22" s="46">
        <f t="shared" si="1"/>
        <v>56772587</v>
      </c>
      <c r="H22" s="46">
        <f t="shared" si="2"/>
        <v>66728546</v>
      </c>
      <c r="I22" s="31">
        <v>7404249</v>
      </c>
      <c r="J22" s="47">
        <f t="shared" si="3"/>
        <v>0.11096074234855949</v>
      </c>
      <c r="K22" s="30">
        <f t="shared" si="4"/>
        <v>59324297</v>
      </c>
      <c r="L22" s="48" t="e">
        <f>+#REF!</f>
        <v>#REF!</v>
      </c>
    </row>
    <row r="23" spans="1:12" ht="18" customHeight="1">
      <c r="A23" s="44" t="s">
        <v>10</v>
      </c>
      <c r="B23" s="45">
        <v>13625009</v>
      </c>
      <c r="C23" s="31">
        <v>5307105</v>
      </c>
      <c r="D23" s="30">
        <v>0</v>
      </c>
      <c r="E23" s="31">
        <v>14652089</v>
      </c>
      <c r="F23" s="30">
        <v>0</v>
      </c>
      <c r="G23" s="46">
        <f t="shared" si="1"/>
        <v>19959194</v>
      </c>
      <c r="H23" s="46">
        <f t="shared" si="2"/>
        <v>33584203</v>
      </c>
      <c r="I23" s="31">
        <v>5134029</v>
      </c>
      <c r="J23" s="47">
        <f t="shared" si="3"/>
        <v>0.15287035395778187</v>
      </c>
      <c r="K23" s="30">
        <f t="shared" si="4"/>
        <v>28450174</v>
      </c>
      <c r="L23" s="48" t="e">
        <f>+#REF!</f>
        <v>#REF!</v>
      </c>
    </row>
    <row r="24" spans="1:12" ht="18" customHeight="1">
      <c r="A24" s="44" t="s">
        <v>11</v>
      </c>
      <c r="B24" s="45">
        <v>2836317</v>
      </c>
      <c r="C24" s="31">
        <v>936772</v>
      </c>
      <c r="D24" s="30">
        <v>0</v>
      </c>
      <c r="E24" s="31">
        <v>2586280</v>
      </c>
      <c r="F24" s="30">
        <v>0</v>
      </c>
      <c r="G24" s="46">
        <f t="shared" si="1"/>
        <v>3523052</v>
      </c>
      <c r="H24" s="46">
        <f t="shared" si="2"/>
        <v>6359369</v>
      </c>
      <c r="I24" s="31">
        <v>1078364</v>
      </c>
      <c r="J24" s="47">
        <f t="shared" si="3"/>
        <v>0.1695709118310323</v>
      </c>
      <c r="K24" s="30">
        <f t="shared" si="4"/>
        <v>5281005</v>
      </c>
      <c r="L24" s="48" t="e">
        <f>+#REF!</f>
        <v>#REF!</v>
      </c>
    </row>
    <row r="25" spans="1:12" ht="18" customHeight="1">
      <c r="A25" s="44" t="s">
        <v>12</v>
      </c>
      <c r="B25" s="45">
        <v>1337231</v>
      </c>
      <c r="C25" s="31">
        <v>1228468</v>
      </c>
      <c r="D25" s="30">
        <v>0</v>
      </c>
      <c r="E25" s="31">
        <v>3391608</v>
      </c>
      <c r="F25" s="30">
        <v>0</v>
      </c>
      <c r="G25" s="46">
        <f t="shared" si="1"/>
        <v>4620076</v>
      </c>
      <c r="H25" s="46">
        <f t="shared" si="2"/>
        <v>5957307</v>
      </c>
      <c r="I25" s="31">
        <v>999636</v>
      </c>
      <c r="J25" s="47">
        <f t="shared" si="3"/>
        <v>0.16779998076311997</v>
      </c>
      <c r="K25" s="30">
        <f t="shared" si="4"/>
        <v>4957671</v>
      </c>
      <c r="L25" s="48" t="e">
        <f>+#REF!</f>
        <v>#REF!</v>
      </c>
    </row>
    <row r="26" spans="1:12" ht="18" customHeight="1">
      <c r="A26" s="44" t="s">
        <v>13</v>
      </c>
      <c r="B26" s="45">
        <v>35115608</v>
      </c>
      <c r="C26" s="31">
        <v>17003767</v>
      </c>
      <c r="D26" s="30">
        <v>0</v>
      </c>
      <c r="E26" s="31">
        <v>46944749</v>
      </c>
      <c r="F26" s="30">
        <v>0</v>
      </c>
      <c r="G26" s="46">
        <f t="shared" si="1"/>
        <v>63948516</v>
      </c>
      <c r="H26" s="46">
        <f t="shared" si="2"/>
        <v>99064124</v>
      </c>
      <c r="I26" s="31">
        <v>9859239</v>
      </c>
      <c r="J26" s="47">
        <f t="shared" si="3"/>
        <v>0.09952380944689926</v>
      </c>
      <c r="K26" s="30">
        <f t="shared" si="4"/>
        <v>89204885</v>
      </c>
      <c r="L26" s="48" t="e">
        <f>+#REF!</f>
        <v>#REF!</v>
      </c>
    </row>
    <row r="27" spans="1:12" ht="18" customHeight="1">
      <c r="A27" s="44" t="s">
        <v>14</v>
      </c>
      <c r="B27" s="45">
        <v>4893030</v>
      </c>
      <c r="C27" s="31">
        <v>4985319</v>
      </c>
      <c r="D27" s="30">
        <v>0</v>
      </c>
      <c r="E27" s="31">
        <v>13763690</v>
      </c>
      <c r="F27" s="30">
        <v>0</v>
      </c>
      <c r="G27" s="46">
        <f t="shared" si="1"/>
        <v>18749009</v>
      </c>
      <c r="H27" s="46">
        <f t="shared" si="2"/>
        <v>23642039</v>
      </c>
      <c r="I27" s="31">
        <v>2586704</v>
      </c>
      <c r="J27" s="47">
        <f t="shared" si="3"/>
        <v>0.10941120603007211</v>
      </c>
      <c r="K27" s="30">
        <f t="shared" si="4"/>
        <v>21055335</v>
      </c>
      <c r="L27" s="48" t="e">
        <f>+#REF!</f>
        <v>#REF!</v>
      </c>
    </row>
    <row r="28" spans="1:12" ht="18" customHeight="1">
      <c r="A28" s="44" t="s">
        <v>15</v>
      </c>
      <c r="B28" s="45">
        <v>2221607</v>
      </c>
      <c r="C28" s="31">
        <v>1264095</v>
      </c>
      <c r="D28" s="30">
        <v>0</v>
      </c>
      <c r="E28" s="31">
        <v>3489970</v>
      </c>
      <c r="F28" s="30">
        <v>0</v>
      </c>
      <c r="G28" s="46">
        <f t="shared" si="1"/>
        <v>4754065</v>
      </c>
      <c r="H28" s="46">
        <f t="shared" si="2"/>
        <v>6975672</v>
      </c>
      <c r="I28" s="31">
        <v>1024139</v>
      </c>
      <c r="J28" s="47">
        <f t="shared" si="3"/>
        <v>0.14681581932178003</v>
      </c>
      <c r="K28" s="30">
        <f t="shared" si="4"/>
        <v>5951533</v>
      </c>
      <c r="L28" s="48" t="e">
        <f>+#REF!</f>
        <v>#REF!</v>
      </c>
    </row>
    <row r="29" spans="1:12" ht="18" customHeight="1">
      <c r="A29" s="44" t="s">
        <v>16</v>
      </c>
      <c r="B29" s="45">
        <v>2743801</v>
      </c>
      <c r="C29" s="31">
        <v>1564854</v>
      </c>
      <c r="D29" s="30">
        <v>0</v>
      </c>
      <c r="E29" s="31">
        <v>4320318</v>
      </c>
      <c r="F29" s="30">
        <v>0</v>
      </c>
      <c r="G29" s="46">
        <f t="shared" si="1"/>
        <v>5885172</v>
      </c>
      <c r="H29" s="46">
        <f t="shared" si="2"/>
        <v>8628973</v>
      </c>
      <c r="I29" s="31">
        <v>1207593</v>
      </c>
      <c r="J29" s="47">
        <f t="shared" si="3"/>
        <v>0.13994631806125712</v>
      </c>
      <c r="K29" s="30">
        <f t="shared" si="4"/>
        <v>7421380</v>
      </c>
      <c r="L29" s="48" t="e">
        <f>+#REF!</f>
        <v>#REF!</v>
      </c>
    </row>
    <row r="30" spans="1:12" ht="18" customHeight="1">
      <c r="A30" s="44" t="s">
        <v>17</v>
      </c>
      <c r="B30" s="45">
        <v>6929567</v>
      </c>
      <c r="C30" s="31">
        <v>4092507</v>
      </c>
      <c r="D30" s="30">
        <v>0</v>
      </c>
      <c r="E30" s="31">
        <v>11298774</v>
      </c>
      <c r="F30" s="30">
        <v>0</v>
      </c>
      <c r="G30" s="46">
        <f t="shared" si="1"/>
        <v>15391281</v>
      </c>
      <c r="H30" s="46">
        <f t="shared" si="2"/>
        <v>22320848</v>
      </c>
      <c r="I30" s="31">
        <v>1707595</v>
      </c>
      <c r="J30" s="47">
        <f t="shared" si="3"/>
        <v>0.07650224579281217</v>
      </c>
      <c r="K30" s="30">
        <f t="shared" si="4"/>
        <v>20613253</v>
      </c>
      <c r="L30" s="48" t="e">
        <f>+#REF!</f>
        <v>#REF!</v>
      </c>
    </row>
    <row r="31" spans="1:12" ht="18" customHeight="1">
      <c r="A31" s="44" t="s">
        <v>18</v>
      </c>
      <c r="B31" s="45">
        <v>36479165</v>
      </c>
      <c r="C31" s="31">
        <v>5903627</v>
      </c>
      <c r="D31" s="30">
        <v>0</v>
      </c>
      <c r="E31" s="31">
        <v>16298993</v>
      </c>
      <c r="F31" s="30">
        <v>0</v>
      </c>
      <c r="G31" s="46">
        <f t="shared" si="1"/>
        <v>22202620</v>
      </c>
      <c r="H31" s="46">
        <f t="shared" si="2"/>
        <v>58681785</v>
      </c>
      <c r="I31" s="31">
        <v>5207160</v>
      </c>
      <c r="J31" s="47">
        <f t="shared" si="3"/>
        <v>0.08873554204256057</v>
      </c>
      <c r="K31" s="30">
        <f t="shared" si="4"/>
        <v>53474625</v>
      </c>
      <c r="L31" s="48" t="e">
        <f>+#REF!</f>
        <v>#REF!</v>
      </c>
    </row>
    <row r="32" spans="1:12" ht="18" customHeight="1">
      <c r="A32" s="44" t="s">
        <v>19</v>
      </c>
      <c r="B32" s="45">
        <v>677480</v>
      </c>
      <c r="C32" s="31">
        <v>642538</v>
      </c>
      <c r="D32" s="30">
        <v>0</v>
      </c>
      <c r="E32" s="31">
        <v>1773946</v>
      </c>
      <c r="F32" s="30">
        <v>0</v>
      </c>
      <c r="G32" s="46">
        <f t="shared" si="1"/>
        <v>2416484</v>
      </c>
      <c r="H32" s="46">
        <f t="shared" si="2"/>
        <v>3093964</v>
      </c>
      <c r="I32" s="31">
        <v>781688</v>
      </c>
      <c r="J32" s="47">
        <f t="shared" si="3"/>
        <v>0.2526493520933017</v>
      </c>
      <c r="K32" s="30">
        <f t="shared" si="4"/>
        <v>2312276</v>
      </c>
      <c r="L32" s="48" t="e">
        <f>+#REF!</f>
        <v>#REF!</v>
      </c>
    </row>
    <row r="33" spans="1:12" ht="18" customHeight="1">
      <c r="A33" s="44" t="s">
        <v>20</v>
      </c>
      <c r="B33" s="45">
        <v>6618277</v>
      </c>
      <c r="C33" s="31">
        <v>3690331</v>
      </c>
      <c r="D33" s="30">
        <v>0</v>
      </c>
      <c r="E33" s="31">
        <v>10188430</v>
      </c>
      <c r="F33" s="30">
        <v>0</v>
      </c>
      <c r="G33" s="46">
        <f t="shared" si="1"/>
        <v>13878761</v>
      </c>
      <c r="H33" s="46">
        <f t="shared" si="2"/>
        <v>20497038</v>
      </c>
      <c r="I33" s="31">
        <v>3979106</v>
      </c>
      <c r="J33" s="47">
        <f t="shared" si="3"/>
        <v>0.19413078123775737</v>
      </c>
      <c r="K33" s="30">
        <f t="shared" si="4"/>
        <v>16517932</v>
      </c>
      <c r="L33" s="48" t="e">
        <f>+#REF!</f>
        <v>#REF!</v>
      </c>
    </row>
    <row r="34" spans="1:12" ht="18" customHeight="1">
      <c r="A34" s="44" t="s">
        <v>21</v>
      </c>
      <c r="B34" s="45">
        <v>2920821</v>
      </c>
      <c r="C34" s="31">
        <v>4346507</v>
      </c>
      <c r="D34" s="30">
        <v>0</v>
      </c>
      <c r="E34" s="31">
        <v>12000028</v>
      </c>
      <c r="F34" s="30">
        <v>0</v>
      </c>
      <c r="G34" s="46">
        <f t="shared" si="1"/>
        <v>16346535</v>
      </c>
      <c r="H34" s="46">
        <f t="shared" si="2"/>
        <v>19267356</v>
      </c>
      <c r="I34" s="31">
        <v>3363925</v>
      </c>
      <c r="J34" s="47">
        <f t="shared" si="3"/>
        <v>0.17459193674523893</v>
      </c>
      <c r="K34" s="30">
        <f t="shared" si="4"/>
        <v>15903431</v>
      </c>
      <c r="L34" s="48" t="e">
        <f>+#REF!</f>
        <v>#REF!</v>
      </c>
    </row>
    <row r="35" spans="1:12" ht="18" customHeight="1">
      <c r="A35" s="44" t="s">
        <v>22</v>
      </c>
      <c r="B35" s="45">
        <v>5112943</v>
      </c>
      <c r="C35" s="31">
        <v>13099553</v>
      </c>
      <c r="D35" s="30">
        <v>-1096874</v>
      </c>
      <c r="E35" s="31">
        <v>36165822</v>
      </c>
      <c r="F35" s="30">
        <v>0</v>
      </c>
      <c r="G35" s="46">
        <f t="shared" si="1"/>
        <v>48168501</v>
      </c>
      <c r="H35" s="46">
        <f t="shared" si="2"/>
        <v>53281444</v>
      </c>
      <c r="I35" s="31">
        <v>5273797</v>
      </c>
      <c r="J35" s="47">
        <f t="shared" si="3"/>
        <v>0.09897999386052675</v>
      </c>
      <c r="K35" s="30">
        <f t="shared" si="4"/>
        <v>48007647</v>
      </c>
      <c r="L35" s="48" t="e">
        <f>+#REF!</f>
        <v>#REF!</v>
      </c>
    </row>
    <row r="36" spans="1:12" ht="18" customHeight="1">
      <c r="A36" s="44" t="s">
        <v>23</v>
      </c>
      <c r="B36" s="45">
        <v>4055993</v>
      </c>
      <c r="C36" s="31">
        <v>2887971</v>
      </c>
      <c r="D36" s="30">
        <v>0</v>
      </c>
      <c r="E36" s="31">
        <v>7973238</v>
      </c>
      <c r="F36" s="30">
        <v>0</v>
      </c>
      <c r="G36" s="46">
        <f t="shared" si="1"/>
        <v>10861209</v>
      </c>
      <c r="H36" s="46">
        <f t="shared" si="2"/>
        <v>14917202</v>
      </c>
      <c r="I36" s="31">
        <v>2709996</v>
      </c>
      <c r="J36" s="47">
        <f t="shared" si="3"/>
        <v>0.18166918970461082</v>
      </c>
      <c r="K36" s="30">
        <f t="shared" si="4"/>
        <v>12207206</v>
      </c>
      <c r="L36" s="48" t="e">
        <f>+#REF!</f>
        <v>#REF!</v>
      </c>
    </row>
    <row r="37" spans="1:12" ht="18" customHeight="1">
      <c r="A37" s="44" t="s">
        <v>24</v>
      </c>
      <c r="B37" s="45">
        <v>8551762</v>
      </c>
      <c r="C37" s="31">
        <v>4002315</v>
      </c>
      <c r="D37" s="30">
        <v>0</v>
      </c>
      <c r="E37" s="31">
        <v>11049768</v>
      </c>
      <c r="F37" s="30">
        <v>0</v>
      </c>
      <c r="G37" s="46">
        <f t="shared" si="1"/>
        <v>15052083</v>
      </c>
      <c r="H37" s="46">
        <f t="shared" si="2"/>
        <v>23603845</v>
      </c>
      <c r="I37" s="31">
        <v>-918468</v>
      </c>
      <c r="J37" s="47">
        <f t="shared" si="3"/>
        <v>-0.03891179593833123</v>
      </c>
      <c r="K37" s="30">
        <f t="shared" si="4"/>
        <v>24522313</v>
      </c>
      <c r="L37" s="48" t="e">
        <f>+#REF!</f>
        <v>#REF!</v>
      </c>
    </row>
    <row r="38" spans="1:12" ht="18" customHeight="1">
      <c r="A38" s="44" t="s">
        <v>25</v>
      </c>
      <c r="B38" s="45">
        <v>4079935</v>
      </c>
      <c r="C38" s="31">
        <v>4635105</v>
      </c>
      <c r="D38" s="30">
        <v>0</v>
      </c>
      <c r="E38" s="31">
        <v>12796802</v>
      </c>
      <c r="F38" s="30">
        <v>0</v>
      </c>
      <c r="G38" s="46">
        <f t="shared" si="1"/>
        <v>17431907</v>
      </c>
      <c r="H38" s="46">
        <f t="shared" si="2"/>
        <v>21511842</v>
      </c>
      <c r="I38" s="31">
        <v>2943776</v>
      </c>
      <c r="J38" s="47">
        <f t="shared" si="3"/>
        <v>0.13684444130818738</v>
      </c>
      <c r="K38" s="30">
        <f t="shared" si="4"/>
        <v>18568066</v>
      </c>
      <c r="L38" s="48" t="e">
        <f>+#REF!</f>
        <v>#REF!</v>
      </c>
    </row>
    <row r="39" spans="1:12" ht="18" customHeight="1">
      <c r="A39" s="44" t="s">
        <v>26</v>
      </c>
      <c r="B39" s="45">
        <v>837253</v>
      </c>
      <c r="C39" s="31">
        <v>552344</v>
      </c>
      <c r="D39" s="30">
        <v>0</v>
      </c>
      <c r="E39" s="31">
        <v>1524936</v>
      </c>
      <c r="F39" s="30">
        <v>0</v>
      </c>
      <c r="G39" s="46">
        <f t="shared" si="1"/>
        <v>2077280</v>
      </c>
      <c r="H39" s="46">
        <f t="shared" si="2"/>
        <v>2914533</v>
      </c>
      <c r="I39" s="31">
        <v>550846</v>
      </c>
      <c r="J39" s="47">
        <f t="shared" si="3"/>
        <v>0.18899974712929996</v>
      </c>
      <c r="K39" s="30">
        <f t="shared" si="4"/>
        <v>2363687</v>
      </c>
      <c r="L39" s="48" t="e">
        <f>+#REF!</f>
        <v>#REF!</v>
      </c>
    </row>
    <row r="40" spans="1:12" ht="18" customHeight="1">
      <c r="A40" s="44" t="s">
        <v>27</v>
      </c>
      <c r="B40" s="45">
        <v>2183868</v>
      </c>
      <c r="C40" s="31">
        <v>768177</v>
      </c>
      <c r="D40" s="30">
        <v>0</v>
      </c>
      <c r="E40" s="31">
        <v>2120818</v>
      </c>
      <c r="F40" s="30">
        <v>0</v>
      </c>
      <c r="G40" s="46">
        <f t="shared" si="1"/>
        <v>2888995</v>
      </c>
      <c r="H40" s="46">
        <f t="shared" si="2"/>
        <v>5072863</v>
      </c>
      <c r="I40" s="31">
        <v>361925</v>
      </c>
      <c r="J40" s="47">
        <f t="shared" si="3"/>
        <v>0.07134531328758534</v>
      </c>
      <c r="K40" s="30">
        <f t="shared" si="4"/>
        <v>4710938</v>
      </c>
      <c r="L40" s="48" t="e">
        <f>+#REF!</f>
        <v>#REF!</v>
      </c>
    </row>
    <row r="41" spans="1:12" ht="18" customHeight="1">
      <c r="A41" s="44" t="s">
        <v>28</v>
      </c>
      <c r="B41" s="45">
        <v>2051565</v>
      </c>
      <c r="C41" s="31">
        <v>2493241</v>
      </c>
      <c r="D41" s="30">
        <v>0</v>
      </c>
      <c r="E41" s="31">
        <v>6883448</v>
      </c>
      <c r="F41" s="30">
        <v>0</v>
      </c>
      <c r="G41" s="46">
        <f t="shared" si="1"/>
        <v>9376689</v>
      </c>
      <c r="H41" s="46">
        <f t="shared" si="2"/>
        <v>11428254</v>
      </c>
      <c r="I41" s="31">
        <v>943363</v>
      </c>
      <c r="J41" s="47">
        <f t="shared" si="3"/>
        <v>0.08254655523057153</v>
      </c>
      <c r="K41" s="30">
        <f t="shared" si="4"/>
        <v>10484891</v>
      </c>
      <c r="L41" s="48" t="e">
        <f>+#REF!</f>
        <v>#REF!</v>
      </c>
    </row>
    <row r="42" spans="1:12" ht="18" customHeight="1">
      <c r="A42" s="44" t="s">
        <v>29</v>
      </c>
      <c r="B42" s="45">
        <v>509401</v>
      </c>
      <c r="C42" s="31">
        <v>665325</v>
      </c>
      <c r="D42" s="30">
        <v>0</v>
      </c>
      <c r="E42" s="31">
        <v>1836857</v>
      </c>
      <c r="F42" s="30">
        <v>0</v>
      </c>
      <c r="G42" s="46">
        <f t="shared" si="1"/>
        <v>2502182</v>
      </c>
      <c r="H42" s="46">
        <f t="shared" si="2"/>
        <v>3011583</v>
      </c>
      <c r="I42" s="31">
        <v>609670</v>
      </c>
      <c r="J42" s="47">
        <f t="shared" si="3"/>
        <v>0.20244170590682709</v>
      </c>
      <c r="K42" s="30">
        <f t="shared" si="4"/>
        <v>2401913</v>
      </c>
      <c r="L42" s="48" t="e">
        <f>+#REF!</f>
        <v>#REF!</v>
      </c>
    </row>
    <row r="43" spans="1:12" ht="18" customHeight="1">
      <c r="A43" s="44" t="s">
        <v>30</v>
      </c>
      <c r="B43" s="45">
        <v>16560961</v>
      </c>
      <c r="C43" s="31">
        <v>8003030</v>
      </c>
      <c r="D43" s="30">
        <v>0</v>
      </c>
      <c r="E43" s="31">
        <v>22095116</v>
      </c>
      <c r="F43" s="30">
        <v>0</v>
      </c>
      <c r="G43" s="46">
        <f t="shared" si="1"/>
        <v>30098146</v>
      </c>
      <c r="H43" s="46">
        <f t="shared" si="2"/>
        <v>46659107</v>
      </c>
      <c r="I43" s="31">
        <v>5568973</v>
      </c>
      <c r="J43" s="47">
        <f t="shared" si="3"/>
        <v>0.11935447028594011</v>
      </c>
      <c r="K43" s="30">
        <f t="shared" si="4"/>
        <v>41090134</v>
      </c>
      <c r="L43" s="48" t="e">
        <f>+#REF!</f>
        <v>#REF!</v>
      </c>
    </row>
    <row r="44" spans="1:12" ht="18" customHeight="1">
      <c r="A44" s="44" t="s">
        <v>31</v>
      </c>
      <c r="B44" s="45">
        <v>10780951</v>
      </c>
      <c r="C44" s="31">
        <v>1883135</v>
      </c>
      <c r="D44" s="30">
        <v>0</v>
      </c>
      <c r="E44" s="31">
        <v>5199042</v>
      </c>
      <c r="F44" s="30">
        <v>0</v>
      </c>
      <c r="G44" s="46">
        <f t="shared" si="1"/>
        <v>7082177</v>
      </c>
      <c r="H44" s="46">
        <f t="shared" si="2"/>
        <v>17863128</v>
      </c>
      <c r="I44" s="31">
        <v>2117574</v>
      </c>
      <c r="J44" s="47">
        <f t="shared" si="3"/>
        <v>0.11854441170661711</v>
      </c>
      <c r="K44" s="30">
        <f t="shared" si="4"/>
        <v>15745554</v>
      </c>
      <c r="L44" s="48" t="e">
        <f>+#REF!</f>
        <v>#REF!</v>
      </c>
    </row>
    <row r="45" spans="1:12" ht="18" customHeight="1">
      <c r="A45" s="44" t="s">
        <v>32</v>
      </c>
      <c r="B45" s="45">
        <v>55294921</v>
      </c>
      <c r="C45" s="31">
        <v>22771512</v>
      </c>
      <c r="D45" s="30">
        <v>-87126</v>
      </c>
      <c r="E45" s="31">
        <v>62868594</v>
      </c>
      <c r="F45" s="30">
        <v>0</v>
      </c>
      <c r="G45" s="46">
        <f t="shared" si="1"/>
        <v>85552980</v>
      </c>
      <c r="H45" s="46">
        <f t="shared" si="2"/>
        <v>140847901</v>
      </c>
      <c r="I45" s="31">
        <v>19391207</v>
      </c>
      <c r="J45" s="47">
        <f t="shared" si="3"/>
        <v>0.13767480283571992</v>
      </c>
      <c r="K45" s="30">
        <f t="shared" si="4"/>
        <v>121456694</v>
      </c>
      <c r="L45" s="48" t="e">
        <f>+#REF!</f>
        <v>#REF!</v>
      </c>
    </row>
    <row r="46" spans="1:12" ht="18" customHeight="1">
      <c r="A46" s="44" t="s">
        <v>33</v>
      </c>
      <c r="B46" s="45">
        <v>11178240</v>
      </c>
      <c r="C46" s="31">
        <v>11578319</v>
      </c>
      <c r="D46" s="30">
        <v>-54004</v>
      </c>
      <c r="E46" s="31">
        <v>31965933</v>
      </c>
      <c r="F46" s="30">
        <v>0</v>
      </c>
      <c r="G46" s="46">
        <f t="shared" si="1"/>
        <v>43490248</v>
      </c>
      <c r="H46" s="46">
        <f t="shared" si="2"/>
        <v>54668488</v>
      </c>
      <c r="I46" s="31">
        <v>5001687</v>
      </c>
      <c r="J46" s="47">
        <f t="shared" si="3"/>
        <v>0.0914912261703671</v>
      </c>
      <c r="K46" s="30">
        <f t="shared" si="4"/>
        <v>49666801</v>
      </c>
      <c r="L46" s="48" t="e">
        <f>+#REF!</f>
        <v>#REF!</v>
      </c>
    </row>
    <row r="47" spans="1:12" ht="18" customHeight="1">
      <c r="A47" s="44" t="s">
        <v>34</v>
      </c>
      <c r="B47" s="45">
        <v>214937</v>
      </c>
      <c r="C47" s="31">
        <v>252806</v>
      </c>
      <c r="D47" s="30">
        <v>0</v>
      </c>
      <c r="E47" s="31">
        <v>697959</v>
      </c>
      <c r="F47" s="30">
        <v>0</v>
      </c>
      <c r="G47" s="46">
        <f t="shared" si="1"/>
        <v>950765</v>
      </c>
      <c r="H47" s="46">
        <f t="shared" si="2"/>
        <v>1165702</v>
      </c>
      <c r="I47" s="31">
        <v>293896</v>
      </c>
      <c r="J47" s="47">
        <f t="shared" si="3"/>
        <v>0.25211932380659896</v>
      </c>
      <c r="K47" s="30">
        <f t="shared" si="4"/>
        <v>871806</v>
      </c>
      <c r="L47" s="48" t="e">
        <f>+#REF!</f>
        <v>#REF!</v>
      </c>
    </row>
    <row r="48" spans="1:12" ht="18" customHeight="1">
      <c r="A48" s="44" t="s">
        <v>35</v>
      </c>
      <c r="B48" s="45">
        <v>26211934</v>
      </c>
      <c r="C48" s="31">
        <v>10440356</v>
      </c>
      <c r="D48" s="30">
        <v>-31883</v>
      </c>
      <c r="E48" s="31">
        <v>28824195</v>
      </c>
      <c r="F48" s="30">
        <v>0</v>
      </c>
      <c r="G48" s="46">
        <f t="shared" si="1"/>
        <v>39232668</v>
      </c>
      <c r="H48" s="46">
        <f t="shared" si="2"/>
        <v>65444602</v>
      </c>
      <c r="I48" s="31">
        <v>13048148</v>
      </c>
      <c r="J48" s="47">
        <f t="shared" si="3"/>
        <v>0.199376993690022</v>
      </c>
      <c r="K48" s="30">
        <f t="shared" si="4"/>
        <v>52396454</v>
      </c>
      <c r="L48" s="48" t="e">
        <f>+#REF!</f>
        <v>#REF!</v>
      </c>
    </row>
    <row r="49" spans="1:12" ht="18" customHeight="1">
      <c r="A49" s="44" t="s">
        <v>36</v>
      </c>
      <c r="B49" s="45">
        <v>2933188</v>
      </c>
      <c r="C49" s="31">
        <v>1689464</v>
      </c>
      <c r="D49" s="30">
        <v>-14075</v>
      </c>
      <c r="E49" s="31">
        <v>4664345</v>
      </c>
      <c r="F49" s="30">
        <v>0</v>
      </c>
      <c r="G49" s="46">
        <f t="shared" si="1"/>
        <v>6339734</v>
      </c>
      <c r="H49" s="46">
        <f t="shared" si="2"/>
        <v>9272922</v>
      </c>
      <c r="I49" s="31">
        <v>1273940</v>
      </c>
      <c r="J49" s="47">
        <f t="shared" si="3"/>
        <v>0.13738280123568386</v>
      </c>
      <c r="K49" s="30">
        <f t="shared" si="4"/>
        <v>7998982</v>
      </c>
      <c r="L49" s="48" t="e">
        <f>+#REF!</f>
        <v>#REF!</v>
      </c>
    </row>
    <row r="50" spans="1:12" ht="18" customHeight="1">
      <c r="A50" s="44" t="s">
        <v>37</v>
      </c>
      <c r="B50" s="45">
        <v>13576370</v>
      </c>
      <c r="C50" s="31">
        <v>6844943</v>
      </c>
      <c r="D50" s="30">
        <v>0</v>
      </c>
      <c r="E50" s="31">
        <v>18897820</v>
      </c>
      <c r="F50" s="30">
        <v>0</v>
      </c>
      <c r="G50" s="46">
        <f t="shared" si="1"/>
        <v>25742763</v>
      </c>
      <c r="H50" s="46">
        <f t="shared" si="2"/>
        <v>39319133</v>
      </c>
      <c r="I50" s="31">
        <v>10741050</v>
      </c>
      <c r="J50" s="47">
        <f t="shared" si="3"/>
        <v>0.27317616591393307</v>
      </c>
      <c r="K50" s="30">
        <f t="shared" si="4"/>
        <v>28578083</v>
      </c>
      <c r="L50" s="48" t="e">
        <f>+#REF!</f>
        <v>#REF!</v>
      </c>
    </row>
    <row r="51" spans="1:12" ht="18" customHeight="1">
      <c r="A51" s="44" t="s">
        <v>38</v>
      </c>
      <c r="B51" s="45">
        <v>17404583</v>
      </c>
      <c r="C51" s="31">
        <v>11961591</v>
      </c>
      <c r="D51" s="30">
        <v>0</v>
      </c>
      <c r="E51" s="31">
        <v>33024086</v>
      </c>
      <c r="F51" s="30">
        <v>0</v>
      </c>
      <c r="G51" s="46">
        <f t="shared" si="1"/>
        <v>44985677</v>
      </c>
      <c r="H51" s="46">
        <f t="shared" si="2"/>
        <v>62390260</v>
      </c>
      <c r="I51" s="31">
        <v>8959529</v>
      </c>
      <c r="J51" s="47">
        <f t="shared" si="3"/>
        <v>0.14360461071968605</v>
      </c>
      <c r="K51" s="30">
        <f t="shared" si="4"/>
        <v>53430731</v>
      </c>
      <c r="L51" s="48" t="e">
        <f>+#REF!</f>
        <v>#REF!</v>
      </c>
    </row>
    <row r="52" spans="1:12" ht="18" customHeight="1">
      <c r="A52" s="44" t="s">
        <v>39</v>
      </c>
      <c r="B52" s="45">
        <v>85512240</v>
      </c>
      <c r="C52" s="31">
        <v>9829927</v>
      </c>
      <c r="D52" s="30">
        <v>0</v>
      </c>
      <c r="E52" s="31">
        <v>27138897</v>
      </c>
      <c r="F52" s="30">
        <v>0</v>
      </c>
      <c r="G52" s="46">
        <f t="shared" si="1"/>
        <v>36968824</v>
      </c>
      <c r="H52" s="46">
        <f t="shared" si="2"/>
        <v>122481064</v>
      </c>
      <c r="I52" s="31">
        <v>16015411</v>
      </c>
      <c r="J52" s="47">
        <f t="shared" si="3"/>
        <v>0.1307582615382897</v>
      </c>
      <c r="K52" s="30">
        <f t="shared" si="4"/>
        <v>106465653</v>
      </c>
      <c r="L52" s="48" t="e">
        <f>+#REF!</f>
        <v>#REF!</v>
      </c>
    </row>
    <row r="53" spans="1:12" ht="18" customHeight="1">
      <c r="A53" s="44" t="s">
        <v>40</v>
      </c>
      <c r="B53" s="45">
        <v>246321</v>
      </c>
      <c r="C53" s="31">
        <v>686726</v>
      </c>
      <c r="D53" s="30">
        <v>0</v>
      </c>
      <c r="E53" s="31">
        <v>1895942</v>
      </c>
      <c r="F53" s="30">
        <v>0</v>
      </c>
      <c r="G53" s="46">
        <f t="shared" si="1"/>
        <v>2582668</v>
      </c>
      <c r="H53" s="46">
        <f t="shared" si="2"/>
        <v>2828989</v>
      </c>
      <c r="I53" s="31">
        <v>515766</v>
      </c>
      <c r="J53" s="47">
        <f t="shared" si="3"/>
        <v>0.18231460072838743</v>
      </c>
      <c r="K53" s="30">
        <f t="shared" si="4"/>
        <v>2313223</v>
      </c>
      <c r="L53" s="48" t="e">
        <f>+#REF!</f>
        <v>#REF!</v>
      </c>
    </row>
    <row r="54" spans="1:12" ht="18" customHeight="1">
      <c r="A54" s="44" t="s">
        <v>41</v>
      </c>
      <c r="B54" s="45">
        <v>5090789</v>
      </c>
      <c r="C54" s="31">
        <v>4703959</v>
      </c>
      <c r="D54" s="30">
        <v>-39508</v>
      </c>
      <c r="E54" s="31">
        <v>12986896</v>
      </c>
      <c r="F54" s="30">
        <v>0</v>
      </c>
      <c r="G54" s="46">
        <f t="shared" si="1"/>
        <v>17651347</v>
      </c>
      <c r="H54" s="46">
        <f t="shared" si="2"/>
        <v>22742136</v>
      </c>
      <c r="I54" s="31">
        <v>2271777</v>
      </c>
      <c r="J54" s="47">
        <f t="shared" si="3"/>
        <v>0.09989285966806284</v>
      </c>
      <c r="K54" s="30">
        <f t="shared" si="4"/>
        <v>20470359</v>
      </c>
      <c r="L54" s="48" t="e">
        <f>+#REF!</f>
        <v>#REF!</v>
      </c>
    </row>
    <row r="55" spans="1:12" ht="18" customHeight="1">
      <c r="A55" s="44" t="s">
        <v>42</v>
      </c>
      <c r="B55" s="45">
        <v>251622</v>
      </c>
      <c r="C55" s="31">
        <v>339908</v>
      </c>
      <c r="D55" s="30">
        <v>0</v>
      </c>
      <c r="E55" s="31">
        <v>938433</v>
      </c>
      <c r="F55" s="30">
        <v>0</v>
      </c>
      <c r="G55" s="46">
        <f t="shared" si="1"/>
        <v>1278341</v>
      </c>
      <c r="H55" s="46">
        <f t="shared" si="2"/>
        <v>1529963</v>
      </c>
      <c r="I55" s="31">
        <v>189084</v>
      </c>
      <c r="J55" s="47">
        <f t="shared" si="3"/>
        <v>0.12358730243803281</v>
      </c>
      <c r="K55" s="30">
        <f t="shared" si="4"/>
        <v>1340879</v>
      </c>
      <c r="L55" s="48" t="e">
        <f>+#REF!</f>
        <v>#REF!</v>
      </c>
    </row>
    <row r="56" spans="1:12" ht="18" customHeight="1">
      <c r="A56" s="44" t="s">
        <v>43</v>
      </c>
      <c r="B56" s="45">
        <v>6901805</v>
      </c>
      <c r="C56" s="31">
        <v>4720229</v>
      </c>
      <c r="D56" s="30">
        <v>0</v>
      </c>
      <c r="E56" s="31">
        <v>13031815</v>
      </c>
      <c r="F56" s="30">
        <v>0</v>
      </c>
      <c r="G56" s="46">
        <f t="shared" si="1"/>
        <v>17752044</v>
      </c>
      <c r="H56" s="46">
        <f t="shared" si="2"/>
        <v>24653849</v>
      </c>
      <c r="I56" s="31">
        <v>3882973</v>
      </c>
      <c r="J56" s="47">
        <f t="shared" si="3"/>
        <v>0.15749966668490586</v>
      </c>
      <c r="K56" s="30">
        <f t="shared" si="4"/>
        <v>20770876</v>
      </c>
      <c r="L56" s="48" t="e">
        <f>+#REF!</f>
        <v>#REF!</v>
      </c>
    </row>
    <row r="57" spans="1:12" ht="18" customHeight="1">
      <c r="A57" s="44" t="s">
        <v>44</v>
      </c>
      <c r="B57" s="45">
        <v>24870612</v>
      </c>
      <c r="C57" s="31">
        <v>24347452</v>
      </c>
      <c r="D57" s="30">
        <v>-200000</v>
      </c>
      <c r="E57" s="31">
        <v>67219520</v>
      </c>
      <c r="F57" s="30">
        <v>0</v>
      </c>
      <c r="G57" s="46">
        <f t="shared" si="1"/>
        <v>91366972</v>
      </c>
      <c r="H57" s="46">
        <f t="shared" si="2"/>
        <v>116237584</v>
      </c>
      <c r="I57" s="31">
        <v>14050792</v>
      </c>
      <c r="J57" s="47">
        <f t="shared" si="3"/>
        <v>0.12087993845432989</v>
      </c>
      <c r="K57" s="30">
        <f t="shared" si="4"/>
        <v>102186792</v>
      </c>
      <c r="L57" s="48" t="e">
        <f>+#REF!</f>
        <v>#REF!</v>
      </c>
    </row>
    <row r="58" spans="1:12" ht="18" customHeight="1">
      <c r="A58" s="44" t="s">
        <v>45</v>
      </c>
      <c r="B58" s="45">
        <v>1857787</v>
      </c>
      <c r="C58" s="31">
        <v>1719433</v>
      </c>
      <c r="D58" s="30">
        <v>0</v>
      </c>
      <c r="E58" s="31">
        <v>4747085</v>
      </c>
      <c r="F58" s="30">
        <v>0</v>
      </c>
      <c r="G58" s="46">
        <f t="shared" si="1"/>
        <v>6466518</v>
      </c>
      <c r="H58" s="46">
        <f t="shared" si="2"/>
        <v>8324305</v>
      </c>
      <c r="I58" s="31">
        <v>849100</v>
      </c>
      <c r="J58" s="47">
        <f t="shared" si="3"/>
        <v>0.10200250951881268</v>
      </c>
      <c r="K58" s="30">
        <f t="shared" si="4"/>
        <v>7475205</v>
      </c>
      <c r="L58" s="48" t="e">
        <f>+#REF!</f>
        <v>#REF!</v>
      </c>
    </row>
    <row r="59" spans="1:12" ht="18" customHeight="1">
      <c r="A59" s="44" t="s">
        <v>46</v>
      </c>
      <c r="B59" s="45">
        <v>6238</v>
      </c>
      <c r="C59" s="31">
        <v>345341</v>
      </c>
      <c r="D59" s="30">
        <v>0</v>
      </c>
      <c r="E59" s="31">
        <v>953431</v>
      </c>
      <c r="F59" s="30">
        <v>0</v>
      </c>
      <c r="G59" s="46">
        <f t="shared" si="1"/>
        <v>1298772</v>
      </c>
      <c r="H59" s="46">
        <f t="shared" si="2"/>
        <v>1305010</v>
      </c>
      <c r="I59" s="31">
        <v>343368</v>
      </c>
      <c r="J59" s="47">
        <f t="shared" si="3"/>
        <v>0.26311522517068836</v>
      </c>
      <c r="K59" s="30">
        <f t="shared" si="4"/>
        <v>961642</v>
      </c>
      <c r="L59" s="48" t="e">
        <f>+#REF!</f>
        <v>#REF!</v>
      </c>
    </row>
    <row r="60" spans="1:12" ht="18" customHeight="1">
      <c r="A60" s="44" t="s">
        <v>47</v>
      </c>
      <c r="B60" s="45">
        <v>8651579</v>
      </c>
      <c r="C60" s="31">
        <v>3731265</v>
      </c>
      <c r="D60" s="30">
        <v>0</v>
      </c>
      <c r="E60" s="31">
        <v>10301442</v>
      </c>
      <c r="F60" s="30">
        <v>0</v>
      </c>
      <c r="G60" s="46">
        <f t="shared" si="1"/>
        <v>14032707</v>
      </c>
      <c r="H60" s="46">
        <f t="shared" si="2"/>
        <v>22684286</v>
      </c>
      <c r="I60" s="31">
        <v>2083143</v>
      </c>
      <c r="J60" s="47">
        <f t="shared" si="3"/>
        <v>0.09183198448476623</v>
      </c>
      <c r="K60" s="30">
        <f t="shared" si="4"/>
        <v>20601143</v>
      </c>
      <c r="L60" s="48" t="e">
        <f>+#REF!</f>
        <v>#REF!</v>
      </c>
    </row>
    <row r="61" spans="1:12" ht="18" customHeight="1">
      <c r="A61" s="44" t="s">
        <v>48</v>
      </c>
      <c r="B61" s="45">
        <v>20057689</v>
      </c>
      <c r="C61" s="31">
        <v>10475175</v>
      </c>
      <c r="D61" s="30">
        <v>0</v>
      </c>
      <c r="E61" s="31">
        <v>28920323</v>
      </c>
      <c r="F61" s="30">
        <v>0</v>
      </c>
      <c r="G61" s="46">
        <f t="shared" si="1"/>
        <v>39395498</v>
      </c>
      <c r="H61" s="46">
        <f t="shared" si="2"/>
        <v>59453187</v>
      </c>
      <c r="I61" s="31">
        <v>8543856</v>
      </c>
      <c r="J61" s="47">
        <f t="shared" si="3"/>
        <v>0.14370728351366596</v>
      </c>
      <c r="K61" s="30">
        <f t="shared" si="4"/>
        <v>50909331</v>
      </c>
      <c r="L61" s="48" t="e">
        <f>+#REF!</f>
        <v>#REF!</v>
      </c>
    </row>
    <row r="62" spans="1:12" ht="18" customHeight="1">
      <c r="A62" s="44" t="s">
        <v>49</v>
      </c>
      <c r="B62" s="45">
        <v>15790355</v>
      </c>
      <c r="C62" s="31">
        <v>1846439</v>
      </c>
      <c r="D62" s="30">
        <v>0</v>
      </c>
      <c r="E62" s="31">
        <v>5097729</v>
      </c>
      <c r="F62" s="30">
        <v>0</v>
      </c>
      <c r="G62" s="46">
        <f t="shared" si="1"/>
        <v>6944168</v>
      </c>
      <c r="H62" s="46">
        <f t="shared" si="2"/>
        <v>22734523</v>
      </c>
      <c r="I62" s="31">
        <v>4568351</v>
      </c>
      <c r="J62" s="47">
        <f t="shared" si="3"/>
        <v>0.20094334066300842</v>
      </c>
      <c r="K62" s="30">
        <f t="shared" si="4"/>
        <v>18166172</v>
      </c>
      <c r="L62" s="48" t="e">
        <f>+#REF!</f>
        <v>#REF!</v>
      </c>
    </row>
    <row r="63" spans="1:12" ht="18" customHeight="1">
      <c r="A63" s="44" t="s">
        <v>50</v>
      </c>
      <c r="B63" s="45">
        <v>4188137</v>
      </c>
      <c r="C63" s="31">
        <v>5159457</v>
      </c>
      <c r="D63" s="30">
        <v>0</v>
      </c>
      <c r="E63" s="31">
        <v>14244456</v>
      </c>
      <c r="F63" s="30">
        <v>0</v>
      </c>
      <c r="G63" s="46">
        <f t="shared" si="1"/>
        <v>19403913</v>
      </c>
      <c r="H63" s="46">
        <f t="shared" si="2"/>
        <v>23592050</v>
      </c>
      <c r="I63" s="31">
        <v>3477719</v>
      </c>
      <c r="J63" s="47">
        <f t="shared" si="3"/>
        <v>0.14741063197136323</v>
      </c>
      <c r="K63" s="30">
        <f t="shared" si="4"/>
        <v>20114331</v>
      </c>
      <c r="L63" s="48" t="e">
        <f>+#REF!</f>
        <v>#REF!</v>
      </c>
    </row>
    <row r="64" spans="1:12" ht="18" customHeight="1">
      <c r="A64" s="44" t="s">
        <v>51</v>
      </c>
      <c r="B64" s="45">
        <v>685730</v>
      </c>
      <c r="C64" s="31">
        <v>254015</v>
      </c>
      <c r="D64" s="30">
        <v>0</v>
      </c>
      <c r="E64" s="31">
        <v>701296</v>
      </c>
      <c r="F64" s="30">
        <v>0</v>
      </c>
      <c r="G64" s="46">
        <f>SUM(C64:F64)</f>
        <v>955311</v>
      </c>
      <c r="H64" s="46">
        <f>+B64+G64</f>
        <v>1641041</v>
      </c>
      <c r="I64" s="31">
        <v>296484</v>
      </c>
      <c r="J64" s="47">
        <f>+I64/H64</f>
        <v>0.18066824655812988</v>
      </c>
      <c r="K64" s="30">
        <f>+H64-I64</f>
        <v>1344557</v>
      </c>
      <c r="L64" s="48" t="e">
        <f>+#REF!</f>
        <v>#REF!</v>
      </c>
    </row>
    <row r="65" ht="8.25" customHeight="1">
      <c r="A65" s="40"/>
    </row>
    <row r="66" ht="17.25" customHeight="1">
      <c r="A66" s="28"/>
    </row>
    <row r="67" spans="1:7" ht="23.25" customHeight="1">
      <c r="A67" s="8"/>
      <c r="G67" s="9"/>
    </row>
  </sheetData>
  <mergeCells count="4">
    <mergeCell ref="E7:F7"/>
    <mergeCell ref="C6:H6"/>
    <mergeCell ref="C7:D7"/>
    <mergeCell ref="A5:K5"/>
  </mergeCells>
  <printOptions horizontalCentered="1"/>
  <pageMargins left="0.75" right="0.25" top="0.25" bottom="0.25" header="0" footer="0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2004-01-08T20:24:13Z</cp:lastPrinted>
  <dcterms:created xsi:type="dcterms:W3CDTF">2001-09-05T20:10:13Z</dcterms:created>
  <dcterms:modified xsi:type="dcterms:W3CDTF">2004-01-20T14:39:56Z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-513144364</vt:i4>
  </property>
  <property fmtid="{D5CDD505-2E9C-101B-9397-08002B2CF9AE}" pid="3" name="_EmailSubject">
    <vt:lpwstr>Update to the doleta websites</vt:lpwstr>
  </property>
  <property fmtid="{D5CDD505-2E9C-101B-9397-08002B2CF9AE}" pid="4" name="_AuthorEmail">
    <vt:lpwstr>Nguyen.Chi@dol.gov</vt:lpwstr>
  </property>
  <property fmtid="{D5CDD505-2E9C-101B-9397-08002B2CF9AE}" pid="5" name="_AuthorEmailDisplayName">
    <vt:lpwstr>Nguyen,  Chi - ETA CTR</vt:lpwstr>
  </property>
  <property fmtid="{D5CDD505-2E9C-101B-9397-08002B2CF9AE}" pid="6" name="_PreviousAdHocReviewCycleID">
    <vt:i4>1136015476</vt:i4>
  </property>
</Properties>
</file>