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8325" activeTab="0"/>
  </bookViews>
  <sheets>
    <sheet name="DW_Sum" sheetId="1" r:id="rId1"/>
  </sheets>
  <externalReferences>
    <externalReference r:id="rId4"/>
  </externalReferences>
  <definedNames>
    <definedName name="_xlnm.Print_Area" localSheetId="0">'DW_Sum'!$A$1:$L$67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<sst xmlns="http://schemas.openxmlformats.org/spreadsheetml/2006/main" count="85" uniqueCount="77">
  <si>
    <t>U. S. Department of Labor</t>
  </si>
  <si>
    <t>Employment and Training Administration</t>
  </si>
  <si>
    <t>WIA Dislocated Workers Program</t>
  </si>
  <si>
    <t>PY 2003 Availability</t>
  </si>
  <si>
    <t>Expenditures</t>
  </si>
  <si>
    <t>Unexpended</t>
  </si>
  <si>
    <t>PY 2003</t>
  </si>
  <si>
    <t>FY 2004</t>
  </si>
  <si>
    <t>Total</t>
  </si>
  <si>
    <t>as % of</t>
  </si>
  <si>
    <t xml:space="preserve">Unexpended </t>
  </si>
  <si>
    <t>PY 2000</t>
  </si>
  <si>
    <t>Carry-In</t>
  </si>
  <si>
    <t>Allotment/NOO</t>
  </si>
  <si>
    <t>Total Available</t>
  </si>
  <si>
    <t>Balance</t>
  </si>
  <si>
    <t>State</t>
  </si>
  <si>
    <t>To PY 2003</t>
  </si>
  <si>
    <t>Transfers</t>
  </si>
  <si>
    <t>Availability</t>
  </si>
  <si>
    <t>7/1/03-6/30/04</t>
  </si>
  <si>
    <t>7/1/03-3/31/04</t>
  </si>
  <si>
    <t>Available</t>
  </si>
  <si>
    <t>3/31/04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</si>
  <si>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</si>
  <si>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</si>
  <si>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</si>
  <si>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</si>
  <si>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</si>
  <si>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</si>
  <si>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</si>
  <si>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</si>
  <si>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</si>
  <si>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</si>
  <si>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</si>
  <si>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</si>
  <si>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</si>
  <si>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</si>
  <si>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</si>
  <si>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</si>
  <si>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</si>
  <si>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</si>
  <si>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</si>
  <si>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</si>
  <si>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</si>
  <si>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</si>
  <si>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</si>
  <si>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</si>
  <si>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</si>
  <si>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</si>
  <si>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</si>
  <si>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</si>
  <si>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</si>
  <si>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</si>
  <si>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</si>
  <si>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</si>
  <si>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</si>
  <si>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</si>
  <si>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</si>
  <si>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</si>
  <si>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</si>
  <si>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</si>
  <si>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</si>
  <si>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</si>
  <si>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</si>
  <si>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</si>
  <si>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</si>
  <si>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</si>
  <si>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</si>
  <si>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</si>
  <si>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</si>
  <si>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</si>
  <si>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</si>
  <si>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</si>
  <si>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</si>
  <si>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</si>
  <si>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NOTE: Unexpended Carry-in can vary from that reported for previous quarter due to revisions in State reports.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</si>
</sst>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0_);[Red]\(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  <numFmt numFmtId="171" formatCode="_(* #,##0_);_(* \(#,##0\);_(* &quot;-&quot;??_);_(@_)"/>
    <numFmt numFmtId="172" formatCode="[$€-2]\ #,##0.00_);[Red]\([$€-2]\ #,##0.00\)"/>
  </numFmts>
  <fonts count="11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9" xfId="0" applyFont="1" applyBorder="1" applyAlignment="1" quotePrefix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 quotePrefix="1">
      <alignment horizontal="center" wrapText="1"/>
    </xf>
    <xf numFmtId="0" fontId="7" fillId="0" borderId="9" xfId="0" applyFont="1" applyBorder="1" applyAlignment="1" quotePrefix="1">
      <alignment horizontal="center"/>
    </xf>
    <xf numFmtId="0" fontId="3" fillId="0" borderId="14" xfId="0" applyFont="1" applyBorder="1" applyAlignment="1" quotePrefix="1">
      <alignment horizontal="center" wrapText="1"/>
    </xf>
    <xf numFmtId="0" fontId="7" fillId="0" borderId="11" xfId="0" applyFont="1" applyBorder="1" applyAlignment="1" quotePrefix="1">
      <alignment horizontal="center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3" fillId="0" borderId="10" xfId="0" applyFont="1" applyBorder="1" applyAlignment="1">
      <alignment/>
    </xf>
    <xf numFmtId="5" fontId="3" fillId="0" borderId="9" xfId="19" applyNumberFormat="1" applyFont="1" applyBorder="1" applyAlignment="1">
      <alignment/>
    </xf>
    <xf numFmtId="5" fontId="3" fillId="0" borderId="11" xfId="19" applyNumberFormat="1" applyFont="1" applyBorder="1" applyAlignment="1">
      <alignment/>
    </xf>
    <xf numFmtId="5" fontId="3" fillId="0" borderId="10" xfId="19" applyNumberFormat="1" applyFont="1" applyBorder="1" applyAlignment="1">
      <alignment/>
    </xf>
    <xf numFmtId="170" fontId="3" fillId="0" borderId="11" xfId="22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5" fontId="0" fillId="0" borderId="10" xfId="0" applyNumberFormat="1" applyBorder="1" applyAlignment="1">
      <alignment/>
    </xf>
    <xf numFmtId="0" fontId="3" fillId="0" borderId="3" xfId="0" applyFont="1" applyBorder="1" applyAlignment="1">
      <alignment/>
    </xf>
    <xf numFmtId="38" fontId="0" fillId="0" borderId="15" xfId="0" applyNumberFormat="1" applyBorder="1" applyAlignment="1">
      <alignment/>
    </xf>
    <xf numFmtId="38" fontId="0" fillId="0" borderId="3" xfId="0" applyNumberFormat="1" applyBorder="1" applyAlignment="1">
      <alignment/>
    </xf>
    <xf numFmtId="38" fontId="0" fillId="0" borderId="5" xfId="0" applyNumberFormat="1" applyBorder="1" applyAlignment="1">
      <alignment/>
    </xf>
    <xf numFmtId="38" fontId="0" fillId="0" borderId="16" xfId="0" applyNumberFormat="1" applyBorder="1" applyAlignment="1">
      <alignment/>
    </xf>
    <xf numFmtId="170" fontId="0" fillId="0" borderId="5" xfId="22" applyNumberFormat="1" applyBorder="1" applyAlignment="1">
      <alignment/>
    </xf>
    <xf numFmtId="41" fontId="0" fillId="0" borderId="4" xfId="16" applyBorder="1" applyAlignment="1">
      <alignment/>
    </xf>
    <xf numFmtId="0" fontId="8" fillId="0" borderId="11" xfId="0" applyFont="1" applyFill="1" applyBorder="1" applyAlignment="1" quotePrefix="1">
      <alignment horizontal="left"/>
    </xf>
    <xf numFmtId="0" fontId="9" fillId="0" borderId="0" xfId="0" applyFont="1" applyAlignment="1" quotePrefix="1">
      <alignment horizontal="left"/>
    </xf>
    <xf numFmtId="0" fontId="10" fillId="0" borderId="0" xfId="0" applyFont="1" applyAlignment="1">
      <alignment/>
    </xf>
    <xf numFmtId="22" fontId="10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C\State%20WIA%20Spending%20Reports\Spending_Rpts_byPgm\040331\033104_SpendSum_byPgm_O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b_Summary"/>
      <sheetName val="Adults_Sum"/>
      <sheetName val="Youth_Sum"/>
      <sheetName val="DW_Sum"/>
    </sheetNames>
    <sheetDataSet>
      <sheetData sheetId="0">
        <row r="3">
          <cell r="A3" t="str">
            <v>State Reporting of Formula Spending for Program Year 2003 as of 3/31/04 Reports (as of 6/14/04)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6.7109375" style="0" customWidth="1"/>
    <col min="3" max="3" width="16.140625" style="0" customWidth="1"/>
    <col min="4" max="4" width="15.28125" style="0" customWidth="1"/>
    <col min="5" max="5" width="16.7109375" style="0" customWidth="1"/>
    <col min="6" max="6" width="15.57421875" style="0" customWidth="1"/>
    <col min="7" max="7" width="18.00390625" style="0" customWidth="1"/>
    <col min="8" max="8" width="17.57421875" style="0" customWidth="1"/>
    <col min="9" max="9" width="16.421875" style="0" customWidth="1"/>
    <col min="10" max="10" width="14.28125" style="0" bestFit="1" customWidth="1"/>
    <col min="11" max="11" width="17.28125" style="0" customWidth="1"/>
    <col min="12" max="12" width="13.8515625" style="0" hidden="1" customWidth="1"/>
  </cols>
  <sheetData>
    <row r="1" spans="1:12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tr">
        <f>+'[1]Comb_Summary'!A3</f>
        <v>State Reporting of Formula Spending for Program Year 2003 as of 3/31/04 Reports (as of 6/14/04)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>
      <c r="A4" s="4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1" ht="1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ht="12.75">
      <c r="A6" s="6"/>
      <c r="B6" s="7"/>
      <c r="C6" s="8" t="s">
        <v>3</v>
      </c>
      <c r="D6" s="9"/>
      <c r="E6" s="9"/>
      <c r="F6" s="9"/>
      <c r="G6" s="9"/>
      <c r="H6" s="10"/>
      <c r="I6" s="11"/>
      <c r="J6" s="12" t="s">
        <v>4</v>
      </c>
      <c r="K6" s="13"/>
      <c r="L6" s="14"/>
    </row>
    <row r="7" spans="1:12" ht="12.75">
      <c r="A7" s="15"/>
      <c r="B7" s="16" t="s">
        <v>5</v>
      </c>
      <c r="C7" s="8" t="s">
        <v>6</v>
      </c>
      <c r="D7" s="10"/>
      <c r="E7" s="8" t="s">
        <v>7</v>
      </c>
      <c r="F7" s="10"/>
      <c r="G7" s="17" t="s">
        <v>8</v>
      </c>
      <c r="H7" s="17"/>
      <c r="I7" s="18"/>
      <c r="J7" s="19" t="s">
        <v>9</v>
      </c>
      <c r="K7" s="16" t="s">
        <v>10</v>
      </c>
      <c r="L7" s="20" t="s">
        <v>11</v>
      </c>
    </row>
    <row r="8" spans="1:12" ht="12.75">
      <c r="A8" s="15"/>
      <c r="B8" s="16" t="s">
        <v>12</v>
      </c>
      <c r="C8" s="18" t="s">
        <v>13</v>
      </c>
      <c r="D8" s="12"/>
      <c r="E8" s="18" t="s">
        <v>13</v>
      </c>
      <c r="F8" s="12"/>
      <c r="G8" s="16" t="s">
        <v>6</v>
      </c>
      <c r="H8" s="21" t="s">
        <v>14</v>
      </c>
      <c r="I8" s="22" t="s">
        <v>4</v>
      </c>
      <c r="J8" s="23" t="s">
        <v>8</v>
      </c>
      <c r="K8" s="19" t="s">
        <v>15</v>
      </c>
      <c r="L8" s="16" t="s">
        <v>10</v>
      </c>
    </row>
    <row r="9" spans="1:12" ht="14.25" customHeight="1">
      <c r="A9" s="24" t="s">
        <v>16</v>
      </c>
      <c r="B9" s="25" t="s">
        <v>17</v>
      </c>
      <c r="C9" s="26">
        <v>37803</v>
      </c>
      <c r="D9" s="27" t="s">
        <v>18</v>
      </c>
      <c r="E9" s="26">
        <v>37895</v>
      </c>
      <c r="F9" s="27" t="s">
        <v>18</v>
      </c>
      <c r="G9" s="25" t="s">
        <v>19</v>
      </c>
      <c r="H9" s="28" t="s">
        <v>20</v>
      </c>
      <c r="I9" s="29" t="s">
        <v>21</v>
      </c>
      <c r="J9" s="30" t="s">
        <v>22</v>
      </c>
      <c r="K9" s="31" t="s">
        <v>23</v>
      </c>
      <c r="L9" s="25" t="s">
        <v>15</v>
      </c>
    </row>
    <row r="10" spans="1:11" ht="8.25" customHeight="1">
      <c r="A10" s="14"/>
      <c r="B10" s="32"/>
      <c r="C10" s="32"/>
      <c r="D10" s="33"/>
      <c r="E10" s="32"/>
      <c r="F10" s="33"/>
      <c r="G10" s="14"/>
      <c r="H10" s="14"/>
      <c r="I10" s="32"/>
      <c r="J10" s="33"/>
      <c r="K10" s="33"/>
    </row>
    <row r="11" spans="1:12" ht="12.75">
      <c r="A11" s="34" t="s">
        <v>8</v>
      </c>
      <c r="B11" s="35">
        <f aca="true" t="shared" si="0" ref="B11:I11">SUM(B13:B64)</f>
        <v>619252720</v>
      </c>
      <c r="C11" s="35">
        <f t="shared" si="0"/>
        <v>306950967</v>
      </c>
      <c r="D11" s="36">
        <f t="shared" si="0"/>
        <v>-6323877</v>
      </c>
      <c r="E11" s="35">
        <f t="shared" si="0"/>
        <v>847441752</v>
      </c>
      <c r="F11" s="36">
        <f t="shared" si="0"/>
        <v>-28704339</v>
      </c>
      <c r="G11" s="37">
        <f t="shared" si="0"/>
        <v>1119364503</v>
      </c>
      <c r="H11" s="37">
        <f t="shared" si="0"/>
        <v>1738617223</v>
      </c>
      <c r="I11" s="35">
        <f t="shared" si="0"/>
        <v>807901735</v>
      </c>
      <c r="J11" s="38">
        <f>+I11/H11</f>
        <v>0.46468062337836397</v>
      </c>
      <c r="K11" s="36">
        <f>SUM(K13:K64)</f>
        <v>930715488</v>
      </c>
      <c r="L11" s="36" t="e">
        <f>SUM(L13:L64)</f>
        <v>#REF!</v>
      </c>
    </row>
    <row r="12" spans="1:11" ht="4.5" customHeight="1">
      <c r="A12" s="34"/>
      <c r="B12" s="39"/>
      <c r="C12" s="39"/>
      <c r="D12" s="40"/>
      <c r="E12" s="39"/>
      <c r="F12" s="40"/>
      <c r="G12" s="41"/>
      <c r="H12" s="41"/>
      <c r="I12" s="39"/>
      <c r="J12" s="40"/>
      <c r="K12" s="40"/>
    </row>
    <row r="13" spans="1:12" ht="18" customHeight="1">
      <c r="A13" s="42" t="s">
        <v>24</v>
      </c>
      <c r="B13" s="43">
        <v>17661453</v>
      </c>
      <c r="C13" s="44">
        <v>5247201</v>
      </c>
      <c r="D13" s="45">
        <v>-280213</v>
      </c>
      <c r="E13" s="44">
        <v>14564193</v>
      </c>
      <c r="F13" s="45">
        <v>-773626</v>
      </c>
      <c r="G13" s="46">
        <f aca="true" t="shared" si="1" ref="G13:G44">SUM(C13:F13)</f>
        <v>18757555</v>
      </c>
      <c r="H13" s="46">
        <f aca="true" t="shared" si="2" ref="H13:H44">+B13+G13</f>
        <v>36419008</v>
      </c>
      <c r="I13" s="44">
        <v>12163854</v>
      </c>
      <c r="J13" s="47">
        <f aca="true" t="shared" si="3" ref="J13:J44">+I13/H13</f>
        <v>0.33399740047834364</v>
      </c>
      <c r="K13" s="45">
        <f aca="true" t="shared" si="4" ref="K13:K44">+H13-I13</f>
        <v>24255154</v>
      </c>
      <c r="L13" s="48" t="e">
        <f>+#REF!</f>
        <v>#REF!</v>
      </c>
    </row>
    <row r="14" spans="1:12" ht="18" customHeight="1">
      <c r="A14" s="42" t="s">
        <v>25</v>
      </c>
      <c r="B14" s="43">
        <v>7931058</v>
      </c>
      <c r="C14" s="44">
        <v>943394</v>
      </c>
      <c r="D14" s="45">
        <v>0</v>
      </c>
      <c r="E14" s="44">
        <v>2636317</v>
      </c>
      <c r="F14" s="45">
        <v>0</v>
      </c>
      <c r="G14" s="46">
        <f t="shared" si="1"/>
        <v>3579711</v>
      </c>
      <c r="H14" s="46">
        <f t="shared" si="2"/>
        <v>11510769</v>
      </c>
      <c r="I14" s="44">
        <v>5888206</v>
      </c>
      <c r="J14" s="47">
        <f t="shared" si="3"/>
        <v>0.5115388902340061</v>
      </c>
      <c r="K14" s="45">
        <f t="shared" si="4"/>
        <v>5622563</v>
      </c>
      <c r="L14" s="48" t="e">
        <f>+#REF!</f>
        <v>#REF!</v>
      </c>
    </row>
    <row r="15" spans="1:12" ht="18" customHeight="1">
      <c r="A15" s="42" t="s">
        <v>26</v>
      </c>
      <c r="B15" s="43">
        <v>7038751</v>
      </c>
      <c r="C15" s="44">
        <v>5017539</v>
      </c>
      <c r="D15" s="45">
        <v>-405610</v>
      </c>
      <c r="E15" s="44">
        <v>13895348</v>
      </c>
      <c r="F15" s="45">
        <v>-1664825</v>
      </c>
      <c r="G15" s="46">
        <f t="shared" si="1"/>
        <v>16842452</v>
      </c>
      <c r="H15" s="46">
        <f t="shared" si="2"/>
        <v>23881203</v>
      </c>
      <c r="I15" s="44">
        <v>9164100</v>
      </c>
      <c r="J15" s="47">
        <f t="shared" si="3"/>
        <v>0.3837369499350598</v>
      </c>
      <c r="K15" s="45">
        <f t="shared" si="4"/>
        <v>14717103</v>
      </c>
      <c r="L15" s="48" t="e">
        <f>+#REF!</f>
        <v>#REF!</v>
      </c>
    </row>
    <row r="16" spans="1:12" ht="18" customHeight="1">
      <c r="A16" s="42" t="s">
        <v>27</v>
      </c>
      <c r="B16" s="43">
        <v>3443908</v>
      </c>
      <c r="C16" s="44">
        <v>2238349</v>
      </c>
      <c r="D16" s="45">
        <v>0</v>
      </c>
      <c r="E16" s="44">
        <v>6205301</v>
      </c>
      <c r="F16" s="45">
        <v>0</v>
      </c>
      <c r="G16" s="46">
        <f t="shared" si="1"/>
        <v>8443650</v>
      </c>
      <c r="H16" s="46">
        <f t="shared" si="2"/>
        <v>11887558</v>
      </c>
      <c r="I16" s="44">
        <v>5247454</v>
      </c>
      <c r="J16" s="47">
        <f t="shared" si="3"/>
        <v>0.4414240502548968</v>
      </c>
      <c r="K16" s="45">
        <f t="shared" si="4"/>
        <v>6640104</v>
      </c>
      <c r="L16" s="48" t="e">
        <f>+#REF!</f>
        <v>#REF!</v>
      </c>
    </row>
    <row r="17" spans="1:12" ht="18" customHeight="1">
      <c r="A17" s="42" t="s">
        <v>28</v>
      </c>
      <c r="B17" s="43">
        <v>98725534</v>
      </c>
      <c r="C17" s="44">
        <v>48367641</v>
      </c>
      <c r="D17" s="45">
        <v>-982393</v>
      </c>
      <c r="E17" s="44">
        <v>134276164</v>
      </c>
      <c r="F17" s="45">
        <v>-6934464</v>
      </c>
      <c r="G17" s="46">
        <f t="shared" si="1"/>
        <v>174726948</v>
      </c>
      <c r="H17" s="46">
        <f t="shared" si="2"/>
        <v>273452482</v>
      </c>
      <c r="I17" s="44">
        <v>155178027</v>
      </c>
      <c r="J17" s="47">
        <f t="shared" si="3"/>
        <v>0.567477120211328</v>
      </c>
      <c r="K17" s="45">
        <f t="shared" si="4"/>
        <v>118274455</v>
      </c>
      <c r="L17" s="48" t="e">
        <f>+#REF!</f>
        <v>#REF!</v>
      </c>
    </row>
    <row r="18" spans="1:12" ht="18" customHeight="1">
      <c r="A18" s="42" t="s">
        <v>29</v>
      </c>
      <c r="B18" s="43">
        <v>3842705</v>
      </c>
      <c r="C18" s="44">
        <v>3376774</v>
      </c>
      <c r="D18" s="45">
        <v>-381463</v>
      </c>
      <c r="E18" s="44">
        <v>9347749</v>
      </c>
      <c r="F18" s="45">
        <v>-1218400</v>
      </c>
      <c r="G18" s="46">
        <f t="shared" si="1"/>
        <v>11124660</v>
      </c>
      <c r="H18" s="46">
        <f t="shared" si="2"/>
        <v>14967365</v>
      </c>
      <c r="I18" s="44">
        <v>6136700</v>
      </c>
      <c r="J18" s="47">
        <f t="shared" si="3"/>
        <v>0.410005368346399</v>
      </c>
      <c r="K18" s="45">
        <f t="shared" si="4"/>
        <v>8830665</v>
      </c>
      <c r="L18" s="48" t="e">
        <f>+#REF!</f>
        <v>#REF!</v>
      </c>
    </row>
    <row r="19" spans="1:12" ht="18" customHeight="1">
      <c r="A19" s="42" t="s">
        <v>30</v>
      </c>
      <c r="B19" s="43">
        <v>982616</v>
      </c>
      <c r="C19" s="44">
        <v>1748129</v>
      </c>
      <c r="D19" s="45">
        <v>0</v>
      </c>
      <c r="E19" s="44">
        <v>4844571</v>
      </c>
      <c r="F19" s="45">
        <v>0</v>
      </c>
      <c r="G19" s="46">
        <f t="shared" si="1"/>
        <v>6592700</v>
      </c>
      <c r="H19" s="46">
        <f t="shared" si="2"/>
        <v>7575316</v>
      </c>
      <c r="I19" s="44">
        <v>3032269</v>
      </c>
      <c r="J19" s="47">
        <f t="shared" si="3"/>
        <v>0.40028283968615963</v>
      </c>
      <c r="K19" s="45">
        <f t="shared" si="4"/>
        <v>4543047</v>
      </c>
      <c r="L19" s="48" t="e">
        <f>+#REF!</f>
        <v>#REF!</v>
      </c>
    </row>
    <row r="20" spans="1:12" ht="18" customHeight="1">
      <c r="A20" s="42" t="s">
        <v>31</v>
      </c>
      <c r="B20" s="43">
        <v>502772</v>
      </c>
      <c r="C20" s="44">
        <v>432582</v>
      </c>
      <c r="D20" s="45">
        <v>0</v>
      </c>
      <c r="E20" s="44">
        <v>1202944</v>
      </c>
      <c r="F20" s="45">
        <v>0</v>
      </c>
      <c r="G20" s="46">
        <f t="shared" si="1"/>
        <v>1635526</v>
      </c>
      <c r="H20" s="46">
        <f t="shared" si="2"/>
        <v>2138298</v>
      </c>
      <c r="I20" s="44">
        <v>1221304</v>
      </c>
      <c r="J20" s="47">
        <f t="shared" si="3"/>
        <v>0.5711570604284342</v>
      </c>
      <c r="K20" s="45">
        <f t="shared" si="4"/>
        <v>916994</v>
      </c>
      <c r="L20" s="48" t="e">
        <f>+#REF!</f>
        <v>#REF!</v>
      </c>
    </row>
    <row r="21" spans="1:12" ht="18" customHeight="1">
      <c r="A21" s="42" t="s">
        <v>32</v>
      </c>
      <c r="B21" s="43">
        <v>3936950</v>
      </c>
      <c r="C21" s="44">
        <v>911191</v>
      </c>
      <c r="D21" s="45">
        <v>-209118</v>
      </c>
      <c r="E21" s="44">
        <v>2545589</v>
      </c>
      <c r="F21" s="45">
        <v>-578844</v>
      </c>
      <c r="G21" s="46">
        <f t="shared" si="1"/>
        <v>2668818</v>
      </c>
      <c r="H21" s="46">
        <f t="shared" si="2"/>
        <v>6605768</v>
      </c>
      <c r="I21" s="44">
        <v>2859809</v>
      </c>
      <c r="J21" s="47">
        <f t="shared" si="3"/>
        <v>0.4329260428159148</v>
      </c>
      <c r="K21" s="45">
        <f t="shared" si="4"/>
        <v>3745959</v>
      </c>
      <c r="L21" s="48" t="e">
        <f>+#REF!</f>
        <v>#REF!</v>
      </c>
    </row>
    <row r="22" spans="1:12" ht="18" customHeight="1">
      <c r="A22" s="42" t="s">
        <v>33</v>
      </c>
      <c r="B22" s="43">
        <v>9955959</v>
      </c>
      <c r="C22" s="44">
        <v>15095704</v>
      </c>
      <c r="D22" s="45">
        <v>0</v>
      </c>
      <c r="E22" s="44">
        <v>41812732</v>
      </c>
      <c r="F22" s="45">
        <v>-2989085</v>
      </c>
      <c r="G22" s="46">
        <f t="shared" si="1"/>
        <v>53919351</v>
      </c>
      <c r="H22" s="46">
        <f t="shared" si="2"/>
        <v>63875310</v>
      </c>
      <c r="I22" s="44">
        <v>28525455</v>
      </c>
      <c r="J22" s="47">
        <f t="shared" si="3"/>
        <v>0.44658029839698626</v>
      </c>
      <c r="K22" s="45">
        <f t="shared" si="4"/>
        <v>35349855</v>
      </c>
      <c r="L22" s="48" t="e">
        <f>+#REF!</f>
        <v>#REF!</v>
      </c>
    </row>
    <row r="23" spans="1:12" ht="18" customHeight="1">
      <c r="A23" s="42" t="s">
        <v>34</v>
      </c>
      <c r="B23" s="43">
        <v>13625009</v>
      </c>
      <c r="C23" s="44">
        <v>5307105</v>
      </c>
      <c r="D23" s="45">
        <v>0</v>
      </c>
      <c r="E23" s="44">
        <v>14716595</v>
      </c>
      <c r="F23" s="45">
        <v>0</v>
      </c>
      <c r="G23" s="46">
        <f t="shared" si="1"/>
        <v>20023700</v>
      </c>
      <c r="H23" s="46">
        <f t="shared" si="2"/>
        <v>33648709</v>
      </c>
      <c r="I23" s="44">
        <v>16647612</v>
      </c>
      <c r="J23" s="47">
        <f t="shared" si="3"/>
        <v>0.49474742106747693</v>
      </c>
      <c r="K23" s="45">
        <f t="shared" si="4"/>
        <v>17001097</v>
      </c>
      <c r="L23" s="48" t="e">
        <f>+#REF!</f>
        <v>#REF!</v>
      </c>
    </row>
    <row r="24" spans="1:12" ht="18" customHeight="1">
      <c r="A24" s="42" t="s">
        <v>35</v>
      </c>
      <c r="B24" s="43">
        <v>2836317</v>
      </c>
      <c r="C24" s="44">
        <v>936772</v>
      </c>
      <c r="D24" s="45">
        <v>0</v>
      </c>
      <c r="E24" s="44">
        <v>2600666</v>
      </c>
      <c r="F24" s="45">
        <v>0</v>
      </c>
      <c r="G24" s="46">
        <f t="shared" si="1"/>
        <v>3537438</v>
      </c>
      <c r="H24" s="46">
        <f t="shared" si="2"/>
        <v>6373755</v>
      </c>
      <c r="I24" s="44">
        <v>3359029</v>
      </c>
      <c r="J24" s="47">
        <f t="shared" si="3"/>
        <v>0.5270094316458666</v>
      </c>
      <c r="K24" s="45">
        <f t="shared" si="4"/>
        <v>3014726</v>
      </c>
      <c r="L24" s="48" t="e">
        <f>+#REF!</f>
        <v>#REF!</v>
      </c>
    </row>
    <row r="25" spans="1:12" ht="18" customHeight="1">
      <c r="A25" s="42" t="s">
        <v>36</v>
      </c>
      <c r="B25" s="43">
        <v>1337231</v>
      </c>
      <c r="C25" s="44">
        <v>1228468</v>
      </c>
      <c r="D25" s="45">
        <v>0</v>
      </c>
      <c r="E25" s="44">
        <v>3413203</v>
      </c>
      <c r="F25" s="45">
        <v>0</v>
      </c>
      <c r="G25" s="46">
        <f t="shared" si="1"/>
        <v>4641671</v>
      </c>
      <c r="H25" s="46">
        <f t="shared" si="2"/>
        <v>5978902</v>
      </c>
      <c r="I25" s="44">
        <v>3965657</v>
      </c>
      <c r="J25" s="47">
        <f t="shared" si="3"/>
        <v>0.6632751297813545</v>
      </c>
      <c r="K25" s="45">
        <f t="shared" si="4"/>
        <v>2013245</v>
      </c>
      <c r="L25" s="48" t="e">
        <f>+#REF!</f>
        <v>#REF!</v>
      </c>
    </row>
    <row r="26" spans="1:12" ht="18" customHeight="1">
      <c r="A26" s="42" t="s">
        <v>37</v>
      </c>
      <c r="B26" s="43">
        <v>35549549</v>
      </c>
      <c r="C26" s="44">
        <v>17003767</v>
      </c>
      <c r="D26" s="45">
        <v>-1532126</v>
      </c>
      <c r="E26" s="44">
        <v>47255419</v>
      </c>
      <c r="F26" s="45">
        <v>0</v>
      </c>
      <c r="G26" s="46">
        <f t="shared" si="1"/>
        <v>62727060</v>
      </c>
      <c r="H26" s="46">
        <f t="shared" si="2"/>
        <v>98276609</v>
      </c>
      <c r="I26" s="44">
        <v>40644346</v>
      </c>
      <c r="J26" s="47">
        <f t="shared" si="3"/>
        <v>0.41357090373356287</v>
      </c>
      <c r="K26" s="45">
        <f t="shared" si="4"/>
        <v>57632263</v>
      </c>
      <c r="L26" s="48" t="e">
        <f>+#REF!</f>
        <v>#REF!</v>
      </c>
    </row>
    <row r="27" spans="1:12" ht="18" customHeight="1">
      <c r="A27" s="42" t="s">
        <v>38</v>
      </c>
      <c r="B27" s="43">
        <v>4893030</v>
      </c>
      <c r="C27" s="44">
        <v>4985319</v>
      </c>
      <c r="D27" s="45">
        <v>0</v>
      </c>
      <c r="E27" s="44">
        <v>13805240</v>
      </c>
      <c r="F27" s="45">
        <v>-142872</v>
      </c>
      <c r="G27" s="46">
        <f t="shared" si="1"/>
        <v>18647687</v>
      </c>
      <c r="H27" s="46">
        <f t="shared" si="2"/>
        <v>23540717</v>
      </c>
      <c r="I27" s="44">
        <v>10697463</v>
      </c>
      <c r="J27" s="47">
        <f t="shared" si="3"/>
        <v>0.4544238393418518</v>
      </c>
      <c r="K27" s="45">
        <f t="shared" si="4"/>
        <v>12843254</v>
      </c>
      <c r="L27" s="48" t="e">
        <f>+#REF!</f>
        <v>#REF!</v>
      </c>
    </row>
    <row r="28" spans="1:12" ht="18" customHeight="1">
      <c r="A28" s="42" t="s">
        <v>39</v>
      </c>
      <c r="B28" s="43">
        <v>2331533</v>
      </c>
      <c r="C28" s="44">
        <v>1264095</v>
      </c>
      <c r="D28" s="45">
        <v>0</v>
      </c>
      <c r="E28" s="44">
        <v>3506364</v>
      </c>
      <c r="F28" s="45">
        <v>0</v>
      </c>
      <c r="G28" s="46">
        <f t="shared" si="1"/>
        <v>4770459</v>
      </c>
      <c r="H28" s="46">
        <f t="shared" si="2"/>
        <v>7101992</v>
      </c>
      <c r="I28" s="44">
        <v>3334927</v>
      </c>
      <c r="J28" s="47">
        <f t="shared" si="3"/>
        <v>0.4695762822599631</v>
      </c>
      <c r="K28" s="45">
        <f t="shared" si="4"/>
        <v>3767065</v>
      </c>
      <c r="L28" s="48" t="e">
        <f>+#REF!</f>
        <v>#REF!</v>
      </c>
    </row>
    <row r="29" spans="1:12" ht="18" customHeight="1">
      <c r="A29" s="42" t="s">
        <v>40</v>
      </c>
      <c r="B29" s="43">
        <v>2743801</v>
      </c>
      <c r="C29" s="44">
        <v>1564854</v>
      </c>
      <c r="D29" s="45">
        <v>-80386</v>
      </c>
      <c r="E29" s="44">
        <v>4341971</v>
      </c>
      <c r="F29" s="45">
        <v>-69382</v>
      </c>
      <c r="G29" s="46">
        <f t="shared" si="1"/>
        <v>5757057</v>
      </c>
      <c r="H29" s="46">
        <f t="shared" si="2"/>
        <v>8500858</v>
      </c>
      <c r="I29" s="44">
        <v>3636931</v>
      </c>
      <c r="J29" s="47">
        <f t="shared" si="3"/>
        <v>0.42783104952464796</v>
      </c>
      <c r="K29" s="45">
        <f t="shared" si="4"/>
        <v>4863927</v>
      </c>
      <c r="L29" s="48" t="e">
        <f>+#REF!</f>
        <v>#REF!</v>
      </c>
    </row>
    <row r="30" spans="1:12" ht="18" customHeight="1">
      <c r="A30" s="42" t="s">
        <v>41</v>
      </c>
      <c r="B30" s="43">
        <v>6500714</v>
      </c>
      <c r="C30" s="44">
        <v>4092507</v>
      </c>
      <c r="D30" s="45">
        <v>-293789</v>
      </c>
      <c r="E30" s="44">
        <v>11336761</v>
      </c>
      <c r="F30" s="45">
        <v>-400000</v>
      </c>
      <c r="G30" s="46">
        <f t="shared" si="1"/>
        <v>14735479</v>
      </c>
      <c r="H30" s="46">
        <f t="shared" si="2"/>
        <v>21236193</v>
      </c>
      <c r="I30" s="44">
        <v>6724727</v>
      </c>
      <c r="J30" s="47">
        <f t="shared" si="3"/>
        <v>0.31666349048532383</v>
      </c>
      <c r="K30" s="45">
        <f t="shared" si="4"/>
        <v>14511466</v>
      </c>
      <c r="L30" s="48" t="e">
        <f>+#REF!</f>
        <v>#REF!</v>
      </c>
    </row>
    <row r="31" spans="1:12" ht="18" customHeight="1">
      <c r="A31" s="42" t="s">
        <v>42</v>
      </c>
      <c r="B31" s="43">
        <v>36181680</v>
      </c>
      <c r="C31" s="44">
        <v>5903627</v>
      </c>
      <c r="D31" s="45">
        <v>-47787</v>
      </c>
      <c r="E31" s="44">
        <v>12257019</v>
      </c>
      <c r="F31" s="45">
        <v>-136408</v>
      </c>
      <c r="G31" s="46">
        <f t="shared" si="1"/>
        <v>17976451</v>
      </c>
      <c r="H31" s="46">
        <f t="shared" si="2"/>
        <v>54158131</v>
      </c>
      <c r="I31" s="44">
        <v>16391654</v>
      </c>
      <c r="J31" s="47">
        <f t="shared" si="3"/>
        <v>0.30266284484595674</v>
      </c>
      <c r="K31" s="45">
        <f t="shared" si="4"/>
        <v>37766477</v>
      </c>
      <c r="L31" s="48" t="e">
        <f>+#REF!</f>
        <v>#REF!</v>
      </c>
    </row>
    <row r="32" spans="1:12" ht="18" customHeight="1">
      <c r="A32" s="42" t="s">
        <v>43</v>
      </c>
      <c r="B32" s="43">
        <v>667850</v>
      </c>
      <c r="C32" s="44">
        <v>642538</v>
      </c>
      <c r="D32" s="45">
        <v>0</v>
      </c>
      <c r="E32" s="44">
        <v>1785355</v>
      </c>
      <c r="F32" s="45">
        <v>34353</v>
      </c>
      <c r="G32" s="46">
        <f t="shared" si="1"/>
        <v>2462246</v>
      </c>
      <c r="H32" s="46">
        <f t="shared" si="2"/>
        <v>3130096</v>
      </c>
      <c r="I32" s="44">
        <v>2034941</v>
      </c>
      <c r="J32" s="47">
        <f t="shared" si="3"/>
        <v>0.6501209547566592</v>
      </c>
      <c r="K32" s="45">
        <f t="shared" si="4"/>
        <v>1095155</v>
      </c>
      <c r="L32" s="48" t="e">
        <f>+#REF!</f>
        <v>#REF!</v>
      </c>
    </row>
    <row r="33" spans="1:12" ht="18" customHeight="1">
      <c r="A33" s="42" t="s">
        <v>44</v>
      </c>
      <c r="B33" s="43">
        <v>6685144</v>
      </c>
      <c r="C33" s="44">
        <v>3690331</v>
      </c>
      <c r="D33" s="45">
        <v>-95916</v>
      </c>
      <c r="E33" s="44">
        <v>10245893</v>
      </c>
      <c r="F33" s="45">
        <v>0</v>
      </c>
      <c r="G33" s="46">
        <f t="shared" si="1"/>
        <v>13840308</v>
      </c>
      <c r="H33" s="46">
        <f t="shared" si="2"/>
        <v>20525452</v>
      </c>
      <c r="I33" s="44">
        <v>11756811</v>
      </c>
      <c r="J33" s="47">
        <f t="shared" si="3"/>
        <v>0.5727918196393433</v>
      </c>
      <c r="K33" s="45">
        <f t="shared" si="4"/>
        <v>8768641</v>
      </c>
      <c r="L33" s="48" t="e">
        <f>+#REF!</f>
        <v>#REF!</v>
      </c>
    </row>
    <row r="34" spans="1:12" ht="18" customHeight="1">
      <c r="A34" s="42" t="s">
        <v>45</v>
      </c>
      <c r="B34" s="43">
        <v>2920821</v>
      </c>
      <c r="C34" s="44">
        <v>4346507</v>
      </c>
      <c r="D34" s="45">
        <v>0</v>
      </c>
      <c r="E34" s="44">
        <v>12041797</v>
      </c>
      <c r="F34" s="45">
        <v>278956</v>
      </c>
      <c r="G34" s="46">
        <f t="shared" si="1"/>
        <v>16667260</v>
      </c>
      <c r="H34" s="46">
        <f t="shared" si="2"/>
        <v>19588081</v>
      </c>
      <c r="I34" s="44">
        <v>10747001</v>
      </c>
      <c r="J34" s="47">
        <f t="shared" si="3"/>
        <v>0.5486500183453397</v>
      </c>
      <c r="K34" s="45">
        <f t="shared" si="4"/>
        <v>8841080</v>
      </c>
      <c r="L34" s="48" t="e">
        <f>+#REF!</f>
        <v>#REF!</v>
      </c>
    </row>
    <row r="35" spans="1:12" ht="18" customHeight="1">
      <c r="A35" s="42" t="s">
        <v>46</v>
      </c>
      <c r="B35" s="43">
        <v>5112943</v>
      </c>
      <c r="C35" s="44">
        <v>13099553</v>
      </c>
      <c r="D35" s="45">
        <v>-1096874</v>
      </c>
      <c r="E35" s="44">
        <v>36259477</v>
      </c>
      <c r="F35" s="45">
        <v>-917055</v>
      </c>
      <c r="G35" s="46">
        <f t="shared" si="1"/>
        <v>47345101</v>
      </c>
      <c r="H35" s="46">
        <f t="shared" si="2"/>
        <v>52458044</v>
      </c>
      <c r="I35" s="44">
        <v>21925493</v>
      </c>
      <c r="J35" s="47">
        <f t="shared" si="3"/>
        <v>0.41796245776910784</v>
      </c>
      <c r="K35" s="45">
        <f t="shared" si="4"/>
        <v>30532551</v>
      </c>
      <c r="L35" s="48" t="e">
        <f>+#REF!</f>
        <v>#REF!</v>
      </c>
    </row>
    <row r="36" spans="1:12" ht="18" customHeight="1">
      <c r="A36" s="42" t="s">
        <v>47</v>
      </c>
      <c r="B36" s="43">
        <v>4055993</v>
      </c>
      <c r="C36" s="44">
        <v>2887971</v>
      </c>
      <c r="D36" s="45">
        <v>0</v>
      </c>
      <c r="E36" s="44">
        <v>8011984</v>
      </c>
      <c r="F36" s="45">
        <v>0</v>
      </c>
      <c r="G36" s="46">
        <f t="shared" si="1"/>
        <v>10899955</v>
      </c>
      <c r="H36" s="46">
        <f t="shared" si="2"/>
        <v>14955948</v>
      </c>
      <c r="I36" s="44">
        <v>8073702</v>
      </c>
      <c r="J36" s="47">
        <f t="shared" si="3"/>
        <v>0.5398321791437093</v>
      </c>
      <c r="K36" s="45">
        <f t="shared" si="4"/>
        <v>6882246</v>
      </c>
      <c r="L36" s="48" t="e">
        <f>+#REF!</f>
        <v>#REF!</v>
      </c>
    </row>
    <row r="37" spans="1:12" ht="18" customHeight="1">
      <c r="A37" s="42" t="s">
        <v>48</v>
      </c>
      <c r="B37" s="43">
        <v>8116318</v>
      </c>
      <c r="C37" s="44">
        <v>4002315</v>
      </c>
      <c r="D37" s="45">
        <v>-585114</v>
      </c>
      <c r="E37" s="44">
        <v>11116647</v>
      </c>
      <c r="F37" s="45">
        <v>0</v>
      </c>
      <c r="G37" s="46">
        <f t="shared" si="1"/>
        <v>14533848</v>
      </c>
      <c r="H37" s="46">
        <f t="shared" si="2"/>
        <v>22650166</v>
      </c>
      <c r="I37" s="44">
        <v>10192295</v>
      </c>
      <c r="J37" s="47">
        <f t="shared" si="3"/>
        <v>0.44998765130463064</v>
      </c>
      <c r="K37" s="45">
        <f t="shared" si="4"/>
        <v>12457871</v>
      </c>
      <c r="L37" s="48" t="e">
        <f>+#REF!</f>
        <v>#REF!</v>
      </c>
    </row>
    <row r="38" spans="1:12" ht="18" customHeight="1">
      <c r="A38" s="42" t="s">
        <v>49</v>
      </c>
      <c r="B38" s="43">
        <v>4079935</v>
      </c>
      <c r="C38" s="44">
        <v>4635105</v>
      </c>
      <c r="D38" s="45">
        <v>-45017</v>
      </c>
      <c r="E38" s="44">
        <v>12850304</v>
      </c>
      <c r="F38" s="45">
        <v>-128501</v>
      </c>
      <c r="G38" s="46">
        <f t="shared" si="1"/>
        <v>17311891</v>
      </c>
      <c r="H38" s="46">
        <f t="shared" si="2"/>
        <v>21391826</v>
      </c>
      <c r="I38" s="44">
        <v>12157483</v>
      </c>
      <c r="J38" s="47">
        <f t="shared" si="3"/>
        <v>0.56832376067382</v>
      </c>
      <c r="K38" s="45">
        <f t="shared" si="4"/>
        <v>9234343</v>
      </c>
      <c r="L38" s="48" t="e">
        <f>+#REF!</f>
        <v>#REF!</v>
      </c>
    </row>
    <row r="39" spans="1:12" ht="18" customHeight="1">
      <c r="A39" s="42" t="s">
        <v>50</v>
      </c>
      <c r="B39" s="43">
        <v>837253</v>
      </c>
      <c r="C39" s="44">
        <v>552344</v>
      </c>
      <c r="D39" s="45">
        <v>0</v>
      </c>
      <c r="E39" s="44">
        <v>1536123</v>
      </c>
      <c r="F39" s="45">
        <v>0</v>
      </c>
      <c r="G39" s="46">
        <f t="shared" si="1"/>
        <v>2088467</v>
      </c>
      <c r="H39" s="46">
        <f t="shared" si="2"/>
        <v>2925720</v>
      </c>
      <c r="I39" s="44">
        <v>1682080</v>
      </c>
      <c r="J39" s="47">
        <f t="shared" si="3"/>
        <v>0.5749285645926473</v>
      </c>
      <c r="K39" s="45">
        <f t="shared" si="4"/>
        <v>1243640</v>
      </c>
      <c r="L39" s="48" t="e">
        <f>+#REF!</f>
        <v>#REF!</v>
      </c>
    </row>
    <row r="40" spans="1:12" ht="18" customHeight="1">
      <c r="A40" s="42" t="s">
        <v>51</v>
      </c>
      <c r="B40" s="43">
        <v>2183868</v>
      </c>
      <c r="C40" s="44">
        <v>768177</v>
      </c>
      <c r="D40" s="45">
        <v>0</v>
      </c>
      <c r="E40" s="44">
        <v>2130221</v>
      </c>
      <c r="F40" s="45">
        <v>-216950</v>
      </c>
      <c r="G40" s="46">
        <f t="shared" si="1"/>
        <v>2681448</v>
      </c>
      <c r="H40" s="46">
        <f t="shared" si="2"/>
        <v>4865316</v>
      </c>
      <c r="I40" s="44">
        <v>1738756</v>
      </c>
      <c r="J40" s="47">
        <f t="shared" si="3"/>
        <v>0.3573778147195372</v>
      </c>
      <c r="K40" s="45">
        <f t="shared" si="4"/>
        <v>3126560</v>
      </c>
      <c r="L40" s="48" t="e">
        <f>+#REF!</f>
        <v>#REF!</v>
      </c>
    </row>
    <row r="41" spans="1:12" ht="18" customHeight="1">
      <c r="A41" s="42" t="s">
        <v>52</v>
      </c>
      <c r="B41" s="43">
        <v>2051565</v>
      </c>
      <c r="C41" s="44">
        <v>2493241</v>
      </c>
      <c r="D41" s="45">
        <v>0</v>
      </c>
      <c r="E41" s="44">
        <v>6905952</v>
      </c>
      <c r="F41" s="45">
        <v>-2246791</v>
      </c>
      <c r="G41" s="46">
        <f t="shared" si="1"/>
        <v>7152402</v>
      </c>
      <c r="H41" s="46">
        <f t="shared" si="2"/>
        <v>9203967</v>
      </c>
      <c r="I41" s="44">
        <v>3566609</v>
      </c>
      <c r="J41" s="47">
        <f t="shared" si="3"/>
        <v>0.38750779962596565</v>
      </c>
      <c r="K41" s="45">
        <f t="shared" si="4"/>
        <v>5637358</v>
      </c>
      <c r="L41" s="48" t="e">
        <f>+#REF!</f>
        <v>#REF!</v>
      </c>
    </row>
    <row r="42" spans="1:12" ht="18" customHeight="1">
      <c r="A42" s="42" t="s">
        <v>53</v>
      </c>
      <c r="B42" s="43">
        <v>509401</v>
      </c>
      <c r="C42" s="44">
        <v>665325</v>
      </c>
      <c r="D42" s="45">
        <v>0</v>
      </c>
      <c r="E42" s="44">
        <v>1844513</v>
      </c>
      <c r="F42" s="45">
        <v>200000</v>
      </c>
      <c r="G42" s="46">
        <f t="shared" si="1"/>
        <v>2709838</v>
      </c>
      <c r="H42" s="46">
        <f t="shared" si="2"/>
        <v>3219239</v>
      </c>
      <c r="I42" s="44">
        <v>2012660</v>
      </c>
      <c r="J42" s="47">
        <f t="shared" si="3"/>
        <v>0.6251974457317397</v>
      </c>
      <c r="K42" s="45">
        <f t="shared" si="4"/>
        <v>1206579</v>
      </c>
      <c r="L42" s="48" t="e">
        <f>+#REF!</f>
        <v>#REF!</v>
      </c>
    </row>
    <row r="43" spans="1:12" ht="18" customHeight="1">
      <c r="A43" s="42" t="s">
        <v>54</v>
      </c>
      <c r="B43" s="43">
        <v>16560961</v>
      </c>
      <c r="C43" s="44">
        <v>8003030</v>
      </c>
      <c r="D43" s="45">
        <v>176172</v>
      </c>
      <c r="E43" s="44">
        <v>22184968</v>
      </c>
      <c r="F43" s="45">
        <v>0</v>
      </c>
      <c r="G43" s="46">
        <f t="shared" si="1"/>
        <v>30364170</v>
      </c>
      <c r="H43" s="46">
        <f t="shared" si="2"/>
        <v>46925131</v>
      </c>
      <c r="I43" s="44">
        <v>21405410</v>
      </c>
      <c r="J43" s="47">
        <f t="shared" si="3"/>
        <v>0.4561609002221006</v>
      </c>
      <c r="K43" s="45">
        <f t="shared" si="4"/>
        <v>25519721</v>
      </c>
      <c r="L43" s="48" t="e">
        <f>+#REF!</f>
        <v>#REF!</v>
      </c>
    </row>
    <row r="44" spans="1:12" ht="18" customHeight="1">
      <c r="A44" s="42" t="s">
        <v>55</v>
      </c>
      <c r="B44" s="43">
        <v>5160557</v>
      </c>
      <c r="C44" s="44">
        <v>1801195</v>
      </c>
      <c r="D44" s="45">
        <v>0</v>
      </c>
      <c r="E44" s="44">
        <v>5030806</v>
      </c>
      <c r="F44" s="45">
        <v>0</v>
      </c>
      <c r="G44" s="46">
        <f t="shared" si="1"/>
        <v>6832001</v>
      </c>
      <c r="H44" s="46">
        <f t="shared" si="2"/>
        <v>11992558</v>
      </c>
      <c r="I44" s="44">
        <v>6038307</v>
      </c>
      <c r="J44" s="47">
        <f t="shared" si="3"/>
        <v>0.503504506711579</v>
      </c>
      <c r="K44" s="45">
        <f t="shared" si="4"/>
        <v>5954251</v>
      </c>
      <c r="L44" s="48" t="e">
        <f>+#REF!</f>
        <v>#REF!</v>
      </c>
    </row>
    <row r="45" spans="1:12" ht="18" customHeight="1">
      <c r="A45" s="42" t="s">
        <v>56</v>
      </c>
      <c r="B45" s="43">
        <v>54505093</v>
      </c>
      <c r="C45" s="44">
        <v>22771512</v>
      </c>
      <c r="D45" s="45">
        <v>0</v>
      </c>
      <c r="E45" s="44">
        <v>63097067</v>
      </c>
      <c r="F45" s="45">
        <v>-5823201</v>
      </c>
      <c r="G45" s="46">
        <f aca="true" t="shared" si="5" ref="G45:G76">SUM(C45:F45)</f>
        <v>80045378</v>
      </c>
      <c r="H45" s="46">
        <f aca="true" t="shared" si="6" ref="H45:H76">+B45+G45</f>
        <v>134550471</v>
      </c>
      <c r="I45" s="44">
        <v>66807113</v>
      </c>
      <c r="J45" s="47">
        <f aca="true" t="shared" si="7" ref="J45:J76">+I45/H45</f>
        <v>0.49652084086721626</v>
      </c>
      <c r="K45" s="45">
        <f aca="true" t="shared" si="8" ref="K45:K64">+H45-I45</f>
        <v>67743358</v>
      </c>
      <c r="L45" s="48" t="e">
        <f>+#REF!</f>
        <v>#REF!</v>
      </c>
    </row>
    <row r="46" spans="1:12" ht="18" customHeight="1">
      <c r="A46" s="42" t="s">
        <v>57</v>
      </c>
      <c r="B46" s="43">
        <v>11274052</v>
      </c>
      <c r="C46" s="44">
        <v>11578319</v>
      </c>
      <c r="D46" s="45">
        <v>-54004</v>
      </c>
      <c r="E46" s="44">
        <v>32058002</v>
      </c>
      <c r="F46" s="45">
        <v>299685</v>
      </c>
      <c r="G46" s="46">
        <f t="shared" si="5"/>
        <v>43882002</v>
      </c>
      <c r="H46" s="46">
        <f t="shared" si="6"/>
        <v>55156054</v>
      </c>
      <c r="I46" s="44">
        <v>20657275</v>
      </c>
      <c r="J46" s="47">
        <f t="shared" si="7"/>
        <v>0.3745241637481898</v>
      </c>
      <c r="K46" s="45">
        <f t="shared" si="8"/>
        <v>34498779</v>
      </c>
      <c r="L46" s="48" t="e">
        <f>+#REF!</f>
        <v>#REF!</v>
      </c>
    </row>
    <row r="47" spans="1:12" ht="18" customHeight="1">
      <c r="A47" s="42" t="s">
        <v>58</v>
      </c>
      <c r="B47" s="43">
        <v>214937</v>
      </c>
      <c r="C47" s="44">
        <v>252806</v>
      </c>
      <c r="D47" s="45">
        <v>0</v>
      </c>
      <c r="E47" s="44">
        <v>702019</v>
      </c>
      <c r="F47" s="45">
        <v>0</v>
      </c>
      <c r="G47" s="46">
        <f t="shared" si="5"/>
        <v>954825</v>
      </c>
      <c r="H47" s="46">
        <f t="shared" si="6"/>
        <v>1169762</v>
      </c>
      <c r="I47" s="44">
        <v>732814</v>
      </c>
      <c r="J47" s="47">
        <f t="shared" si="7"/>
        <v>0.6264641867320019</v>
      </c>
      <c r="K47" s="45">
        <f t="shared" si="8"/>
        <v>436948</v>
      </c>
      <c r="L47" s="48" t="e">
        <f>+#REF!</f>
        <v>#REF!</v>
      </c>
    </row>
    <row r="48" spans="1:12" ht="18" customHeight="1">
      <c r="A48" s="42" t="s">
        <v>59</v>
      </c>
      <c r="B48" s="43">
        <v>26198798</v>
      </c>
      <c r="C48" s="44">
        <v>10440356</v>
      </c>
      <c r="D48" s="45">
        <v>-52801</v>
      </c>
      <c r="E48" s="44">
        <v>28939611</v>
      </c>
      <c r="F48" s="45">
        <v>-51245</v>
      </c>
      <c r="G48" s="46">
        <f t="shared" si="5"/>
        <v>39275921</v>
      </c>
      <c r="H48" s="46">
        <f t="shared" si="6"/>
        <v>65474719</v>
      </c>
      <c r="I48" s="44">
        <v>27712627</v>
      </c>
      <c r="J48" s="47">
        <f t="shared" si="7"/>
        <v>0.4232569062266613</v>
      </c>
      <c r="K48" s="45">
        <f t="shared" si="8"/>
        <v>37762092</v>
      </c>
      <c r="L48" s="48" t="e">
        <f>+#REF!</f>
        <v>#REF!</v>
      </c>
    </row>
    <row r="49" spans="1:12" ht="18" customHeight="1">
      <c r="A49" s="42" t="s">
        <v>60</v>
      </c>
      <c r="B49" s="43">
        <v>2933188</v>
      </c>
      <c r="C49" s="44">
        <v>1689464</v>
      </c>
      <c r="D49" s="45">
        <v>-21821</v>
      </c>
      <c r="E49" s="44">
        <v>4686287</v>
      </c>
      <c r="F49" s="45">
        <v>191344</v>
      </c>
      <c r="G49" s="46">
        <f t="shared" si="5"/>
        <v>6545274</v>
      </c>
      <c r="H49" s="46">
        <f t="shared" si="6"/>
        <v>9478462</v>
      </c>
      <c r="I49" s="44">
        <v>4660902</v>
      </c>
      <c r="J49" s="47">
        <f t="shared" si="7"/>
        <v>0.4917361065539958</v>
      </c>
      <c r="K49" s="45">
        <f t="shared" si="8"/>
        <v>4817560</v>
      </c>
      <c r="L49" s="48" t="e">
        <f>+#REF!</f>
        <v>#REF!</v>
      </c>
    </row>
    <row r="50" spans="1:12" ht="18" customHeight="1">
      <c r="A50" s="42" t="s">
        <v>61</v>
      </c>
      <c r="B50" s="43">
        <v>13806370</v>
      </c>
      <c r="C50" s="44">
        <v>6844943</v>
      </c>
      <c r="D50" s="45">
        <v>0</v>
      </c>
      <c r="E50" s="44">
        <v>18998530</v>
      </c>
      <c r="F50" s="45">
        <v>-133000</v>
      </c>
      <c r="G50" s="46">
        <f t="shared" si="5"/>
        <v>25710473</v>
      </c>
      <c r="H50" s="46">
        <f t="shared" si="6"/>
        <v>39516843</v>
      </c>
      <c r="I50" s="44">
        <v>22545478</v>
      </c>
      <c r="J50" s="47">
        <f t="shared" si="7"/>
        <v>0.5705283187728332</v>
      </c>
      <c r="K50" s="45">
        <f t="shared" si="8"/>
        <v>16971365</v>
      </c>
      <c r="L50" s="48" t="e">
        <f>+#REF!</f>
        <v>#REF!</v>
      </c>
    </row>
    <row r="51" spans="1:12" ht="18" customHeight="1">
      <c r="A51" s="42" t="s">
        <v>62</v>
      </c>
      <c r="B51" s="43">
        <v>17404583</v>
      </c>
      <c r="C51" s="44">
        <v>11961591</v>
      </c>
      <c r="D51" s="45">
        <v>0</v>
      </c>
      <c r="E51" s="44">
        <v>33165176</v>
      </c>
      <c r="F51" s="45">
        <v>-94145</v>
      </c>
      <c r="G51" s="46">
        <f t="shared" si="5"/>
        <v>45032622</v>
      </c>
      <c r="H51" s="46">
        <f t="shared" si="6"/>
        <v>62437205</v>
      </c>
      <c r="I51" s="44">
        <v>29547102</v>
      </c>
      <c r="J51" s="47">
        <f t="shared" si="7"/>
        <v>0.4732290947360632</v>
      </c>
      <c r="K51" s="45">
        <f t="shared" si="8"/>
        <v>32890103</v>
      </c>
      <c r="L51" s="48" t="e">
        <f>+#REF!</f>
        <v>#REF!</v>
      </c>
    </row>
    <row r="52" spans="1:12" ht="18" customHeight="1">
      <c r="A52" s="42" t="s">
        <v>63</v>
      </c>
      <c r="B52" s="43">
        <v>85268405</v>
      </c>
      <c r="C52" s="44">
        <v>9829927</v>
      </c>
      <c r="D52" s="45">
        <v>0</v>
      </c>
      <c r="E52" s="44">
        <v>27549485</v>
      </c>
      <c r="F52" s="45">
        <v>-1721246</v>
      </c>
      <c r="G52" s="46">
        <f t="shared" si="5"/>
        <v>35658166</v>
      </c>
      <c r="H52" s="46">
        <f t="shared" si="6"/>
        <v>120926571</v>
      </c>
      <c r="I52" s="44">
        <v>50173749</v>
      </c>
      <c r="J52" s="47">
        <f t="shared" si="7"/>
        <v>0.41491087182154535</v>
      </c>
      <c r="K52" s="45">
        <f t="shared" si="8"/>
        <v>70752822</v>
      </c>
      <c r="L52" s="48" t="e">
        <f>+#REF!</f>
        <v>#REF!</v>
      </c>
    </row>
    <row r="53" spans="1:12" ht="18" customHeight="1">
      <c r="A53" s="42" t="s">
        <v>64</v>
      </c>
      <c r="B53" s="43">
        <v>246321</v>
      </c>
      <c r="C53" s="44">
        <v>686726</v>
      </c>
      <c r="D53" s="45">
        <v>0</v>
      </c>
      <c r="E53" s="44">
        <v>1905025</v>
      </c>
      <c r="F53" s="45">
        <v>0</v>
      </c>
      <c r="G53" s="46">
        <f t="shared" si="5"/>
        <v>2591751</v>
      </c>
      <c r="H53" s="46">
        <f t="shared" si="6"/>
        <v>2838072</v>
      </c>
      <c r="I53" s="44">
        <v>1836343</v>
      </c>
      <c r="J53" s="47">
        <f t="shared" si="7"/>
        <v>0.6470389052849963</v>
      </c>
      <c r="K53" s="45">
        <f t="shared" si="8"/>
        <v>1001729</v>
      </c>
      <c r="L53" s="48" t="e">
        <f>+#REF!</f>
        <v>#REF!</v>
      </c>
    </row>
    <row r="54" spans="1:12" ht="18" customHeight="1">
      <c r="A54" s="42" t="s">
        <v>65</v>
      </c>
      <c r="B54" s="43">
        <v>5090789</v>
      </c>
      <c r="C54" s="44">
        <v>4703959</v>
      </c>
      <c r="D54" s="45">
        <v>-76618</v>
      </c>
      <c r="E54" s="44">
        <v>13027529</v>
      </c>
      <c r="F54" s="45">
        <v>-285140</v>
      </c>
      <c r="G54" s="46">
        <f t="shared" si="5"/>
        <v>17369730</v>
      </c>
      <c r="H54" s="46">
        <f t="shared" si="6"/>
        <v>22460519</v>
      </c>
      <c r="I54" s="44">
        <v>8886878</v>
      </c>
      <c r="J54" s="47">
        <f t="shared" si="7"/>
        <v>0.3956666361983888</v>
      </c>
      <c r="K54" s="45">
        <f t="shared" si="8"/>
        <v>13573641</v>
      </c>
      <c r="L54" s="48" t="e">
        <f>+#REF!</f>
        <v>#REF!</v>
      </c>
    </row>
    <row r="55" spans="1:12" ht="18" customHeight="1">
      <c r="A55" s="42" t="s">
        <v>66</v>
      </c>
      <c r="B55" s="43">
        <v>251622</v>
      </c>
      <c r="C55" s="44">
        <v>339908</v>
      </c>
      <c r="D55" s="45">
        <v>0</v>
      </c>
      <c r="E55" s="44">
        <v>941773</v>
      </c>
      <c r="F55" s="45">
        <v>0</v>
      </c>
      <c r="G55" s="46">
        <f t="shared" si="5"/>
        <v>1281681</v>
      </c>
      <c r="H55" s="46">
        <f t="shared" si="6"/>
        <v>1533303</v>
      </c>
      <c r="I55" s="44">
        <v>765680</v>
      </c>
      <c r="J55" s="47">
        <f t="shared" si="7"/>
        <v>0.4993664005092275</v>
      </c>
      <c r="K55" s="45">
        <f t="shared" si="8"/>
        <v>767623</v>
      </c>
      <c r="L55" s="48" t="e">
        <f>+#REF!</f>
        <v>#REF!</v>
      </c>
    </row>
    <row r="56" spans="1:12" ht="18" customHeight="1">
      <c r="A56" s="42" t="s">
        <v>67</v>
      </c>
      <c r="B56" s="43">
        <v>6901805</v>
      </c>
      <c r="C56" s="44">
        <v>4720229</v>
      </c>
      <c r="D56" s="45">
        <v>-58999</v>
      </c>
      <c r="E56" s="44">
        <v>13078981</v>
      </c>
      <c r="F56" s="45">
        <v>-162887</v>
      </c>
      <c r="G56" s="46">
        <f t="shared" si="5"/>
        <v>17577324</v>
      </c>
      <c r="H56" s="46">
        <f t="shared" si="6"/>
        <v>24479129</v>
      </c>
      <c r="I56" s="44">
        <v>11632335</v>
      </c>
      <c r="J56" s="47">
        <f t="shared" si="7"/>
        <v>0.47519399076658325</v>
      </c>
      <c r="K56" s="45">
        <f t="shared" si="8"/>
        <v>12846794</v>
      </c>
      <c r="L56" s="48" t="e">
        <f>+#REF!</f>
        <v>#REF!</v>
      </c>
    </row>
    <row r="57" spans="1:12" ht="18" customHeight="1">
      <c r="A57" s="42" t="s">
        <v>68</v>
      </c>
      <c r="B57" s="43">
        <v>24870612</v>
      </c>
      <c r="C57" s="44">
        <v>24347452</v>
      </c>
      <c r="D57" s="45">
        <v>-200000</v>
      </c>
      <c r="E57" s="44">
        <v>67422061</v>
      </c>
      <c r="F57" s="45">
        <v>-2524444</v>
      </c>
      <c r="G57" s="46">
        <f t="shared" si="5"/>
        <v>89045069</v>
      </c>
      <c r="H57" s="46">
        <f t="shared" si="6"/>
        <v>113915681</v>
      </c>
      <c r="I57" s="44">
        <v>46417692</v>
      </c>
      <c r="J57" s="47">
        <f t="shared" si="7"/>
        <v>0.40747412114404163</v>
      </c>
      <c r="K57" s="45">
        <f t="shared" si="8"/>
        <v>67497989</v>
      </c>
      <c r="L57" s="48" t="e">
        <f>+#REF!</f>
        <v>#REF!</v>
      </c>
    </row>
    <row r="58" spans="1:12" ht="18" customHeight="1">
      <c r="A58" s="42" t="s">
        <v>69</v>
      </c>
      <c r="B58" s="43">
        <v>1857787</v>
      </c>
      <c r="C58" s="44">
        <v>1719433</v>
      </c>
      <c r="D58" s="45">
        <v>0</v>
      </c>
      <c r="E58" s="44">
        <v>4761770</v>
      </c>
      <c r="F58" s="45">
        <v>-35607</v>
      </c>
      <c r="G58" s="46">
        <f t="shared" si="5"/>
        <v>6445596</v>
      </c>
      <c r="H58" s="46">
        <f t="shared" si="6"/>
        <v>8303383</v>
      </c>
      <c r="I58" s="44">
        <v>3941677</v>
      </c>
      <c r="J58" s="47">
        <f t="shared" si="7"/>
        <v>0.47470735723017954</v>
      </c>
      <c r="K58" s="45">
        <f t="shared" si="8"/>
        <v>4361706</v>
      </c>
      <c r="L58" s="48" t="e">
        <f>+#REF!</f>
        <v>#REF!</v>
      </c>
    </row>
    <row r="59" spans="1:12" ht="18" customHeight="1">
      <c r="A59" s="42" t="s">
        <v>70</v>
      </c>
      <c r="B59" s="43">
        <v>6238</v>
      </c>
      <c r="C59" s="44">
        <v>345341</v>
      </c>
      <c r="D59" s="45">
        <v>0</v>
      </c>
      <c r="E59" s="44">
        <v>957858</v>
      </c>
      <c r="F59" s="45">
        <v>0</v>
      </c>
      <c r="G59" s="46">
        <f t="shared" si="5"/>
        <v>1303199</v>
      </c>
      <c r="H59" s="46">
        <f t="shared" si="6"/>
        <v>1309437</v>
      </c>
      <c r="I59" s="44">
        <v>1062438</v>
      </c>
      <c r="J59" s="47">
        <f t="shared" si="7"/>
        <v>0.8113700773691289</v>
      </c>
      <c r="K59" s="45">
        <f t="shared" si="8"/>
        <v>246999</v>
      </c>
      <c r="L59" s="48" t="e">
        <f>+#REF!</f>
        <v>#REF!</v>
      </c>
    </row>
    <row r="60" spans="1:12" ht="18" customHeight="1">
      <c r="A60" s="42" t="s">
        <v>71</v>
      </c>
      <c r="B60" s="43">
        <v>8737029</v>
      </c>
      <c r="C60" s="44">
        <v>3731265</v>
      </c>
      <c r="D60" s="45">
        <v>0</v>
      </c>
      <c r="E60" s="44">
        <v>10339092</v>
      </c>
      <c r="F60" s="45">
        <v>279441</v>
      </c>
      <c r="G60" s="46">
        <f t="shared" si="5"/>
        <v>14349798</v>
      </c>
      <c r="H60" s="46">
        <f t="shared" si="6"/>
        <v>23086827</v>
      </c>
      <c r="I60" s="44">
        <v>8326135</v>
      </c>
      <c r="J60" s="47">
        <f t="shared" si="7"/>
        <v>0.36064440557379324</v>
      </c>
      <c r="K60" s="45">
        <f t="shared" si="8"/>
        <v>14760692</v>
      </c>
      <c r="L60" s="48" t="e">
        <f>+#REF!</f>
        <v>#REF!</v>
      </c>
    </row>
    <row r="61" spans="1:12" ht="18" customHeight="1">
      <c r="A61" s="42" t="s">
        <v>72</v>
      </c>
      <c r="B61" s="43">
        <v>20057689</v>
      </c>
      <c r="C61" s="44">
        <v>10475175</v>
      </c>
      <c r="D61" s="45">
        <v>0</v>
      </c>
      <c r="E61" s="44">
        <v>29151915</v>
      </c>
      <c r="F61" s="45">
        <v>-740000</v>
      </c>
      <c r="G61" s="46">
        <f t="shared" si="5"/>
        <v>38887090</v>
      </c>
      <c r="H61" s="46">
        <f t="shared" si="6"/>
        <v>58944779</v>
      </c>
      <c r="I61" s="44">
        <v>29325037</v>
      </c>
      <c r="J61" s="47">
        <f t="shared" si="7"/>
        <v>0.4975001602771299</v>
      </c>
      <c r="K61" s="45">
        <f t="shared" si="8"/>
        <v>29619742</v>
      </c>
      <c r="L61" s="48" t="e">
        <f>+#REF!</f>
        <v>#REF!</v>
      </c>
    </row>
    <row r="62" spans="1:12" ht="18" customHeight="1">
      <c r="A62" s="42" t="s">
        <v>73</v>
      </c>
      <c r="B62" s="43">
        <v>15790355</v>
      </c>
      <c r="C62" s="44">
        <v>1846439</v>
      </c>
      <c r="D62" s="45">
        <v>0</v>
      </c>
      <c r="E62" s="44">
        <v>5149416</v>
      </c>
      <c r="F62" s="45">
        <v>0</v>
      </c>
      <c r="G62" s="46">
        <f t="shared" si="5"/>
        <v>6995855</v>
      </c>
      <c r="H62" s="46">
        <f t="shared" si="6"/>
        <v>22786210</v>
      </c>
      <c r="I62" s="44">
        <v>14143744</v>
      </c>
      <c r="J62" s="47">
        <f t="shared" si="7"/>
        <v>0.6207150728444968</v>
      </c>
      <c r="K62" s="45">
        <f t="shared" si="8"/>
        <v>8642466</v>
      </c>
      <c r="L62" s="48" t="e">
        <f>+#REF!</f>
        <v>#REF!</v>
      </c>
    </row>
    <row r="63" spans="1:12" ht="18" customHeight="1">
      <c r="A63" s="42" t="s">
        <v>74</v>
      </c>
      <c r="B63" s="43">
        <v>4188137</v>
      </c>
      <c r="C63" s="44">
        <v>5159457</v>
      </c>
      <c r="D63" s="45">
        <v>0</v>
      </c>
      <c r="E63" s="44">
        <v>14296315</v>
      </c>
      <c r="F63" s="45">
        <v>0</v>
      </c>
      <c r="G63" s="46">
        <f t="shared" si="5"/>
        <v>19455772</v>
      </c>
      <c r="H63" s="46">
        <f t="shared" si="6"/>
        <v>23643909</v>
      </c>
      <c r="I63" s="44">
        <v>9706017</v>
      </c>
      <c r="J63" s="47">
        <f t="shared" si="7"/>
        <v>0.4105081355202306</v>
      </c>
      <c r="K63" s="45">
        <f t="shared" si="8"/>
        <v>13937892</v>
      </c>
      <c r="L63" s="48" t="e">
        <f>+#REF!</f>
        <v>#REF!</v>
      </c>
    </row>
    <row r="64" spans="1:12" ht="18" customHeight="1">
      <c r="A64" s="42" t="s">
        <v>75</v>
      </c>
      <c r="B64" s="43">
        <v>685731</v>
      </c>
      <c r="C64" s="44">
        <v>254015</v>
      </c>
      <c r="D64" s="45">
        <v>0</v>
      </c>
      <c r="E64" s="44">
        <v>705654</v>
      </c>
      <c r="F64" s="45">
        <v>0</v>
      </c>
      <c r="G64" s="46">
        <f t="shared" si="5"/>
        <v>959669</v>
      </c>
      <c r="H64" s="46">
        <f t="shared" si="6"/>
        <v>1645400</v>
      </c>
      <c r="I64" s="44">
        <v>869627</v>
      </c>
      <c r="J64" s="47">
        <f t="shared" si="7"/>
        <v>0.528520116688951</v>
      </c>
      <c r="K64" s="45">
        <f t="shared" si="8"/>
        <v>775773</v>
      </c>
      <c r="L64" s="48" t="e">
        <f>+#REF!</f>
        <v>#REF!</v>
      </c>
    </row>
    <row r="65" ht="8.25" customHeight="1">
      <c r="A65" s="49"/>
    </row>
    <row r="66" ht="17.25" customHeight="1">
      <c r="A66" s="50" t="s">
        <v>76</v>
      </c>
    </row>
    <row r="67" spans="1:7" ht="23.25" customHeight="1">
      <c r="A67" s="51"/>
      <c r="G67" s="52"/>
    </row>
  </sheetData>
  <mergeCells count="4">
    <mergeCell ref="E7:F7"/>
    <mergeCell ref="C6:H6"/>
    <mergeCell ref="C7:D7"/>
    <mergeCell ref="A5:K5"/>
  </mergeCells>
  <printOptions horizontalCentered="1"/>
  <pageMargins left="0.75" right="0.25" top="0.25" bottom="0.25" header="0" footer="0"/>
  <pageSetup fitToHeight="1" fitToWidth="1"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dcterms:created xsi:type="dcterms:W3CDTF">2004-06-24T19:20:07Z</dcterms:created>
  <dcterms:modified xsi:type="dcterms:W3CDTF">2004-06-24T19:20:31Z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511168735</vt:i4>
  </property>
  <property fmtid="{D5CDD505-2E9C-101B-9397-08002B2CF9AE}" pid="4" name="_EmailSubje">
    <vt:lpwstr>please upload these files to doleta/budget folder</vt:lpwstr>
  </property>
  <property fmtid="{D5CDD505-2E9C-101B-9397-08002B2CF9AE}" pid="5" name="_AuthorEma">
    <vt:lpwstr>Nguyen.Chi@dol.gov</vt:lpwstr>
  </property>
  <property fmtid="{D5CDD505-2E9C-101B-9397-08002B2CF9AE}" pid="6" name="_AuthorEmailDisplayNa">
    <vt:lpwstr>Nguyen,  Chi - ETA CTR</vt:lpwstr>
  </property>
</Properties>
</file>