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A" sheetId="1" r:id="rId1"/>
  </sheets>
  <definedNames>
    <definedName name="_xlnm.Print_Area" localSheetId="0">'A'!$A$1:$G$87</definedName>
  </definedNames>
  <calcPr fullCalcOnLoad="1"/>
</workbook>
</file>

<file path=xl/sharedStrings.xml><?xml version="1.0" encoding="utf-8"?>
<sst xmlns="http://schemas.openxmlformats.org/spreadsheetml/2006/main" count="96" uniqueCount="85">
  <si>
    <t>U. S. Department of Labor</t>
  </si>
  <si>
    <t>Updated:</t>
  </si>
  <si>
    <t>Employment and Training Administration</t>
  </si>
  <si>
    <t>vs</t>
  </si>
  <si>
    <t>COMMUNITY SERVICE EMPLOYMENT</t>
  </si>
  <si>
    <t>FEDERAL UNEMPLOYMENT BENEFITS</t>
  </si>
  <si>
    <t>Programs</t>
  </si>
  <si>
    <t xml:space="preserve">Appropriation </t>
  </si>
  <si>
    <t>Summary of Budget Authority, Fiscal Years 2004-2005</t>
  </si>
  <si>
    <t>FY 2005 Request</t>
  </si>
  <si>
    <t>FY 2004 Comparable</t>
  </si>
  <si>
    <r>
      <t xml:space="preserve">(incl rescissions </t>
    </r>
    <r>
      <rPr>
        <b/>
        <vertAlign val="superscript"/>
        <sz val="12"/>
        <rFont val="Times New Roman"/>
        <family val="1"/>
      </rPr>
      <t xml:space="preserve">1/ 2/ </t>
    </r>
    <r>
      <rPr>
        <b/>
        <sz val="12"/>
        <rFont val="Times New Roman"/>
        <family val="1"/>
      </rPr>
      <t>)</t>
    </r>
  </si>
  <si>
    <t>Legislation)</t>
  </si>
  <si>
    <t xml:space="preserve">    Adults: $712,000,000; Dislocated Workers: $1,060,000,000: Job Corps: $691,000,000.</t>
  </si>
  <si>
    <t xml:space="preserve"> (Comparable to 2005)</t>
  </si>
  <si>
    <t>GRAND TOTAL, ETA . . . . . . . . . . . . . . . . . . . . . . . . . . . . . . . . . . . . . . . . . . . . . . . . . . .</t>
  </si>
  <si>
    <t>DISCRETIONARY PROGRAMS,  TOTAL . . . . . . . . . . . . . . . . . . . . . . . . . . . . . . . . . . . . . . . . . . . . . . . . . . .</t>
  </si>
  <si>
    <t>MANDATORY PROGRAMS, TOTAL . . . . . . . . . . . . . . . . . . . . . . . . . . . . . . . . . . . . . . . . . . . . . . . . . . .</t>
  </si>
  <si>
    <t>TRAINING AND EMPLOYMENT SERVICES . . . . . . . . . . . . . . . . . . . . . . . . . . . . . . . . . . . . . . . . . . . . . . . . . . .</t>
  </si>
  <si>
    <t xml:space="preserve">  Youth Activities Total . . . . . . . . . . . . . . . . . . . . . . . . . . . . . . . . . . . . . . . . . . . . . . . . . . .</t>
  </si>
  <si>
    <t xml:space="preserve">    Youth Activities . . . . . . . . . . . . . . . . . . . . . . . . . . . . . . . . . . . . . . . . . . . . . . . . . . .</t>
  </si>
  <si>
    <t xml:space="preserve">    Youth Opportunity Grants . . . . . . . . . . . . . . . . . . . . . . . . . . . . . . . . . . . . . . . . . . . . . . . . . . .</t>
  </si>
  <si>
    <t xml:space="preserve">      Youth Opportunity Grants . . . . . . . . . . . . . . . . . . . . . . . . . . . . . . . . . . . . . . . . . . . . . . . . . . .</t>
  </si>
  <si>
    <t xml:space="preserve">      Migrant Youth . . . . . . . . . . . . . . . . . . . . . . . . . . . . . . . . . . . . . . . . . . . . . . . . . . .</t>
  </si>
  <si>
    <t xml:space="preserve">  Youth Grants . . . . . . . . . . . . . . . . . . . . . . . . . . . . . . . . . . . . . . . . . . . . . . . . . . .</t>
  </si>
  <si>
    <t xml:space="preserve">      Targeted State Formula Grants . . . . . . . . . . . . . . . . . . . . . . . . . . . . . . . . . . . . . . . . . . . . . . . . . . .</t>
  </si>
  <si>
    <t xml:space="preserve">      National Challenge Grants . . . . . . . . . . . . . . . . . . . . . . . . . . . . . . . . . . . . . . . . . . . . . . . . . . .</t>
  </si>
  <si>
    <t xml:space="preserve">  Adult Empl &amp; Trng Activities . . . . . . . . . . . . . . . . . . . . . . . . . . . . . . . . . . . . . . . . . . . . . . . . . . .</t>
  </si>
  <si>
    <t xml:space="preserve">  Disloc Workers Empl &amp; Trng Activities . . . . . . . . . . . . . . . . . . . . . . . . . . . . . . . . . . . . . . . . . . . . . . . . . . .</t>
  </si>
  <si>
    <t xml:space="preserve">      Formula Grants . . . . . . . . . . . . . . . . . . . . . . . . . . . . . . . . . . . . . . . . . . . . . . . . . . .</t>
  </si>
  <si>
    <t xml:space="preserve">      National Reserve . . . . . . . . . . . . . . . . . . . . . . . . . . . . . . . . . . . . . . . . . . . . . . . . . . .</t>
  </si>
  <si>
    <t xml:space="preserve">  Consolidated Adults/Dislocated Workers Grants . . . . . . . . . . . . . . . . . . . . . . . . . . . . . . . . . . . . . . . . . . . . . . . . . . .</t>
  </si>
  <si>
    <t xml:space="preserve">     Community College High-Growth Job Training . . . . . . . . . . . . . . . . . . . . . . . . . . . . . . . . . . . . . . . . . . . . . . . . . . .</t>
  </si>
  <si>
    <t xml:space="preserve">     Personal Reemployment Accounts . . . . . . . . . . . . . . . . . . . . . . . . . . . . . . . . . . . . . . . . . . . . . . . . . . .</t>
  </si>
  <si>
    <t xml:space="preserve">  Job Corps . . . . . . . . . . . . . . . . . . . . . . . . . . . . . . . . . . . . . . . . . . . . . . . . . . .</t>
  </si>
  <si>
    <t xml:space="preserve">    Operations . . . . . . . . . . . . . . . . . . . . . . . . . . . . . . . . . . . . . . . . . . . . . . . . . . .</t>
  </si>
  <si>
    <t xml:space="preserve">    Construction . . . . . . . . . . . . . . . . . . . . . . . . . . . . . . . . . . . . . . . . . . . . . . . . . . .</t>
  </si>
  <si>
    <t xml:space="preserve">  National Programs . . . . . . . . . . . . . . . . . . . . . . . . . . . . . . . . . . . . . . . . . . . . . . . . . . .</t>
  </si>
  <si>
    <t xml:space="preserve">    Native Americans . . . . . . . . . . . . . . . . . . . . . . . . . . . . . . . . . . . . . . . . . . . . . . . . . . .</t>
  </si>
  <si>
    <t xml:space="preserve">    Migrants &amp; Seasonal Farmworkers . . . . . . . . . . . . . . . . . . . . . . . . . . . . . . . . . . . . . . . . . . . . . . . . . . .</t>
  </si>
  <si>
    <t xml:space="preserve">    Technical Assistance . . . . . . . . . . . . . . . . . . . . . . . . . . . . . . . . . . . . . . . . . . . . . . . . . . .</t>
  </si>
  <si>
    <t xml:space="preserve">    Incentive Grants . . . . . . . . . . . . . . . . . . . . . . . . . . . . . . . . . . . . . . . . . . . . . . . . . . .</t>
  </si>
  <si>
    <t xml:space="preserve">    Pilots, Demos &amp; Research . . . . . . . . . . . . . . . . . . . . . . . . . . . . . . . . . . . . . . . . . . . . . . . . . . .</t>
  </si>
  <si>
    <t xml:space="preserve">    Denali Commission . . . . . . . . . . . . . . . . . . . . . . . . . . . . . . . . . . . . . . . . . . . . . . . . . . .</t>
  </si>
  <si>
    <t xml:space="preserve">    Responsible Reintegretion for Young Offender . . . . . . . . . . . . . . . . . . . . . . . . . . . . . . . . . . . . . . . . . . . . . . . . . . .</t>
  </si>
  <si>
    <t xml:space="preserve">    Evaluations . . . . . . . . . . . . . . . . . . . . . . . . . . . . . . . . . . . . . . . . . . . . . . . . . . .</t>
  </si>
  <si>
    <t>FOR OLDER AMERICANS . . . . . . . . . . . . . . . . . . . . . . . . . . . . . . . . . . . . . . . . . . . . . . . . . . .</t>
  </si>
  <si>
    <t>STATE UI AND ES OPERATIONS . . . . . . . . . . . . . . . . . . . . . . . . . . . . . . . . . . . . . . . . . . . . . . . . . . .</t>
  </si>
  <si>
    <t xml:space="preserve">  Unemployment Insurance . . . . . . . . . . . . . . . . . . . . . . . . . . . . . . . . . . . . . . . . . . . . . . . . . . .</t>
  </si>
  <si>
    <t xml:space="preserve">    State Administration . . . . . . . . . . . . . . . . . . . . . . . . . . . . . . . . . . . . . . . . . . . . . . . . . . .</t>
  </si>
  <si>
    <t xml:space="preserve">    National Activities . . . . . . . . . . . . . . . . . . . . . . . . . . . . . . . . . . . . . . . . . . . . . . . . . . .</t>
  </si>
  <si>
    <t xml:space="preserve">    AWIU Contingency . . . . . . . . . . . . . . . . . . . . . . . . . . . . . . . . . . . . . . . . . . . . . . . . . . .</t>
  </si>
  <si>
    <t xml:space="preserve">  Employment Service/One-Stop . . . . . . . . . . . . . . . . . . . . . . . . . . . . . . . . . . . . . . . . . . . . . . . . . . .</t>
  </si>
  <si>
    <t xml:space="preserve">    Grants to States . . . . . . . . . . . . . . . . . . . . . . . . . . . . . . . . . . . . . . . . . . . . . . . . . . .</t>
  </si>
  <si>
    <t xml:space="preserve">      Allotments to States . . . . . . . . . . . . . . . . . . . . . . . . . . . . . . . . . . . . . . . . . . . . . . . . . . .</t>
  </si>
  <si>
    <t xml:space="preserve">      Reemployment Services Grants . . . . . . . . . . . . . . . . . . . . . . . . . . . . . . . . . . . . . . . . . . . . . . . . . . .</t>
  </si>
  <si>
    <t xml:space="preserve">    One Stop Career Centers - ALMIS . . . . . . . . . . . . . . . . . . . . . . . . . . . . . . . . . . . . . . . . . . . . . . . . . . .</t>
  </si>
  <si>
    <t xml:space="preserve">    Work Incentives Grants . . . . . . . . . . . . . . . . . . . . . . . . . . . . . . . . . . . . . . . . . . . . . . . . . . .</t>
  </si>
  <si>
    <t xml:space="preserve">      TAT/SESA Retirement . . . . . . . . . . . . . . . . . . . . . . . . . . . . . . . . . . . . . . . . . . . . . . . . . . .</t>
  </si>
  <si>
    <t xml:space="preserve">      Work Opportunities Tax Credit . . . . . . . . . . . . . . . . . . . . . . . . . . . . . . . . . . . . . . . . . . . . . . . . . . .</t>
  </si>
  <si>
    <t xml:space="preserve">      Foreign Labor Certification . . . . . . . . . . . . . . . . . . . . . . . . . . . . . . . . . . . . . . . . . . . . . . . . . . .</t>
  </si>
  <si>
    <t>PROGRAM ADMINISTRATON . . . . . . . . . . . . . . . . . . . . . . . . . . . . . . . . . . . . . . . . . . . . . . . . . . .</t>
  </si>
  <si>
    <t>MANDATORY PROGRAMS: . . . . . . . . . . . . . . . . . . . . . . . . . . . . . . . . . . . . . . . . . . . . . . . . . . .</t>
  </si>
  <si>
    <t>AND ALLOWANCES . . . . . . . . . . . . . . . . . . . . . . . . . . . . . . . . . . . . . . . . . . . . . . . . . . .</t>
  </si>
  <si>
    <t xml:space="preserve">    Trade Adjustment Assistance Benefits . . . . . . . . . . . . . . . . . . . . . . . . . . . . . . . . . . . . . . . . . . . . . . . . . . .</t>
  </si>
  <si>
    <t xml:space="preserve">    Trade Adjustment Assistance Training . . . . . . . . . . . . . . . . . . . . . . . . . . . . . . . . . . . . . . . . . . . . . . . . . . .</t>
  </si>
  <si>
    <t xml:space="preserve">    NAFTA Benefits . . . . . . . . . . . . . . . . . . . . . . . . . . . . . . . . . . . . . . . . . . . . . . . . . . .</t>
  </si>
  <si>
    <t xml:space="preserve">    NAFTA Training . . . . . . . . . . . . . . . . . . . . . . . . . . . . . . . . . . . . . . . . . . . . . . . . . . .</t>
  </si>
  <si>
    <t xml:space="preserve">    Wage Insurance . . . . . . . . . . . . . . . . . . . . . . . . . . . . . . . . . . . . . . . . . . . . . . . . . . .</t>
  </si>
  <si>
    <t>ADVANCES to the UNEMPLOYMENT TRUST FUND . . . . . . . . . . . . . . . . . . . . . . . . . . . . . . . . . . . . . . . . . . . . . . . . . . .</t>
  </si>
  <si>
    <t xml:space="preserve"> </t>
  </si>
  <si>
    <t xml:space="preserve">   $183,000 for Unemployment Insurance State Administration, and $272,000 for Program Administration, as part of the total $50 million Labor/HHS rescission.</t>
  </si>
  <si>
    <r>
      <t xml:space="preserve"> (Proposed </t>
    </r>
    <r>
      <rPr>
        <b/>
        <vertAlign val="superscript"/>
        <sz val="12"/>
        <rFont val="Times New Roman"/>
        <family val="1"/>
      </rPr>
      <t>3/</t>
    </r>
  </si>
  <si>
    <t>2/</t>
  </si>
  <si>
    <t>4/</t>
  </si>
  <si>
    <t>2/ 4/</t>
  </si>
  <si>
    <r>
      <t>4/</t>
    </r>
    <r>
      <rPr>
        <i/>
        <sz val="10"/>
        <rFont val="Times New Roman"/>
        <family val="1"/>
      </rPr>
      <t>Includes advance funding appropriated in the Consolidated Appropriations Act, 2004, that is available in Fiscal Year 2005:</t>
    </r>
  </si>
  <si>
    <r>
      <t xml:space="preserve">5/ </t>
    </r>
    <r>
      <rPr>
        <i/>
        <sz val="10"/>
        <rFont val="Times New Roman"/>
        <family val="1"/>
      </rPr>
      <t>Proposed consolidation of Adults, Dislocated Workers, Employment Services Grants to States, and Reemployment Services.</t>
    </r>
  </si>
  <si>
    <r>
      <t xml:space="preserve">3/ </t>
    </r>
    <r>
      <rPr>
        <i/>
        <sz val="10"/>
        <rFont val="Times New Roman"/>
        <family val="1"/>
      </rPr>
      <t>Excludes proposed H1-B rescission of $100,000,000 to be taken from prior year unobligated balances.</t>
    </r>
  </si>
  <si>
    <t>5/</t>
  </si>
  <si>
    <t xml:space="preserve">   Note: This table differs from the table shown in the Budget Summary section which reflects the advance funding appropriated in 2003 and available in Fiscal Year 2004:</t>
  </si>
  <si>
    <t xml:space="preserve">    Adults: $707,799,200; Dislocated Workers: $1,053,746,000: Job Corps: $686,923,100.</t>
  </si>
  <si>
    <t xml:space="preserve">     applicable to discretionary funds for 2004 (but not applicable to advance funds available in Fiscal Year 2005 for Adults, Dislocated Workers and Job Corps - see footnote for those programs).</t>
  </si>
  <si>
    <r>
      <t xml:space="preserve">1/ </t>
    </r>
    <r>
      <rPr>
        <i/>
        <sz val="10"/>
        <rFont val="Times New Roman"/>
        <family val="1"/>
      </rPr>
      <t>Pursuant to</t>
    </r>
    <r>
      <rPr>
        <i/>
        <sz val="10"/>
        <color indexed="8"/>
        <rFont val="Times New Roman"/>
        <family val="1"/>
      </rPr>
      <t xml:space="preserve"> Consolidated Appropriations Act, 2004, P.L. 108-199, enacted 1/23/04, includes .5</t>
    </r>
    <r>
      <rPr>
        <i/>
        <sz val="10"/>
        <rFont val="Times New Roman"/>
        <family val="1"/>
      </rPr>
      <t xml:space="preserve">9% across-the-board Fiscal Year 2004 rescissions </t>
    </r>
  </si>
  <si>
    <r>
      <t xml:space="preserve">2/ </t>
    </r>
    <r>
      <rPr>
        <i/>
        <sz val="10"/>
        <rFont val="Times New Roman"/>
        <family val="1"/>
      </rPr>
      <t xml:space="preserve">Pursuant to Consolidated Appropriations Act, 2004, P.L. 108-199, enacted 1/23/04, includes reductions of $19,000 for Job Corps Operations,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</si>
</sst>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1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7" fontId="1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3" xfId="0" applyFont="1" applyBorder="1" applyAlignment="1" quotePrefix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5" fontId="6" fillId="0" borderId="1" xfId="0" applyNumberFormat="1" applyFont="1" applyBorder="1" applyAlignment="1">
      <alignment/>
    </xf>
    <xf numFmtId="5" fontId="9" fillId="0" borderId="16" xfId="0" applyNumberFormat="1" applyFont="1" applyBorder="1" applyAlignment="1">
      <alignment horizontal="left"/>
    </xf>
    <xf numFmtId="5" fontId="6" fillId="0" borderId="6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6" xfId="0" applyFont="1" applyBorder="1" applyAlignment="1">
      <alignment/>
    </xf>
    <xf numFmtId="37" fontId="6" fillId="0" borderId="3" xfId="0" applyNumberFormat="1" applyFont="1" applyBorder="1" applyAlignment="1">
      <alignment horizontal="right"/>
    </xf>
    <xf numFmtId="37" fontId="9" fillId="0" borderId="4" xfId="0" applyNumberFormat="1" applyFont="1" applyBorder="1" applyAlignment="1">
      <alignment horizontal="left"/>
    </xf>
    <xf numFmtId="37" fontId="6" fillId="0" borderId="8" xfId="0" applyNumberFormat="1" applyFont="1" applyBorder="1" applyAlignment="1">
      <alignment horizontal="right"/>
    </xf>
    <xf numFmtId="37" fontId="6" fillId="0" borderId="1" xfId="0" applyNumberFormat="1" applyFont="1" applyBorder="1" applyAlignment="1">
      <alignment horizontal="right"/>
    </xf>
    <xf numFmtId="37" fontId="9" fillId="0" borderId="16" xfId="0" applyNumberFormat="1" applyFont="1" applyBorder="1" applyAlignment="1">
      <alignment horizontal="left"/>
    </xf>
    <xf numFmtId="37" fontId="6" fillId="0" borderId="0" xfId="0" applyNumberFormat="1" applyFont="1" applyBorder="1" applyAlignment="1">
      <alignment horizontal="right"/>
    </xf>
    <xf numFmtId="37" fontId="6" fillId="0" borderId="6" xfId="0" applyNumberFormat="1" applyFont="1" applyBorder="1" applyAlignment="1">
      <alignment horizontal="right"/>
    </xf>
    <xf numFmtId="37" fontId="10" fillId="0" borderId="1" xfId="0" applyNumberFormat="1" applyFont="1" applyBorder="1" applyAlignment="1">
      <alignment horizontal="right"/>
    </xf>
    <xf numFmtId="37" fontId="11" fillId="0" borderId="16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 horizontal="right"/>
    </xf>
    <xf numFmtId="37" fontId="10" fillId="0" borderId="6" xfId="0" applyNumberFormat="1" applyFont="1" applyBorder="1" applyAlignment="1">
      <alignment horizontal="right"/>
    </xf>
    <xf numFmtId="37" fontId="6" fillId="0" borderId="17" xfId="0" applyNumberFormat="1" applyFont="1" applyBorder="1" applyAlignment="1">
      <alignment horizontal="right"/>
    </xf>
    <xf numFmtId="37" fontId="9" fillId="0" borderId="18" xfId="0" applyNumberFormat="1" applyFont="1" applyBorder="1" applyAlignment="1">
      <alignment horizontal="left"/>
    </xf>
    <xf numFmtId="37" fontId="6" fillId="0" borderId="19" xfId="0" applyNumberFormat="1" applyFont="1" applyBorder="1" applyAlignment="1">
      <alignment horizontal="right"/>
    </xf>
    <xf numFmtId="37" fontId="6" fillId="0" borderId="20" xfId="0" applyNumberFormat="1" applyFont="1" applyBorder="1" applyAlignment="1">
      <alignment horizontal="right"/>
    </xf>
    <xf numFmtId="37" fontId="6" fillId="0" borderId="21" xfId="0" applyNumberFormat="1" applyFont="1" applyBorder="1" applyAlignment="1">
      <alignment horizontal="right"/>
    </xf>
    <xf numFmtId="37" fontId="9" fillId="0" borderId="22" xfId="0" applyNumberFormat="1" applyFont="1" applyBorder="1" applyAlignment="1">
      <alignment horizontal="left"/>
    </xf>
    <xf numFmtId="37" fontId="6" fillId="0" borderId="23" xfId="0" applyNumberFormat="1" applyFont="1" applyBorder="1" applyAlignment="1">
      <alignment horizontal="right"/>
    </xf>
    <xf numFmtId="5" fontId="0" fillId="0" borderId="0" xfId="0" applyNumberFormat="1" applyAlignment="1">
      <alignment/>
    </xf>
    <xf numFmtId="37" fontId="10" fillId="0" borderId="3" xfId="0" applyNumberFormat="1" applyFont="1" applyBorder="1" applyAlignment="1">
      <alignment horizontal="right"/>
    </xf>
    <xf numFmtId="37" fontId="11" fillId="0" borderId="4" xfId="0" applyNumberFormat="1" applyFont="1" applyBorder="1" applyAlignment="1">
      <alignment horizontal="left"/>
    </xf>
    <xf numFmtId="37" fontId="10" fillId="0" borderId="9" xfId="0" applyNumberFormat="1" applyFont="1" applyBorder="1" applyAlignment="1">
      <alignment horizontal="right"/>
    </xf>
    <xf numFmtId="37" fontId="10" fillId="0" borderId="8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37" fontId="12" fillId="0" borderId="4" xfId="0" applyNumberFormat="1" applyFont="1" applyBorder="1" applyAlignment="1">
      <alignment horizontal="left"/>
    </xf>
    <xf numFmtId="37" fontId="13" fillId="0" borderId="16" xfId="0" applyNumberFormat="1" applyFont="1" applyBorder="1" applyAlignment="1">
      <alignment horizontal="left"/>
    </xf>
    <xf numFmtId="37" fontId="13" fillId="0" borderId="4" xfId="0" applyNumberFormat="1" applyFont="1" applyBorder="1" applyAlignment="1">
      <alignment horizontal="left"/>
    </xf>
    <xf numFmtId="37" fontId="12" fillId="0" borderId="16" xfId="0" applyNumberFormat="1" applyFont="1" applyBorder="1" applyAlignment="1">
      <alignment horizontal="left"/>
    </xf>
    <xf numFmtId="37" fontId="12" fillId="0" borderId="18" xfId="0" applyNumberFormat="1" applyFont="1" applyBorder="1" applyAlignment="1">
      <alignment horizontal="left"/>
    </xf>
    <xf numFmtId="37" fontId="12" fillId="0" borderId="22" xfId="0" applyNumberFormat="1" applyFont="1" applyBorder="1" applyAlignment="1">
      <alignment horizontal="left"/>
    </xf>
    <xf numFmtId="37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21.140625" style="0" customWidth="1"/>
    <col min="3" max="3" width="6.28125" style="1" bestFit="1" customWidth="1"/>
    <col min="4" max="4" width="23.00390625" style="0" customWidth="1"/>
    <col min="5" max="5" width="3.00390625" style="2" bestFit="1" customWidth="1"/>
    <col min="6" max="6" width="21.57421875" style="2" bestFit="1" customWidth="1"/>
    <col min="7" max="7" width="25.28125" style="0" customWidth="1"/>
  </cols>
  <sheetData>
    <row r="1" spans="1:7" ht="18.75">
      <c r="A1" s="7" t="s">
        <v>0</v>
      </c>
      <c r="G1" s="8" t="s">
        <v>1</v>
      </c>
    </row>
    <row r="2" spans="1:7" ht="18.75">
      <c r="A2" s="7" t="s">
        <v>2</v>
      </c>
      <c r="G2" s="9">
        <v>38023</v>
      </c>
    </row>
    <row r="3" ht="18.75">
      <c r="A3" s="7" t="s">
        <v>8</v>
      </c>
    </row>
    <row r="4" spans="1:7" ht="9.75" customHeight="1">
      <c r="A4" s="7"/>
      <c r="G4" s="51"/>
    </row>
    <row r="5" ht="10.5" customHeight="1" thickBot="1">
      <c r="A5" s="5"/>
    </row>
    <row r="6" spans="1:7" ht="18.75" customHeight="1" thickTop="1">
      <c r="A6" s="19"/>
      <c r="B6" s="56">
        <v>2004</v>
      </c>
      <c r="C6" s="57"/>
      <c r="D6" s="56">
        <v>2004</v>
      </c>
      <c r="E6" s="62"/>
      <c r="F6" s="56">
        <v>2005</v>
      </c>
      <c r="G6" s="14" t="s">
        <v>9</v>
      </c>
    </row>
    <row r="7" spans="1:7" ht="18" customHeight="1">
      <c r="A7" s="20"/>
      <c r="B7" s="58" t="s">
        <v>7</v>
      </c>
      <c r="C7" s="59"/>
      <c r="D7" s="58" t="s">
        <v>7</v>
      </c>
      <c r="E7" s="59"/>
      <c r="F7" s="10" t="s">
        <v>72</v>
      </c>
      <c r="G7" s="15" t="s">
        <v>3</v>
      </c>
    </row>
    <row r="8" spans="1:7" ht="17.25" customHeight="1">
      <c r="A8" s="21" t="s">
        <v>6</v>
      </c>
      <c r="B8" s="60" t="s">
        <v>11</v>
      </c>
      <c r="C8" s="61"/>
      <c r="D8" s="60" t="s">
        <v>14</v>
      </c>
      <c r="E8" s="61"/>
      <c r="F8" s="11" t="s">
        <v>12</v>
      </c>
      <c r="G8" s="16" t="s">
        <v>10</v>
      </c>
    </row>
    <row r="9" spans="1:7" ht="15.75">
      <c r="A9" s="22"/>
      <c r="B9" s="12"/>
      <c r="C9" s="13"/>
      <c r="D9" s="12"/>
      <c r="E9" s="13"/>
      <c r="F9" s="18"/>
      <c r="G9" s="17"/>
    </row>
    <row r="10" spans="1:7" ht="18.75">
      <c r="A10" s="20" t="s">
        <v>15</v>
      </c>
      <c r="B10" s="26">
        <f>+B12+B13</f>
        <v>11218206972</v>
      </c>
      <c r="C10" s="27"/>
      <c r="D10" s="26">
        <f>+D12+D13</f>
        <v>11218206972</v>
      </c>
      <c r="E10" s="27"/>
      <c r="F10" s="26">
        <f>+F12+F13</f>
        <v>11115244000</v>
      </c>
      <c r="G10" s="28">
        <f>+G12+G13</f>
        <v>-102962972</v>
      </c>
    </row>
    <row r="11" spans="1:7" ht="18.75">
      <c r="A11" s="20"/>
      <c r="B11" s="29"/>
      <c r="C11" s="30"/>
      <c r="D11" s="29"/>
      <c r="E11" s="30"/>
      <c r="F11" s="31"/>
      <c r="G11" s="32"/>
    </row>
    <row r="12" spans="1:7" ht="18.75">
      <c r="A12" s="23" t="s">
        <v>16</v>
      </c>
      <c r="B12" s="33">
        <f>+B15+B47+B49+B65</f>
        <v>9413006972</v>
      </c>
      <c r="C12" s="34"/>
      <c r="D12" s="33">
        <f>+D15+D47+D49+D65</f>
        <v>9413006972</v>
      </c>
      <c r="E12" s="34"/>
      <c r="F12" s="33">
        <f>+F15+F47+F49+F65</f>
        <v>9540944000</v>
      </c>
      <c r="G12" s="35">
        <f>+G15+G47+G49+G65</f>
        <v>127937028</v>
      </c>
    </row>
    <row r="13" spans="1:7" ht="18.75">
      <c r="A13" s="20" t="s">
        <v>17</v>
      </c>
      <c r="B13" s="36">
        <f>+B67</f>
        <v>1805200000</v>
      </c>
      <c r="C13" s="37"/>
      <c r="D13" s="36">
        <f>+D67</f>
        <v>1805200000</v>
      </c>
      <c r="E13" s="37"/>
      <c r="F13" s="36">
        <f>+F67</f>
        <v>1574300000</v>
      </c>
      <c r="G13" s="39">
        <f>+G67</f>
        <v>-230900000</v>
      </c>
    </row>
    <row r="14" spans="1:7" ht="9.75" customHeight="1">
      <c r="A14" s="20"/>
      <c r="B14" s="40"/>
      <c r="C14" s="41"/>
      <c r="D14" s="40"/>
      <c r="E14" s="41"/>
      <c r="F14" s="40"/>
      <c r="G14" s="43"/>
    </row>
    <row r="15" spans="1:7" ht="15.75" customHeight="1">
      <c r="A15" s="23" t="s">
        <v>18</v>
      </c>
      <c r="B15" s="33">
        <f>+B16+B21+B24+B25+B28+B33+B36</f>
        <v>5145464528</v>
      </c>
      <c r="C15" s="63"/>
      <c r="D15" s="33">
        <f>+D16+D21+D24+D25+D28+D33+D36</f>
        <v>5932351342</v>
      </c>
      <c r="E15" s="34"/>
      <c r="F15" s="33">
        <f>+F16+F21+F24+F25+F28+F33+F36</f>
        <v>6022292000</v>
      </c>
      <c r="G15" s="35">
        <f>+G16+G21+G24+G25+G28+G33+G36</f>
        <v>89940658</v>
      </c>
    </row>
    <row r="16" spans="1:7" ht="15.75" customHeight="1">
      <c r="A16" s="20" t="s">
        <v>19</v>
      </c>
      <c r="B16" s="40">
        <f>+B17+B18</f>
        <v>995059306</v>
      </c>
      <c r="C16" s="64"/>
      <c r="D16" s="40"/>
      <c r="E16" s="41"/>
      <c r="F16" s="40"/>
      <c r="G16" s="43"/>
    </row>
    <row r="17" spans="1:7" ht="15.75" customHeight="1">
      <c r="A17" s="20" t="s">
        <v>20</v>
      </c>
      <c r="B17" s="40">
        <v>995059306</v>
      </c>
      <c r="C17" s="64"/>
      <c r="D17" s="40"/>
      <c r="E17" s="41"/>
      <c r="F17" s="42"/>
      <c r="G17" s="43"/>
    </row>
    <row r="18" spans="1:7" ht="15.75" customHeight="1">
      <c r="A18" s="20" t="s">
        <v>21</v>
      </c>
      <c r="B18" s="40">
        <f>+B19+B20</f>
        <v>0</v>
      </c>
      <c r="C18" s="64"/>
      <c r="D18" s="40"/>
      <c r="E18" s="41"/>
      <c r="F18" s="40"/>
      <c r="G18" s="43"/>
    </row>
    <row r="19" spans="1:7" ht="15.75" customHeight="1">
      <c r="A19" s="20" t="s">
        <v>22</v>
      </c>
      <c r="B19" s="40">
        <v>0</v>
      </c>
      <c r="C19" s="64"/>
      <c r="D19" s="40"/>
      <c r="E19" s="41"/>
      <c r="F19" s="42"/>
      <c r="G19" s="43"/>
    </row>
    <row r="20" spans="1:7" ht="15.75" customHeight="1">
      <c r="A20" s="20" t="s">
        <v>23</v>
      </c>
      <c r="B20" s="40">
        <v>0</v>
      </c>
      <c r="C20" s="64"/>
      <c r="D20" s="40"/>
      <c r="E20" s="41"/>
      <c r="F20" s="42"/>
      <c r="G20" s="43"/>
    </row>
    <row r="21" spans="1:7" ht="15.75" customHeight="1">
      <c r="A21" s="20" t="s">
        <v>24</v>
      </c>
      <c r="B21" s="40">
        <v>0</v>
      </c>
      <c r="C21" s="64"/>
      <c r="D21" s="40">
        <f>+D22+D23</f>
        <v>995059306</v>
      </c>
      <c r="E21" s="41"/>
      <c r="F21" s="40">
        <f>+F22+F23</f>
        <v>1000965000</v>
      </c>
      <c r="G21" s="43">
        <f>+G22+G23</f>
        <v>5905694</v>
      </c>
    </row>
    <row r="22" spans="1:7" ht="15.75" customHeight="1">
      <c r="A22" s="20" t="s">
        <v>25</v>
      </c>
      <c r="B22" s="40" t="s">
        <v>70</v>
      </c>
      <c r="C22" s="64"/>
      <c r="D22" s="40">
        <v>746294479</v>
      </c>
      <c r="E22" s="41"/>
      <c r="F22" s="42">
        <v>750724000</v>
      </c>
      <c r="G22" s="43">
        <f>+F22-D22</f>
        <v>4429521</v>
      </c>
    </row>
    <row r="23" spans="1:7" ht="15.75" customHeight="1">
      <c r="A23" s="20" t="s">
        <v>26</v>
      </c>
      <c r="B23" s="40" t="s">
        <v>70</v>
      </c>
      <c r="C23" s="64"/>
      <c r="D23" s="40">
        <v>248764827</v>
      </c>
      <c r="E23" s="41"/>
      <c r="F23" s="42">
        <v>250241000</v>
      </c>
      <c r="G23" s="43">
        <f>+F23-D23</f>
        <v>1476173</v>
      </c>
    </row>
    <row r="24" spans="1:7" ht="15.75" customHeight="1">
      <c r="A24" s="20" t="s">
        <v>27</v>
      </c>
      <c r="B24" s="40">
        <v>898890800</v>
      </c>
      <c r="C24" s="66" t="s">
        <v>74</v>
      </c>
      <c r="D24" s="40"/>
      <c r="E24" s="41"/>
      <c r="F24" s="40"/>
      <c r="G24" s="43"/>
    </row>
    <row r="25" spans="1:7" ht="15.75" customHeight="1">
      <c r="A25" s="20" t="s">
        <v>28</v>
      </c>
      <c r="B25" s="40">
        <f>+B26+B27</f>
        <v>1454419116</v>
      </c>
      <c r="C25" s="66" t="s">
        <v>74</v>
      </c>
      <c r="D25" s="40"/>
      <c r="E25" s="41"/>
      <c r="F25" s="40"/>
      <c r="G25" s="43"/>
    </row>
    <row r="26" spans="1:7" ht="15.75" customHeight="1">
      <c r="A26" s="20" t="s">
        <v>29</v>
      </c>
      <c r="B26" s="40">
        <v>1178192303</v>
      </c>
      <c r="C26" s="64"/>
      <c r="D26" s="40"/>
      <c r="E26" s="41"/>
      <c r="F26" s="42"/>
      <c r="G26" s="43"/>
    </row>
    <row r="27" spans="1:7" ht="15.75" customHeight="1">
      <c r="A27" s="20" t="s">
        <v>30</v>
      </c>
      <c r="B27" s="40">
        <v>276226813</v>
      </c>
      <c r="C27" s="64"/>
      <c r="D27" s="40"/>
      <c r="E27" s="41"/>
      <c r="F27" s="42"/>
      <c r="G27" s="43"/>
    </row>
    <row r="28" spans="1:7" ht="15.75" customHeight="1">
      <c r="A28" s="20" t="s">
        <v>31</v>
      </c>
      <c r="B28" s="40">
        <v>0</v>
      </c>
      <c r="C28" s="64"/>
      <c r="D28" s="40">
        <f>SUM(D29:D32)</f>
        <v>3140196730</v>
      </c>
      <c r="E28" s="37" t="s">
        <v>79</v>
      </c>
      <c r="F28" s="40">
        <f>SUM(F29:F32)</f>
        <v>3279040000</v>
      </c>
      <c r="G28" s="43">
        <f>SUM(G29:G32)</f>
        <v>138843270</v>
      </c>
    </row>
    <row r="29" spans="1:7" ht="15.75" customHeight="1">
      <c r="A29" s="20" t="s">
        <v>29</v>
      </c>
      <c r="B29" s="40" t="s">
        <v>70</v>
      </c>
      <c r="C29" s="64"/>
      <c r="D29" s="40">
        <f>+B24+B26+B55</f>
        <v>2863969917</v>
      </c>
      <c r="E29" s="41"/>
      <c r="F29" s="42">
        <v>2695669000</v>
      </c>
      <c r="G29" s="43">
        <f>+F29-D29</f>
        <v>-168300917</v>
      </c>
    </row>
    <row r="30" spans="1:7" ht="15.75" customHeight="1">
      <c r="A30" s="20" t="s">
        <v>30</v>
      </c>
      <c r="B30" s="40" t="s">
        <v>70</v>
      </c>
      <c r="C30" s="64"/>
      <c r="D30" s="40">
        <f>+B27</f>
        <v>276226813</v>
      </c>
      <c r="E30" s="41"/>
      <c r="F30" s="42">
        <v>283371000</v>
      </c>
      <c r="G30" s="43">
        <f>+F30-D30</f>
        <v>7144187</v>
      </c>
    </row>
    <row r="31" spans="1:7" ht="15.75" customHeight="1">
      <c r="A31" s="20" t="s">
        <v>32</v>
      </c>
      <c r="B31" s="40" t="s">
        <v>70</v>
      </c>
      <c r="C31" s="64"/>
      <c r="D31" s="40">
        <v>0</v>
      </c>
      <c r="E31" s="41"/>
      <c r="F31" s="42">
        <v>250000000</v>
      </c>
      <c r="G31" s="43">
        <f>+F31-D31</f>
        <v>250000000</v>
      </c>
    </row>
    <row r="32" spans="1:7" ht="15.75" customHeight="1">
      <c r="A32" s="20" t="s">
        <v>33</v>
      </c>
      <c r="B32" s="40" t="s">
        <v>70</v>
      </c>
      <c r="C32" s="64"/>
      <c r="D32" s="40">
        <v>0</v>
      </c>
      <c r="E32" s="41"/>
      <c r="F32" s="42">
        <v>50000000</v>
      </c>
      <c r="G32" s="43">
        <f>+F32-D32</f>
        <v>50000000</v>
      </c>
    </row>
    <row r="33" spans="1:7" ht="15.75" customHeight="1">
      <c r="A33" s="20" t="s">
        <v>34</v>
      </c>
      <c r="B33" s="40">
        <f>+B34+B35</f>
        <v>1541151338</v>
      </c>
      <c r="C33" s="64"/>
      <c r="D33" s="40">
        <f>+D34+D35</f>
        <v>1541151338</v>
      </c>
      <c r="E33" s="41"/>
      <c r="F33" s="40">
        <f>+F34+F35</f>
        <v>1557287000</v>
      </c>
      <c r="G33" s="43">
        <f>+G34+G35</f>
        <v>16135662</v>
      </c>
    </row>
    <row r="34" spans="1:7" ht="15.75" customHeight="1">
      <c r="A34" s="20" t="s">
        <v>35</v>
      </c>
      <c r="B34" s="40">
        <v>1411113612</v>
      </c>
      <c r="C34" s="66" t="s">
        <v>75</v>
      </c>
      <c r="D34" s="40">
        <v>1411113612</v>
      </c>
      <c r="E34" s="41"/>
      <c r="F34" s="40">
        <v>1450966000</v>
      </c>
      <c r="G34" s="43">
        <f>+F34-D34</f>
        <v>39852388</v>
      </c>
    </row>
    <row r="35" spans="1:7" ht="15.75" customHeight="1">
      <c r="A35" s="20" t="s">
        <v>36</v>
      </c>
      <c r="B35" s="40">
        <v>130037726</v>
      </c>
      <c r="C35" s="64"/>
      <c r="D35" s="40">
        <v>130037726</v>
      </c>
      <c r="E35" s="41"/>
      <c r="F35" s="40">
        <v>106321000</v>
      </c>
      <c r="G35" s="43">
        <f>+F35-D35</f>
        <v>-23716726</v>
      </c>
    </row>
    <row r="36" spans="1:7" ht="15.75" customHeight="1">
      <c r="A36" s="20" t="s">
        <v>37</v>
      </c>
      <c r="B36" s="40">
        <f>SUM(B37:B44)</f>
        <v>255943968</v>
      </c>
      <c r="C36" s="64"/>
      <c r="D36" s="40">
        <f>SUM(D37:D44)</f>
        <v>255943968</v>
      </c>
      <c r="E36" s="41"/>
      <c r="F36" s="40">
        <f>SUM(F37:F44)</f>
        <v>185000000</v>
      </c>
      <c r="G36" s="43">
        <f>SUM(G37:G44)</f>
        <v>-70943968</v>
      </c>
    </row>
    <row r="37" spans="1:7" ht="15.75" customHeight="1">
      <c r="A37" s="20" t="s">
        <v>38</v>
      </c>
      <c r="B37" s="40">
        <v>54675500</v>
      </c>
      <c r="C37" s="64"/>
      <c r="D37" s="40">
        <v>54675500</v>
      </c>
      <c r="E37" s="41"/>
      <c r="F37" s="40">
        <v>55000000</v>
      </c>
      <c r="G37" s="43">
        <f aca="true" t="shared" si="0" ref="G37:G44">+F37-D37</f>
        <v>324500</v>
      </c>
    </row>
    <row r="38" spans="1:7" ht="15.75" customHeight="1">
      <c r="A38" s="20" t="s">
        <v>39</v>
      </c>
      <c r="B38" s="40">
        <v>76873753</v>
      </c>
      <c r="C38" s="64"/>
      <c r="D38" s="40">
        <v>76873753</v>
      </c>
      <c r="E38" s="41"/>
      <c r="F38" s="40">
        <v>0</v>
      </c>
      <c r="G38" s="43">
        <f t="shared" si="0"/>
        <v>-76873753</v>
      </c>
    </row>
    <row r="39" spans="1:7" ht="15.75" customHeight="1">
      <c r="A39" s="20" t="s">
        <v>40</v>
      </c>
      <c r="B39" s="40">
        <v>2982300</v>
      </c>
      <c r="C39" s="64"/>
      <c r="D39" s="40">
        <v>2982300</v>
      </c>
      <c r="E39" s="41"/>
      <c r="F39" s="40">
        <v>2000000</v>
      </c>
      <c r="G39" s="43">
        <f t="shared" si="0"/>
        <v>-982300</v>
      </c>
    </row>
    <row r="40" spans="1:7" ht="15.75" customHeight="1">
      <c r="A40" s="20" t="s">
        <v>41</v>
      </c>
      <c r="B40" s="40">
        <v>0</v>
      </c>
      <c r="C40" s="64"/>
      <c r="D40" s="40">
        <v>0</v>
      </c>
      <c r="E40" s="41"/>
      <c r="F40" s="40">
        <v>0</v>
      </c>
      <c r="G40" s="43">
        <f t="shared" si="0"/>
        <v>0</v>
      </c>
    </row>
    <row r="41" spans="1:7" ht="15.75" customHeight="1">
      <c r="A41" s="20" t="s">
        <v>42</v>
      </c>
      <c r="B41" s="40">
        <v>57751245</v>
      </c>
      <c r="C41" s="64"/>
      <c r="D41" s="40">
        <v>57751245</v>
      </c>
      <c r="E41" s="41"/>
      <c r="F41" s="40">
        <v>30000000</v>
      </c>
      <c r="G41" s="43">
        <f t="shared" si="0"/>
        <v>-27751245</v>
      </c>
    </row>
    <row r="42" spans="1:7" ht="15.75" customHeight="1">
      <c r="A42" s="20" t="s">
        <v>43</v>
      </c>
      <c r="B42" s="40">
        <v>4970500</v>
      </c>
      <c r="C42" s="64"/>
      <c r="D42" s="40">
        <v>4970500</v>
      </c>
      <c r="E42" s="41"/>
      <c r="F42" s="40">
        <v>0</v>
      </c>
      <c r="G42" s="43">
        <f t="shared" si="0"/>
        <v>-4970500</v>
      </c>
    </row>
    <row r="43" spans="1:7" ht="15.75" customHeight="1">
      <c r="A43" s="20" t="s">
        <v>44</v>
      </c>
      <c r="B43" s="40">
        <v>49705000</v>
      </c>
      <c r="C43" s="64"/>
      <c r="D43" s="40">
        <v>49705000</v>
      </c>
      <c r="E43" s="41"/>
      <c r="F43" s="40">
        <v>90000000</v>
      </c>
      <c r="G43" s="43">
        <f t="shared" si="0"/>
        <v>40295000</v>
      </c>
    </row>
    <row r="44" spans="1:7" ht="15.75" customHeight="1">
      <c r="A44" s="20" t="s">
        <v>45</v>
      </c>
      <c r="B44" s="40">
        <v>8985670</v>
      </c>
      <c r="C44" s="64"/>
      <c r="D44" s="40">
        <v>8985670</v>
      </c>
      <c r="E44" s="41"/>
      <c r="F44" s="40">
        <v>8000000</v>
      </c>
      <c r="G44" s="43">
        <f t="shared" si="0"/>
        <v>-985670</v>
      </c>
    </row>
    <row r="45" spans="1:7" ht="11.25" customHeight="1">
      <c r="A45" s="20"/>
      <c r="B45" s="40"/>
      <c r="C45" s="64"/>
      <c r="D45" s="40"/>
      <c r="E45" s="41"/>
      <c r="F45" s="42"/>
      <c r="G45" s="43"/>
    </row>
    <row r="46" spans="1:7" ht="15.75" customHeight="1">
      <c r="A46" s="23" t="s">
        <v>4</v>
      </c>
      <c r="B46" s="33"/>
      <c r="C46" s="65"/>
      <c r="D46" s="52"/>
      <c r="E46" s="53"/>
      <c r="F46" s="54"/>
      <c r="G46" s="55"/>
    </row>
    <row r="47" spans="1:7" ht="15.75" customHeight="1">
      <c r="A47" s="20" t="s">
        <v>46</v>
      </c>
      <c r="B47" s="36">
        <v>438649607</v>
      </c>
      <c r="C47" s="66"/>
      <c r="D47" s="36">
        <v>438649607</v>
      </c>
      <c r="E47" s="37"/>
      <c r="F47" s="38">
        <v>440200000</v>
      </c>
      <c r="G47" s="39">
        <f>+F47-D47</f>
        <v>1550393</v>
      </c>
    </row>
    <row r="48" spans="1:7" ht="9.75" customHeight="1">
      <c r="A48" s="20"/>
      <c r="B48" s="40"/>
      <c r="C48" s="64"/>
      <c r="D48" s="40"/>
      <c r="E48" s="41"/>
      <c r="F48" s="42"/>
      <c r="G48" s="43"/>
    </row>
    <row r="49" spans="1:7" ht="15.75" customHeight="1">
      <c r="A49" s="23" t="s">
        <v>47</v>
      </c>
      <c r="B49" s="33">
        <f>+B50+B54</f>
        <v>3656543732</v>
      </c>
      <c r="C49" s="63"/>
      <c r="D49" s="33">
        <f>+D50+D54</f>
        <v>2869656918</v>
      </c>
      <c r="E49" s="34"/>
      <c r="F49" s="33">
        <f>+F50+F54</f>
        <v>2897434000</v>
      </c>
      <c r="G49" s="35">
        <f>+G50+G54</f>
        <v>27777082</v>
      </c>
    </row>
    <row r="50" spans="1:7" ht="15.75" customHeight="1">
      <c r="A50" s="20" t="s">
        <v>48</v>
      </c>
      <c r="B50" s="40">
        <f>+B51+B52+B53</f>
        <v>2687168987</v>
      </c>
      <c r="C50" s="64"/>
      <c r="D50" s="40">
        <f>+D51+D52+D53</f>
        <v>2687168987</v>
      </c>
      <c r="E50" s="41"/>
      <c r="F50" s="40">
        <f>+F51+F52+F53</f>
        <v>2711214000</v>
      </c>
      <c r="G50" s="43">
        <f>+G51+G52+G53</f>
        <v>24045013</v>
      </c>
    </row>
    <row r="51" spans="1:7" ht="15.75" customHeight="1">
      <c r="A51" s="20" t="s">
        <v>49</v>
      </c>
      <c r="B51" s="40">
        <v>2608652604</v>
      </c>
      <c r="C51" s="66" t="s">
        <v>73</v>
      </c>
      <c r="D51" s="40">
        <v>2608652604</v>
      </c>
      <c r="E51" s="41"/>
      <c r="F51" s="40">
        <v>2700714000</v>
      </c>
      <c r="G51" s="43">
        <f>+F51-D51</f>
        <v>92061396</v>
      </c>
    </row>
    <row r="52" spans="1:7" ht="15.75" customHeight="1">
      <c r="A52" s="20" t="s">
        <v>50</v>
      </c>
      <c r="B52" s="40">
        <v>9876383</v>
      </c>
      <c r="C52" s="64"/>
      <c r="D52" s="40">
        <v>9876383</v>
      </c>
      <c r="E52" s="41"/>
      <c r="F52" s="40">
        <v>10500000</v>
      </c>
      <c r="G52" s="43">
        <f>+F52-D52</f>
        <v>623617</v>
      </c>
    </row>
    <row r="53" spans="1:7" ht="15.75" customHeight="1">
      <c r="A53" s="20" t="s">
        <v>51</v>
      </c>
      <c r="B53" s="40">
        <v>68640000</v>
      </c>
      <c r="C53" s="64"/>
      <c r="D53" s="40">
        <v>68640000</v>
      </c>
      <c r="E53" s="41"/>
      <c r="F53" s="42">
        <v>0</v>
      </c>
      <c r="G53" s="43">
        <f>+F53-D53</f>
        <v>-68640000</v>
      </c>
    </row>
    <row r="54" spans="1:7" ht="15.75" customHeight="1">
      <c r="A54" s="20" t="s">
        <v>52</v>
      </c>
      <c r="B54" s="40">
        <f>+B55+B58+B59+B60</f>
        <v>969374745</v>
      </c>
      <c r="C54" s="64"/>
      <c r="D54" s="40">
        <f>+D55+D58+D59+D60</f>
        <v>182487931</v>
      </c>
      <c r="E54" s="41"/>
      <c r="F54" s="40">
        <f>+F55+F58+F59+F60</f>
        <v>186220000</v>
      </c>
      <c r="G54" s="43">
        <f>+G55+G58+G59+G60</f>
        <v>3732069</v>
      </c>
    </row>
    <row r="55" spans="1:7" ht="15.75" customHeight="1">
      <c r="A55" s="20" t="s">
        <v>53</v>
      </c>
      <c r="B55" s="40">
        <f>+B56+B57</f>
        <v>786886814</v>
      </c>
      <c r="C55" s="64"/>
      <c r="D55" s="40"/>
      <c r="E55" s="41"/>
      <c r="F55" s="40"/>
      <c r="G55" s="43"/>
    </row>
    <row r="56" spans="1:7" ht="15.75" customHeight="1">
      <c r="A56" s="20" t="s">
        <v>54</v>
      </c>
      <c r="B56" s="40">
        <v>752319968</v>
      </c>
      <c r="C56" s="64"/>
      <c r="D56" s="40"/>
      <c r="E56" s="41"/>
      <c r="F56" s="42"/>
      <c r="G56" s="43"/>
    </row>
    <row r="57" spans="1:7" ht="15.75" customHeight="1">
      <c r="A57" s="20" t="s">
        <v>55</v>
      </c>
      <c r="B57" s="40">
        <v>34566846</v>
      </c>
      <c r="C57" s="64"/>
      <c r="D57" s="40"/>
      <c r="E57" s="41"/>
      <c r="F57" s="42"/>
      <c r="G57" s="43"/>
    </row>
    <row r="58" spans="1:7" ht="15.75" customHeight="1">
      <c r="A58" s="20" t="s">
        <v>56</v>
      </c>
      <c r="B58" s="40">
        <v>98763835</v>
      </c>
      <c r="C58" s="64"/>
      <c r="D58" s="40">
        <v>98763835</v>
      </c>
      <c r="E58" s="41"/>
      <c r="F58" s="42">
        <v>99350000</v>
      </c>
      <c r="G58" s="43">
        <f>+F58-D58</f>
        <v>586165</v>
      </c>
    </row>
    <row r="59" spans="1:7" ht="15.75" customHeight="1">
      <c r="A59" s="20" t="s">
        <v>57</v>
      </c>
      <c r="B59" s="40">
        <v>19752767</v>
      </c>
      <c r="C59" s="64"/>
      <c r="D59" s="40">
        <v>19752767</v>
      </c>
      <c r="E59" s="41"/>
      <c r="F59" s="42">
        <v>19870000</v>
      </c>
      <c r="G59" s="43">
        <f>+F59-D59</f>
        <v>117233</v>
      </c>
    </row>
    <row r="60" spans="1:7" ht="15.75" customHeight="1">
      <c r="A60" s="20" t="s">
        <v>50</v>
      </c>
      <c r="B60" s="40">
        <f>+B61+B62+B63</f>
        <v>63971329</v>
      </c>
      <c r="C60" s="64"/>
      <c r="D60" s="40">
        <f>+D61+D62+D63</f>
        <v>63971329</v>
      </c>
      <c r="E60" s="41"/>
      <c r="F60" s="40">
        <f>+F61+F62+F63</f>
        <v>67000000</v>
      </c>
      <c r="G60" s="43">
        <f>+G61+G62+G63</f>
        <v>3028671</v>
      </c>
    </row>
    <row r="61" spans="1:7" ht="15.75" customHeight="1">
      <c r="A61" s="20" t="s">
        <v>58</v>
      </c>
      <c r="B61" s="40">
        <v>3536014</v>
      </c>
      <c r="C61" s="64"/>
      <c r="D61" s="40">
        <v>3536014</v>
      </c>
      <c r="E61" s="41"/>
      <c r="F61" s="42">
        <v>3000000</v>
      </c>
      <c r="G61" s="43">
        <f>+F61-D61</f>
        <v>-536014</v>
      </c>
    </row>
    <row r="62" spans="1:7" ht="15.75" customHeight="1">
      <c r="A62" s="20" t="s">
        <v>59</v>
      </c>
      <c r="B62" s="40">
        <v>20740902</v>
      </c>
      <c r="C62" s="64"/>
      <c r="D62" s="40">
        <v>20740902</v>
      </c>
      <c r="E62" s="41"/>
      <c r="F62" s="42">
        <v>18000000</v>
      </c>
      <c r="G62" s="43">
        <f>+F62-D62</f>
        <v>-2740902</v>
      </c>
    </row>
    <row r="63" spans="1:7" ht="15.75" customHeight="1">
      <c r="A63" s="20" t="s">
        <v>60</v>
      </c>
      <c r="B63" s="40">
        <v>39694413</v>
      </c>
      <c r="C63" s="64"/>
      <c r="D63" s="40">
        <v>39694413</v>
      </c>
      <c r="E63" s="41"/>
      <c r="F63" s="40">
        <v>46000000</v>
      </c>
      <c r="G63" s="43">
        <f>+F63-D63</f>
        <v>6305587</v>
      </c>
    </row>
    <row r="64" spans="1:7" ht="10.5" customHeight="1">
      <c r="A64" s="20"/>
      <c r="B64" s="40"/>
      <c r="C64" s="64"/>
      <c r="D64" s="40"/>
      <c r="E64" s="41"/>
      <c r="F64" s="42"/>
      <c r="G64" s="43"/>
    </row>
    <row r="65" spans="1:7" ht="15.75" customHeight="1">
      <c r="A65" s="23" t="s">
        <v>61</v>
      </c>
      <c r="B65" s="33">
        <v>172349105</v>
      </c>
      <c r="C65" s="63" t="s">
        <v>73</v>
      </c>
      <c r="D65" s="33">
        <v>172349105</v>
      </c>
      <c r="E65" s="34"/>
      <c r="F65" s="33">
        <v>181018000</v>
      </c>
      <c r="G65" s="35">
        <f>+F65-D65</f>
        <v>8668895</v>
      </c>
    </row>
    <row r="66" spans="1:7" ht="9.75" customHeight="1">
      <c r="A66" s="20"/>
      <c r="B66" s="40"/>
      <c r="C66" s="64"/>
      <c r="D66" s="40"/>
      <c r="E66" s="41"/>
      <c r="F66" s="42"/>
      <c r="G66" s="43"/>
    </row>
    <row r="67" spans="1:7" ht="15.75" customHeight="1">
      <c r="A67" s="24" t="s">
        <v>62</v>
      </c>
      <c r="B67" s="44">
        <f>+B69+B76</f>
        <v>1805200000</v>
      </c>
      <c r="C67" s="67"/>
      <c r="D67" s="44">
        <f>+D69+D76</f>
        <v>1805200000</v>
      </c>
      <c r="E67" s="45"/>
      <c r="F67" s="46">
        <f>+F69+F76</f>
        <v>1574300000</v>
      </c>
      <c r="G67" s="47">
        <f>+G69+G76</f>
        <v>-230900000</v>
      </c>
    </row>
    <row r="68" spans="1:7" ht="15.75" customHeight="1">
      <c r="A68" s="20" t="s">
        <v>5</v>
      </c>
      <c r="B68" s="40"/>
      <c r="C68" s="64"/>
      <c r="D68" s="40"/>
      <c r="E68" s="41"/>
      <c r="F68" s="42"/>
      <c r="G68" s="43"/>
    </row>
    <row r="69" spans="1:7" ht="15.75" customHeight="1">
      <c r="A69" s="20" t="s">
        <v>63</v>
      </c>
      <c r="B69" s="36">
        <f>SUM(B70:B74)</f>
        <v>1338200000</v>
      </c>
      <c r="C69" s="64"/>
      <c r="D69" s="36">
        <f>SUM(D70:D74)</f>
        <v>1338200000</v>
      </c>
      <c r="E69" s="37"/>
      <c r="F69" s="36">
        <f>SUM(F70:F74)</f>
        <v>1057300000</v>
      </c>
      <c r="G69" s="39">
        <f>SUM(G70:G74)</f>
        <v>-280900000</v>
      </c>
    </row>
    <row r="70" spans="1:7" ht="15.75" customHeight="1">
      <c r="A70" s="20" t="s">
        <v>64</v>
      </c>
      <c r="B70" s="40">
        <v>1062000000</v>
      </c>
      <c r="C70" s="64"/>
      <c r="D70" s="40">
        <v>1062000000</v>
      </c>
      <c r="E70" s="41"/>
      <c r="F70" s="40">
        <v>750000000</v>
      </c>
      <c r="G70" s="43">
        <f>+F70-D70</f>
        <v>-312000000</v>
      </c>
    </row>
    <row r="71" spans="1:7" ht="15.75" customHeight="1">
      <c r="A71" s="20" t="s">
        <v>65</v>
      </c>
      <c r="B71" s="40">
        <v>258200000</v>
      </c>
      <c r="C71" s="64"/>
      <c r="D71" s="40">
        <v>259200000</v>
      </c>
      <c r="E71" s="41"/>
      <c r="F71" s="40">
        <v>259300000</v>
      </c>
      <c r="G71" s="43">
        <f>+F71-D71</f>
        <v>100000</v>
      </c>
    </row>
    <row r="72" spans="1:7" ht="15.75" customHeight="1">
      <c r="A72" s="20" t="s">
        <v>66</v>
      </c>
      <c r="B72" s="40">
        <v>7000000</v>
      </c>
      <c r="C72" s="64"/>
      <c r="D72" s="40">
        <v>7000000</v>
      </c>
      <c r="E72" s="41"/>
      <c r="F72" s="40">
        <v>0</v>
      </c>
      <c r="G72" s="43">
        <f>+F72-D72</f>
        <v>-7000000</v>
      </c>
    </row>
    <row r="73" spans="1:7" ht="15.75" customHeight="1">
      <c r="A73" s="20" t="s">
        <v>67</v>
      </c>
      <c r="B73" s="40">
        <v>1000000</v>
      </c>
      <c r="C73" s="64"/>
      <c r="D73" s="40">
        <v>0</v>
      </c>
      <c r="E73" s="41"/>
      <c r="F73" s="40">
        <v>0</v>
      </c>
      <c r="G73" s="43">
        <f>+F73-D73</f>
        <v>0</v>
      </c>
    </row>
    <row r="74" spans="1:7" ht="15.75" customHeight="1">
      <c r="A74" s="20" t="s">
        <v>68</v>
      </c>
      <c r="B74" s="40">
        <v>10000000</v>
      </c>
      <c r="C74" s="64"/>
      <c r="D74" s="40">
        <v>10000000</v>
      </c>
      <c r="E74" s="41"/>
      <c r="F74" s="40">
        <v>48000000</v>
      </c>
      <c r="G74" s="43">
        <f>+F74-D74</f>
        <v>38000000</v>
      </c>
    </row>
    <row r="75" spans="1:7" ht="12" customHeight="1">
      <c r="A75" s="20"/>
      <c r="B75" s="40"/>
      <c r="C75" s="64"/>
      <c r="D75" s="40"/>
      <c r="E75" s="41"/>
      <c r="F75" s="42"/>
      <c r="G75" s="43"/>
    </row>
    <row r="76" spans="1:7" ht="15.75" customHeight="1" thickBot="1">
      <c r="A76" s="25" t="s">
        <v>69</v>
      </c>
      <c r="B76" s="48">
        <v>467000000</v>
      </c>
      <c r="C76" s="68"/>
      <c r="D76" s="48">
        <v>467000000</v>
      </c>
      <c r="E76" s="49"/>
      <c r="F76" s="48">
        <v>517000000</v>
      </c>
      <c r="G76" s="50">
        <f>+F76-D76</f>
        <v>50000000</v>
      </c>
    </row>
    <row r="77" spans="1:7" ht="9.75" customHeight="1" thickTop="1">
      <c r="A77" s="6"/>
      <c r="B77" s="3"/>
      <c r="C77" s="69"/>
      <c r="D77" s="3"/>
      <c r="E77" s="4"/>
      <c r="F77" s="4"/>
      <c r="G77" s="3"/>
    </row>
    <row r="78" spans="1:7" ht="15" customHeight="1">
      <c r="A78" s="6" t="s">
        <v>83</v>
      </c>
      <c r="B78" s="3"/>
      <c r="C78" s="69"/>
      <c r="D78" s="3"/>
      <c r="E78" s="4"/>
      <c r="F78" s="4"/>
      <c r="G78" s="3"/>
    </row>
    <row r="79" spans="1:7" ht="15" customHeight="1">
      <c r="A79" s="71" t="s">
        <v>82</v>
      </c>
      <c r="B79" s="3"/>
      <c r="C79" s="69"/>
      <c r="D79" s="3"/>
      <c r="E79" s="4"/>
      <c r="F79" s="4"/>
      <c r="G79" s="3"/>
    </row>
    <row r="80" spans="1:7" ht="15" customHeight="1">
      <c r="A80" s="6" t="s">
        <v>84</v>
      </c>
      <c r="B80" s="3"/>
      <c r="C80" s="69"/>
      <c r="D80" s="3"/>
      <c r="E80" s="4"/>
      <c r="F80" s="4"/>
      <c r="G80" s="3"/>
    </row>
    <row r="81" spans="1:7" ht="15" customHeight="1">
      <c r="A81" s="71" t="s">
        <v>71</v>
      </c>
      <c r="B81" s="3"/>
      <c r="C81" s="69"/>
      <c r="D81" s="3"/>
      <c r="E81" s="4"/>
      <c r="F81" s="4"/>
      <c r="G81" s="3"/>
    </row>
    <row r="82" spans="1:3" ht="15" customHeight="1">
      <c r="A82" s="6" t="s">
        <v>78</v>
      </c>
      <c r="C82" s="70"/>
    </row>
    <row r="83" ht="15" customHeight="1">
      <c r="A83" s="6" t="s">
        <v>76</v>
      </c>
    </row>
    <row r="84" ht="15" customHeight="1">
      <c r="A84" s="71" t="s">
        <v>13</v>
      </c>
    </row>
    <row r="85" ht="15" customHeight="1">
      <c r="A85" s="71" t="s">
        <v>80</v>
      </c>
    </row>
    <row r="86" ht="15" customHeight="1">
      <c r="A86" s="71" t="s">
        <v>81</v>
      </c>
    </row>
    <row r="87" ht="15" customHeight="1">
      <c r="A87" s="6" t="s">
        <v>77</v>
      </c>
    </row>
  </sheetData>
  <printOptions horizontalCentered="1"/>
  <pageMargins left="0.75" right="0.5" top="0.5" bottom="0.4" header="0" footer="0.61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Bailey</dc:creator>
  <cp:keywords/>
  <dc:description/>
  <cp:lastModifiedBy>sbailey</cp:lastModifiedBy>
  <cp:lastPrinted>2004-02-06T13:45:12Z</cp:lastPrinted>
  <dcterms:created xsi:type="dcterms:W3CDTF">2003-02-02T14:58:40Z</dcterms:created>
  <dcterms:modified xsi:type="dcterms:W3CDTF">2004-02-06T13:45:24Z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839619017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