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2120" windowHeight="9120" activeTab="0"/>
  </bookViews>
  <sheets>
    <sheet name="PART Qs &amp; Section Scoring" sheetId="1" r:id="rId1"/>
  </sheets>
  <definedNames>
    <definedName name="pmanagement">'PART Qs &amp; Section Scoring'!$G$44</definedName>
    <definedName name="ppurpose">'PART Qs &amp; Section Scoring'!$G$14</definedName>
    <definedName name="presults">'PART Qs &amp; Section Scoring'!$G$89</definedName>
    <definedName name="_xlnm.Print_Area" localSheetId="0">'PART Qs &amp; Section Scoring'!$A$1:$G$89</definedName>
    <definedName name="splanning">'PART Qs &amp; Section Scoring'!$G$28</definedName>
  </definedNames>
  <calcPr fullCalcOnLoad="1"/>
</workbook>
</file>

<file path=xl/comments1.xml><?xml version="1.0" encoding="utf-8"?>
<comments xmlns="http://schemas.openxmlformats.org/spreadsheetml/2006/main">
  <authors>
    <author>Author</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6"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0"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2"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5"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6"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9"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0"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1"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2"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87"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6"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8"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73"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84"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85"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86"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<sst xmlns="http://schemas.openxmlformats.org/spreadsheetml/2006/main" count="326" uniqueCount="237">
  <si>
    <t>The Department provided no efficiency or cost effectiveness measures for this program, such as overhead cost per dollar of research.  Departmental long-term budgets assume unchanged costs per dollar of research.</t>
  </si>
  <si>
    <t>The program did not submit evidence of processes or procedures to ensure quality in the approximately 15% of the funds awarded outside the competitive process.</t>
  </si>
  <si>
    <t>Program updates.</t>
  </si>
  <si>
    <t>Each cooperative agreement includes minimum expected requirements for such factors as: cost, efficiency, performance test requirements, expected product performance, fuels usage, and maintenance.  Each project phase, or budget period, has certain goals and milestones which need, at a minimum, to be met before proceeding to the next phase.  The project reporting requirements are the established deliverables which are pre-determined and agreed to as part of a contract award.  These are the primary tracking tools to measure progress against expected values.</t>
  </si>
  <si>
    <t>This section uses examples from thre program areas (i.e., IEP, Advanced Power Systems (APS), and Sequestration). See actual progress under each goal. Most of DOE's coal research technologies have not penetrated the market, but the IEP program has contributed to cost reductions in emission control technology and taken mercury control from a concept in the mid-1990's to current field testing activities.</t>
  </si>
  <si>
    <t>Technology ready for commercial demonstration by 2005 capable of achieving 50%-70% Hg removal at cost less than 75% of current technology.</t>
  </si>
  <si>
    <t>Efficient, cost-effective mercury control technology (IEP).</t>
  </si>
  <si>
    <t xml:space="preserve">Technology ready for commercial demonstration by 2010 capable of achieving &gt;90% Hg removal at cost less than 75% of current technology.                                                                                                                   </t>
  </si>
  <si>
    <t>Lower cost Nox control (IEP).</t>
  </si>
  <si>
    <t>.15 lb/MMBtu Nox at 75% the cost of current technology (SCR).</t>
  </si>
  <si>
    <t>Completing pilot-scale testing of five advanced NOx control technologies that are to be ready for full-sacle commercial demonstration by 2004-2005.</t>
  </si>
  <si>
    <t>Improve Plant Thermal Efficiency (APS).</t>
  </si>
  <si>
    <t>50% vs 2002 baseline of 40%.</t>
  </si>
  <si>
    <t xml:space="preserve">Current coal-based utility plants operate with thermal efficiencies of 30 - 35%, and first-of-a-kind clean coal technlogies in the Clean Coal Technology (CCT) program have demonstrated efficiencies of 40%.  Optimized plant designs of these technologies have shown that new plants could be built with efficiencies of at least 42%.  </t>
  </si>
  <si>
    <t>Reduced Capital &amp; Operating Costs for Direct Sequestration.</t>
  </si>
  <si>
    <t xml:space="preserve">&lt; 10% Increase in Cost of Energy Services for Direct Carbon Sequestration. </t>
  </si>
  <si>
    <t>Reduced Cost for Indirect Sequestration.</t>
  </si>
  <si>
    <t>&lt; $10/ton Carbon Sequestered for Indirect Sequestration Options.</t>
  </si>
  <si>
    <t>Ensuring Safe &amp; Permanent Storage - Measurement, Monitoring and Verification Protocols.</t>
  </si>
  <si>
    <t>Guaranteed Performance &amp; MMV Protocols for Carbon Accounting &amp; Trading Schemes.</t>
  </si>
  <si>
    <t>Costs are not clearly allocated between appropriation accounts.</t>
  </si>
  <si>
    <t>Most research efforts undergo routine review, a new performance tracking system is being implemented for applied R&amp;D programs throughout the department, and improved efforts at modeling benefits have been made.  However, little effort seems to be exerted to benchmark administrative costs.  In this program area, costs are routinely shared across appropriation accounts.</t>
  </si>
  <si>
    <t>Demonstration projects are generally for defined construction project, and while those that go forward have a clear end point, those that encounter trouble with sponsors or siting have no clear termination point.  No evidence submitted to demonstrate that R&amp;D projects are required in advance to define thresholds of experimental success necessary to continue work.</t>
  </si>
  <si>
    <t>Although the science of carbon sequestration is still in its infancy, development of new integrated power system designs, chemical looping schemes, cheaper oxygen sources, advanced membranes, advanced sorbents are beginning to make strides toward achieving this long term goal.  For example, new gasification system designs and chemical looping schemes are showing potential to reduce the cost by up to 50% compared to currently available options.  Additional gains are expected year by year with additional development.</t>
  </si>
  <si>
    <t xml:space="preserve">The Carbon Sequestration Program is developing technology and protocols for measurement, monitoring, and verification (MMV) of carbon in terrestrial ecosystems and the assessment and demonstration of carbon sequestration on abandoned mine lands (AML) with soil enhancements.  Performance improvements are occurring related to reduced time per sample and improved accuracy, cost reduction and assisting in the development of acceptable, standard protocols.  For example, the Laser-Induced Breakdown Spectroscopy (LIBS) device for field-based detection of carbon in soil now enables researchers to obtain accurate measurements of soil carbon in the field in several seconds rather than minutes to hours with currently available technology.  </t>
  </si>
  <si>
    <t>The majority of the efforts in this area do not appear to have counterparts elsewhere in government, and the historically-regulated nature of the utility industry has resulted in few private programs that are not linked with this program</t>
  </si>
  <si>
    <t>The Department has not come to agreement with OMB on discrete, quantifiable or measurable annual performance goals that tie to the outcome goals listed above.  However, the Department has set milestones to measure progress in some programs.  These include short-term field testing of mercury sorbent, tests of coal gasifier in oxygen mode, and improvement of two of three critical measures of performance of IGCC by 2% or more (on-line availability, capital cost, thermal efficiency)</t>
  </si>
  <si>
    <t xml:space="preserve">Long-Term Goal III :                                                  </t>
  </si>
  <si>
    <t xml:space="preserve">State-of-the-art pulverized coal plants are expected to cost about $1000/kW.  First-of-a-kind clean coal technologies demonstrated under the CCT program had capital costs in excess of $1500/kW.  Recent optimized plant designs have shown that the cost of these facilities can now be expected to cost about $1150 - 1200/kW.  Advanced technologies for air separation and gas cleaning have been identified as having potential for further cost reductions, and laboratory investigations to show proof-of-concept has been completed.  Investigations are underway to identify and resolve key issues for use of advanced gas turbines with coal-derived syngas.  Engineering analyses have shown potential for each of these technologies to contribute between $60 - 80/kW reduction in the capital cost of future coal-based utility plants. </t>
  </si>
  <si>
    <t>Weighted Score</t>
  </si>
  <si>
    <t>Questions</t>
  </si>
  <si>
    <t>Ans.</t>
  </si>
  <si>
    <t>Total Section Score</t>
  </si>
  <si>
    <t>Does the program use strong financial management practices?</t>
  </si>
  <si>
    <t xml:space="preserve">OMB Program Assessment Rating Tool (PART) </t>
  </si>
  <si>
    <t>Does competition encourage the participation of new/first-time performers through a fair and open application process?</t>
  </si>
  <si>
    <t>Special notes for documentation</t>
  </si>
  <si>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</si>
  <si>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</si>
  <si>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</si>
  <si>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</si>
  <si>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</si>
  <si>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</si>
  <si>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</si>
  <si>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</si>
  <si>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</si>
  <si>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</si>
  <si>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</si>
  <si>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</si>
  <si>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</si>
  <si>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</si>
  <si>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</si>
  <si>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</si>
  <si>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</si>
  <si>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</si>
  <si>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</si>
  <si>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</si>
  <si>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</si>
  <si>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</si>
  <si>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</si>
  <si>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</si>
  <si>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</si>
  <si>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</si>
  <si>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</si>
  <si>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</si>
  <si>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</si>
  <si>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</si>
  <si>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</si>
  <si>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</si>
  <si>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</si>
  <si>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</si>
  <si>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</si>
  <si>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</si>
  <si>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</si>
  <si>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</si>
  <si>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</si>
  <si>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</si>
  <si>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</si>
  <si>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</si>
  <si>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</si>
  <si>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</si>
  <si>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</si>
  <si>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</si>
  <si>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</si>
  <si>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</si>
  <si>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</si>
  <si>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</si>
  <si>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</si>
  <si>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</si>
  <si>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</si>
  <si>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</si>
  <si>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</si>
  <si>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</si>
  <si>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</si>
  <si>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</si>
  <si>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</si>
  <si>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</si>
  <si>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</si>
  <si>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</si>
  <si>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</si>
  <si>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</si>
  <si>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</si>
  <si>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</si>
  <si>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</si>
  <si>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</si>
  <si>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</si>
  <si>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</si>
  <si>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</si>
  <si>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</si>
  <si>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</si>
  <si>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</si>
  <si>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</si>
  <si>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</si>
  <si>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</si>
  <si>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</si>
  <si>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</si>
  <si>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</si>
  <si>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</si>
  <si>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</si>
  <si>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</si>
  <si>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</si>
  <si>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</si>
  <si>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</si>
  <si>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</si>
  <si>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</si>
  <si>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</si>
  <si>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</si>
  <si>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</si>
  <si>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</si>
  <si>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</si>
  <si>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</si>
  <si>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</si>
  <si>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</si>
  <si>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</si>
  <si>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</si>
  <si>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</si>
  <si>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</si>
  <si>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</si>
  <si>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</si>
  <si>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</si>
  <si>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</si>
  <si>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t>Does the program effectively articulate potential public benefits?</t>
  </si>
  <si>
    <t>If an industry-related problem, can the program explain how the market fails to motivate private investment?</t>
  </si>
  <si>
    <t>Has the program identified clear priorities?</t>
  </si>
  <si>
    <r>
      <t xml:space="preserve">Section I:  Program Purpose &amp; Design  </t>
    </r>
    <r>
      <rPr>
        <b/>
        <sz val="11"/>
        <color indexed="10"/>
        <rFont val="Arial"/>
        <family val="2"/>
      </rPr>
      <t xml:space="preserve"> (Yes, No, N/A)</t>
    </r>
  </si>
  <si>
    <r>
      <t xml:space="preserve">Section II:  Strategic Planning   </t>
    </r>
    <r>
      <rPr>
        <b/>
        <sz val="11"/>
        <color indexed="10"/>
        <rFont val="Arial"/>
        <family val="2"/>
      </rPr>
      <t>(Yes, No, N/A)</t>
    </r>
  </si>
  <si>
    <r>
      <t xml:space="preserve">Section III:  Program Management  </t>
    </r>
    <r>
      <rPr>
        <b/>
        <sz val="11"/>
        <color indexed="10"/>
        <rFont val="Arial"/>
        <family val="2"/>
      </rPr>
      <t>(Yes, No, N/A)</t>
    </r>
  </si>
  <si>
    <t>Overhead costs have declined from 19% in 2001 to 15% in 2002.  However, some of this improvement is due to large increases in programmatic funds rather than a measured increase in efficiency of research.</t>
  </si>
  <si>
    <t>II.1</t>
  </si>
  <si>
    <t>II.2</t>
  </si>
  <si>
    <t>II.3</t>
  </si>
  <si>
    <t>II.4</t>
  </si>
  <si>
    <t>II.5</t>
  </si>
  <si>
    <t>II.6</t>
  </si>
  <si>
    <t>II.7</t>
  </si>
  <si>
    <t>II.8 (RD 1)</t>
  </si>
  <si>
    <t>II. 9 (RD 2)</t>
  </si>
  <si>
    <t>I.1</t>
  </si>
  <si>
    <t>I.2</t>
  </si>
  <si>
    <t>I.3</t>
  </si>
  <si>
    <t>I.4</t>
  </si>
  <si>
    <t>I.5 (RD 1)</t>
  </si>
  <si>
    <t>I.6 (RD 2)</t>
  </si>
  <si>
    <t>III.1</t>
  </si>
  <si>
    <t>III.2</t>
  </si>
  <si>
    <t>III.3</t>
  </si>
  <si>
    <t>III.4</t>
  </si>
  <si>
    <t>III.5</t>
  </si>
  <si>
    <t>III.6</t>
  </si>
  <si>
    <t>III.7</t>
  </si>
  <si>
    <t>III.8 (RD 1)</t>
  </si>
  <si>
    <t>III.9 (RD 2)</t>
  </si>
  <si>
    <t>III.10  (RD 3)</t>
  </si>
  <si>
    <t>III.11 (RD 4)</t>
  </si>
  <si>
    <t>In projects forming the crux of the program, major milestones are delineated, along with performance requirements, and the milestones tracked and performance measured through regular reporting procedures and project status meetings.</t>
  </si>
  <si>
    <t>Completed first phase of first-of-a-kind field testing of two advanced mercury control technology options -- sorbent injection and enhanced flue gas desulfurization.  Initiating second phase of field testing in FY03 to assess a broader suite of coal types and plant configurations.</t>
  </si>
  <si>
    <t>Efficient, cost-effective mercury control technology (IEP)</t>
  </si>
  <si>
    <t>Conducting pilot- and slip-stream testing of six advanced mercury control technologies capable of greater than 90% removal of mercury.</t>
  </si>
  <si>
    <t xml:space="preserve">Long-Term Goal IV (APS):                                                  </t>
  </si>
  <si>
    <t xml:space="preserve">Long-Term Goal V (APS):                                                  </t>
  </si>
  <si>
    <t>Reduce Capital Cost</t>
  </si>
  <si>
    <t>$1000/kW</t>
  </si>
  <si>
    <t xml:space="preserve">Long-Term Goal VI (Sequestration):                                                  </t>
  </si>
  <si>
    <t xml:space="preserve">Long-Term Goal VII (Sequestration):                                                  </t>
  </si>
  <si>
    <t>Although the science of carbon sequestration is still its infancy, significant developments and cost reductions are being made toward reforestation of unproductive mine lands and breakthrough technologies for mineralization of carbon dioxide from the atmosphere.  Progress thus far has developed the enabling science to develop these lands and processes and is now looking major reduction approaches.</t>
  </si>
  <si>
    <t xml:space="preserve">Long-Term Goal VIII (Sequestration):                                                  </t>
  </si>
  <si>
    <t>Yes</t>
  </si>
  <si>
    <t>No</t>
  </si>
  <si>
    <t>N/A</t>
  </si>
  <si>
    <t>Salaries, benefits, retirement funding, and other admininstrative expenses to support the program are included in a separate budgetary line-item ("Program Direction").  These costs are not allocated to the various programs they support.</t>
  </si>
  <si>
    <t>"Potential for Advanced Capture and Sequestration Technology in a Climate Constrained World"
Pacific Northwest National Laboratory February 2000 Report  http://www.fe.doe.gov/coal_power/sequestration/reports/pnnl/pnnl_carbseq.pdf.</t>
  </si>
  <si>
    <t>For example, Carbon Sequestration Technology Roadmap: Pathways to sustainable use of fossil energy, January 7, 2002.  Cost sharing: See budget submission .</t>
  </si>
  <si>
    <t>OPM's Pillar Award for linking performance with accountability.</t>
  </si>
  <si>
    <t>Budget documents.</t>
  </si>
  <si>
    <t xml:space="preserve"> R&amp;D Investment Criteria submission.</t>
  </si>
  <si>
    <t xml:space="preserve">The proram's purpose is to support research and development (R&amp;D) of technologies that will promote the use of coal in an environmentally acceptable manner.  </t>
  </si>
  <si>
    <t xml:space="preserve">The program is aimed at maintaining coal as an environmentally acceptable component in domestic energy supply mix. </t>
  </si>
  <si>
    <t>Program has been too heavily weighted toward short-term projects and demonstrations rather than longer-term research and development.</t>
  </si>
  <si>
    <t>Uncertainty, lack of regulatory driver for CO2, perceived externality of CO2 are market failures where Federal R&amp;D can create public benefits through adding information and certainty or lowering emissions through lowering the cost of abatement.</t>
  </si>
  <si>
    <t>Long-term goals are: zero emissions by 2020; CO2 capture at 5% increase in cost of electricity by 2010; 90% reduction in mercury reduction at one-half current cost by 2010; $1000/kw capital cost for Integrated Gasification Combined Cycle (IGCC) technology.</t>
  </si>
  <si>
    <t>Private-sector stakeholders in the program are actively involved in providing input to and receiving output from the program, and industry experts are asked on merit review teams to critique and evaluate segments of the program, as well as specific projects.</t>
  </si>
  <si>
    <t>The programs coordinate well on both an intra- and interagency level.  For example, the Carbon Sequestration Program complements a number of other R&amp;D efforts being conducted within the Federal sector.  The program has established relationships with the United States Geological Survey, the United States Forest Service within the Department of Agriculture and the Office of Surface Mining within the Department of Interior to collaborate in the area of carbon sequestration. Another example is the coal fuels program.  The research work to be performed in this effort encompasses the production of hydrogen from coal.  Elements of the program are managed in conjunction with other power generation technologies in DOE's Energy Efficicience and Renewable Energy office, but explicit trade-off mechanisms are not well-defined.</t>
  </si>
  <si>
    <t>NAS/NRC report: "Energy Research at DOE: Was it Worth It?" (2001).</t>
  </si>
  <si>
    <t>Coal research is funded in two separate accounts and numerous budget lines; interdependency is unclear. Numerous activities termed "Vision 21" without explanation of differences or how tasks are interrelated.  DOE has not demonstrated resource linkages to planned technology outcomes.</t>
  </si>
  <si>
    <t>The program's efforts to evaluate programs using the R&amp;D Investment Criteria, improvements in benefits modeling, and efforts to connect long- and short-term goals through the JOULE performance tracking system are all concrete steps that could help with planning efforts.</t>
  </si>
  <si>
    <t xml:space="preserve">Roadmapping exercises tend to identify all areas as equal needs.   For example, the Carbon Sequestration Technology Roadmap lists 5 areas for investigation, but does not say what the order of priorities is among them or what criteria would be used to set priorities.  </t>
  </si>
  <si>
    <t xml:space="preserve">Carbon Sequestration Technology Roadmap: Pathways to sustainable use of fossil energy, January 7, 2002. </t>
  </si>
  <si>
    <t xml:space="preserve">The National Energy Technology Laboratory (NETL) has identified a schedule of incentives holding key product personnel responsible for results under their control.  Recently, NETL was one of only two organizations in the entire Federal Government to win the Office of Personnel Management's (OPM) Pillar Award for outstanding efforts in linking performance with accountability. </t>
  </si>
  <si>
    <t>Under the Innovations for Existing Plants FY 2002 Broad Based solicitation, six out of 16 project awards were to organizations who have not participated in Innovations in Existing Plants (IEP) program before.  The University Coal Research (UCR) Program grant solicitation issued every year tend to favor new applicants.</t>
  </si>
  <si>
    <t>This program is not part of the analysis of common performance measures for programs with similar goals.</t>
  </si>
  <si>
    <t>Performance goals under development</t>
  </si>
  <si>
    <t>Benefits from the program accrue from continued use of coal in energy mix, yet credible, quantifiable measures have not been presented.  Substantial future economic benefits have been postulated for lower cost technology to reduce mercury, NOx, SOx, and acid gases, but the Department has not established consistent measurement systems for future benefits, and the distribution of benefits between the public and private for-profit firms is not well examined.  Some pollution reduction benefits have been achieved, but most benefits to date have resulted from regulatory action.</t>
  </si>
  <si>
    <t>Program uses "roadmappping" sessions and cost-sharing to ensure relevance to industry.</t>
  </si>
  <si>
    <t>Small Extent</t>
  </si>
  <si>
    <t>NAS report  "Energy Research at DOE".</t>
  </si>
  <si>
    <t>DOE's FY 2003 Budget OMB submission.</t>
  </si>
  <si>
    <t>Budget documents (SF 132's and 133's).</t>
  </si>
  <si>
    <t>The program has a history of high carryover balances.  While not all funds are immediately obligated, the Department sometimes delays obligation to ensure commitment of research partners or that necessary due diligence is performed.  On the other hand, the department attempts to recycle funds from old projects into new rather than send the funds back to the Treasury.</t>
  </si>
  <si>
    <t>FY 2003 Budget Congressional Justification.</t>
  </si>
  <si>
    <t>While in some parts of the program the size of awards undermines the program's ability to introduce first-time performers, and previous experience often a qualification in solicitations, others allow and encourage new participants.</t>
  </si>
  <si>
    <t>OMB/DOE communication.</t>
  </si>
  <si>
    <t>DOE's FY 2004 Budget OMB submission; program plans http://www.fe.doe.gov/coal_power/programplans/00/sects_3-7.pdf.</t>
  </si>
  <si>
    <t>Workshops; Regular meetings with stakeholder groups; Program reviews; JOULE performance tracking system implementation.</t>
  </si>
  <si>
    <t>National Energy Policy (NEP); FY 2003 Budget Congressional Justification.</t>
  </si>
  <si>
    <t>NEP; FY 2003 Budget Congressional Justification.</t>
  </si>
  <si>
    <t>FY 2003 Budget Congressional Justification; web pages.</t>
  </si>
  <si>
    <t>See program plans: http://www.fe.doe.gov/coal_power/programplans/00/sects_3-7.pdf.</t>
  </si>
  <si>
    <t>Workshops; meeting proceedings.</t>
  </si>
  <si>
    <t>DOE report: "Carbon Sequestration Technology Roadmap: Pathways to sustainable use of fossil energy, DOE report" (January 7, 2002).</t>
  </si>
  <si>
    <t xml:space="preserve">Recent review by the National Academy of Sciences/National Research Council (NAS/NRC).  </t>
  </si>
  <si>
    <t>Project Reports; DOE's Project Management Information System (ProMIS).</t>
  </si>
  <si>
    <t>Contract documentation; DOE's Joule performance metric system.</t>
  </si>
  <si>
    <t>NAS report:  "Energy Research at DOE: Was it Worth It?"</t>
  </si>
  <si>
    <t>Mix of projects selected in FY 2002, R&amp;D Investment Criteria.</t>
  </si>
  <si>
    <t>Of 11 sub-programs evaluated by NAS, only two are credited with benefits that exceed costs.</t>
  </si>
  <si>
    <r>
      <t xml:space="preserve">Name of Program:  Clean Coal Research Initiative </t>
    </r>
    <r>
      <rPr>
        <b/>
        <vertAlign val="superscript"/>
        <sz val="12"/>
        <color indexed="12"/>
        <rFont val="Arial"/>
        <family val="2"/>
      </rPr>
      <t>1/</t>
    </r>
  </si>
  <si>
    <t>1/ The PART worksheet for this program includes the correct final scoring. A necessary correction to the scoring in the PART summary for this program was not made prior to publication of the President's Management Agenda volume. This correction does not change the program's rating.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</si>
</sst>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35">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0"/>
      <name val="Tahoma"/>
      <family val="2"/>
    </font>
    <font>
      <b/>
      <sz val="11"/>
      <color indexed="17"/>
      <name val="Arial"/>
      <family val="2"/>
    </font>
    <font>
      <i/>
      <sz val="8.5"/>
      <name val="Arial"/>
      <family val="2"/>
    </font>
    <font>
      <sz val="8.5"/>
      <name val="Arial"/>
      <family val="2"/>
    </font>
    <font>
      <sz val="8"/>
      <color indexed="12"/>
      <name val="Arial"/>
      <family val="2"/>
    </font>
    <font>
      <b/>
      <vertAlign val="superscript"/>
      <sz val="12"/>
      <color indexed="12"/>
      <name val="Arial"/>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
      <patternFill patternType="solid">
        <fgColor indexed="41"/>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37" fontId="7" fillId="5" borderId="0" xfId="0" applyNumberFormat="1" applyFont="1" applyFill="1" applyBorder="1" applyAlignment="1" applyProtection="1">
      <alignment horizontal="left" wrapText="1"/>
      <protection/>
    </xf>
    <xf numFmtId="0" fontId="6" fillId="0" borderId="0" xfId="0" applyFont="1" applyAlignment="1">
      <alignment/>
    </xf>
    <xf numFmtId="0" fontId="6" fillId="0" borderId="0" xfId="0" applyFont="1" applyAlignment="1">
      <alignment wrapText="1"/>
    </xf>
    <xf numFmtId="0" fontId="4" fillId="5" borderId="0" xfId="0" applyFont="1" applyFill="1" applyAlignment="1">
      <alignment wrapText="1"/>
    </xf>
    <xf numFmtId="0" fontId="0" fillId="6" borderId="0" xfId="0" applyFont="1" applyFill="1" applyAlignment="1">
      <alignment vertical="top"/>
    </xf>
    <xf numFmtId="0" fontId="0" fillId="6" borderId="0" xfId="0" applyFont="1" applyFill="1" applyAlignment="1">
      <alignment vertical="top" wrapText="1"/>
    </xf>
    <xf numFmtId="0" fontId="11" fillId="0" borderId="0" xfId="0" applyFont="1" applyFill="1" applyAlignment="1">
      <alignment horizontal="center" vertical="top"/>
    </xf>
    <xf numFmtId="0" fontId="12" fillId="0" borderId="0" xfId="0" applyFont="1" applyFill="1" applyAlignment="1">
      <alignment horizontal="left" vertical="top" wrapText="1"/>
    </xf>
    <xf numFmtId="0" fontId="13" fillId="0" borderId="0" xfId="0" applyFont="1" applyFill="1" applyAlignment="1" applyProtection="1">
      <alignment horizontal="center" vertical="top"/>
      <protection locked="0"/>
    </xf>
    <xf numFmtId="0" fontId="13" fillId="0" borderId="0" xfId="0" applyFont="1" applyFill="1" applyAlignment="1" applyProtection="1">
      <alignment horizontal="left" vertical="top" wrapText="1"/>
      <protection locked="0"/>
    </xf>
    <xf numFmtId="9" fontId="14" fillId="0" borderId="0" xfId="21" applyNumberFormat="1" applyFont="1" applyFill="1" applyAlignment="1" applyProtection="1">
      <alignment horizontal="center" vertical="top"/>
      <protection locked="0"/>
    </xf>
    <xf numFmtId="0" fontId="32" fillId="0" borderId="0" xfId="0" applyFont="1" applyFill="1" applyAlignment="1" applyProtection="1">
      <alignment horizontal="left" vertical="top" wrapText="1"/>
      <protection locked="0"/>
    </xf>
    <xf numFmtId="0" fontId="13" fillId="0" borderId="0" xfId="0" applyNumberFormat="1" applyFont="1" applyFill="1" applyAlignment="1" applyProtection="1">
      <alignment horizontal="left" vertical="top" wrapText="1"/>
      <protection locked="0"/>
    </xf>
    <xf numFmtId="0" fontId="0" fillId="0" borderId="0" xfId="0" applyFill="1" applyAlignment="1">
      <alignment vertical="top" wrapText="1"/>
    </xf>
    <xf numFmtId="0" fontId="0" fillId="0" borderId="0" xfId="0" applyFill="1" applyAlignment="1">
      <alignment vertical="top"/>
    </xf>
    <xf numFmtId="0" fontId="18" fillId="0" borderId="0" xfId="0" applyFont="1" applyFill="1" applyAlignment="1">
      <alignment vertical="top" wrapText="1"/>
    </xf>
    <xf numFmtId="0" fontId="0" fillId="0" borderId="0" xfId="0" applyFill="1" applyBorder="1" applyAlignment="1">
      <alignment vertical="top" wrapText="1"/>
    </xf>
    <xf numFmtId="0" fontId="30" fillId="0" borderId="0" xfId="0" applyFont="1" applyFill="1" applyAlignment="1">
      <alignment horizontal="left" vertical="top" wrapText="1"/>
    </xf>
    <xf numFmtId="0" fontId="31" fillId="0" borderId="1" xfId="0" applyFont="1" applyFill="1" applyBorder="1" applyAlignment="1">
      <alignment horizontal="right" vertical="top" wrapText="1"/>
    </xf>
    <xf numFmtId="0" fontId="31" fillId="0" borderId="2" xfId="0" applyFont="1" applyFill="1" applyBorder="1" applyAlignment="1">
      <alignment horizontal="right" vertical="top" wrapText="1"/>
    </xf>
    <xf numFmtId="0" fontId="31" fillId="0" borderId="3" xfId="0" applyFont="1" applyFill="1" applyBorder="1" applyAlignment="1">
      <alignment horizontal="right" vertical="top" wrapText="1"/>
    </xf>
    <xf numFmtId="0" fontId="11" fillId="0" borderId="0" xfId="0" applyFont="1" applyFill="1" applyBorder="1" applyAlignment="1">
      <alignment horizontal="center" vertical="top"/>
    </xf>
    <xf numFmtId="0" fontId="30" fillId="0" borderId="0" xfId="0" applyFont="1" applyFill="1" applyBorder="1" applyAlignment="1">
      <alignment horizontal="left" vertical="top" wrapText="1"/>
    </xf>
    <xf numFmtId="0" fontId="0" fillId="0" borderId="0" xfId="0" applyFont="1" applyFill="1" applyBorder="1" applyAlignment="1">
      <alignment horizontal="right" vertical="top" wrapText="1"/>
    </xf>
    <xf numFmtId="0" fontId="0"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vertical="top" wrapText="1"/>
    </xf>
    <xf numFmtId="164" fontId="0" fillId="0" borderId="0" xfId="0" applyNumberFormat="1" applyFont="1" applyAlignment="1" applyProtection="1">
      <alignment horizontal="center" vertical="top"/>
      <protection locked="0"/>
    </xf>
    <xf numFmtId="0" fontId="0" fillId="0" borderId="0" xfId="0" applyAlignment="1" applyProtection="1">
      <alignment vertical="top"/>
      <protection locked="0"/>
    </xf>
    <xf numFmtId="0" fontId="11" fillId="0" borderId="0" xfId="0" applyFont="1" applyAlignment="1" applyProtection="1">
      <alignment horizontal="center" vertical="top"/>
      <protection locked="0"/>
    </xf>
    <xf numFmtId="0" fontId="11" fillId="0" borderId="0" xfId="0" applyFont="1" applyAlignment="1" applyProtection="1">
      <alignment horizontal="center" vertical="top" wrapText="1"/>
      <protection locked="0"/>
    </xf>
    <xf numFmtId="0" fontId="0" fillId="0" borderId="0" xfId="0" applyFont="1" applyAlignment="1" applyProtection="1">
      <alignment vertical="top"/>
      <protection locked="0"/>
    </xf>
    <xf numFmtId="0" fontId="7" fillId="5" borderId="0" xfId="0" applyFont="1" applyFill="1" applyAlignment="1" applyProtection="1">
      <alignment horizontal="center"/>
      <protection locked="0"/>
    </xf>
    <xf numFmtId="0" fontId="7" fillId="5" borderId="0" xfId="0" applyFont="1" applyFill="1" applyAlignment="1" applyProtection="1">
      <alignment horizontal="center" wrapText="1"/>
      <protection locked="0"/>
    </xf>
    <xf numFmtId="9" fontId="4" fillId="5" borderId="0" xfId="21" applyFont="1" applyFill="1" applyAlignment="1" applyProtection="1">
      <alignment horizontal="center"/>
      <protection locked="0"/>
    </xf>
    <xf numFmtId="0" fontId="6" fillId="0" borderId="0" xfId="0" applyFont="1" applyAlignment="1" applyProtection="1">
      <alignment horizontal="center" vertical="top"/>
      <protection locked="0"/>
    </xf>
    <xf numFmtId="0" fontId="6" fillId="0" borderId="0" xfId="0" applyFont="1" applyAlignment="1" applyProtection="1">
      <alignment horizontal="center" vertical="top" wrapText="1"/>
      <protection locked="0"/>
    </xf>
    <xf numFmtId="0" fontId="6" fillId="0" borderId="0" xfId="0" applyFont="1" applyAlignment="1" applyProtection="1">
      <alignment vertical="top"/>
      <protection locked="0"/>
    </xf>
    <xf numFmtId="37" fontId="7" fillId="5" borderId="0" xfId="0" applyNumberFormat="1" applyFont="1" applyFill="1" applyBorder="1" applyAlignment="1" applyProtection="1">
      <alignment horizontal="center"/>
      <protection locked="0"/>
    </xf>
    <xf numFmtId="37" fontId="7" fillId="5" borderId="0" xfId="0" applyNumberFormat="1" applyFont="1" applyFill="1" applyBorder="1" applyAlignment="1" applyProtection="1">
      <alignment horizontal="center" wrapText="1"/>
      <protection locked="0"/>
    </xf>
    <xf numFmtId="0" fontId="15" fillId="5" borderId="0" xfId="0" applyFont="1" applyFill="1" applyAlignment="1" applyProtection="1">
      <alignment horizontal="center"/>
      <protection locked="0"/>
    </xf>
    <xf numFmtId="37" fontId="4" fillId="3" borderId="0" xfId="0" applyNumberFormat="1" applyFont="1" applyFill="1" applyBorder="1" applyAlignment="1" applyProtection="1">
      <alignment horizontal="center" wrapText="1"/>
      <protection locked="0"/>
    </xf>
    <xf numFmtId="0" fontId="4" fillId="3" borderId="0" xfId="0" applyFont="1" applyFill="1" applyAlignment="1" applyProtection="1">
      <alignment horizontal="center" wrapText="1"/>
      <protection locked="0"/>
    </xf>
    <xf numFmtId="164" fontId="0" fillId="0" borderId="0" xfId="0" applyNumberFormat="1" applyFont="1" applyFill="1" applyAlignment="1" applyProtection="1">
      <alignment horizontal="center" vertical="top"/>
      <protection locked="0"/>
    </xf>
    <xf numFmtId="0" fontId="11" fillId="6" borderId="0" xfId="0" applyFont="1" applyFill="1" applyAlignment="1" applyProtection="1">
      <alignment horizontal="center" vertical="top"/>
      <protection locked="0"/>
    </xf>
    <xf numFmtId="0" fontId="11" fillId="6" borderId="0" xfId="0" applyFont="1" applyFill="1" applyAlignment="1" applyProtection="1">
      <alignment horizontal="center" vertical="top" wrapText="1"/>
      <protection locked="0"/>
    </xf>
    <xf numFmtId="0" fontId="0" fillId="6" borderId="0" xfId="0" applyFont="1" applyFill="1" applyAlignment="1" applyProtection="1">
      <alignment vertical="top"/>
      <protection locked="0"/>
    </xf>
    <xf numFmtId="0" fontId="6" fillId="0" borderId="0" xfId="0" applyFont="1" applyAlignment="1" applyProtection="1">
      <alignment horizontal="center"/>
      <protection locked="0"/>
    </xf>
    <xf numFmtId="0" fontId="6" fillId="0" borderId="0" xfId="0" applyFont="1" applyAlignment="1" applyProtection="1">
      <alignment horizontal="center" wrapText="1"/>
      <protection locked="0"/>
    </xf>
    <xf numFmtId="0" fontId="6" fillId="0" borderId="0" xfId="0" applyFont="1" applyAlignment="1" applyProtection="1">
      <alignment/>
      <protection locked="0"/>
    </xf>
    <xf numFmtId="37" fontId="27" fillId="5" borderId="0" xfId="0" applyNumberFormat="1" applyFont="1" applyFill="1" applyBorder="1" applyAlignment="1" applyProtection="1">
      <alignment horizontal="center"/>
      <protection locked="0"/>
    </xf>
    <xf numFmtId="37" fontId="27" fillId="5" borderId="0" xfId="0" applyNumberFormat="1" applyFont="1" applyFill="1" applyBorder="1" applyAlignment="1" applyProtection="1">
      <alignment horizontal="center" wrapText="1"/>
      <protection locked="0"/>
    </xf>
    <xf numFmtId="0" fontId="11" fillId="0" borderId="0" xfId="0" applyFont="1" applyFill="1" applyAlignment="1" applyProtection="1">
      <alignment horizontal="center" vertical="top"/>
      <protection locked="0"/>
    </xf>
    <xf numFmtId="0" fontId="11" fillId="0" borderId="0" xfId="0" applyFont="1" applyFill="1" applyAlignment="1" applyProtection="1">
      <alignment horizontal="center" vertical="top" wrapText="1"/>
      <protection locked="0"/>
    </xf>
    <xf numFmtId="0" fontId="0" fillId="0" borderId="0" xfId="0" applyFont="1" applyFill="1" applyAlignment="1" applyProtection="1">
      <alignment vertical="top"/>
      <protection locked="0"/>
    </xf>
    <xf numFmtId="0" fontId="4" fillId="5" borderId="0" xfId="0" applyFont="1" applyFill="1" applyAlignment="1" applyProtection="1">
      <alignment horizontal="center"/>
      <protection locked="0"/>
    </xf>
    <xf numFmtId="0" fontId="4" fillId="5" borderId="0" xfId="0" applyFont="1" applyFill="1" applyAlignment="1" applyProtection="1">
      <alignment horizontal="center" wrapText="1"/>
      <protection locked="0"/>
    </xf>
    <xf numFmtId="0" fontId="31" fillId="0" borderId="1" xfId="0" applyFont="1" applyBorder="1" applyAlignment="1">
      <alignment horizontal="right" vertical="top" wrapText="1"/>
    </xf>
    <xf numFmtId="0" fontId="31" fillId="0" borderId="2" xfId="0" applyFont="1" applyBorder="1" applyAlignment="1">
      <alignment horizontal="right" vertical="top" wrapText="1"/>
    </xf>
    <xf numFmtId="0" fontId="31" fillId="0" borderId="3" xfId="0" applyFont="1" applyBorder="1" applyAlignment="1">
      <alignment horizontal="right" vertical="top" wrapText="1"/>
    </xf>
    <xf numFmtId="0" fontId="0" fillId="0" borderId="0" xfId="0" applyFill="1" applyBorder="1" applyAlignment="1">
      <alignment vertical="top"/>
    </xf>
    <xf numFmtId="0" fontId="13" fillId="0" borderId="0" xfId="0" applyNumberFormat="1" applyFont="1" applyFill="1" applyAlignment="1" applyProtection="1">
      <alignment horizontal="left" vertical="top" wrapText="1"/>
      <protection/>
    </xf>
    <xf numFmtId="0" fontId="13" fillId="0" borderId="0" xfId="0" applyFont="1" applyFill="1" applyAlignment="1" applyProtection="1">
      <alignment horizontal="left" vertical="top" wrapText="1"/>
      <protection/>
    </xf>
    <xf numFmtId="0" fontId="13" fillId="0" borderId="0" xfId="0" applyFont="1" applyAlignment="1">
      <alignment vertical="top" wrapText="1"/>
    </xf>
    <xf numFmtId="0" fontId="13" fillId="0" borderId="0" xfId="0" applyFont="1" applyBorder="1" applyAlignment="1" applyProtection="1">
      <alignment horizontal="center" vertical="top" wrapText="1"/>
      <protection locked="0"/>
    </xf>
    <xf numFmtId="0" fontId="0" fillId="0" borderId="0" xfId="0" applyAlignment="1">
      <alignment vertical="top" wrapText="1"/>
    </xf>
    <xf numFmtId="0" fontId="14" fillId="0" borderId="0" xfId="0" applyFont="1"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4" xfId="0" applyFill="1" applyBorder="1" applyAlignment="1" applyProtection="1">
      <alignment vertical="top"/>
      <protection locked="0"/>
    </xf>
    <xf numFmtId="0" fontId="14" fillId="0" borderId="5" xfId="0" applyFont="1" applyFill="1" applyBorder="1" applyAlignment="1" applyProtection="1">
      <alignment horizontal="center" vertical="top"/>
      <protection locked="0"/>
    </xf>
    <xf numFmtId="0" fontId="0" fillId="0" borderId="5" xfId="0" applyFill="1" applyBorder="1" applyAlignment="1" applyProtection="1">
      <alignment vertical="top"/>
      <protection locked="0"/>
    </xf>
    <xf numFmtId="0" fontId="0" fillId="0" borderId="6" xfId="0" applyFill="1" applyBorder="1" applyAlignment="1" applyProtection="1">
      <alignment vertical="top"/>
      <protection locked="0"/>
    </xf>
    <xf numFmtId="0" fontId="31" fillId="0" borderId="7" xfId="0" applyFont="1" applyFill="1" applyBorder="1" applyAlignment="1" applyProtection="1">
      <alignment horizontal="left" vertical="top"/>
      <protection locked="0"/>
    </xf>
    <xf numFmtId="0" fontId="4" fillId="3" borderId="0" xfId="0" applyFont="1" applyFill="1" applyAlignment="1">
      <alignment horizontal="center" wrapText="1"/>
    </xf>
    <xf numFmtId="0" fontId="13" fillId="0" borderId="5" xfId="0" applyFont="1" applyBorder="1" applyAlignment="1" applyProtection="1">
      <alignment horizontal="center" vertical="top" wrapText="1"/>
      <protection locked="0"/>
    </xf>
    <xf numFmtId="0" fontId="0" fillId="0" borderId="5" xfId="0" applyBorder="1" applyAlignment="1">
      <alignment vertical="top" wrapText="1"/>
    </xf>
    <xf numFmtId="0" fontId="0" fillId="0" borderId="6" xfId="0" applyBorder="1" applyAlignment="1">
      <alignment vertical="top" wrapText="1"/>
    </xf>
    <xf numFmtId="0" fontId="14" fillId="0" borderId="7" xfId="0" applyFont="1" applyFill="1" applyBorder="1" applyAlignment="1" applyProtection="1">
      <alignment horizontal="center" vertical="top"/>
      <protection locked="0"/>
    </xf>
    <xf numFmtId="0" fontId="0" fillId="0" borderId="7" xfId="0" applyFill="1" applyBorder="1" applyAlignment="1" applyProtection="1">
      <alignment vertical="top"/>
      <protection locked="0"/>
    </xf>
    <xf numFmtId="0" fontId="0" fillId="0" borderId="8" xfId="0" applyFill="1" applyBorder="1" applyAlignment="1" applyProtection="1">
      <alignment vertical="top"/>
      <protection locked="0"/>
    </xf>
    <xf numFmtId="0" fontId="13" fillId="0" borderId="0" xfId="0" applyFont="1" applyBorder="1" applyAlignment="1" applyProtection="1">
      <alignment horizontal="left" vertical="top" wrapText="1"/>
      <protection locked="0"/>
    </xf>
    <xf numFmtId="0" fontId="0" fillId="0" borderId="4" xfId="0" applyBorder="1" applyAlignment="1">
      <alignment vertical="top" wrapText="1"/>
    </xf>
    <xf numFmtId="0" fontId="13" fillId="0" borderId="5" xfId="0" applyFont="1" applyFill="1" applyBorder="1" applyAlignment="1" applyProtection="1">
      <alignment horizontal="center" vertical="top"/>
      <protection locked="0"/>
    </xf>
    <xf numFmtId="0" fontId="0" fillId="0" borderId="0" xfId="0" applyBorder="1" applyAlignment="1">
      <alignment vertical="top" wrapText="1"/>
    </xf>
    <xf numFmtId="0" fontId="13" fillId="0" borderId="7" xfId="0" applyFont="1" applyBorder="1" applyAlignment="1" applyProtection="1">
      <alignment horizontal="center" vertical="top"/>
      <protection locked="0"/>
    </xf>
    <xf numFmtId="0" fontId="0" fillId="0" borderId="7" xfId="0" applyBorder="1" applyAlignment="1">
      <alignment horizontal="center" vertical="top"/>
    </xf>
    <xf numFmtId="0" fontId="0" fillId="0" borderId="8" xfId="0" applyBorder="1" applyAlignment="1">
      <alignment horizontal="center" vertical="top"/>
    </xf>
    <xf numFmtId="9" fontId="13" fillId="0" borderId="0" xfId="0" applyNumberFormat="1"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13" fillId="0" borderId="5" xfId="0" applyFont="1" applyFill="1" applyBorder="1" applyAlignment="1">
      <alignment wrapText="1"/>
    </xf>
    <xf numFmtId="0" fontId="14" fillId="0" borderId="5" xfId="0" applyFont="1" applyFill="1" applyBorder="1" applyAlignment="1">
      <alignment wrapText="1"/>
    </xf>
    <xf numFmtId="0" fontId="14" fillId="0" borderId="6" xfId="0" applyFont="1" applyFill="1" applyBorder="1" applyAlignment="1">
      <alignment wrapText="1"/>
    </xf>
    <xf numFmtId="0" fontId="0" fillId="0" borderId="7" xfId="0" applyBorder="1" applyAlignment="1">
      <alignment vertical="top"/>
    </xf>
    <xf numFmtId="0" fontId="0" fillId="0" borderId="8" xfId="0" applyBorder="1" applyAlignment="1">
      <alignment vertical="top"/>
    </xf>
    <xf numFmtId="0" fontId="13" fillId="0" borderId="0" xfId="0" applyFont="1" applyBorder="1" applyAlignment="1" applyProtection="1">
      <alignment horizontal="center" vertical="top"/>
      <protection locked="0"/>
    </xf>
    <xf numFmtId="0" fontId="13" fillId="0" borderId="7" xfId="0" applyFont="1" applyBorder="1" applyAlignment="1" applyProtection="1">
      <alignment horizontal="center" vertical="top" wrapText="1"/>
      <protection locked="0"/>
    </xf>
    <xf numFmtId="0" fontId="0" fillId="0" borderId="7" xfId="0" applyBorder="1" applyAlignment="1">
      <alignment vertical="top" wrapText="1"/>
    </xf>
    <xf numFmtId="0" fontId="0" fillId="0" borderId="8" xfId="0" applyBorder="1" applyAlignment="1">
      <alignment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1" fillId="0" borderId="0" xfId="0" applyFont="1" applyAlignment="1">
      <alignment horizontal="center" wrapText="1"/>
    </xf>
    <xf numFmtId="0" fontId="2"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3" fillId="2" borderId="0" xfId="0" applyFont="1" applyFill="1" applyAlignment="1">
      <alignment horizontal="center" vertical="top"/>
    </xf>
    <xf numFmtId="0" fontId="13" fillId="0" borderId="5"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zoomScale="80" zoomScaleNormal="80" zoomScaleSheetLayoutView="85" workbookViewId="0" topLeftCell="A1">
      <selection activeCell="A1" sqref="A1:G1"/>
    </sheetView>
  </sheetViews>
  <sheetFormatPr defaultColWidth="9.140625" defaultRowHeight="12.75"/>
  <cols>
    <col min="1" max="1" width="8.8515625" style="7" customWidth="1"/>
    <col min="2" max="2" width="25.421875" style="7" customWidth="1"/>
    <col min="3" max="3" width="9.00390625" style="7" customWidth="1"/>
    <col min="4" max="4" width="37.57421875" style="7" customWidth="1"/>
    <col min="5" max="5" width="29.140625" style="7" customWidth="1"/>
    <col min="6" max="6" width="12.7109375" style="7" customWidth="1"/>
    <col min="7" max="7" width="17.28125" style="7" customWidth="1"/>
    <col min="8" max="8" width="10.421875" style="27" hidden="1" customWidth="1"/>
    <col min="9" max="9" width="60.28125" style="20" hidden="1" customWidth="1"/>
    <col min="10" max="10" width="33.00390625" style="20" hidden="1" customWidth="1"/>
    <col min="11" max="11" width="12.421875" style="20" hidden="1" customWidth="1"/>
    <col min="12" max="16384" width="9.140625" style="7" customWidth="1"/>
  </cols>
  <sheetData>
    <row r="1" spans="1:8" ht="24" customHeight="1">
      <c r="A1" s="144" t="s">
        <v>34</v>
      </c>
      <c r="B1" s="144"/>
      <c r="C1" s="145"/>
      <c r="D1" s="145"/>
      <c r="E1" s="145"/>
      <c r="F1" s="145"/>
      <c r="G1" s="145"/>
      <c r="H1" s="19"/>
    </row>
    <row r="2" spans="1:8" ht="21" customHeight="1">
      <c r="A2" s="146" t="s">
        <v>113</v>
      </c>
      <c r="B2" s="146"/>
      <c r="C2" s="147"/>
      <c r="D2" s="147"/>
      <c r="E2" s="147"/>
      <c r="F2" s="147"/>
      <c r="G2" s="147"/>
      <c r="H2" s="21"/>
    </row>
    <row r="3" spans="1:8" ht="25.5" customHeight="1">
      <c r="A3" s="148" t="s">
        <v>235</v>
      </c>
      <c r="B3" s="149"/>
      <c r="C3" s="149"/>
      <c r="D3" s="149"/>
      <c r="E3" s="149"/>
      <c r="F3" s="149"/>
      <c r="G3" s="149"/>
      <c r="H3" s="22"/>
    </row>
    <row r="4" spans="1:11" ht="24" customHeight="1">
      <c r="A4" s="33" t="s">
        <v>144</v>
      </c>
      <c r="B4" s="34"/>
      <c r="C4" s="35"/>
      <c r="D4" s="36"/>
      <c r="E4" s="36"/>
      <c r="F4" s="37"/>
      <c r="G4" s="37"/>
      <c r="H4" s="8" t="s">
        <v>89</v>
      </c>
      <c r="I4" s="9" t="s">
        <v>36</v>
      </c>
      <c r="J4" s="150" t="s">
        <v>77</v>
      </c>
      <c r="K4" s="150"/>
    </row>
    <row r="5" spans="1:11" ht="30.75" customHeight="1">
      <c r="A5" s="115" t="s">
        <v>30</v>
      </c>
      <c r="B5" s="115"/>
      <c r="C5" s="39" t="s">
        <v>31</v>
      </c>
      <c r="D5" s="39" t="s">
        <v>108</v>
      </c>
      <c r="E5" s="39" t="s">
        <v>109</v>
      </c>
      <c r="F5" s="38" t="s">
        <v>107</v>
      </c>
      <c r="G5" s="38" t="s">
        <v>29</v>
      </c>
      <c r="H5" s="28"/>
      <c r="I5" s="29"/>
      <c r="J5" s="29" t="s">
        <v>39</v>
      </c>
      <c r="K5" s="29" t="s">
        <v>40</v>
      </c>
    </row>
    <row r="6" spans="1:11" ht="60">
      <c r="A6" s="1" t="s">
        <v>157</v>
      </c>
      <c r="B6" s="2" t="s">
        <v>97</v>
      </c>
      <c r="C6" s="3" t="s">
        <v>186</v>
      </c>
      <c r="D6" s="4" t="s">
        <v>195</v>
      </c>
      <c r="E6" s="4" t="s">
        <v>223</v>
      </c>
      <c r="F6" s="5">
        <v>0.1667</v>
      </c>
      <c r="G6" s="69">
        <f aca="true" t="shared" si="0" ref="G6:G11">IF(C6="yes",(1*F6),IF(C6="no",(0*F6),""))</f>
        <v>0.1667</v>
      </c>
      <c r="H6" s="23" t="s">
        <v>79</v>
      </c>
      <c r="J6" s="20" t="s">
        <v>41</v>
      </c>
      <c r="K6" s="20" t="s">
        <v>42</v>
      </c>
    </row>
    <row r="7" spans="1:11" ht="60.75" customHeight="1">
      <c r="A7" s="1" t="s">
        <v>158</v>
      </c>
      <c r="B7" s="2" t="s">
        <v>110</v>
      </c>
      <c r="C7" s="3" t="s">
        <v>186</v>
      </c>
      <c r="D7" s="4" t="s">
        <v>196</v>
      </c>
      <c r="E7" s="4" t="s">
        <v>224</v>
      </c>
      <c r="F7" s="5">
        <v>0.1667</v>
      </c>
      <c r="G7" s="69">
        <f t="shared" si="0"/>
        <v>0.1667</v>
      </c>
      <c r="H7" s="23" t="s">
        <v>80</v>
      </c>
      <c r="J7" s="20" t="s">
        <v>43</v>
      </c>
      <c r="K7" s="20" t="s">
        <v>44</v>
      </c>
    </row>
    <row r="8" spans="1:7" ht="84">
      <c r="A8" s="1" t="s">
        <v>159</v>
      </c>
      <c r="B8" s="2" t="s">
        <v>111</v>
      </c>
      <c r="C8" s="3" t="s">
        <v>186</v>
      </c>
      <c r="D8" s="51" t="s">
        <v>25</v>
      </c>
      <c r="E8" s="4" t="s">
        <v>225</v>
      </c>
      <c r="F8" s="5">
        <v>0.1667</v>
      </c>
      <c r="G8" s="69">
        <f t="shared" si="0"/>
        <v>0.1667</v>
      </c>
    </row>
    <row r="9" spans="1:11" ht="66" customHeight="1">
      <c r="A9" s="1" t="s">
        <v>160</v>
      </c>
      <c r="B9" s="2" t="s">
        <v>112</v>
      </c>
      <c r="C9" s="3" t="s">
        <v>187</v>
      </c>
      <c r="D9" s="4" t="s">
        <v>197</v>
      </c>
      <c r="E9" s="4" t="s">
        <v>233</v>
      </c>
      <c r="F9" s="5">
        <v>0.1666</v>
      </c>
      <c r="G9" s="69">
        <f t="shared" si="0"/>
        <v>0</v>
      </c>
      <c r="H9" s="23" t="s">
        <v>82</v>
      </c>
      <c r="J9" s="20" t="s">
        <v>47</v>
      </c>
      <c r="K9" s="20" t="s">
        <v>48</v>
      </c>
    </row>
    <row r="10" spans="1:11" ht="180">
      <c r="A10" s="1" t="s">
        <v>161</v>
      </c>
      <c r="B10" s="2" t="s">
        <v>141</v>
      </c>
      <c r="C10" s="50" t="s">
        <v>186</v>
      </c>
      <c r="D10" s="4" t="s">
        <v>211</v>
      </c>
      <c r="E10" s="4" t="s">
        <v>226</v>
      </c>
      <c r="F10" s="5">
        <v>0.1667</v>
      </c>
      <c r="G10" s="69">
        <f t="shared" si="0"/>
        <v>0.1667</v>
      </c>
      <c r="H10" s="23" t="s">
        <v>83</v>
      </c>
      <c r="J10" s="20" t="s">
        <v>49</v>
      </c>
      <c r="K10" s="20" t="s">
        <v>50</v>
      </c>
    </row>
    <row r="11" spans="1:11" ht="100.5" customHeight="1">
      <c r="A11" s="12" t="s">
        <v>162</v>
      </c>
      <c r="B11" s="32" t="s">
        <v>142</v>
      </c>
      <c r="C11" s="50" t="s">
        <v>186</v>
      </c>
      <c r="D11" s="4" t="s">
        <v>198</v>
      </c>
      <c r="E11" s="51" t="s">
        <v>190</v>
      </c>
      <c r="F11" s="5">
        <v>0.1666</v>
      </c>
      <c r="G11" s="69">
        <f t="shared" si="0"/>
        <v>0.1666</v>
      </c>
      <c r="H11" s="23" t="s">
        <v>84</v>
      </c>
      <c r="I11" s="30" t="s">
        <v>105</v>
      </c>
      <c r="K11" s="20" t="s">
        <v>51</v>
      </c>
    </row>
    <row r="12" spans="3:11" ht="17.25" customHeight="1">
      <c r="C12" s="70"/>
      <c r="D12" s="70"/>
      <c r="E12" s="70"/>
      <c r="F12" s="70"/>
      <c r="G12" s="104"/>
      <c r="H12" s="23" t="s">
        <v>81</v>
      </c>
      <c r="I12" s="20" t="s">
        <v>37</v>
      </c>
      <c r="J12" s="20" t="s">
        <v>45</v>
      </c>
      <c r="K12" s="20" t="s">
        <v>46</v>
      </c>
    </row>
    <row r="13" spans="1:13" ht="12.75">
      <c r="A13" s="10"/>
      <c r="B13" s="11"/>
      <c r="C13" s="71"/>
      <c r="D13" s="72"/>
      <c r="E13" s="72"/>
      <c r="F13" s="73"/>
      <c r="G13" s="73"/>
      <c r="H13" s="24"/>
      <c r="L13" s="6"/>
      <c r="M13" s="6"/>
    </row>
    <row r="14" spans="1:11" ht="15">
      <c r="A14" s="40" t="s">
        <v>32</v>
      </c>
      <c r="B14" s="41"/>
      <c r="C14" s="74"/>
      <c r="D14" s="75"/>
      <c r="E14" s="75"/>
      <c r="F14" s="76" t="str">
        <f>IF(SUM(F6:F11)&lt;&gt;100%,"ERROR","100%")</f>
        <v>100%</v>
      </c>
      <c r="G14" s="76">
        <f>SUM(G6:G11)</f>
        <v>0.8333999999999999</v>
      </c>
      <c r="H14" s="14"/>
      <c r="I14" s="15"/>
      <c r="J14" s="15"/>
      <c r="K14" s="15"/>
    </row>
    <row r="15" spans="1:8" ht="14.25">
      <c r="A15" s="16"/>
      <c r="B15" s="17"/>
      <c r="C15" s="77"/>
      <c r="D15" s="78"/>
      <c r="E15" s="78"/>
      <c r="F15" s="79"/>
      <c r="G15" s="79"/>
      <c r="H15" s="25"/>
    </row>
    <row r="16" spans="1:11" ht="24" customHeight="1">
      <c r="A16" s="33" t="s">
        <v>145</v>
      </c>
      <c r="B16" s="42"/>
      <c r="C16" s="80"/>
      <c r="D16" s="81"/>
      <c r="E16" s="81"/>
      <c r="F16" s="82"/>
      <c r="G16" s="82"/>
      <c r="H16" s="8" t="s">
        <v>90</v>
      </c>
      <c r="I16" s="9" t="s">
        <v>36</v>
      </c>
      <c r="J16" s="150" t="s">
        <v>77</v>
      </c>
      <c r="K16" s="150"/>
    </row>
    <row r="17" spans="1:11" ht="30.75" customHeight="1">
      <c r="A17" s="115" t="s">
        <v>30</v>
      </c>
      <c r="B17" s="115"/>
      <c r="C17" s="83" t="s">
        <v>31</v>
      </c>
      <c r="D17" s="83" t="s">
        <v>108</v>
      </c>
      <c r="E17" s="83" t="s">
        <v>109</v>
      </c>
      <c r="F17" s="84" t="s">
        <v>107</v>
      </c>
      <c r="G17" s="84" t="s">
        <v>29</v>
      </c>
      <c r="H17" s="28"/>
      <c r="I17" s="29"/>
      <c r="J17" s="29" t="s">
        <v>39</v>
      </c>
      <c r="K17" s="29" t="s">
        <v>40</v>
      </c>
    </row>
    <row r="18" spans="1:11" ht="92.25" customHeight="1">
      <c r="A18" s="48" t="s">
        <v>148</v>
      </c>
      <c r="B18" s="49" t="s">
        <v>98</v>
      </c>
      <c r="C18" s="50" t="s">
        <v>186</v>
      </c>
      <c r="D18" s="51" t="s">
        <v>199</v>
      </c>
      <c r="E18" s="51" t="s">
        <v>221</v>
      </c>
      <c r="F18" s="52">
        <v>0.1111</v>
      </c>
      <c r="G18" s="85">
        <f aca="true" t="shared" si="1" ref="G18:G26">IF(C18="yes",(1*F18),IF(C18="no",(0*F18),""))</f>
        <v>0.1111</v>
      </c>
      <c r="H18" s="23">
        <v>1</v>
      </c>
      <c r="J18" s="20" t="s">
        <v>52</v>
      </c>
      <c r="K18" s="20" t="s">
        <v>53</v>
      </c>
    </row>
    <row r="19" spans="1:10" ht="156">
      <c r="A19" s="48" t="s">
        <v>149</v>
      </c>
      <c r="B19" s="49" t="s">
        <v>106</v>
      </c>
      <c r="C19" s="50" t="s">
        <v>187</v>
      </c>
      <c r="D19" s="51" t="s">
        <v>26</v>
      </c>
      <c r="E19" s="51"/>
      <c r="F19" s="52">
        <v>0.1111</v>
      </c>
      <c r="G19" s="85">
        <f t="shared" si="1"/>
        <v>0</v>
      </c>
      <c r="H19" s="23" t="s">
        <v>80</v>
      </c>
      <c r="I19" s="30" t="s">
        <v>93</v>
      </c>
      <c r="J19" s="20" t="s">
        <v>54</v>
      </c>
    </row>
    <row r="20" spans="1:11" s="56" customFormat="1" ht="114" customHeight="1">
      <c r="A20" s="48" t="s">
        <v>150</v>
      </c>
      <c r="B20" s="49" t="s">
        <v>114</v>
      </c>
      <c r="C20" s="50" t="s">
        <v>186</v>
      </c>
      <c r="D20" s="54" t="s">
        <v>200</v>
      </c>
      <c r="E20" s="53" t="s">
        <v>227</v>
      </c>
      <c r="F20" s="52">
        <v>0.1111</v>
      </c>
      <c r="G20" s="85">
        <f t="shared" si="1"/>
        <v>0.1111</v>
      </c>
      <c r="H20" s="31" t="s">
        <v>81</v>
      </c>
      <c r="I20" s="55"/>
      <c r="J20" s="55" t="s">
        <v>52</v>
      </c>
      <c r="K20" s="55" t="s">
        <v>55</v>
      </c>
    </row>
    <row r="21" spans="1:11" s="56" customFormat="1" ht="228" customHeight="1">
      <c r="A21" s="48" t="s">
        <v>151</v>
      </c>
      <c r="B21" s="49" t="s">
        <v>115</v>
      </c>
      <c r="C21" s="50" t="s">
        <v>186</v>
      </c>
      <c r="D21" s="51" t="s">
        <v>201</v>
      </c>
      <c r="E21" s="51" t="s">
        <v>228</v>
      </c>
      <c r="F21" s="52">
        <v>0.1111</v>
      </c>
      <c r="G21" s="85">
        <f t="shared" si="1"/>
        <v>0.1111</v>
      </c>
      <c r="H21" s="31">
        <v>4</v>
      </c>
      <c r="I21" s="55"/>
      <c r="J21" s="55"/>
      <c r="K21" s="55" t="s">
        <v>56</v>
      </c>
    </row>
    <row r="22" spans="1:11" s="56" customFormat="1" ht="89.25" customHeight="1">
      <c r="A22" s="48" t="s">
        <v>152</v>
      </c>
      <c r="B22" s="49" t="s">
        <v>116</v>
      </c>
      <c r="C22" s="50" t="s">
        <v>186</v>
      </c>
      <c r="D22" s="51" t="s">
        <v>229</v>
      </c>
      <c r="E22" s="51" t="s">
        <v>202</v>
      </c>
      <c r="F22" s="52">
        <v>0.1111</v>
      </c>
      <c r="G22" s="85">
        <f t="shared" si="1"/>
        <v>0.1111</v>
      </c>
      <c r="H22" s="31" t="s">
        <v>83</v>
      </c>
      <c r="I22" s="55"/>
      <c r="J22" s="55" t="s">
        <v>57</v>
      </c>
      <c r="K22" s="55" t="s">
        <v>58</v>
      </c>
    </row>
    <row r="23" spans="1:11" s="56" customFormat="1" ht="96">
      <c r="A23" s="48" t="s">
        <v>153</v>
      </c>
      <c r="B23" s="49" t="s">
        <v>117</v>
      </c>
      <c r="C23" s="50" t="s">
        <v>187</v>
      </c>
      <c r="D23" s="51" t="s">
        <v>203</v>
      </c>
      <c r="E23" s="51" t="s">
        <v>215</v>
      </c>
      <c r="F23" s="52">
        <v>0.1111</v>
      </c>
      <c r="G23" s="85">
        <f t="shared" si="1"/>
        <v>0</v>
      </c>
      <c r="H23" s="31" t="s">
        <v>84</v>
      </c>
      <c r="I23" s="55" t="s">
        <v>38</v>
      </c>
      <c r="J23" s="55" t="s">
        <v>59</v>
      </c>
      <c r="K23" s="55"/>
    </row>
    <row r="24" spans="1:11" s="56" customFormat="1" ht="96">
      <c r="A24" s="48" t="s">
        <v>154</v>
      </c>
      <c r="B24" s="49" t="s">
        <v>118</v>
      </c>
      <c r="C24" s="50" t="s">
        <v>186</v>
      </c>
      <c r="D24" s="51" t="s">
        <v>204</v>
      </c>
      <c r="E24" s="51" t="s">
        <v>194</v>
      </c>
      <c r="F24" s="52">
        <v>0.1111</v>
      </c>
      <c r="G24" s="85">
        <f t="shared" si="1"/>
        <v>0.1111</v>
      </c>
      <c r="H24" s="31"/>
      <c r="I24" s="55"/>
      <c r="J24" s="55"/>
      <c r="K24" s="55"/>
    </row>
    <row r="25" spans="1:11" s="56" customFormat="1" ht="69" customHeight="1">
      <c r="A25" s="31" t="s">
        <v>155</v>
      </c>
      <c r="B25" s="49" t="s">
        <v>119</v>
      </c>
      <c r="C25" s="50" t="s">
        <v>186</v>
      </c>
      <c r="D25" s="51" t="s">
        <v>212</v>
      </c>
      <c r="E25" s="51" t="s">
        <v>191</v>
      </c>
      <c r="F25" s="52">
        <v>0.1111</v>
      </c>
      <c r="G25" s="85">
        <f t="shared" si="1"/>
        <v>0.1111</v>
      </c>
      <c r="H25" s="31"/>
      <c r="I25" s="55"/>
      <c r="J25" s="55"/>
      <c r="K25" s="55"/>
    </row>
    <row r="26" spans="1:11" s="56" customFormat="1" ht="139.5" customHeight="1">
      <c r="A26" s="31" t="s">
        <v>156</v>
      </c>
      <c r="B26" s="49" t="s">
        <v>143</v>
      </c>
      <c r="C26" s="50" t="s">
        <v>187</v>
      </c>
      <c r="D26" s="51" t="s">
        <v>205</v>
      </c>
      <c r="E26" s="51" t="s">
        <v>206</v>
      </c>
      <c r="F26" s="52">
        <v>0.1112</v>
      </c>
      <c r="G26" s="85">
        <f t="shared" si="1"/>
        <v>0</v>
      </c>
      <c r="H26" s="31"/>
      <c r="I26" s="55"/>
      <c r="J26" s="55"/>
      <c r="K26" s="55"/>
    </row>
    <row r="27" spans="1:8" ht="12.75">
      <c r="A27" s="13"/>
      <c r="B27" s="18"/>
      <c r="C27" s="71"/>
      <c r="D27" s="72"/>
      <c r="E27" s="72"/>
      <c r="F27" s="73"/>
      <c r="G27" s="73"/>
      <c r="H27" s="24"/>
    </row>
    <row r="28" spans="1:11" ht="15" customHeight="1">
      <c r="A28" s="40" t="s">
        <v>32</v>
      </c>
      <c r="B28" s="41"/>
      <c r="C28" s="74"/>
      <c r="D28" s="75"/>
      <c r="E28" s="75"/>
      <c r="F28" s="76" t="str">
        <f>IF(SUM(F18:F26)&lt;&gt;100%,"ERROR","100%")</f>
        <v>100%</v>
      </c>
      <c r="G28" s="76">
        <f>SUM(G18:G26)</f>
        <v>0.6666</v>
      </c>
      <c r="H28" s="14"/>
      <c r="I28" s="15"/>
      <c r="J28" s="15"/>
      <c r="K28" s="15"/>
    </row>
    <row r="29" spans="1:8" ht="14.25">
      <c r="A29" s="16"/>
      <c r="B29" s="17"/>
      <c r="C29" s="77"/>
      <c r="D29" s="78"/>
      <c r="E29" s="78"/>
      <c r="F29" s="79"/>
      <c r="G29" s="79"/>
      <c r="H29" s="25"/>
    </row>
    <row r="30" spans="1:11" ht="24" customHeight="1">
      <c r="A30" s="33" t="s">
        <v>146</v>
      </c>
      <c r="B30" s="42"/>
      <c r="C30" s="80"/>
      <c r="D30" s="81"/>
      <c r="E30" s="81"/>
      <c r="F30" s="82"/>
      <c r="G30" s="82"/>
      <c r="H30" s="8" t="s">
        <v>91</v>
      </c>
      <c r="I30" s="9" t="s">
        <v>36</v>
      </c>
      <c r="J30" s="150" t="s">
        <v>77</v>
      </c>
      <c r="K30" s="150"/>
    </row>
    <row r="31" spans="1:11" ht="30.75" customHeight="1">
      <c r="A31" s="115" t="s">
        <v>30</v>
      </c>
      <c r="B31" s="115"/>
      <c r="C31" s="83" t="s">
        <v>31</v>
      </c>
      <c r="D31" s="83" t="s">
        <v>108</v>
      </c>
      <c r="E31" s="83" t="s">
        <v>109</v>
      </c>
      <c r="F31" s="84" t="s">
        <v>107</v>
      </c>
      <c r="G31" s="84" t="s">
        <v>29</v>
      </c>
      <c r="H31" s="28"/>
      <c r="I31" s="29"/>
      <c r="J31" s="29" t="s">
        <v>39</v>
      </c>
      <c r="K31" s="29" t="s">
        <v>40</v>
      </c>
    </row>
    <row r="32" spans="1:11" s="56" customFormat="1" ht="99" customHeight="1">
      <c r="A32" s="48" t="s">
        <v>163</v>
      </c>
      <c r="B32" s="49" t="s">
        <v>121</v>
      </c>
      <c r="C32" s="50" t="s">
        <v>186</v>
      </c>
      <c r="D32" s="51" t="s">
        <v>174</v>
      </c>
      <c r="E32" s="51" t="s">
        <v>230</v>
      </c>
      <c r="F32" s="52">
        <f>1/11</f>
        <v>0.09090909090909091</v>
      </c>
      <c r="G32" s="85">
        <f aca="true" t="shared" si="2" ref="G32:G38">IF(C32="yes",(1*F32),IF(C32="no",(0*F32),""))</f>
        <v>0.09090909090909091</v>
      </c>
      <c r="H32" s="31">
        <v>1</v>
      </c>
      <c r="I32" s="57" t="s">
        <v>94</v>
      </c>
      <c r="J32" s="55"/>
      <c r="K32" s="55" t="s">
        <v>60</v>
      </c>
    </row>
    <row r="33" spans="1:11" s="56" customFormat="1" ht="112.5" customHeight="1">
      <c r="A33" s="48" t="s">
        <v>164</v>
      </c>
      <c r="B33" s="49" t="s">
        <v>122</v>
      </c>
      <c r="C33" s="50" t="s">
        <v>186</v>
      </c>
      <c r="D33" s="103" t="s">
        <v>207</v>
      </c>
      <c r="E33" s="104" t="s">
        <v>192</v>
      </c>
      <c r="F33" s="52">
        <f>1/11</f>
        <v>0.09090909090909091</v>
      </c>
      <c r="G33" s="85">
        <f t="shared" si="2"/>
        <v>0.09090909090909091</v>
      </c>
      <c r="H33" s="31">
        <v>2</v>
      </c>
      <c r="I33" s="55"/>
      <c r="J33" s="55"/>
      <c r="K33" s="55" t="s">
        <v>61</v>
      </c>
    </row>
    <row r="34" spans="1:11" s="56" customFormat="1" ht="120">
      <c r="A34" s="48" t="s">
        <v>165</v>
      </c>
      <c r="B34" s="49" t="s">
        <v>99</v>
      </c>
      <c r="C34" s="50" t="s">
        <v>187</v>
      </c>
      <c r="D34" s="51" t="s">
        <v>217</v>
      </c>
      <c r="E34" s="51" t="s">
        <v>216</v>
      </c>
      <c r="F34" s="52">
        <f>1/11</f>
        <v>0.09090909090909091</v>
      </c>
      <c r="G34" s="85">
        <f t="shared" si="2"/>
        <v>0</v>
      </c>
      <c r="H34" s="31">
        <v>3</v>
      </c>
      <c r="I34" s="55"/>
      <c r="J34" s="55"/>
      <c r="K34" s="55" t="s">
        <v>62</v>
      </c>
    </row>
    <row r="35" spans="1:11" s="56" customFormat="1" ht="108">
      <c r="A35" s="48" t="s">
        <v>166</v>
      </c>
      <c r="B35" s="49" t="s">
        <v>123</v>
      </c>
      <c r="C35" s="50" t="s">
        <v>187</v>
      </c>
      <c r="D35" s="51" t="s">
        <v>0</v>
      </c>
      <c r="E35" s="51" t="s">
        <v>218</v>
      </c>
      <c r="F35" s="52">
        <f aca="true" t="shared" si="3" ref="F35:F42">1/11</f>
        <v>0.09090909090909091</v>
      </c>
      <c r="G35" s="85">
        <f t="shared" si="2"/>
        <v>0</v>
      </c>
      <c r="H35" s="31">
        <v>4</v>
      </c>
      <c r="I35" s="55"/>
      <c r="J35" s="58"/>
      <c r="K35" s="55" t="s">
        <v>63</v>
      </c>
    </row>
    <row r="36" spans="1:11" s="56" customFormat="1" ht="102" customHeight="1">
      <c r="A36" s="48" t="s">
        <v>167</v>
      </c>
      <c r="B36" s="49" t="s">
        <v>100</v>
      </c>
      <c r="C36" s="50" t="s">
        <v>187</v>
      </c>
      <c r="D36" s="105" t="s">
        <v>189</v>
      </c>
      <c r="E36" s="51" t="s">
        <v>218</v>
      </c>
      <c r="F36" s="52">
        <f t="shared" si="3"/>
        <v>0.09090909090909091</v>
      </c>
      <c r="G36" s="85">
        <f t="shared" si="2"/>
        <v>0</v>
      </c>
      <c r="H36" s="31">
        <v>5</v>
      </c>
      <c r="I36" s="55"/>
      <c r="J36" s="55"/>
      <c r="K36" s="55" t="s">
        <v>64</v>
      </c>
    </row>
    <row r="37" spans="1:11" s="56" customFormat="1" ht="50.25" customHeight="1">
      <c r="A37" s="48" t="s">
        <v>168</v>
      </c>
      <c r="B37" s="49" t="s">
        <v>33</v>
      </c>
      <c r="C37" s="50" t="s">
        <v>187</v>
      </c>
      <c r="D37" s="51" t="s">
        <v>20</v>
      </c>
      <c r="E37" s="51" t="s">
        <v>220</v>
      </c>
      <c r="F37" s="52">
        <f t="shared" si="3"/>
        <v>0.09090909090909091</v>
      </c>
      <c r="G37" s="85">
        <f t="shared" si="2"/>
        <v>0</v>
      </c>
      <c r="H37" s="31">
        <v>8</v>
      </c>
      <c r="I37" s="55"/>
      <c r="J37" s="55"/>
      <c r="K37" s="55" t="s">
        <v>78</v>
      </c>
    </row>
    <row r="38" spans="1:11" s="56" customFormat="1" ht="121.5" customHeight="1">
      <c r="A38" s="48" t="s">
        <v>169</v>
      </c>
      <c r="B38" s="49" t="s">
        <v>101</v>
      </c>
      <c r="C38" s="50" t="s">
        <v>186</v>
      </c>
      <c r="D38" s="51" t="s">
        <v>21</v>
      </c>
      <c r="E38" s="51" t="s">
        <v>222</v>
      </c>
      <c r="F38" s="52">
        <f t="shared" si="3"/>
        <v>0.09090909090909091</v>
      </c>
      <c r="G38" s="85">
        <f t="shared" si="2"/>
        <v>0.09090909090909091</v>
      </c>
      <c r="H38" s="31"/>
      <c r="I38" s="55"/>
      <c r="J38" s="55"/>
      <c r="K38" s="55"/>
    </row>
    <row r="39" spans="1:11" s="56" customFormat="1" ht="72">
      <c r="A39" s="31" t="s">
        <v>170</v>
      </c>
      <c r="B39" s="49" t="s">
        <v>124</v>
      </c>
      <c r="C39" s="50" t="s">
        <v>187</v>
      </c>
      <c r="D39" s="51" t="s">
        <v>1</v>
      </c>
      <c r="E39" s="51"/>
      <c r="F39" s="52">
        <f t="shared" si="3"/>
        <v>0.09090909090909091</v>
      </c>
      <c r="G39" s="85">
        <f>IF(C39="yes",(1*F39),IF(C39="no",(0*F39),""))</f>
        <v>0</v>
      </c>
      <c r="H39" s="31" t="s">
        <v>85</v>
      </c>
      <c r="I39" s="55"/>
      <c r="J39" s="55" t="s">
        <v>65</v>
      </c>
      <c r="K39" s="55" t="s">
        <v>95</v>
      </c>
    </row>
    <row r="40" spans="1:11" s="56" customFormat="1" ht="126.75" customHeight="1">
      <c r="A40" s="31" t="s">
        <v>171</v>
      </c>
      <c r="B40" s="49" t="s">
        <v>35</v>
      </c>
      <c r="C40" s="50" t="s">
        <v>186</v>
      </c>
      <c r="D40" s="51" t="s">
        <v>219</v>
      </c>
      <c r="E40" s="54" t="s">
        <v>208</v>
      </c>
      <c r="F40" s="52">
        <f t="shared" si="3"/>
        <v>0.09090909090909091</v>
      </c>
      <c r="G40" s="85">
        <f>IF(C40="yes",(1*F40),IF(C40="no",(0*F40),""))</f>
        <v>0.09090909090909091</v>
      </c>
      <c r="H40" s="31" t="s">
        <v>86</v>
      </c>
      <c r="I40" s="55"/>
      <c r="J40" s="55"/>
      <c r="K40" s="55" t="s">
        <v>66</v>
      </c>
    </row>
    <row r="41" spans="1:11" s="56" customFormat="1" ht="120">
      <c r="A41" s="31" t="s">
        <v>172</v>
      </c>
      <c r="B41" s="49" t="s">
        <v>102</v>
      </c>
      <c r="C41" s="50" t="s">
        <v>187</v>
      </c>
      <c r="D41" s="51" t="s">
        <v>22</v>
      </c>
      <c r="E41" s="51" t="s">
        <v>2</v>
      </c>
      <c r="F41" s="52">
        <f t="shared" si="3"/>
        <v>0.09090909090909091</v>
      </c>
      <c r="G41" s="85">
        <f>IF(C41="yes",(1*F41),IF(C41="no",(0*F41),""))</f>
        <v>0</v>
      </c>
      <c r="H41" s="31" t="s">
        <v>87</v>
      </c>
      <c r="I41" s="55"/>
      <c r="J41" s="55" t="s">
        <v>52</v>
      </c>
      <c r="K41" s="55"/>
    </row>
    <row r="42" spans="1:11" s="56" customFormat="1" ht="180">
      <c r="A42" s="31" t="s">
        <v>173</v>
      </c>
      <c r="B42" s="49" t="s">
        <v>103</v>
      </c>
      <c r="C42" s="50" t="s">
        <v>186</v>
      </c>
      <c r="D42" s="51" t="s">
        <v>3</v>
      </c>
      <c r="E42" s="51" t="s">
        <v>231</v>
      </c>
      <c r="F42" s="52">
        <f t="shared" si="3"/>
        <v>0.09090909090909091</v>
      </c>
      <c r="G42" s="85">
        <f>IF(C42="yes",(1*F42),IF(C42="no",(0*F42),""))</f>
        <v>0.09090909090909091</v>
      </c>
      <c r="H42" s="31" t="s">
        <v>88</v>
      </c>
      <c r="I42" s="55"/>
      <c r="J42" s="55" t="s">
        <v>67</v>
      </c>
      <c r="K42" s="55" t="s">
        <v>68</v>
      </c>
    </row>
    <row r="43" spans="1:8" ht="12.75">
      <c r="A43" s="46"/>
      <c r="B43" s="47"/>
      <c r="C43" s="86"/>
      <c r="D43" s="87"/>
      <c r="E43" s="87"/>
      <c r="F43" s="88"/>
      <c r="G43" s="88"/>
      <c r="H43" s="24"/>
    </row>
    <row r="44" spans="1:11" ht="15" customHeight="1">
      <c r="A44" s="40" t="s">
        <v>32</v>
      </c>
      <c r="B44" s="41"/>
      <c r="C44" s="74"/>
      <c r="D44" s="75"/>
      <c r="E44" s="75"/>
      <c r="F44" s="76" t="str">
        <f>IF(SUM(F32:F42)&lt;&gt;100%,"ERROR","100%")</f>
        <v>100%</v>
      </c>
      <c r="G44" s="76">
        <f>SUM(G32:G42)</f>
        <v>0.4545454545454546</v>
      </c>
      <c r="H44" s="14"/>
      <c r="I44" s="15"/>
      <c r="J44" s="15"/>
      <c r="K44" s="15"/>
    </row>
    <row r="45" spans="1:8" ht="14.25">
      <c r="A45" s="43"/>
      <c r="B45" s="44"/>
      <c r="C45" s="89"/>
      <c r="D45" s="90"/>
      <c r="E45" s="90"/>
      <c r="F45" s="91"/>
      <c r="G45" s="91"/>
      <c r="H45" s="25"/>
    </row>
    <row r="46" spans="1:11" ht="24" customHeight="1">
      <c r="A46" s="33" t="s">
        <v>120</v>
      </c>
      <c r="B46" s="42"/>
      <c r="C46" s="92"/>
      <c r="D46" s="93"/>
      <c r="E46" s="81"/>
      <c r="F46" s="82"/>
      <c r="G46" s="82"/>
      <c r="H46" s="8" t="s">
        <v>92</v>
      </c>
      <c r="I46" s="9" t="s">
        <v>36</v>
      </c>
      <c r="J46" s="150" t="s">
        <v>77</v>
      </c>
      <c r="K46" s="150"/>
    </row>
    <row r="47" spans="1:11" ht="30">
      <c r="A47" s="115" t="s">
        <v>30</v>
      </c>
      <c r="B47" s="115"/>
      <c r="C47" s="83" t="s">
        <v>31</v>
      </c>
      <c r="D47" s="83" t="s">
        <v>108</v>
      </c>
      <c r="E47" s="83" t="s">
        <v>109</v>
      </c>
      <c r="F47" s="84" t="s">
        <v>107</v>
      </c>
      <c r="G47" s="84" t="s">
        <v>29</v>
      </c>
      <c r="H47" s="28"/>
      <c r="I47" s="29"/>
      <c r="J47" s="29" t="s">
        <v>39</v>
      </c>
      <c r="K47" s="29" t="s">
        <v>40</v>
      </c>
    </row>
    <row r="48" spans="1:11" ht="113.25" customHeight="1">
      <c r="A48" s="48">
        <v>1</v>
      </c>
      <c r="B48" s="59" t="s">
        <v>126</v>
      </c>
      <c r="C48" s="50" t="s">
        <v>213</v>
      </c>
      <c r="D48" s="51" t="s">
        <v>4</v>
      </c>
      <c r="E48" s="51" t="s">
        <v>232</v>
      </c>
      <c r="F48" s="52">
        <v>0.25</v>
      </c>
      <c r="G48" s="85">
        <f>IF(C48="yes",(1*F48),IF(C48="no",(0*F48),IF(C48="small extent",(0.33*F48),IF(C48="large extent",(0.67*F48),""))))</f>
        <v>0.0825</v>
      </c>
      <c r="H48" s="26">
        <v>1</v>
      </c>
      <c r="J48" s="20" t="s">
        <v>69</v>
      </c>
      <c r="K48" s="20" t="s">
        <v>70</v>
      </c>
    </row>
    <row r="49" spans="1:11" ht="14.25" customHeight="1">
      <c r="A49" s="48"/>
      <c r="B49" s="60" t="s">
        <v>127</v>
      </c>
      <c r="C49" s="139" t="s">
        <v>176</v>
      </c>
      <c r="D49" s="140"/>
      <c r="E49" s="140"/>
      <c r="F49" s="140"/>
      <c r="G49" s="141"/>
      <c r="H49" s="26">
        <v>2</v>
      </c>
      <c r="J49" s="20" t="s">
        <v>69</v>
      </c>
      <c r="K49" s="20" t="s">
        <v>71</v>
      </c>
    </row>
    <row r="50" spans="1:11" ht="16.5" customHeight="1">
      <c r="A50" s="48"/>
      <c r="B50" s="61" t="s">
        <v>128</v>
      </c>
      <c r="C50" s="106" t="s">
        <v>5</v>
      </c>
      <c r="D50" s="125"/>
      <c r="E50" s="125"/>
      <c r="F50" s="107"/>
      <c r="G50" s="123"/>
      <c r="H50" s="26">
        <v>3</v>
      </c>
      <c r="J50" s="20" t="s">
        <v>69</v>
      </c>
      <c r="K50" s="20" t="s">
        <v>72</v>
      </c>
    </row>
    <row r="51" spans="1:11" ht="32.25" customHeight="1">
      <c r="A51" s="48"/>
      <c r="B51" s="62" t="s">
        <v>129</v>
      </c>
      <c r="C51" s="116" t="s">
        <v>175</v>
      </c>
      <c r="D51" s="142"/>
      <c r="E51" s="142"/>
      <c r="F51" s="142"/>
      <c r="G51" s="143"/>
      <c r="H51" s="26">
        <v>4</v>
      </c>
      <c r="J51" s="20" t="s">
        <v>73</v>
      </c>
      <c r="K51" s="20" t="s">
        <v>74</v>
      </c>
    </row>
    <row r="52" spans="1:11" ht="13.5" customHeight="1">
      <c r="A52" s="48"/>
      <c r="B52" s="60" t="s">
        <v>130</v>
      </c>
      <c r="C52" s="139" t="s">
        <v>6</v>
      </c>
      <c r="D52" s="140"/>
      <c r="E52" s="140"/>
      <c r="F52" s="140"/>
      <c r="G52" s="141"/>
      <c r="H52" s="23" t="s">
        <v>83</v>
      </c>
      <c r="I52" s="20" t="s">
        <v>96</v>
      </c>
      <c r="J52" s="20" t="s">
        <v>75</v>
      </c>
      <c r="K52" s="20" t="s">
        <v>76</v>
      </c>
    </row>
    <row r="53" spans="1:8" ht="14.25" customHeight="1">
      <c r="A53" s="48"/>
      <c r="B53" s="61" t="s">
        <v>128</v>
      </c>
      <c r="C53" s="122" t="s">
        <v>7</v>
      </c>
      <c r="D53" s="107"/>
      <c r="E53" s="107"/>
      <c r="F53" s="107"/>
      <c r="G53" s="123"/>
      <c r="H53" s="23"/>
    </row>
    <row r="54" spans="1:8" ht="22.5">
      <c r="A54" s="48"/>
      <c r="B54" s="62" t="s">
        <v>129</v>
      </c>
      <c r="C54" s="124" t="s">
        <v>177</v>
      </c>
      <c r="D54" s="112"/>
      <c r="E54" s="112"/>
      <c r="F54" s="112"/>
      <c r="G54" s="113"/>
      <c r="H54" s="24"/>
    </row>
    <row r="55" spans="1:11" ht="15">
      <c r="A55" s="48"/>
      <c r="B55" s="60" t="s">
        <v>27</v>
      </c>
      <c r="C55" s="139" t="s">
        <v>8</v>
      </c>
      <c r="D55" s="140"/>
      <c r="E55" s="140"/>
      <c r="F55" s="140"/>
      <c r="G55" s="141"/>
      <c r="H55" s="14"/>
      <c r="I55" s="15"/>
      <c r="J55" s="15"/>
      <c r="K55" s="15"/>
    </row>
    <row r="56" spans="1:7" ht="12.75">
      <c r="A56" s="48"/>
      <c r="B56" s="61" t="s">
        <v>128</v>
      </c>
      <c r="C56" s="106" t="s">
        <v>9</v>
      </c>
      <c r="D56" s="125"/>
      <c r="E56" s="125"/>
      <c r="F56" s="107"/>
      <c r="G56" s="123"/>
    </row>
    <row r="57" spans="1:7" ht="22.5">
      <c r="A57" s="48"/>
      <c r="B57" s="62" t="s">
        <v>129</v>
      </c>
      <c r="C57" s="116" t="s">
        <v>10</v>
      </c>
      <c r="D57" s="117"/>
      <c r="E57" s="117"/>
      <c r="F57" s="117"/>
      <c r="G57" s="118"/>
    </row>
    <row r="58" spans="2:7" ht="15" customHeight="1">
      <c r="B58" s="60" t="s">
        <v>178</v>
      </c>
      <c r="C58" s="126" t="s">
        <v>11</v>
      </c>
      <c r="D58" s="127"/>
      <c r="E58" s="127"/>
      <c r="F58" s="127"/>
      <c r="G58" s="128"/>
    </row>
    <row r="59" spans="2:7" ht="12.75">
      <c r="B59" s="61" t="s">
        <v>128</v>
      </c>
      <c r="C59" s="129" t="s">
        <v>12</v>
      </c>
      <c r="D59" s="130"/>
      <c r="E59" s="130"/>
      <c r="F59" s="131"/>
      <c r="G59" s="132"/>
    </row>
    <row r="60" spans="2:11" s="56" customFormat="1" ht="49.5" customHeight="1">
      <c r="B60" s="62" t="s">
        <v>129</v>
      </c>
      <c r="C60" s="133" t="s">
        <v>13</v>
      </c>
      <c r="D60" s="134"/>
      <c r="E60" s="134"/>
      <c r="F60" s="134"/>
      <c r="G60" s="135"/>
      <c r="H60" s="102"/>
      <c r="I60" s="55"/>
      <c r="J60" s="55"/>
      <c r="K60" s="55"/>
    </row>
    <row r="61" spans="2:7" ht="12.75">
      <c r="B61" s="60" t="s">
        <v>179</v>
      </c>
      <c r="C61" s="126" t="s">
        <v>180</v>
      </c>
      <c r="D61" s="136"/>
      <c r="E61" s="136"/>
      <c r="F61" s="136"/>
      <c r="G61" s="137"/>
    </row>
    <row r="62" spans="2:7" ht="12.75">
      <c r="B62" s="61" t="s">
        <v>128</v>
      </c>
      <c r="C62" s="138" t="s">
        <v>181</v>
      </c>
      <c r="D62" s="130"/>
      <c r="E62" s="130"/>
      <c r="F62" s="131"/>
      <c r="G62" s="132"/>
    </row>
    <row r="63" spans="2:7" ht="79.5" customHeight="1">
      <c r="B63" s="62" t="s">
        <v>129</v>
      </c>
      <c r="C63" s="151" t="s">
        <v>28</v>
      </c>
      <c r="D63" s="152"/>
      <c r="E63" s="152"/>
      <c r="F63" s="152"/>
      <c r="G63" s="153"/>
    </row>
    <row r="64" spans="2:7" ht="22.5">
      <c r="B64" s="99" t="s">
        <v>182</v>
      </c>
      <c r="C64" s="139" t="s">
        <v>14</v>
      </c>
      <c r="D64" s="140"/>
      <c r="E64" s="140"/>
      <c r="F64" s="140"/>
      <c r="G64" s="141"/>
    </row>
    <row r="65" spans="2:7" ht="12.75">
      <c r="B65" s="100" t="s">
        <v>128</v>
      </c>
      <c r="C65" s="106" t="s">
        <v>15</v>
      </c>
      <c r="D65" s="125"/>
      <c r="E65" s="125"/>
      <c r="F65" s="107"/>
      <c r="G65" s="123"/>
    </row>
    <row r="66" spans="2:7" ht="61.5" customHeight="1">
      <c r="B66" s="101" t="s">
        <v>129</v>
      </c>
      <c r="C66" s="151" t="s">
        <v>23</v>
      </c>
      <c r="D66" s="152"/>
      <c r="E66" s="152"/>
      <c r="F66" s="152"/>
      <c r="G66" s="153"/>
    </row>
    <row r="67" spans="2:7" ht="22.5">
      <c r="B67" s="99" t="s">
        <v>183</v>
      </c>
      <c r="C67" s="139" t="s">
        <v>16</v>
      </c>
      <c r="D67" s="140"/>
      <c r="E67" s="140"/>
      <c r="F67" s="140"/>
      <c r="G67" s="141"/>
    </row>
    <row r="68" spans="2:7" ht="12.75">
      <c r="B68" s="100" t="s">
        <v>128</v>
      </c>
      <c r="C68" s="106" t="s">
        <v>17</v>
      </c>
      <c r="D68" s="125"/>
      <c r="E68" s="125"/>
      <c r="F68" s="107"/>
      <c r="G68" s="123"/>
    </row>
    <row r="69" spans="2:7" ht="65.25" customHeight="1">
      <c r="B69" s="101" t="s">
        <v>129</v>
      </c>
      <c r="C69" s="151" t="s">
        <v>184</v>
      </c>
      <c r="D69" s="152"/>
      <c r="E69" s="152"/>
      <c r="F69" s="152"/>
      <c r="G69" s="153"/>
    </row>
    <row r="70" spans="2:7" ht="22.5">
      <c r="B70" s="99" t="s">
        <v>185</v>
      </c>
      <c r="C70" s="139" t="s">
        <v>18</v>
      </c>
      <c r="D70" s="140"/>
      <c r="E70" s="140"/>
      <c r="F70" s="140"/>
      <c r="G70" s="141"/>
    </row>
    <row r="71" spans="2:7" ht="12.75">
      <c r="B71" s="100" t="s">
        <v>128</v>
      </c>
      <c r="C71" s="106" t="s">
        <v>19</v>
      </c>
      <c r="D71" s="125"/>
      <c r="E71" s="125"/>
      <c r="F71" s="107"/>
      <c r="G71" s="123"/>
    </row>
    <row r="72" spans="2:7" ht="81.75" customHeight="1">
      <c r="B72" s="101" t="s">
        <v>129</v>
      </c>
      <c r="C72" s="151" t="s">
        <v>24</v>
      </c>
      <c r="D72" s="152"/>
      <c r="E72" s="152"/>
      <c r="F72" s="152"/>
      <c r="G72" s="153"/>
    </row>
    <row r="73" spans="1:7" ht="33.75">
      <c r="A73" s="63">
        <v>2</v>
      </c>
      <c r="B73" s="64" t="s">
        <v>131</v>
      </c>
      <c r="C73" s="50" t="s">
        <v>187</v>
      </c>
      <c r="D73" s="51" t="s">
        <v>210</v>
      </c>
      <c r="E73" s="51"/>
      <c r="F73" s="52">
        <v>0.25</v>
      </c>
      <c r="G73" s="85">
        <f>IF(C73="yes",(1*F73),IF(C73="no",(0*F73),IF(C73="small extent",(0.33*F73),IF(C73="large extent",(0.67*F73),""))))</f>
        <v>0</v>
      </c>
    </row>
    <row r="74" spans="1:7" ht="12.75">
      <c r="A74" s="48"/>
      <c r="B74" s="60" t="s">
        <v>132</v>
      </c>
      <c r="C74" s="119"/>
      <c r="D74" s="120"/>
      <c r="E74" s="120"/>
      <c r="F74" s="120"/>
      <c r="G74" s="121"/>
    </row>
    <row r="75" spans="1:7" ht="12.75">
      <c r="A75" s="48"/>
      <c r="B75" s="61" t="s">
        <v>133</v>
      </c>
      <c r="C75" s="108"/>
      <c r="D75" s="109"/>
      <c r="E75" s="109"/>
      <c r="F75" s="109"/>
      <c r="G75" s="110"/>
    </row>
    <row r="76" spans="1:7" ht="12.75">
      <c r="A76" s="48"/>
      <c r="B76" s="62" t="s">
        <v>134</v>
      </c>
      <c r="C76" s="111"/>
      <c r="D76" s="112"/>
      <c r="E76" s="112"/>
      <c r="F76" s="112"/>
      <c r="G76" s="113"/>
    </row>
    <row r="77" spans="1:7" ht="12.75">
      <c r="A77" s="48"/>
      <c r="B77" s="61" t="s">
        <v>135</v>
      </c>
      <c r="C77" s="108"/>
      <c r="D77" s="109"/>
      <c r="E77" s="109"/>
      <c r="F77" s="109"/>
      <c r="G77" s="110"/>
    </row>
    <row r="78" spans="1:7" ht="12.75">
      <c r="A78" s="48"/>
      <c r="B78" s="61" t="s">
        <v>133</v>
      </c>
      <c r="C78" s="108"/>
      <c r="D78" s="109"/>
      <c r="E78" s="109"/>
      <c r="F78" s="109"/>
      <c r="G78" s="110"/>
    </row>
    <row r="79" spans="1:7" ht="12.75">
      <c r="A79" s="48"/>
      <c r="B79" s="62" t="s">
        <v>134</v>
      </c>
      <c r="C79" s="111"/>
      <c r="D79" s="112"/>
      <c r="E79" s="112"/>
      <c r="F79" s="112"/>
      <c r="G79" s="113"/>
    </row>
    <row r="80" spans="1:7" ht="12.75">
      <c r="A80" s="48"/>
      <c r="B80" s="61" t="s">
        <v>136</v>
      </c>
      <c r="C80" s="108"/>
      <c r="D80" s="109"/>
      <c r="E80" s="109"/>
      <c r="F80" s="109"/>
      <c r="G80" s="110"/>
    </row>
    <row r="81" spans="1:7" ht="26.25" customHeight="1">
      <c r="A81" s="48"/>
      <c r="B81" s="61" t="s">
        <v>133</v>
      </c>
      <c r="C81" s="108"/>
      <c r="D81" s="109"/>
      <c r="E81" s="109"/>
      <c r="F81" s="109"/>
      <c r="G81" s="110"/>
    </row>
    <row r="82" spans="1:7" ht="12.75">
      <c r="A82" s="48"/>
      <c r="B82" s="62" t="s">
        <v>134</v>
      </c>
      <c r="C82" s="111"/>
      <c r="D82" s="112"/>
      <c r="E82" s="112"/>
      <c r="F82" s="112"/>
      <c r="G82" s="113"/>
    </row>
    <row r="83" spans="1:7" ht="12.75">
      <c r="A83" s="48"/>
      <c r="B83" s="65"/>
      <c r="C83" s="114" t="s">
        <v>137</v>
      </c>
      <c r="D83" s="114"/>
      <c r="E83" s="114"/>
      <c r="F83" s="114"/>
      <c r="G83" s="114"/>
    </row>
    <row r="84" spans="1:7" ht="60">
      <c r="A84" s="48">
        <v>3</v>
      </c>
      <c r="B84" s="49" t="s">
        <v>138</v>
      </c>
      <c r="C84" s="50" t="s">
        <v>186</v>
      </c>
      <c r="D84" s="51" t="s">
        <v>147</v>
      </c>
      <c r="E84" s="51" t="s">
        <v>193</v>
      </c>
      <c r="F84" s="52">
        <v>0.25</v>
      </c>
      <c r="G84" s="85">
        <f>IF(C84="yes",(1*F84),IF(C84="no",(0*F84),IF(C84="small extent",(0.33*F84),IF(C84="large extent",(0.67*F84),""))))</f>
        <v>0.25</v>
      </c>
    </row>
    <row r="85" spans="1:7" ht="48">
      <c r="A85" s="48">
        <v>4</v>
      </c>
      <c r="B85" s="49" t="s">
        <v>139</v>
      </c>
      <c r="C85" s="50" t="s">
        <v>188</v>
      </c>
      <c r="D85" s="51" t="s">
        <v>209</v>
      </c>
      <c r="E85" s="51"/>
      <c r="F85" s="52">
        <v>0</v>
      </c>
      <c r="G85" s="85">
        <f>IF(C85="yes",(1*F85),IF(C85="no",(0*F85),IF(C85="small extent",(0.33*F85),IF(C85="large extent",(0.67*F85),""))))</f>
      </c>
    </row>
    <row r="86" spans="1:7" ht="60">
      <c r="A86" s="66">
        <v>5</v>
      </c>
      <c r="B86" s="49" t="s">
        <v>140</v>
      </c>
      <c r="C86" s="50" t="s">
        <v>213</v>
      </c>
      <c r="D86" s="51" t="s">
        <v>234</v>
      </c>
      <c r="E86" s="51" t="s">
        <v>214</v>
      </c>
      <c r="F86" s="52">
        <v>0.25</v>
      </c>
      <c r="G86" s="85">
        <f>IF(C86="yes",(1*F86),IF(C86="no",(0*F86),IF(C86="small extent",(0.33*F86),IF(C86="large extent",(0.67*F86),""))))</f>
        <v>0.0825</v>
      </c>
    </row>
    <row r="87" spans="1:7" ht="60">
      <c r="A87" s="31" t="s">
        <v>125</v>
      </c>
      <c r="B87" s="49" t="s">
        <v>104</v>
      </c>
      <c r="C87" s="50" t="s">
        <v>188</v>
      </c>
      <c r="D87" s="51"/>
      <c r="E87" s="51"/>
      <c r="F87" s="52">
        <v>0</v>
      </c>
      <c r="G87" s="85">
        <f>IF(C87="yes",(1*F87),IF(C87="no",(0*F87),IF(C87="small extent",(0.33*F87),IF(C87="large extent",(0.67*F87),""))))</f>
      </c>
    </row>
    <row r="88" spans="1:7" ht="66.75" customHeight="1">
      <c r="A88" s="67"/>
      <c r="B88" s="68"/>
      <c r="C88" s="94"/>
      <c r="D88" s="95"/>
      <c r="E88" s="95"/>
      <c r="F88" s="96"/>
      <c r="G88" s="96"/>
    </row>
    <row r="89" spans="1:7" ht="15">
      <c r="A89" s="40" t="s">
        <v>32</v>
      </c>
      <c r="B89" s="45"/>
      <c r="C89" s="97"/>
      <c r="D89" s="98"/>
      <c r="E89" s="98"/>
      <c r="F89" s="76" t="str">
        <f>IF(SUM(F48:F87)&lt;&gt;100%,"ERROR","100%")</f>
        <v>100%</v>
      </c>
      <c r="G89" s="76">
        <f>SUM(G48:G87)</f>
        <v>0.41500000000000004</v>
      </c>
    </row>
    <row r="92" spans="1:7" ht="12.75">
      <c r="A92" s="107" t="s">
        <v>236</v>
      </c>
      <c r="B92" s="107"/>
      <c r="C92" s="107"/>
      <c r="D92" s="107"/>
      <c r="E92" s="107"/>
      <c r="F92" s="107"/>
      <c r="G92" s="107"/>
    </row>
    <row r="93" spans="1:7" ht="12.75">
      <c r="A93" s="107"/>
      <c r="B93" s="107"/>
      <c r="C93" s="107"/>
      <c r="D93" s="107"/>
      <c r="E93" s="107"/>
      <c r="F93" s="107"/>
      <c r="G93" s="107"/>
    </row>
  </sheetData>
  <sheetProtection/>
  <mergeCells count="46">
    <mergeCell ref="C71:G71"/>
    <mergeCell ref="C72:G72"/>
    <mergeCell ref="C67:G67"/>
    <mergeCell ref="C68:G68"/>
    <mergeCell ref="C69:G69"/>
    <mergeCell ref="C70:G70"/>
    <mergeCell ref="C63:G63"/>
    <mergeCell ref="C64:G64"/>
    <mergeCell ref="C65:G65"/>
    <mergeCell ref="C66:G66"/>
    <mergeCell ref="J4:K4"/>
    <mergeCell ref="J16:K16"/>
    <mergeCell ref="J30:K30"/>
    <mergeCell ref="J46:K46"/>
    <mergeCell ref="C55:G55"/>
    <mergeCell ref="C52:G52"/>
    <mergeCell ref="A1:G1"/>
    <mergeCell ref="A5:B5"/>
    <mergeCell ref="A17:B17"/>
    <mergeCell ref="A31:B31"/>
    <mergeCell ref="A2:G2"/>
    <mergeCell ref="A3:G3"/>
    <mergeCell ref="C80:G80"/>
    <mergeCell ref="C57:G57"/>
    <mergeCell ref="C74:G74"/>
    <mergeCell ref="C75:G75"/>
    <mergeCell ref="C76:G76"/>
    <mergeCell ref="C58:G58"/>
    <mergeCell ref="C59:G59"/>
    <mergeCell ref="C60:G60"/>
    <mergeCell ref="C61:G61"/>
    <mergeCell ref="C62:G62"/>
    <mergeCell ref="A47:B47"/>
    <mergeCell ref="C77:G77"/>
    <mergeCell ref="C78:G78"/>
    <mergeCell ref="C79:G79"/>
    <mergeCell ref="C53:G53"/>
    <mergeCell ref="C54:G54"/>
    <mergeCell ref="C56:G56"/>
    <mergeCell ref="C49:G49"/>
    <mergeCell ref="C50:G50"/>
    <mergeCell ref="C51:G51"/>
    <mergeCell ref="A92:G93"/>
    <mergeCell ref="C81:G81"/>
    <mergeCell ref="C82:G82"/>
    <mergeCell ref="C83:G83"/>
  </mergeCells>
  <printOptions/>
  <pageMargins left="0.75" right="0.69" top="1" bottom="1" header="0.5" footer="0.5"/>
  <pageSetup horizontalDpi="600" verticalDpi="600" orientation="landscape" scale="84" r:id="rId3"/>
  <headerFooter alignWithMargins="0">
    <oddFooter>&amp;C&amp;P&amp;R&amp;"Arial,Bold"&amp;12FY  2004 Budget
Fall Review</oddFooter>
  </headerFooter>
  <rowBreaks count="6" manualBreakCount="6">
    <brk id="15" max="6" man="1"/>
    <brk id="20" max="255" man="1"/>
    <brk id="29" max="6" man="1"/>
    <brk id="35" max="6" man="1"/>
    <brk id="45" max="6" man="1"/>
    <brk id="6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2002-08-27T18:07:21Z</cp:lastPrinted>
  <dcterms:created xsi:type="dcterms:W3CDTF">2002-04-18T17:14:40Z</dcterms:created>
  <dcterms:modified xsi:type="dcterms:W3CDTF">2003-01-29T21:41:13Z</dcterms:modified>
  <cp:category/>
  <cp:version/>
  <cp:contentType/>
  <cp:contentStatus/>
</cp:coreProperties>
</file>