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1425" windowWidth="12120" windowHeight="8055" activeTab="0"/>
  </bookViews>
  <sheets>
    <sheet name="3-17" sheetId="1" r:id="rId1"/>
  </sheets>
  <definedNames/>
  <calcPr fullCalcOnLoad="1"/>
</workbook>
</file>

<file path=xl/sharedStrings.xml><?xml version="1.0" encoding="utf-8"?>
<sst xmlns="http://schemas.openxmlformats.org/spreadsheetml/2006/main" count="62" uniqueCount="46">
  <si>
    <t>Air carrier, domestic, scheduled service</t>
  </si>
  <si>
    <t>Class I rail</t>
  </si>
  <si>
    <t>Barge</t>
  </si>
  <si>
    <t>N</t>
  </si>
  <si>
    <t>Oil pipeline</t>
  </si>
  <si>
    <t>Air carrier, domestic, scheduled service:</t>
  </si>
  <si>
    <t>Class I rail:</t>
  </si>
  <si>
    <t>Producer Price Index:</t>
  </si>
  <si>
    <t>Index (1990 = 100)</t>
  </si>
  <si>
    <t>Truck, barge, and oil pipeline:</t>
  </si>
  <si>
    <r>
      <t>Truck</t>
    </r>
    <r>
      <rPr>
        <b/>
        <vertAlign val="superscript"/>
        <sz val="11"/>
        <rFont val="Arial Narrow"/>
        <family val="2"/>
      </rPr>
      <t>a</t>
    </r>
  </si>
  <si>
    <r>
      <t xml:space="preserve">a </t>
    </r>
    <r>
      <rPr>
        <sz val="9"/>
        <rFont val="Arial"/>
        <family val="2"/>
      </rPr>
      <t xml:space="preserve"> General freight common carriers, most of which are LTL (less-than-truckload) carriers.</t>
    </r>
  </si>
  <si>
    <r>
      <t xml:space="preserve">1960: Civil Aeronautics Board, </t>
    </r>
    <r>
      <rPr>
        <i/>
        <sz val="9"/>
        <rFont val="Arial"/>
        <family val="2"/>
      </rPr>
      <t xml:space="preserve">Handbook of Airline Statistics, 1969 </t>
    </r>
    <r>
      <rPr>
        <sz val="9"/>
        <rFont val="Arial"/>
        <family val="2"/>
      </rPr>
      <t>(Washington, DC: 1970), part III, tables 2 and 13.</t>
    </r>
  </si>
  <si>
    <t>2000</t>
  </si>
  <si>
    <t>SOURCES</t>
  </si>
  <si>
    <t>Table 3-17:  Average Freight Revenue Per Ton-mile (Current ¢)</t>
  </si>
  <si>
    <r>
      <t>Producer Price Index (1982 = 100)</t>
    </r>
    <r>
      <rPr>
        <b/>
        <vertAlign val="superscript"/>
        <sz val="11"/>
        <rFont val="Arial Narrow"/>
        <family val="2"/>
      </rPr>
      <t>b</t>
    </r>
  </si>
  <si>
    <r>
      <t>c</t>
    </r>
    <r>
      <rPr>
        <b/>
        <sz val="11"/>
        <rFont val="Arial Narrow"/>
        <family val="2"/>
      </rPr>
      <t>1.33</t>
    </r>
  </si>
  <si>
    <r>
      <t>c</t>
    </r>
    <r>
      <rPr>
        <sz val="9"/>
        <rFont val="Arial"/>
        <family val="2"/>
      </rPr>
      <t xml:space="preserve">  Reflects entrance of Alaska pipeline moving crude petroleum to U.S. refineries between 1975 and 1980.</t>
    </r>
  </si>
  <si>
    <r>
      <t>b</t>
    </r>
    <r>
      <rPr>
        <sz val="9"/>
        <rFont val="Arial"/>
        <family val="2"/>
      </rPr>
      <t xml:space="preserve">  Total finished goods.</t>
    </r>
  </si>
  <si>
    <t>2001</t>
  </si>
  <si>
    <r>
      <t xml:space="preserve">1965-70: Ibid., </t>
    </r>
    <r>
      <rPr>
        <i/>
        <sz val="9"/>
        <rFont val="Arial"/>
        <family val="2"/>
      </rPr>
      <t xml:space="preserve">Handbook of Airline Statistics, 1973 </t>
    </r>
    <r>
      <rPr>
        <sz val="9"/>
        <rFont val="Arial"/>
        <family val="2"/>
      </rPr>
      <t>(Washington, DC: 1974), part III, tables 2 and 13.</t>
    </r>
  </si>
  <si>
    <r>
      <t>1975-80: Ibid.,</t>
    </r>
    <r>
      <rPr>
        <i/>
        <sz val="9"/>
        <rFont val="Arial"/>
        <family val="2"/>
      </rPr>
      <t xml:space="preserve"> Air Carrier Traffic Statistics </t>
    </r>
    <r>
      <rPr>
        <sz val="9"/>
        <rFont val="Arial"/>
        <family val="2"/>
      </rPr>
      <t>(Washington,  DC: 1976, 1981), pp. 4 and 14 (December 1976) and pp. 2 and 3 (December 1981).</t>
    </r>
  </si>
  <si>
    <t>1960</t>
  </si>
  <si>
    <t>1965</t>
  </si>
  <si>
    <t>1970</t>
  </si>
  <si>
    <t>1975</t>
  </si>
  <si>
    <t>1980</t>
  </si>
  <si>
    <t>1985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</si>
  <si>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</si>
  <si>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</si>
  <si>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</si>
  <si>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</si>
  <si>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</si>
  <si>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</si>
  <si>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</si>
  <si>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</si>
  <si>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</si>
  <si>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</si>
  <si>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r>
      <t xml:space="preserve">1960-2001: Eno Transportation Foundation, Inc., </t>
    </r>
    <r>
      <rPr>
        <i/>
        <sz val="9"/>
        <rFont val="Arial"/>
        <family val="2"/>
      </rPr>
      <t>Transportation in America, 2002</t>
    </r>
    <r>
      <rPr>
        <sz val="9"/>
        <rFont val="Arial"/>
        <family val="2"/>
      </rPr>
      <t xml:space="preserve"> (Washington, DC: 2002), p. 47.</t>
    </r>
  </si>
  <si>
    <t>U</t>
  </si>
  <si>
    <r>
      <t xml:space="preserve">1960-2003: Council of Economic Advisors, </t>
    </r>
    <r>
      <rPr>
        <i/>
        <sz val="9"/>
        <rFont val="Arial"/>
        <family val="2"/>
      </rPr>
      <t>Economic Report of the President, 2004</t>
    </r>
    <r>
      <rPr>
        <sz val="9"/>
        <rFont val="Arial"/>
        <family val="2"/>
      </rPr>
      <t xml:space="preserve"> (Washington, DC: 2004), table B-65.</t>
    </r>
  </si>
  <si>
    <r>
      <t xml:space="preserve">1960-2003: Association of American Railroads, </t>
    </r>
    <r>
      <rPr>
        <i/>
        <sz val="9"/>
        <rFont val="Arial"/>
        <family val="2"/>
      </rPr>
      <t xml:space="preserve">Railroad Facts 2004 </t>
    </r>
    <r>
      <rPr>
        <sz val="9"/>
        <rFont val="Arial"/>
        <family val="2"/>
      </rPr>
      <t xml:space="preserve">(Washington, DC: 2004), p. 30.  </t>
    </r>
  </si>
  <si>
    <r>
      <t xml:space="preserve">1985-2003: U.S. Department of Transportation, Bureau of Transportation Statistics, Office of Airline Information,  </t>
    </r>
    <r>
      <rPr>
        <i/>
        <sz val="9"/>
        <rFont val="Arial"/>
        <family val="2"/>
      </rPr>
      <t xml:space="preserve">Air Carrier Financial Statistics </t>
    </r>
    <r>
      <rPr>
        <sz val="9"/>
        <rFont val="Arial"/>
        <family val="2"/>
      </rPr>
      <t>(Washington, DC:  Annual December issues), p. 1, line 4.</t>
    </r>
  </si>
  <si>
    <r>
      <t xml:space="preserve">Ibid., </t>
    </r>
    <r>
      <rPr>
        <i/>
        <sz val="9"/>
        <rFont val="Arial"/>
        <family val="2"/>
      </rPr>
      <t>Air Carrier Traffic Statistics</t>
    </r>
    <r>
      <rPr>
        <sz val="9"/>
        <rFont val="Arial"/>
        <family val="2"/>
      </rPr>
      <t xml:space="preserve"> (Washington, DC:  Annual December issues), p. 3, line 18 (freight operating revenues/freight revenue ton-miles).</t>
    </r>
  </si>
  <si>
    <r>
      <t>KEY:</t>
    </r>
    <r>
      <rPr>
        <sz val="9"/>
        <rFont val="Arial"/>
        <family val="2"/>
      </rPr>
      <t xml:space="preserve">  N = data do not exist; R = revised; U = data are not available.</t>
    </r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</si>
</sst>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.00_)"/>
    <numFmt numFmtId="165" formatCode="0.0"/>
    <numFmt numFmtId="166" formatCode="#,##0.0"/>
    <numFmt numFmtId="167" formatCode="&quot;$&quot;#,##0\ ;\(&quot;$&quot;#,##0\)"/>
    <numFmt numFmtId="168" formatCode="0.0000"/>
    <numFmt numFmtId="169" formatCode="0.000"/>
    <numFmt numFmtId="170" formatCode="&quot;(R)&quot;\ #,##0.0;&quot;(R) -&quot;#,##0.0;&quot;(R) &quot;\ 0.0"/>
    <numFmt numFmtId="171" formatCode="&quot;(R)&quot;\ #,##0;&quot;(R) -&quot;#,##0;&quot;(R) &quot;\ 0"/>
    <numFmt numFmtId="172" formatCode="&quot;(R)&quot;\ #,##0.00;&quot;(R) -&quot;#,##0.00;&quot;(R) &quot;\ 0.00"/>
    <numFmt numFmtId="173" formatCode="0.00000"/>
  </numFmts>
  <fonts count="2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Helv"/>
      <family val="0"/>
    </font>
    <font>
      <sz val="9"/>
      <name val="Helv"/>
      <family val="0"/>
    </font>
    <font>
      <sz val="8"/>
      <name val="Helv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Helv"/>
      <family val="0"/>
    </font>
    <font>
      <b/>
      <sz val="9"/>
      <name val="Helv"/>
      <family val="0"/>
    </font>
    <font>
      <vertAlign val="superscript"/>
      <sz val="12"/>
      <name val="Helv"/>
      <family val="0"/>
    </font>
    <font>
      <b/>
      <sz val="14"/>
      <name val="Helv"/>
      <family val="0"/>
    </font>
    <font>
      <b/>
      <sz val="12"/>
      <name val="Helv"/>
      <family val="0"/>
    </font>
    <font>
      <vertAlign val="superscript"/>
      <sz val="10"/>
      <name val="Arial"/>
      <family val="2"/>
    </font>
    <font>
      <b/>
      <sz val="8"/>
      <name val="Arial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vertAlign val="superscript"/>
      <sz val="11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5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4" fontId="4" fillId="0" borderId="1" applyNumberFormat="0">
      <alignment horizontal="right"/>
      <protection/>
    </xf>
    <xf numFmtId="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>
      <alignment horizontal="left"/>
      <protection/>
    </xf>
    <xf numFmtId="0" fontId="10" fillId="0" borderId="2">
      <alignment horizontal="right" vertical="center"/>
      <protection/>
    </xf>
    <xf numFmtId="0" fontId="4" fillId="0" borderId="1">
      <alignment horizontal="left" vertical="center"/>
      <protection/>
    </xf>
    <xf numFmtId="0" fontId="9" fillId="0" borderId="2">
      <alignment horizontal="left" vertical="center"/>
      <protection/>
    </xf>
    <xf numFmtId="0" fontId="9" fillId="2" borderId="0">
      <alignment horizontal="centerContinuous" wrapText="1"/>
      <protection/>
    </xf>
    <xf numFmtId="9" fontId="0" fillId="0" borderId="0" applyFont="0" applyFill="0" applyBorder="0" applyAlignment="0" applyProtection="0"/>
    <xf numFmtId="0" fontId="6" fillId="0" borderId="0">
      <alignment horizontal="right"/>
      <protection/>
    </xf>
    <xf numFmtId="0" fontId="11" fillId="0" borderId="0">
      <alignment horizontal="right"/>
      <protection/>
    </xf>
    <xf numFmtId="0" fontId="6" fillId="0" borderId="0">
      <alignment horizontal="left"/>
      <protection/>
    </xf>
    <xf numFmtId="49" fontId="11" fillId="0" borderId="2">
      <alignment horizontal="left" vertical="center"/>
      <protection/>
    </xf>
    <xf numFmtId="164" fontId="5" fillId="0" borderId="0" applyNumberFormat="0">
      <alignment horizontal="right"/>
      <protection/>
    </xf>
    <xf numFmtId="0" fontId="10" fillId="3" borderId="0">
      <alignment horizontal="centerContinuous" vertical="center" wrapText="1"/>
      <protection/>
    </xf>
    <xf numFmtId="0" fontId="10" fillId="0" borderId="3">
      <alignment horizontal="left" vertical="center"/>
      <protection/>
    </xf>
    <xf numFmtId="0" fontId="12" fillId="0" borderId="0">
      <alignment horizontal="left" vertical="top"/>
      <protection/>
    </xf>
    <xf numFmtId="0" fontId="9" fillId="0" borderId="0">
      <alignment horizontal="left"/>
      <protection/>
    </xf>
    <xf numFmtId="0" fontId="13" fillId="0" borderId="0">
      <alignment horizontal="left"/>
      <protection/>
    </xf>
    <xf numFmtId="0" fontId="4" fillId="0" borderId="0">
      <alignment horizontal="left"/>
      <protection/>
    </xf>
    <xf numFmtId="0" fontId="12" fillId="0" borderId="0">
      <alignment horizontal="left" vertical="top"/>
      <protection/>
    </xf>
    <xf numFmtId="0" fontId="13" fillId="0" borderId="0">
      <alignment horizontal="left"/>
      <protection/>
    </xf>
    <xf numFmtId="0" fontId="4" fillId="0" borderId="0">
      <alignment horizontal="left"/>
      <protection/>
    </xf>
    <xf numFmtId="0" fontId="0" fillId="0" borderId="4" applyNumberFormat="0" applyFont="0" applyFill="0" applyAlignment="0" applyProtection="0"/>
    <xf numFmtId="49" fontId="5" fillId="0" borderId="1">
      <alignment horizontal="left"/>
      <protection/>
    </xf>
    <xf numFmtId="0" fontId="10" fillId="0" borderId="2">
      <alignment horizontal="left"/>
      <protection/>
    </xf>
    <xf numFmtId="0" fontId="9" fillId="0" borderId="0">
      <alignment horizontal="left" vertical="center"/>
      <protection/>
    </xf>
  </cellStyleXfs>
  <cellXfs count="64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4" fillId="0" borderId="5" xfId="0" applyFont="1" applyFill="1" applyBorder="1" applyAlignment="1">
      <alignment horizontal="left"/>
    </xf>
    <xf numFmtId="0" fontId="14" fillId="0" borderId="0" xfId="30" applyFont="1" applyFill="1" applyBorder="1" applyAlignment="1">
      <alignment horizontal="left"/>
      <protection/>
    </xf>
    <xf numFmtId="0" fontId="17" fillId="0" borderId="0" xfId="30" applyFont="1" applyFill="1" applyBorder="1" applyAlignment="1">
      <alignment horizontal="left"/>
      <protection/>
    </xf>
    <xf numFmtId="166" fontId="17" fillId="0" borderId="0" xfId="30" applyNumberFormat="1" applyFont="1" applyFill="1" applyBorder="1" applyAlignment="1">
      <alignment horizontal="right"/>
      <protection/>
    </xf>
    <xf numFmtId="0" fontId="17" fillId="0" borderId="0" xfId="0" applyFont="1" applyFill="1" applyAlignment="1">
      <alignment/>
    </xf>
    <xf numFmtId="0" fontId="16" fillId="0" borderId="0" xfId="30" applyFont="1" applyFill="1" applyBorder="1" applyAlignment="1">
      <alignment horizontal="left"/>
      <protection/>
    </xf>
    <xf numFmtId="165" fontId="17" fillId="0" borderId="0" xfId="0" applyNumberFormat="1" applyFont="1" applyFill="1" applyAlignment="1">
      <alignment/>
    </xf>
    <xf numFmtId="3" fontId="16" fillId="0" borderId="0" xfId="30" applyNumberFormat="1" applyFont="1" applyFill="1" applyBorder="1" applyAlignment="1">
      <alignment horizontal="right"/>
      <protection/>
    </xf>
    <xf numFmtId="4" fontId="17" fillId="0" borderId="0" xfId="30" applyNumberFormat="1" applyFont="1" applyFill="1" applyBorder="1" applyAlignment="1">
      <alignment horizontal="right"/>
      <protection/>
    </xf>
    <xf numFmtId="0" fontId="17" fillId="0" borderId="0" xfId="30" applyFont="1" applyFill="1" applyBorder="1" applyAlignment="1">
      <alignment horizontal="right"/>
      <protection/>
    </xf>
    <xf numFmtId="2" fontId="17" fillId="0" borderId="0" xfId="0" applyNumberFormat="1" applyFont="1" applyFill="1" applyAlignment="1">
      <alignment/>
    </xf>
    <xf numFmtId="1" fontId="16" fillId="0" borderId="0" xfId="30" applyNumberFormat="1" applyFont="1" applyFill="1" applyBorder="1" applyAlignment="1">
      <alignment horizontal="right"/>
      <protection/>
    </xf>
    <xf numFmtId="0" fontId="17" fillId="0" borderId="6" xfId="30" applyFont="1" applyFill="1" applyBorder="1" applyAlignment="1">
      <alignment horizontal="left"/>
      <protection/>
    </xf>
    <xf numFmtId="3" fontId="17" fillId="0" borderId="6" xfId="30" applyNumberFormat="1" applyFont="1" applyFill="1" applyBorder="1" applyAlignment="1">
      <alignment horizontal="right"/>
      <protection/>
    </xf>
    <xf numFmtId="1" fontId="17" fillId="0" borderId="6" xfId="0" applyNumberFormat="1" applyFont="1" applyFill="1" applyBorder="1" applyAlignment="1">
      <alignment/>
    </xf>
    <xf numFmtId="0" fontId="19" fillId="0" borderId="0" xfId="30" applyFont="1" applyFill="1" applyBorder="1" applyAlignment="1">
      <alignment horizontal="left"/>
      <protection/>
    </xf>
    <xf numFmtId="0" fontId="21" fillId="0" borderId="5" xfId="0" applyFont="1" applyFill="1" applyBorder="1" applyAlignment="1">
      <alignment horizontal="left"/>
    </xf>
    <xf numFmtId="0" fontId="21" fillId="0" borderId="0" xfId="30" applyFont="1" applyFill="1" applyBorder="1" applyAlignment="1">
      <alignment horizontal="left"/>
      <protection/>
    </xf>
    <xf numFmtId="0" fontId="20" fillId="0" borderId="0" xfId="0" applyFont="1" applyFill="1" applyAlignment="1">
      <alignment horizontal="left"/>
    </xf>
    <xf numFmtId="49" fontId="20" fillId="0" borderId="0" xfId="0" applyNumberFormat="1" applyFont="1" applyFill="1" applyAlignment="1">
      <alignment horizontal="left"/>
    </xf>
    <xf numFmtId="49" fontId="19" fillId="0" borderId="0" xfId="0" applyNumberFormat="1" applyFont="1" applyFill="1" applyAlignment="1">
      <alignment horizontal="left"/>
    </xf>
    <xf numFmtId="4" fontId="18" fillId="0" borderId="0" xfId="30" applyNumberFormat="1" applyFont="1" applyFill="1" applyBorder="1" applyAlignment="1">
      <alignment horizontal="right" vertical="top"/>
      <protection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/>
    </xf>
    <xf numFmtId="165" fontId="17" fillId="0" borderId="0" xfId="0" applyNumberFormat="1" applyFont="1" applyFill="1" applyAlignment="1">
      <alignment horizontal="right"/>
    </xf>
    <xf numFmtId="4" fontId="17" fillId="0" borderId="0" xfId="30" applyNumberFormat="1" applyFont="1" applyFill="1" applyBorder="1" applyAlignment="1">
      <alignment/>
      <protection/>
    </xf>
    <xf numFmtId="0" fontId="16" fillId="0" borderId="7" xfId="0" applyFont="1" applyFill="1" applyBorder="1" applyAlignment="1">
      <alignment horizontal="center"/>
    </xf>
    <xf numFmtId="49" fontId="17" fillId="0" borderId="7" xfId="26" applyNumberFormat="1" applyFont="1" applyFill="1" applyBorder="1" applyAlignment="1">
      <alignment horizontal="center"/>
      <protection/>
    </xf>
    <xf numFmtId="49" fontId="17" fillId="0" borderId="7" xfId="0" applyNumberFormat="1" applyFont="1" applyFill="1" applyBorder="1" applyAlignment="1">
      <alignment horizontal="center"/>
    </xf>
    <xf numFmtId="49" fontId="17" fillId="0" borderId="8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1" fontId="17" fillId="0" borderId="6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left"/>
    </xf>
    <xf numFmtId="4" fontId="17" fillId="0" borderId="0" xfId="0" applyNumberFormat="1" applyFont="1" applyFill="1" applyAlignment="1">
      <alignment/>
    </xf>
    <xf numFmtId="0" fontId="17" fillId="0" borderId="8" xfId="0" applyFont="1" applyFill="1" applyBorder="1" applyAlignment="1">
      <alignment horizontal="center"/>
    </xf>
    <xf numFmtId="0" fontId="17" fillId="0" borderId="0" xfId="0" applyFont="1" applyFill="1" applyAlignment="1">
      <alignment horizontal="right"/>
    </xf>
    <xf numFmtId="170" fontId="17" fillId="0" borderId="0" xfId="0" applyNumberFormat="1" applyFont="1" applyFill="1" applyBorder="1" applyAlignment="1">
      <alignment horizontal="right"/>
    </xf>
    <xf numFmtId="166" fontId="17" fillId="0" borderId="0" xfId="0" applyNumberFormat="1" applyFont="1" applyFill="1" applyBorder="1" applyAlignment="1">
      <alignment horizontal="right"/>
    </xf>
    <xf numFmtId="0" fontId="16" fillId="0" borderId="0" xfId="0" applyFont="1" applyFill="1" applyAlignment="1">
      <alignment horizontal="right"/>
    </xf>
    <xf numFmtId="2" fontId="17" fillId="0" borderId="0" xfId="0" applyNumberFormat="1" applyFont="1" applyFill="1" applyAlignment="1">
      <alignment horizontal="right"/>
    </xf>
    <xf numFmtId="0" fontId="17" fillId="0" borderId="7" xfId="0" applyFont="1" applyFill="1" applyBorder="1" applyAlignment="1">
      <alignment horizontal="center"/>
    </xf>
    <xf numFmtId="0" fontId="16" fillId="0" borderId="0" xfId="30" applyFont="1" applyFill="1" applyBorder="1" applyAlignment="1">
      <alignment horizontal="right"/>
      <protection/>
    </xf>
    <xf numFmtId="171" fontId="16" fillId="0" borderId="0" xfId="0" applyNumberFormat="1" applyFont="1" applyFill="1" applyAlignment="1">
      <alignment horizontal="right"/>
    </xf>
    <xf numFmtId="0" fontId="17" fillId="0" borderId="0" xfId="0" applyFont="1" applyFill="1" applyBorder="1" applyAlignment="1">
      <alignment horizontal="right"/>
    </xf>
    <xf numFmtId="0" fontId="16" fillId="0" borderId="0" xfId="0" applyFont="1" applyFill="1" applyBorder="1" applyAlignment="1">
      <alignment horizontal="right"/>
    </xf>
    <xf numFmtId="4" fontId="17" fillId="0" borderId="0" xfId="0" applyNumberFormat="1" applyFont="1" applyFill="1" applyBorder="1" applyAlignment="1">
      <alignment horizontal="right"/>
    </xf>
    <xf numFmtId="0" fontId="20" fillId="0" borderId="0" xfId="0" applyFont="1" applyFill="1" applyAlignment="1">
      <alignment/>
    </xf>
    <xf numFmtId="0" fontId="21" fillId="0" borderId="0" xfId="30" applyFont="1" applyFill="1" applyBorder="1" applyAlignment="1">
      <alignment/>
      <protection/>
    </xf>
    <xf numFmtId="0" fontId="20" fillId="0" borderId="5" xfId="0" applyFont="1" applyFill="1" applyBorder="1" applyAlignment="1">
      <alignment horizontal="left"/>
    </xf>
    <xf numFmtId="0" fontId="0" fillId="0" borderId="5" xfId="0" applyBorder="1" applyAlignment="1">
      <alignment/>
    </xf>
    <xf numFmtId="0" fontId="19" fillId="0" borderId="5" xfId="30" applyFont="1" applyFill="1" applyBorder="1" applyAlignment="1">
      <alignment/>
      <protection/>
    </xf>
    <xf numFmtId="0" fontId="0" fillId="0" borderId="0" xfId="0" applyAlignment="1">
      <alignment/>
    </xf>
    <xf numFmtId="49" fontId="20" fillId="0" borderId="0" xfId="0" applyNumberFormat="1" applyFont="1" applyFill="1" applyAlignment="1">
      <alignment horizontal="left"/>
    </xf>
    <xf numFmtId="49" fontId="20" fillId="0" borderId="0" xfId="0" applyNumberFormat="1" applyFont="1" applyFill="1" applyAlignment="1">
      <alignment horizontal="left" wrapText="1"/>
    </xf>
    <xf numFmtId="0" fontId="0" fillId="0" borderId="0" xfId="0" applyFill="1" applyAlignment="1">
      <alignment horizontal="left" wrapText="1"/>
    </xf>
    <xf numFmtId="0" fontId="0" fillId="0" borderId="0" xfId="0" applyFill="1" applyAlignment="1">
      <alignment horizontal="left"/>
    </xf>
    <xf numFmtId="0" fontId="21" fillId="0" borderId="0" xfId="0" applyFont="1" applyFill="1" applyBorder="1" applyAlignment="1">
      <alignment/>
    </xf>
    <xf numFmtId="0" fontId="20" fillId="0" borderId="0" xfId="0" applyFont="1" applyFill="1" applyAlignment="1">
      <alignment/>
    </xf>
    <xf numFmtId="0" fontId="8" fillId="0" borderId="6" xfId="43" applyFont="1" applyFill="1" applyBorder="1" applyAlignment="1">
      <alignment/>
      <protection/>
    </xf>
    <xf numFmtId="0" fontId="0" fillId="0" borderId="6" xfId="0" applyFill="1" applyBorder="1" applyAlignment="1">
      <alignment/>
    </xf>
  </cellXfs>
  <cellStyles count="36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a" xfId="21"/>
    <cellStyle name="Date" xfId="22"/>
    <cellStyle name="Fixed" xfId="23"/>
    <cellStyle name="Heading 1" xfId="24"/>
    <cellStyle name="Heading 2" xfId="25"/>
    <cellStyle name="Hed Side" xfId="26"/>
    <cellStyle name="Hed Side bold" xfId="27"/>
    <cellStyle name="Hed Side Regular" xfId="28"/>
    <cellStyle name="Hed Side_1-43A" xfId="29"/>
    <cellStyle name="Hed Top" xfId="30"/>
    <cellStyle name="Percent" xfId="31"/>
    <cellStyle name="Source Hed" xfId="32"/>
    <cellStyle name="Source Superscript" xfId="33"/>
    <cellStyle name="Source Text" xfId="34"/>
    <cellStyle name="Superscript" xfId="35"/>
    <cellStyle name="Table Data" xfId="36"/>
    <cellStyle name="Table Head Top" xfId="37"/>
    <cellStyle name="Table Hed Side" xfId="38"/>
    <cellStyle name="Table Title" xfId="39"/>
    <cellStyle name="Title Text" xfId="40"/>
    <cellStyle name="Title Text 1" xfId="41"/>
    <cellStyle name="Title Text 2" xfId="42"/>
    <cellStyle name="Title-1" xfId="43"/>
    <cellStyle name="Title-2" xfId="44"/>
    <cellStyle name="Title-3" xfId="45"/>
    <cellStyle name="Total" xfId="46"/>
    <cellStyle name="Wrap" xfId="47"/>
    <cellStyle name="Wrap Bold" xfId="48"/>
    <cellStyle name="Wrap Title" xfId="4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2"/>
  <sheetViews>
    <sheetView tabSelected="1" workbookViewId="0" topLeftCell="A3">
      <selection activeCell="I14" sqref="I14"/>
    </sheetView>
  </sheetViews>
  <sheetFormatPr defaultColWidth="9.140625" defaultRowHeight="12.75"/>
  <cols>
    <col min="1" max="1" width="32.7109375" style="1" customWidth="1"/>
    <col min="2" max="21" width="7.28125" style="1" customWidth="1"/>
    <col min="22" max="16384" width="9.140625" style="1" customWidth="1"/>
  </cols>
  <sheetData>
    <row r="1" spans="1:21" ht="16.5" thickBot="1">
      <c r="A1" s="62" t="s">
        <v>15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</row>
    <row r="2" spans="1:21" s="34" customFormat="1" ht="16.5">
      <c r="A2" s="30"/>
      <c r="B2" s="31" t="s">
        <v>23</v>
      </c>
      <c r="C2" s="31" t="s">
        <v>24</v>
      </c>
      <c r="D2" s="31" t="s">
        <v>25</v>
      </c>
      <c r="E2" s="31" t="s">
        <v>26</v>
      </c>
      <c r="F2" s="31" t="s">
        <v>27</v>
      </c>
      <c r="G2" s="31" t="s">
        <v>28</v>
      </c>
      <c r="H2" s="31" t="s">
        <v>29</v>
      </c>
      <c r="I2" s="31" t="s">
        <v>30</v>
      </c>
      <c r="J2" s="31" t="s">
        <v>31</v>
      </c>
      <c r="K2" s="31" t="s">
        <v>32</v>
      </c>
      <c r="L2" s="31" t="s">
        <v>33</v>
      </c>
      <c r="M2" s="31" t="s">
        <v>34</v>
      </c>
      <c r="N2" s="31" t="s">
        <v>35</v>
      </c>
      <c r="O2" s="31" t="s">
        <v>36</v>
      </c>
      <c r="P2" s="32" t="s">
        <v>37</v>
      </c>
      <c r="Q2" s="32" t="s">
        <v>38</v>
      </c>
      <c r="R2" s="33" t="s">
        <v>13</v>
      </c>
      <c r="S2" s="33" t="s">
        <v>20</v>
      </c>
      <c r="T2" s="38">
        <v>2002</v>
      </c>
      <c r="U2" s="44">
        <v>2003</v>
      </c>
    </row>
    <row r="3" spans="1:21" s="2" customFormat="1" ht="18" customHeight="1">
      <c r="A3" s="6" t="s">
        <v>0</v>
      </c>
      <c r="B3" s="7">
        <v>22.8</v>
      </c>
      <c r="C3" s="7">
        <v>20.46</v>
      </c>
      <c r="D3" s="7">
        <v>21.91</v>
      </c>
      <c r="E3" s="7">
        <v>28.22</v>
      </c>
      <c r="F3" s="7">
        <v>46.31</v>
      </c>
      <c r="G3" s="7">
        <v>48.77</v>
      </c>
      <c r="H3" s="7">
        <v>64.64</v>
      </c>
      <c r="I3" s="7">
        <v>64.82</v>
      </c>
      <c r="J3" s="7">
        <v>64.1</v>
      </c>
      <c r="K3" s="7">
        <v>71.38</v>
      </c>
      <c r="L3" s="7">
        <v>72.23</v>
      </c>
      <c r="M3" s="7">
        <v>76.5</v>
      </c>
      <c r="N3" s="7">
        <v>81.5</v>
      </c>
      <c r="O3" s="7">
        <v>79.8</v>
      </c>
      <c r="P3" s="39">
        <v>82.7</v>
      </c>
      <c r="Q3" s="10">
        <f>5894993000*100/7289447000</f>
        <v>80.87023610981738</v>
      </c>
      <c r="R3" s="28">
        <f>6201493000*100/7952835000</f>
        <v>77.9783938683501</v>
      </c>
      <c r="S3" s="40">
        <f>5897133000*100/7331973000</f>
        <v>80.43036983360413</v>
      </c>
      <c r="T3" s="41">
        <f>5972566000*100/9818840000</f>
        <v>60.82761303779265</v>
      </c>
      <c r="U3" s="28">
        <f>6470162000*100/12127344000</f>
        <v>53.35184686770656</v>
      </c>
    </row>
    <row r="4" spans="1:21" ht="16.5">
      <c r="A4" s="9" t="s">
        <v>8</v>
      </c>
      <c r="B4" s="15">
        <f aca="true" t="shared" si="0" ref="B4:M4">B3/$H3*100</f>
        <v>35.27227722772277</v>
      </c>
      <c r="C4" s="15">
        <f t="shared" si="0"/>
        <v>31.65222772277228</v>
      </c>
      <c r="D4" s="15">
        <f t="shared" si="0"/>
        <v>33.89542079207921</v>
      </c>
      <c r="E4" s="15">
        <f t="shared" si="0"/>
        <v>43.65717821782178</v>
      </c>
      <c r="F4" s="15">
        <f t="shared" si="0"/>
        <v>71.64294554455446</v>
      </c>
      <c r="G4" s="15">
        <f t="shared" si="0"/>
        <v>75.44863861386139</v>
      </c>
      <c r="H4" s="45">
        <f>H3/$H3*100</f>
        <v>100</v>
      </c>
      <c r="I4" s="15">
        <f t="shared" si="0"/>
        <v>100.27846534653465</v>
      </c>
      <c r="J4" s="15">
        <f t="shared" si="0"/>
        <v>99.16460396039602</v>
      </c>
      <c r="K4" s="15">
        <f t="shared" si="0"/>
        <v>110.42698019801979</v>
      </c>
      <c r="L4" s="15">
        <f t="shared" si="0"/>
        <v>111.74195544554455</v>
      </c>
      <c r="M4" s="15">
        <f t="shared" si="0"/>
        <v>118.34777227722772</v>
      </c>
      <c r="N4" s="15">
        <f>N3/$H3*100</f>
        <v>126.08292079207921</v>
      </c>
      <c r="O4" s="15">
        <f>O3/$H3*100</f>
        <v>123.45297029702971</v>
      </c>
      <c r="P4" s="15">
        <f>P3/$H3*100</f>
        <v>127.93935643564356</v>
      </c>
      <c r="Q4" s="15">
        <f>Q3/$H3*100</f>
        <v>125.10865734810857</v>
      </c>
      <c r="R4" s="15">
        <f>R3/$H3*100</f>
        <v>120.63489150425448</v>
      </c>
      <c r="S4" s="46">
        <f>100*S3/$H3</f>
        <v>124.42817115347174</v>
      </c>
      <c r="T4" s="15">
        <f>T3/$H3*100</f>
        <v>94.10212413024853</v>
      </c>
      <c r="U4" s="15">
        <f>U3/$H3*100</f>
        <v>82.53689181266486</v>
      </c>
    </row>
    <row r="5" spans="1:21" s="2" customFormat="1" ht="18">
      <c r="A5" s="6" t="s">
        <v>10</v>
      </c>
      <c r="B5" s="7">
        <v>6.31</v>
      </c>
      <c r="C5" s="7">
        <v>6.46</v>
      </c>
      <c r="D5" s="7">
        <v>8.5</v>
      </c>
      <c r="E5" s="7">
        <v>11.6</v>
      </c>
      <c r="F5" s="7">
        <v>18</v>
      </c>
      <c r="G5" s="7">
        <v>22.9</v>
      </c>
      <c r="H5" s="7">
        <v>24.38</v>
      </c>
      <c r="I5" s="7">
        <v>24.82</v>
      </c>
      <c r="J5" s="7">
        <v>23.08</v>
      </c>
      <c r="K5" s="7">
        <v>24.95</v>
      </c>
      <c r="L5" s="7">
        <v>25.01</v>
      </c>
      <c r="M5" s="7">
        <v>25.08</v>
      </c>
      <c r="N5" s="7">
        <v>26</v>
      </c>
      <c r="O5" s="7">
        <v>26.12</v>
      </c>
      <c r="P5" s="10">
        <v>26.19</v>
      </c>
      <c r="Q5" s="10">
        <v>26.2</v>
      </c>
      <c r="R5" s="10">
        <v>27.03</v>
      </c>
      <c r="S5" s="10">
        <v>26.61</v>
      </c>
      <c r="T5" s="39" t="s">
        <v>40</v>
      </c>
      <c r="U5" s="47" t="s">
        <v>40</v>
      </c>
    </row>
    <row r="6" spans="1:21" ht="16.5">
      <c r="A6" s="9" t="s">
        <v>8</v>
      </c>
      <c r="B6" s="11">
        <f aca="true" t="shared" si="1" ref="B6:M6">100*B5/24.38</f>
        <v>25.881870385561935</v>
      </c>
      <c r="C6" s="11">
        <f t="shared" si="1"/>
        <v>26.49712879409352</v>
      </c>
      <c r="D6" s="11">
        <f t="shared" si="1"/>
        <v>34.86464315012305</v>
      </c>
      <c r="E6" s="11">
        <f t="shared" si="1"/>
        <v>47.579983593109105</v>
      </c>
      <c r="F6" s="11">
        <f t="shared" si="1"/>
        <v>73.83100902378999</v>
      </c>
      <c r="G6" s="11">
        <f t="shared" si="1"/>
        <v>93.92945036915505</v>
      </c>
      <c r="H6" s="11">
        <f t="shared" si="1"/>
        <v>100</v>
      </c>
      <c r="I6" s="11">
        <f t="shared" si="1"/>
        <v>101.80475799835932</v>
      </c>
      <c r="J6" s="11">
        <f t="shared" si="1"/>
        <v>94.66776045939295</v>
      </c>
      <c r="K6" s="11">
        <f t="shared" si="1"/>
        <v>102.33798195242002</v>
      </c>
      <c r="L6" s="11">
        <f t="shared" si="1"/>
        <v>102.58408531583265</v>
      </c>
      <c r="M6" s="11">
        <f t="shared" si="1"/>
        <v>102.87120590648072</v>
      </c>
      <c r="N6" s="11">
        <f>(26/24.4)*100</f>
        <v>106.55737704918033</v>
      </c>
      <c r="O6" s="11">
        <f>(26.1/24.4)*100</f>
        <v>106.9672131147541</v>
      </c>
      <c r="P6" s="11">
        <f>(26.1/24.4)*100</f>
        <v>106.9672131147541</v>
      </c>
      <c r="Q6" s="11">
        <v>107</v>
      </c>
      <c r="R6" s="11">
        <v>111</v>
      </c>
      <c r="S6" s="11">
        <v>109</v>
      </c>
      <c r="T6" s="42" t="s">
        <v>40</v>
      </c>
      <c r="U6" s="48" t="s">
        <v>40</v>
      </c>
    </row>
    <row r="7" spans="1:21" s="2" customFormat="1" ht="16.5">
      <c r="A7" s="6" t="s">
        <v>1</v>
      </c>
      <c r="B7" s="12">
        <v>1.4</v>
      </c>
      <c r="C7" s="12">
        <v>1.27</v>
      </c>
      <c r="D7" s="12">
        <v>1.43</v>
      </c>
      <c r="E7" s="12">
        <v>2.04</v>
      </c>
      <c r="F7" s="12">
        <v>2.87</v>
      </c>
      <c r="G7" s="12">
        <v>3.04</v>
      </c>
      <c r="H7" s="12">
        <v>2.66</v>
      </c>
      <c r="I7" s="12">
        <v>2.59</v>
      </c>
      <c r="J7" s="12">
        <v>2.58</v>
      </c>
      <c r="K7" s="12">
        <v>2.52</v>
      </c>
      <c r="L7" s="12">
        <v>2.49</v>
      </c>
      <c r="M7" s="12">
        <v>2.4</v>
      </c>
      <c r="N7" s="12">
        <v>2.352</v>
      </c>
      <c r="O7" s="12">
        <v>2.4</v>
      </c>
      <c r="P7" s="8">
        <v>2.34</v>
      </c>
      <c r="Q7" s="8">
        <v>2.28</v>
      </c>
      <c r="R7" s="29">
        <v>2.257</v>
      </c>
      <c r="S7" s="29">
        <v>2.242</v>
      </c>
      <c r="T7" s="43">
        <v>2.263</v>
      </c>
      <c r="U7" s="49">
        <v>2.283</v>
      </c>
    </row>
    <row r="8" spans="1:21" ht="16.5">
      <c r="A8" s="9" t="s">
        <v>8</v>
      </c>
      <c r="B8" s="11">
        <f aca="true" t="shared" si="2" ref="B8:U8">100*B7/2.66</f>
        <v>52.63157894736842</v>
      </c>
      <c r="C8" s="11">
        <f t="shared" si="2"/>
        <v>47.744360902255636</v>
      </c>
      <c r="D8" s="11">
        <f t="shared" si="2"/>
        <v>53.7593984962406</v>
      </c>
      <c r="E8" s="11">
        <f t="shared" si="2"/>
        <v>76.69172932330827</v>
      </c>
      <c r="F8" s="11">
        <f t="shared" si="2"/>
        <v>107.89473684210526</v>
      </c>
      <c r="G8" s="11">
        <f t="shared" si="2"/>
        <v>114.28571428571428</v>
      </c>
      <c r="H8" s="11">
        <f t="shared" si="2"/>
        <v>100</v>
      </c>
      <c r="I8" s="11">
        <f t="shared" si="2"/>
        <v>97.36842105263158</v>
      </c>
      <c r="J8" s="11">
        <f t="shared" si="2"/>
        <v>96.99248120300751</v>
      </c>
      <c r="K8" s="11">
        <f t="shared" si="2"/>
        <v>94.73684210526315</v>
      </c>
      <c r="L8" s="11">
        <f t="shared" si="2"/>
        <v>93.60902255639098</v>
      </c>
      <c r="M8" s="11">
        <f t="shared" si="2"/>
        <v>90.22556390977444</v>
      </c>
      <c r="N8" s="11">
        <f t="shared" si="2"/>
        <v>88.42105263157895</v>
      </c>
      <c r="O8" s="11">
        <f t="shared" si="2"/>
        <v>90.22556390977444</v>
      </c>
      <c r="P8" s="11">
        <f t="shared" si="2"/>
        <v>87.96992481203007</v>
      </c>
      <c r="Q8" s="11">
        <f t="shared" si="2"/>
        <v>85.7142857142857</v>
      </c>
      <c r="R8" s="11">
        <f t="shared" si="2"/>
        <v>84.84962406015038</v>
      </c>
      <c r="S8" s="11">
        <f t="shared" si="2"/>
        <v>84.28571428571428</v>
      </c>
      <c r="T8" s="11">
        <f t="shared" si="2"/>
        <v>85.0751879699248</v>
      </c>
      <c r="U8" s="11">
        <f t="shared" si="2"/>
        <v>85.82706766917292</v>
      </c>
    </row>
    <row r="9" spans="1:21" s="2" customFormat="1" ht="16.5">
      <c r="A9" s="6" t="s">
        <v>2</v>
      </c>
      <c r="B9" s="13" t="s">
        <v>3</v>
      </c>
      <c r="C9" s="12">
        <v>0.35</v>
      </c>
      <c r="D9" s="12">
        <v>0.3</v>
      </c>
      <c r="E9" s="12">
        <v>0.52</v>
      </c>
      <c r="F9" s="12">
        <v>0.77</v>
      </c>
      <c r="G9" s="12">
        <v>0.8</v>
      </c>
      <c r="H9" s="12">
        <v>0.76</v>
      </c>
      <c r="I9" s="12">
        <v>0.78</v>
      </c>
      <c r="J9" s="12">
        <v>0.76</v>
      </c>
      <c r="K9" s="12">
        <v>0.76</v>
      </c>
      <c r="L9" s="12">
        <v>0.74</v>
      </c>
      <c r="M9" s="12">
        <v>0.73</v>
      </c>
      <c r="N9" s="12">
        <v>0.73</v>
      </c>
      <c r="O9" s="12">
        <v>0.74</v>
      </c>
      <c r="P9" s="14">
        <v>0.741</v>
      </c>
      <c r="Q9" s="14">
        <v>0.74</v>
      </c>
      <c r="R9" s="14">
        <v>0.734</v>
      </c>
      <c r="S9" s="37">
        <v>0.719</v>
      </c>
      <c r="T9" s="39" t="s">
        <v>40</v>
      </c>
      <c r="U9" s="47" t="s">
        <v>40</v>
      </c>
    </row>
    <row r="10" spans="1:21" ht="16.5">
      <c r="A10" s="9" t="s">
        <v>8</v>
      </c>
      <c r="B10" s="11" t="s">
        <v>3</v>
      </c>
      <c r="C10" s="11">
        <f>100*C9/$H9</f>
        <v>46.05263157894737</v>
      </c>
      <c r="D10" s="11">
        <v>40</v>
      </c>
      <c r="E10" s="11">
        <f>100*E9/$H9</f>
        <v>68.42105263157895</v>
      </c>
      <c r="F10" s="11">
        <v>102</v>
      </c>
      <c r="G10" s="11">
        <v>106</v>
      </c>
      <c r="H10" s="11">
        <f>100*H9/$H9</f>
        <v>100</v>
      </c>
      <c r="I10" s="11">
        <f>100*I9/$H9</f>
        <v>102.63157894736842</v>
      </c>
      <c r="J10" s="11">
        <f>100*J9/$H9</f>
        <v>100</v>
      </c>
      <c r="K10" s="11">
        <f>100*K9/$H9</f>
        <v>100</v>
      </c>
      <c r="L10" s="11">
        <f>100*L9/$H9</f>
        <v>97.36842105263158</v>
      </c>
      <c r="M10" s="15">
        <v>97</v>
      </c>
      <c r="N10" s="11">
        <f>100*N9/$H9</f>
        <v>96.05263157894737</v>
      </c>
      <c r="O10" s="15">
        <v>97</v>
      </c>
      <c r="P10" s="11">
        <f>100*P9/$H9</f>
        <v>97.49999999999999</v>
      </c>
      <c r="Q10" s="11">
        <v>98</v>
      </c>
      <c r="R10" s="11">
        <v>97</v>
      </c>
      <c r="S10" s="11">
        <v>95</v>
      </c>
      <c r="T10" s="42" t="s">
        <v>40</v>
      </c>
      <c r="U10" s="48" t="s">
        <v>40</v>
      </c>
    </row>
    <row r="11" spans="1:21" s="2" customFormat="1" ht="18">
      <c r="A11" s="6" t="s">
        <v>4</v>
      </c>
      <c r="B11" s="12">
        <v>0.32</v>
      </c>
      <c r="C11" s="12">
        <v>0.28</v>
      </c>
      <c r="D11" s="12">
        <v>0.27</v>
      </c>
      <c r="E11" s="12">
        <v>0.37</v>
      </c>
      <c r="F11" s="25" t="s">
        <v>17</v>
      </c>
      <c r="G11" s="12">
        <v>1.57</v>
      </c>
      <c r="H11" s="12">
        <v>1.46</v>
      </c>
      <c r="I11" s="12">
        <v>1.4</v>
      </c>
      <c r="J11" s="12">
        <v>1.45</v>
      </c>
      <c r="K11" s="12">
        <v>1.43</v>
      </c>
      <c r="L11" s="12">
        <v>1.47</v>
      </c>
      <c r="M11" s="12">
        <v>1.51</v>
      </c>
      <c r="N11" s="12">
        <v>1.4</v>
      </c>
      <c r="O11" s="12">
        <v>1.4</v>
      </c>
      <c r="P11" s="12">
        <v>1.38</v>
      </c>
      <c r="Q11" s="14">
        <v>1.46</v>
      </c>
      <c r="R11" s="14">
        <v>1.452</v>
      </c>
      <c r="S11" s="37">
        <v>1.472</v>
      </c>
      <c r="T11" s="39" t="s">
        <v>40</v>
      </c>
      <c r="U11" s="47" t="s">
        <v>40</v>
      </c>
    </row>
    <row r="12" spans="1:21" ht="16.5">
      <c r="A12" s="9" t="s">
        <v>8</v>
      </c>
      <c r="B12" s="15">
        <v>22</v>
      </c>
      <c r="C12" s="15">
        <v>19</v>
      </c>
      <c r="D12" s="15">
        <v>19</v>
      </c>
      <c r="E12" s="15">
        <v>25</v>
      </c>
      <c r="F12" s="15">
        <v>91</v>
      </c>
      <c r="G12" s="15">
        <v>107</v>
      </c>
      <c r="H12" s="15">
        <v>100</v>
      </c>
      <c r="I12" s="15">
        <v>96</v>
      </c>
      <c r="J12" s="15">
        <v>100</v>
      </c>
      <c r="K12" s="15">
        <v>98</v>
      </c>
      <c r="L12" s="15">
        <v>101</v>
      </c>
      <c r="M12" s="15">
        <v>104</v>
      </c>
      <c r="N12" s="15">
        <v>96</v>
      </c>
      <c r="O12" s="15">
        <v>96</v>
      </c>
      <c r="P12" s="15">
        <v>95</v>
      </c>
      <c r="Q12" s="15">
        <v>100</v>
      </c>
      <c r="R12" s="15">
        <v>100</v>
      </c>
      <c r="S12" s="11">
        <v>101</v>
      </c>
      <c r="T12" s="42" t="s">
        <v>40</v>
      </c>
      <c r="U12" s="48" t="s">
        <v>40</v>
      </c>
    </row>
    <row r="13" spans="1:21" s="2" customFormat="1" ht="18.75" thickBot="1">
      <c r="A13" s="16" t="s">
        <v>16</v>
      </c>
      <c r="B13" s="17">
        <v>33.4</v>
      </c>
      <c r="C13" s="17">
        <v>34.1</v>
      </c>
      <c r="D13" s="17">
        <v>39.3</v>
      </c>
      <c r="E13" s="17">
        <v>58.2</v>
      </c>
      <c r="F13" s="17">
        <v>88</v>
      </c>
      <c r="G13" s="17">
        <v>104.7</v>
      </c>
      <c r="H13" s="17">
        <v>119.2</v>
      </c>
      <c r="I13" s="17">
        <v>121.7</v>
      </c>
      <c r="J13" s="17">
        <v>123.2</v>
      </c>
      <c r="K13" s="17">
        <v>124.7</v>
      </c>
      <c r="L13" s="17">
        <v>125.5</v>
      </c>
      <c r="M13" s="18">
        <v>127.9</v>
      </c>
      <c r="N13" s="18">
        <v>131.3</v>
      </c>
      <c r="O13" s="18">
        <v>132</v>
      </c>
      <c r="P13" s="18">
        <v>131</v>
      </c>
      <c r="Q13" s="18">
        <v>133</v>
      </c>
      <c r="R13" s="18">
        <v>138</v>
      </c>
      <c r="S13" s="35">
        <v>140.7</v>
      </c>
      <c r="T13" s="35">
        <v>138.9</v>
      </c>
      <c r="U13" s="18">
        <v>143.3</v>
      </c>
    </row>
    <row r="14" spans="1:19" s="3" customFormat="1" ht="14.25">
      <c r="A14" s="54" t="s">
        <v>45</v>
      </c>
      <c r="B14" s="53"/>
      <c r="C14" s="53"/>
      <c r="D14" s="53"/>
      <c r="E14" s="53"/>
      <c r="F14" s="52"/>
      <c r="G14" s="52"/>
      <c r="H14" s="52"/>
      <c r="I14" s="52"/>
      <c r="J14" s="20"/>
      <c r="K14" s="20"/>
      <c r="L14" s="20"/>
      <c r="M14" s="20"/>
      <c r="N14" s="20"/>
      <c r="O14" s="20"/>
      <c r="P14" s="20"/>
      <c r="Q14" s="4"/>
      <c r="R14" s="27"/>
      <c r="S14" s="26"/>
    </row>
    <row r="15" spans="1:18" s="3" customFormat="1" ht="14.25">
      <c r="A15" s="50"/>
      <c r="B15" s="51"/>
      <c r="C15" s="51"/>
      <c r="D15" s="51"/>
      <c r="E15" s="51"/>
      <c r="F15" s="51"/>
      <c r="G15" s="51"/>
      <c r="H15" s="51"/>
      <c r="I15" s="51"/>
      <c r="J15" s="21"/>
      <c r="K15" s="21"/>
      <c r="L15" s="21"/>
      <c r="M15" s="21"/>
      <c r="N15" s="21"/>
      <c r="O15" s="21"/>
      <c r="P15" s="21"/>
      <c r="Q15" s="5"/>
      <c r="R15" s="27"/>
    </row>
    <row r="16" spans="1:16" s="3" customFormat="1" ht="13.5">
      <c r="A16" s="60" t="s">
        <v>11</v>
      </c>
      <c r="B16" s="61"/>
      <c r="C16" s="61"/>
      <c r="D16" s="61"/>
      <c r="E16" s="61"/>
      <c r="F16" s="61"/>
      <c r="G16" s="61"/>
      <c r="H16" s="61"/>
      <c r="I16" s="61"/>
      <c r="J16" s="22"/>
      <c r="K16" s="22"/>
      <c r="L16" s="22"/>
      <c r="M16" s="22"/>
      <c r="N16" s="22"/>
      <c r="O16" s="22"/>
      <c r="P16" s="22"/>
    </row>
    <row r="17" spans="1:16" s="3" customFormat="1" ht="13.5">
      <c r="A17" s="51" t="s">
        <v>19</v>
      </c>
      <c r="B17" s="50"/>
      <c r="C17" s="50"/>
      <c r="D17" s="50"/>
      <c r="E17" s="50"/>
      <c r="F17" s="50"/>
      <c r="G17" s="50"/>
      <c r="H17" s="50"/>
      <c r="I17" s="50"/>
      <c r="J17" s="19"/>
      <c r="K17" s="19"/>
      <c r="L17" s="19"/>
      <c r="M17" s="19"/>
      <c r="N17" s="19"/>
      <c r="O17" s="19"/>
      <c r="P17" s="19"/>
    </row>
    <row r="18" spans="1:16" s="3" customFormat="1" ht="13.5">
      <c r="A18" s="51" t="s">
        <v>18</v>
      </c>
      <c r="B18" s="55"/>
      <c r="C18" s="55"/>
      <c r="D18" s="55"/>
      <c r="E18" s="55"/>
      <c r="F18" s="55"/>
      <c r="G18" s="55"/>
      <c r="H18" s="55"/>
      <c r="I18" s="50"/>
      <c r="J18" s="22"/>
      <c r="K18" s="22"/>
      <c r="L18" s="22"/>
      <c r="M18" s="22"/>
      <c r="N18" s="22"/>
      <c r="O18" s="22"/>
      <c r="P18" s="22"/>
    </row>
    <row r="19" spans="1:16" s="3" customFormat="1" ht="12.75">
      <c r="A19" s="36"/>
      <c r="B19" s="36"/>
      <c r="C19" s="36"/>
      <c r="D19" s="36"/>
      <c r="E19" s="36"/>
      <c r="F19" s="36"/>
      <c r="G19" s="22"/>
      <c r="H19" s="22"/>
      <c r="I19" s="22"/>
      <c r="J19" s="22"/>
      <c r="K19" s="22"/>
      <c r="L19" s="22"/>
      <c r="M19" s="22"/>
      <c r="N19" s="22"/>
      <c r="O19" s="22"/>
      <c r="P19" s="22"/>
    </row>
    <row r="20" spans="1:16" s="3" customFormat="1" ht="12.75">
      <c r="A20" s="19" t="s">
        <v>14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</row>
    <row r="21" spans="1:16" ht="12.75">
      <c r="A21" s="24" t="s">
        <v>5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</row>
    <row r="22" spans="1:16" ht="12.75">
      <c r="A22" s="57" t="s">
        <v>12</v>
      </c>
      <c r="B22" s="57"/>
      <c r="C22" s="57"/>
      <c r="D22" s="57"/>
      <c r="E22" s="57"/>
      <c r="F22" s="57"/>
      <c r="G22" s="57"/>
      <c r="H22" s="58"/>
      <c r="I22" s="58"/>
      <c r="J22" s="23"/>
      <c r="K22" s="23"/>
      <c r="L22" s="23"/>
      <c r="M22" s="23"/>
      <c r="N22" s="23"/>
      <c r="O22" s="23"/>
      <c r="P22" s="23"/>
    </row>
    <row r="23" spans="1:16" ht="12.75">
      <c r="A23" s="57" t="s">
        <v>21</v>
      </c>
      <c r="B23" s="57"/>
      <c r="C23" s="57"/>
      <c r="D23" s="57"/>
      <c r="E23" s="57"/>
      <c r="F23" s="57"/>
      <c r="G23" s="57"/>
      <c r="H23" s="58"/>
      <c r="I23" s="58"/>
      <c r="J23" s="23"/>
      <c r="K23" s="23"/>
      <c r="L23" s="23"/>
      <c r="M23" s="23"/>
      <c r="N23" s="23"/>
      <c r="O23" s="23"/>
      <c r="P23" s="23"/>
    </row>
    <row r="24" spans="1:16" ht="24" customHeight="1">
      <c r="A24" s="57" t="s">
        <v>22</v>
      </c>
      <c r="B24" s="57"/>
      <c r="C24" s="57"/>
      <c r="D24" s="57"/>
      <c r="E24" s="57"/>
      <c r="F24" s="57"/>
      <c r="G24" s="58"/>
      <c r="H24" s="58"/>
      <c r="I24" s="58"/>
      <c r="J24" s="59"/>
      <c r="K24" s="23"/>
      <c r="L24" s="23"/>
      <c r="M24" s="23"/>
      <c r="N24" s="23"/>
      <c r="O24" s="23"/>
      <c r="P24" s="23"/>
    </row>
    <row r="25" spans="1:16" ht="24.75" customHeight="1">
      <c r="A25" s="57" t="s">
        <v>43</v>
      </c>
      <c r="B25" s="57"/>
      <c r="C25" s="57"/>
      <c r="D25" s="57"/>
      <c r="E25" s="57"/>
      <c r="F25" s="57"/>
      <c r="G25" s="57"/>
      <c r="H25" s="58"/>
      <c r="I25" s="58"/>
      <c r="J25" s="58"/>
      <c r="K25" s="23"/>
      <c r="L25" s="23"/>
      <c r="M25" s="23"/>
      <c r="N25" s="23"/>
      <c r="O25" s="23"/>
      <c r="P25" s="23"/>
    </row>
    <row r="26" spans="1:16" ht="24" customHeight="1">
      <c r="A26" s="57" t="s">
        <v>44</v>
      </c>
      <c r="B26" s="57"/>
      <c r="C26" s="57"/>
      <c r="D26" s="57"/>
      <c r="E26" s="57"/>
      <c r="F26" s="57"/>
      <c r="G26" s="57"/>
      <c r="H26" s="58"/>
      <c r="I26" s="58"/>
      <c r="J26" s="59"/>
      <c r="K26" s="23"/>
      <c r="L26" s="23"/>
      <c r="M26" s="23"/>
      <c r="N26" s="23"/>
      <c r="O26" s="23"/>
      <c r="P26" s="23"/>
    </row>
    <row r="27" spans="1:16" ht="12.75">
      <c r="A27" s="24" t="s">
        <v>9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</row>
    <row r="28" spans="1:16" ht="12.75">
      <c r="A28" s="56" t="s">
        <v>39</v>
      </c>
      <c r="B28" s="56"/>
      <c r="C28" s="56"/>
      <c r="D28" s="56"/>
      <c r="E28" s="56"/>
      <c r="F28" s="56"/>
      <c r="G28" s="56"/>
      <c r="H28" s="56"/>
      <c r="I28" s="56"/>
      <c r="J28" s="56"/>
      <c r="K28" s="23"/>
      <c r="L28" s="23"/>
      <c r="M28" s="23"/>
      <c r="N28" s="23"/>
      <c r="O28" s="23"/>
      <c r="P28" s="23"/>
    </row>
    <row r="29" spans="1:16" ht="12.75">
      <c r="A29" s="24" t="s">
        <v>6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</row>
    <row r="30" spans="1:16" ht="12.75">
      <c r="A30" s="56" t="s">
        <v>42</v>
      </c>
      <c r="B30" s="56"/>
      <c r="C30" s="56"/>
      <c r="D30" s="56"/>
      <c r="E30" s="56"/>
      <c r="F30" s="56"/>
      <c r="G30" s="56"/>
      <c r="H30" s="56"/>
      <c r="I30" s="56"/>
      <c r="J30" s="56"/>
      <c r="K30" s="23"/>
      <c r="L30" s="23"/>
      <c r="M30" s="23"/>
      <c r="N30" s="23"/>
      <c r="O30" s="23"/>
      <c r="P30" s="23"/>
    </row>
    <row r="31" spans="1:16" ht="12.75">
      <c r="A31" s="24" t="s">
        <v>7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</row>
    <row r="32" spans="1:16" ht="14.25" customHeight="1">
      <c r="A32" s="56" t="s">
        <v>41</v>
      </c>
      <c r="B32" s="56"/>
      <c r="C32" s="56"/>
      <c r="D32" s="56"/>
      <c r="E32" s="56"/>
      <c r="F32" s="56"/>
      <c r="G32" s="56"/>
      <c r="H32" s="56"/>
      <c r="I32" s="56"/>
      <c r="J32" s="56"/>
      <c r="K32" s="23"/>
      <c r="L32" s="23"/>
      <c r="M32" s="23"/>
      <c r="N32" s="23"/>
      <c r="O32" s="23"/>
      <c r="P32" s="23"/>
    </row>
  </sheetData>
  <mergeCells count="10">
    <mergeCell ref="A16:I16"/>
    <mergeCell ref="A1:U1"/>
    <mergeCell ref="A28:J28"/>
    <mergeCell ref="A30:J30"/>
    <mergeCell ref="A32:J32"/>
    <mergeCell ref="A25:J25"/>
    <mergeCell ref="A24:J24"/>
    <mergeCell ref="A22:I22"/>
    <mergeCell ref="A23:I23"/>
    <mergeCell ref="A26:J26"/>
  </mergeCells>
  <printOptions/>
  <pageMargins left="0.25" right="0.25" top="0.5" bottom="0.5" header="0.5" footer="0.5"/>
  <pageSetup fitToHeight="1" fitToWidth="1" horizontalDpi="600" verticalDpi="6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DTS-49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 Maccalous</dc:creator>
  <cp:keywords/>
  <dc:description/>
  <cp:lastModifiedBy>dmegret</cp:lastModifiedBy>
  <cp:lastPrinted>2004-12-16T17:29:19Z</cp:lastPrinted>
  <dcterms:created xsi:type="dcterms:W3CDTF">1999-06-04T16:29:00Z</dcterms:created>
  <dcterms:modified xsi:type="dcterms:W3CDTF">2005-01-24T19:05:48Z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478255557</vt:i4>
  </property>
  <property fmtid="{D5CDD505-2E9C-101B-9397-08002B2CF9AE}" pid="3" name="_EmailSubject">
    <vt:lpwstr>First batch today</vt:lpwstr>
  </property>
  <property fmtid="{D5CDD505-2E9C-101B-9397-08002B2CF9AE}" pid="4" name="_AuthorEmail">
    <vt:lpwstr>MallettW@battelle.org</vt:lpwstr>
  </property>
  <property fmtid="{D5CDD505-2E9C-101B-9397-08002B2CF9AE}" pid="5" name="_AuthorEmailDisplayName">
    <vt:lpwstr>Mallett, William J</vt:lpwstr>
  </property>
  <property fmtid="{D5CDD505-2E9C-101B-9397-08002B2CF9AE}" pid="6" name="_PreviousAdHocReviewCycleID">
    <vt:i4>-1280426241</vt:i4>
  </property>
  <property fmtid="{D5CDD505-2E9C-101B-9397-08002B2CF9AE}" pid="7" name="_ReviewingToolsShownOnce">
    <vt:lpwstr/>
  </property>
</Properties>
</file>