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2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<sst xmlns="http://schemas.openxmlformats.org/spreadsheetml/2006/main" count="52" uniqueCount="31">
  <si>
    <t>Transit agencies</t>
  </si>
  <si>
    <t>Modes provided</t>
  </si>
  <si>
    <t>Urbanized area</t>
  </si>
  <si>
    <t>Average weekday unlinked trips (thousands)</t>
  </si>
  <si>
    <t>Annual unlinked passenger trips (thousands)</t>
  </si>
  <si>
    <t>Operating funds expended       ($ millions)</t>
  </si>
  <si>
    <t>Capital funds expended ($ millions)</t>
  </si>
  <si>
    <t>Vehicles available for maximum service</t>
  </si>
  <si>
    <t>Birmingham-Jefferson County Transit Authority (BJCTA)</t>
  </si>
  <si>
    <t>Birmingham</t>
  </si>
  <si>
    <t>Wiregrass Transit Authority</t>
  </si>
  <si>
    <t>Dothan</t>
  </si>
  <si>
    <t>Huntsville</t>
  </si>
  <si>
    <t>Mobile</t>
  </si>
  <si>
    <t>Montgomery Area Transit System (MATS)</t>
  </si>
  <si>
    <t>Montgomery</t>
  </si>
  <si>
    <t>Florence</t>
  </si>
  <si>
    <t>Lee Russell Council of Governments (LRCOG)</t>
  </si>
  <si>
    <t>Autauga County Commission</t>
  </si>
  <si>
    <t>Tuscaloosa County Parking and Transit Authority (TMT)</t>
  </si>
  <si>
    <t>Tuscaloosa</t>
  </si>
  <si>
    <t>Mobile Transit Authority (Metro Transit)</t>
  </si>
  <si>
    <t>Bus, demand responsive</t>
  </si>
  <si>
    <t>Demand responsive</t>
  </si>
  <si>
    <t>Bus, demand responsive, vanpool</t>
  </si>
  <si>
    <t>Table 4-3: Urban Transit Agencies in Alabama: 2000</t>
  </si>
  <si>
    <t>Auburn-Opelika</t>
  </si>
  <si>
    <r>
      <t>SOURCE:</t>
    </r>
    <r>
      <rPr>
        <sz val="10"/>
        <rFont val="Futura Md BT"/>
        <family val="2"/>
      </rPr>
      <t xml:space="preserve"> U.S. Department of Transportation, Federal Transit Administration, National Transit Database, available at http://www.ntdprogram.com/NTD/Profiles.nsf/ProfileInformation?OpenForm&amp;2000&amp;All as of Dec. 6, 2001.</t>
    </r>
  </si>
  <si>
    <t>City of Huntsville, Alabama Department of                                    Parking and Public Transit</t>
  </si>
  <si>
    <t>&lt;1</t>
  </si>
  <si>
    <t>Northwest Alabama Council                                                            of Local Governments (NACOLG)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</si>
</sst>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8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36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3" fillId="0" borderId="0" xfId="22" applyFont="1" applyBorder="1" applyAlignment="1">
      <alignment vertical="center" wrapText="1"/>
      <protection/>
    </xf>
    <xf numFmtId="3" fontId="3" fillId="0" borderId="0" xfId="22" applyNumberFormat="1" applyFont="1" applyBorder="1" applyAlignment="1">
      <alignment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Alignment="1">
      <alignment wrapText="1"/>
      <protection/>
    </xf>
    <xf numFmtId="0" fontId="3" fillId="0" borderId="2" xfId="22" applyFont="1" applyFill="1" applyBorder="1">
      <alignment/>
      <protection/>
    </xf>
    <xf numFmtId="0" fontId="3" fillId="0" borderId="0" xfId="22" applyFont="1" applyFill="1">
      <alignment/>
      <protection/>
    </xf>
    <xf numFmtId="0" fontId="4" fillId="0" borderId="3" xfId="22" applyFont="1" applyFill="1" applyBorder="1" applyAlignment="1">
      <alignment horizontal="left" wrapText="1"/>
      <protection/>
    </xf>
    <xf numFmtId="0" fontId="3" fillId="0" borderId="0" xfId="22" applyFont="1" applyFill="1" applyBorder="1" applyAlignment="1">
      <alignment horizontal="left" vertical="top" wrapText="1"/>
      <protection/>
    </xf>
    <xf numFmtId="3" fontId="3" fillId="0" borderId="0" xfId="22" applyNumberFormat="1" applyFont="1" applyFill="1" applyBorder="1" applyAlignment="1">
      <alignment horizontal="right" vertical="top" wrapText="1"/>
      <protection/>
    </xf>
    <xf numFmtId="0" fontId="3" fillId="0" borderId="0" xfId="22" applyFont="1" applyFill="1" applyBorder="1" applyAlignment="1">
      <alignment horizontal="right" vertical="top" wrapText="1"/>
      <protection/>
    </xf>
    <xf numFmtId="3" fontId="3" fillId="0" borderId="0" xfId="22" applyNumberFormat="1" applyFont="1" applyFill="1" applyAlignment="1">
      <alignment horizontal="right" vertical="top"/>
      <protection/>
    </xf>
    <xf numFmtId="1" fontId="3" fillId="0" borderId="0" xfId="22" applyNumberFormat="1" applyFont="1" applyFill="1" applyBorder="1" applyAlignment="1">
      <alignment horizontal="right" vertical="top" wrapText="1"/>
      <protection/>
    </xf>
    <xf numFmtId="0" fontId="3" fillId="0" borderId="0" xfId="22" applyFont="1" applyFill="1" applyBorder="1" applyAlignment="1">
      <alignment horizontal="center" vertical="top" wrapText="1"/>
      <protection/>
    </xf>
    <xf numFmtId="2" fontId="3" fillId="0" borderId="0" xfId="22" applyNumberFormat="1" applyFont="1" applyFill="1" applyBorder="1" applyAlignment="1">
      <alignment horizontal="right" vertical="top" wrapText="1"/>
      <protection/>
    </xf>
    <xf numFmtId="0" fontId="3" fillId="0" borderId="0" xfId="22" applyFont="1" applyFill="1" applyAlignment="1">
      <alignment vertical="top"/>
      <protection/>
    </xf>
    <xf numFmtId="164" fontId="3" fillId="0" borderId="0" xfId="22" applyNumberFormat="1" applyFont="1" applyFill="1" applyBorder="1" applyAlignment="1">
      <alignment horizontal="right" vertical="top" wrapText="1"/>
      <protection/>
    </xf>
    <xf numFmtId="167" fontId="3" fillId="0" borderId="0" xfId="22" applyNumberFormat="1" applyFont="1" applyFill="1" applyBorder="1" applyAlignment="1">
      <alignment horizontal="right" vertical="top" wrapText="1"/>
      <protection/>
    </xf>
    <xf numFmtId="0" fontId="3" fillId="0" borderId="3" xfId="22" applyFont="1" applyFill="1" applyBorder="1" applyAlignment="1">
      <alignment vertical="top"/>
      <protection/>
    </xf>
    <xf numFmtId="0" fontId="3" fillId="0" borderId="3" xfId="22" applyFont="1" applyFill="1" applyBorder="1" applyAlignment="1">
      <alignment vertical="top"/>
      <protection/>
    </xf>
    <xf numFmtId="0" fontId="3" fillId="0" borderId="0" xfId="22" applyFont="1" applyFill="1" applyAlignment="1">
      <alignment vertical="top" wrapText="1"/>
      <protection/>
    </xf>
    <xf numFmtId="0" fontId="3" fillId="0" borderId="3" xfId="22" applyFont="1" applyFill="1" applyBorder="1" applyAlignment="1">
      <alignment horizontal="left" vertical="top" wrapText="1"/>
      <protection/>
    </xf>
    <xf numFmtId="0" fontId="3" fillId="0" borderId="0" xfId="22" applyFont="1" applyFill="1" applyBorder="1" applyAlignment="1">
      <alignment vertical="top" wrapText="1"/>
      <protection/>
    </xf>
    <xf numFmtId="3" fontId="3" fillId="0" borderId="3" xfId="22" applyNumberFormat="1" applyFont="1" applyFill="1" applyBorder="1" applyAlignment="1">
      <alignment horizontal="right" vertical="top" wrapText="1"/>
      <protection/>
    </xf>
    <xf numFmtId="3" fontId="3" fillId="0" borderId="0" xfId="22" applyNumberFormat="1" applyFont="1" applyFill="1" applyBorder="1" applyAlignment="1">
      <alignment horizontal="right" vertical="top"/>
      <protection/>
    </xf>
    <xf numFmtId="0" fontId="3" fillId="0" borderId="3" xfId="22" applyFont="1" applyFill="1" applyBorder="1" applyAlignment="1">
      <alignment horizontal="right" vertical="top" wrapText="1"/>
      <protection/>
    </xf>
    <xf numFmtId="164" fontId="3" fillId="0" borderId="0" xfId="22" applyNumberFormat="1" applyFont="1" applyFill="1" applyBorder="1" applyAlignment="1">
      <alignment horizontal="right" vertical="top"/>
      <protection/>
    </xf>
    <xf numFmtId="164" fontId="3" fillId="0" borderId="3" xfId="22" applyNumberFormat="1" applyFont="1" applyFill="1" applyBorder="1" applyAlignment="1">
      <alignment horizontal="right" vertical="top" wrapText="1"/>
      <protection/>
    </xf>
    <xf numFmtId="172" fontId="3" fillId="0" borderId="3" xfId="22" applyNumberFormat="1" applyFont="1" applyFill="1" applyBorder="1" applyAlignment="1">
      <alignment horizontal="right" vertical="top" wrapText="1"/>
      <protection/>
    </xf>
    <xf numFmtId="1" fontId="3" fillId="0" borderId="0" xfId="22" applyNumberFormat="1" applyFont="1" applyFill="1" applyBorder="1" applyAlignment="1">
      <alignment horizontal="right" vertical="top"/>
      <protection/>
    </xf>
    <xf numFmtId="1" fontId="3" fillId="0" borderId="3" xfId="22" applyNumberFormat="1" applyFont="1" applyFill="1" applyBorder="1" applyAlignment="1">
      <alignment horizontal="right" vertical="top" wrapText="1"/>
      <protection/>
    </xf>
    <xf numFmtId="0" fontId="4" fillId="0" borderId="0" xfId="22" applyFont="1" applyAlignment="1">
      <alignment wrapText="1"/>
      <protection/>
    </xf>
    <xf numFmtId="0" fontId="3" fillId="0" borderId="0" xfId="22" applyFont="1" applyAlignment="1">
      <alignment wrapText="1"/>
      <protection/>
    </xf>
    <xf numFmtId="0" fontId="4" fillId="0" borderId="4" xfId="22" applyFont="1" applyFill="1" applyBorder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Transit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tabSelected="1" workbookViewId="0" topLeftCell="A1">
      <selection activeCell="J10" sqref="J10"/>
    </sheetView>
  </sheetViews>
  <sheetFormatPr defaultColWidth="8.796875" defaultRowHeight="15"/>
  <cols>
    <col min="1" max="1" width="40.09765625" style="2" customWidth="1"/>
    <col min="2" max="2" width="24.8984375" style="2" customWidth="1"/>
    <col min="3" max="3" width="12.19921875" style="2" customWidth="1"/>
    <col min="4" max="4" width="8.09765625" style="2" customWidth="1"/>
    <col min="5" max="5" width="2.69921875" style="2" customWidth="1"/>
    <col min="6" max="6" width="6.3984375" style="2" customWidth="1"/>
    <col min="7" max="7" width="2.8984375" style="2" customWidth="1"/>
    <col min="8" max="8" width="6.3984375" style="2" customWidth="1"/>
    <col min="9" max="9" width="2.59765625" style="2" customWidth="1"/>
    <col min="10" max="10" width="5.796875" style="2" customWidth="1"/>
    <col min="11" max="11" width="2.09765625" style="2" customWidth="1"/>
    <col min="12" max="12" width="7.19921875" style="2" customWidth="1"/>
    <col min="13" max="13" width="2.19921875" style="2" customWidth="1"/>
    <col min="14" max="16384" width="6.296875" style="2" customWidth="1"/>
  </cols>
  <sheetData>
    <row r="1" spans="1:3" ht="23.25" customHeight="1">
      <c r="A1" s="1" t="s">
        <v>25</v>
      </c>
      <c r="B1" s="1"/>
      <c r="C1" s="1"/>
    </row>
    <row r="2" spans="1:14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64.5" customHeight="1">
      <c r="A3" s="9" t="s">
        <v>0</v>
      </c>
      <c r="B3" s="9" t="s">
        <v>1</v>
      </c>
      <c r="C3" s="9" t="s">
        <v>2</v>
      </c>
      <c r="D3" s="35" t="s">
        <v>4</v>
      </c>
      <c r="E3" s="35"/>
      <c r="F3" s="35" t="s">
        <v>3</v>
      </c>
      <c r="G3" s="35"/>
      <c r="H3" s="35" t="s">
        <v>5</v>
      </c>
      <c r="I3" s="35"/>
      <c r="J3" s="35" t="s">
        <v>6</v>
      </c>
      <c r="K3" s="35"/>
      <c r="L3" s="35" t="s">
        <v>7</v>
      </c>
      <c r="M3" s="35"/>
      <c r="N3" s="8"/>
    </row>
    <row r="4" spans="1:14" ht="30" customHeight="1">
      <c r="A4" s="10" t="s">
        <v>8</v>
      </c>
      <c r="B4" s="10" t="s">
        <v>22</v>
      </c>
      <c r="C4" s="10" t="s">
        <v>9</v>
      </c>
      <c r="D4" s="11">
        <f>(2640505+111069)/1000</f>
        <v>2751.574</v>
      </c>
      <c r="E4" s="12"/>
      <c r="F4" s="11">
        <f>(10195+413)/1000</f>
        <v>10.608</v>
      </c>
      <c r="G4" s="12"/>
      <c r="H4" s="13">
        <f>8616413/1000000</f>
        <v>8.616413</v>
      </c>
      <c r="I4" s="12"/>
      <c r="J4" s="14">
        <f>13245080/1000000</f>
        <v>13.24508</v>
      </c>
      <c r="K4" s="12"/>
      <c r="L4" s="14">
        <v>93</v>
      </c>
      <c r="M4" s="15"/>
      <c r="N4" s="8"/>
    </row>
    <row r="5" spans="1:14" ht="30" customHeight="1">
      <c r="A5" s="10" t="s">
        <v>21</v>
      </c>
      <c r="B5" s="10" t="s">
        <v>24</v>
      </c>
      <c r="C5" s="10" t="s">
        <v>13</v>
      </c>
      <c r="D5" s="11">
        <f>(1219206+31314+8415)/1000</f>
        <v>1258.935</v>
      </c>
      <c r="E5" s="12"/>
      <c r="F5" s="11">
        <f>(4437+114+33)/1000</f>
        <v>4.584</v>
      </c>
      <c r="G5" s="12"/>
      <c r="H5" s="11">
        <f>2630966/1000000</f>
        <v>2.630966</v>
      </c>
      <c r="I5" s="12"/>
      <c r="J5" s="14">
        <f>2143754/1000000</f>
        <v>2.143754</v>
      </c>
      <c r="K5" s="12"/>
      <c r="L5" s="14">
        <v>45</v>
      </c>
      <c r="M5" s="15"/>
      <c r="N5" s="8"/>
    </row>
    <row r="6" spans="1:14" ht="30" customHeight="1">
      <c r="A6" s="10" t="s">
        <v>28</v>
      </c>
      <c r="B6" s="10" t="s">
        <v>22</v>
      </c>
      <c r="C6" s="10" t="s">
        <v>12</v>
      </c>
      <c r="D6" s="11">
        <f>(288370+227547)/1000</f>
        <v>515.917</v>
      </c>
      <c r="E6" s="12"/>
      <c r="F6" s="11">
        <f>(1135+879)/1000</f>
        <v>2.014</v>
      </c>
      <c r="G6" s="12"/>
      <c r="H6" s="11">
        <f>1895377/1000000</f>
        <v>1.895377</v>
      </c>
      <c r="I6" s="12"/>
      <c r="J6" s="16" t="s">
        <v>29</v>
      </c>
      <c r="K6" s="12"/>
      <c r="L6" s="14">
        <v>49</v>
      </c>
      <c r="M6" s="15"/>
      <c r="N6" s="8"/>
    </row>
    <row r="7" spans="1:14" ht="30" customHeight="1">
      <c r="A7" s="10" t="s">
        <v>14</v>
      </c>
      <c r="B7" s="10" t="s">
        <v>22</v>
      </c>
      <c r="C7" s="10" t="s">
        <v>15</v>
      </c>
      <c r="D7" s="11">
        <f>(21363+203980)/1000</f>
        <v>225.343</v>
      </c>
      <c r="E7" s="12"/>
      <c r="F7" s="11" t="s">
        <v>29</v>
      </c>
      <c r="G7" s="12"/>
      <c r="H7" s="11">
        <f>2952807/1000000</f>
        <v>2.952807</v>
      </c>
      <c r="I7" s="12"/>
      <c r="J7" s="14">
        <f>1258326/1000000</f>
        <v>1.258326</v>
      </c>
      <c r="K7" s="12"/>
      <c r="L7" s="14">
        <v>79</v>
      </c>
      <c r="M7" s="15"/>
      <c r="N7" s="8"/>
    </row>
    <row r="8" spans="1:14" ht="30" customHeight="1">
      <c r="A8" s="24" t="s">
        <v>19</v>
      </c>
      <c r="B8" s="22" t="s">
        <v>22</v>
      </c>
      <c r="C8" s="24" t="s">
        <v>20</v>
      </c>
      <c r="D8" s="26">
        <v>186.561</v>
      </c>
      <c r="E8" s="28"/>
      <c r="F8" s="26" t="s">
        <v>29</v>
      </c>
      <c r="G8" s="28"/>
      <c r="H8" s="26" t="s">
        <v>29</v>
      </c>
      <c r="I8" s="28"/>
      <c r="J8" s="31" t="s">
        <v>29</v>
      </c>
      <c r="K8" s="28"/>
      <c r="L8" s="31">
        <v>18</v>
      </c>
      <c r="M8" s="15"/>
      <c r="N8" s="8"/>
    </row>
    <row r="9" spans="1:14" ht="30" customHeight="1">
      <c r="A9" s="10" t="s">
        <v>10</v>
      </c>
      <c r="B9" s="10" t="s">
        <v>23</v>
      </c>
      <c r="C9" s="10" t="s">
        <v>11</v>
      </c>
      <c r="D9" s="11">
        <v>165</v>
      </c>
      <c r="E9" s="12"/>
      <c r="F9" s="11" t="s">
        <v>29</v>
      </c>
      <c r="G9" s="12"/>
      <c r="H9" s="11" t="s">
        <v>29</v>
      </c>
      <c r="I9" s="12"/>
      <c r="J9" s="14">
        <f>1444077/1000000</f>
        <v>1.444077</v>
      </c>
      <c r="K9" s="12"/>
      <c r="L9" s="14">
        <v>17</v>
      </c>
      <c r="M9" s="15"/>
      <c r="N9" s="8"/>
    </row>
    <row r="10" spans="1:14" ht="30" customHeight="1">
      <c r="A10" s="10" t="s">
        <v>30</v>
      </c>
      <c r="B10" s="17" t="s">
        <v>23</v>
      </c>
      <c r="C10" s="10" t="s">
        <v>16</v>
      </c>
      <c r="D10" s="11">
        <f>136108/1000</f>
        <v>136.108</v>
      </c>
      <c r="E10" s="12"/>
      <c r="F10" s="11" t="s">
        <v>29</v>
      </c>
      <c r="G10" s="12"/>
      <c r="H10" s="18" t="s">
        <v>29</v>
      </c>
      <c r="I10" s="12"/>
      <c r="J10" s="14">
        <v>0</v>
      </c>
      <c r="K10" s="12"/>
      <c r="L10" s="14">
        <v>25</v>
      </c>
      <c r="M10" s="15"/>
      <c r="N10" s="8"/>
    </row>
    <row r="11" spans="1:14" ht="30" customHeight="1">
      <c r="A11" s="10" t="s">
        <v>17</v>
      </c>
      <c r="B11" s="10" t="s">
        <v>22</v>
      </c>
      <c r="C11" s="10" t="s">
        <v>26</v>
      </c>
      <c r="D11" s="11">
        <f>(73185+8160)/1000</f>
        <v>81.345</v>
      </c>
      <c r="E11" s="12"/>
      <c r="F11" s="11" t="s">
        <v>29</v>
      </c>
      <c r="G11" s="12"/>
      <c r="H11" s="18" t="s">
        <v>29</v>
      </c>
      <c r="I11" s="12"/>
      <c r="J11" s="19" t="s">
        <v>29</v>
      </c>
      <c r="K11" s="12"/>
      <c r="L11" s="14">
        <v>20</v>
      </c>
      <c r="M11" s="15"/>
      <c r="N11" s="8"/>
    </row>
    <row r="12" spans="1:14" ht="30" customHeight="1">
      <c r="A12" s="23" t="s">
        <v>18</v>
      </c>
      <c r="B12" s="21" t="s">
        <v>23</v>
      </c>
      <c r="C12" s="23" t="s">
        <v>15</v>
      </c>
      <c r="D12" s="25">
        <f>44275/1000</f>
        <v>44.275</v>
      </c>
      <c r="E12" s="27"/>
      <c r="F12" s="25" t="s">
        <v>29</v>
      </c>
      <c r="G12" s="27"/>
      <c r="H12" s="29" t="s">
        <v>29</v>
      </c>
      <c r="I12" s="27"/>
      <c r="J12" s="30" t="s">
        <v>29</v>
      </c>
      <c r="K12" s="27"/>
      <c r="L12" s="32">
        <v>11</v>
      </c>
      <c r="M12" s="20"/>
      <c r="N12" s="8"/>
    </row>
    <row r="13" spans="1:12" ht="12.75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</row>
    <row r="14" spans="1:14" ht="26.25" customHeight="1">
      <c r="A14" s="33" t="s">
        <v>27</v>
      </c>
      <c r="B14" s="33"/>
      <c r="C14" s="34"/>
      <c r="D14" s="34"/>
      <c r="E14" s="34"/>
      <c r="F14" s="34"/>
      <c r="G14" s="34"/>
      <c r="H14" s="34"/>
      <c r="I14" s="6"/>
      <c r="J14" s="5"/>
      <c r="K14" s="5"/>
      <c r="L14" s="5"/>
      <c r="N14" s="5"/>
    </row>
    <row r="16" ht="28.5" customHeight="1">
      <c r="I16" s="6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spans="14:37" ht="30" customHeight="1"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ht="13.5" customHeight="1"/>
    <row r="32" ht="12.75" customHeight="1"/>
    <row r="34" ht="25.5" customHeight="1"/>
  </sheetData>
  <mergeCells count="6">
    <mergeCell ref="A14:H14"/>
    <mergeCell ref="L3:M3"/>
    <mergeCell ref="J3:K3"/>
    <mergeCell ref="H3:I3"/>
    <mergeCell ref="F3:G3"/>
    <mergeCell ref="D3:E3"/>
  </mergeCells>
  <printOptions horizontalCentered="1"/>
  <pageMargins left="1" right="1" top="1" bottom="1" header="0.5" footer="0.5"/>
  <pageSetup fitToHeight="1" fitToWidth="1" horizontalDpi="1200" verticalDpi="12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2004-01-15T16:31:36Z</cp:lastPrinted>
  <dcterms:created xsi:type="dcterms:W3CDTF">2001-12-27T18:56:10Z</dcterms:created>
  <dcterms:modified xsi:type="dcterms:W3CDTF">2004-01-16T16:29:45Z</dcterms:modified>
  <cp:category/>
  <cp:version/>
  <cp:contentType/>
  <cp:contentStatus/>
</cp:coreProperties>
</file>