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6540" activeTab="0"/>
  </bookViews>
  <sheets>
    <sheet name="2-9" sheetId="1" r:id="rId1"/>
  </sheets>
  <definedNames>
    <definedName name="_xlnm.Print_Area" localSheetId="0">'2-9'!$A$1:$Q$56</definedName>
  </definedNames>
  <calcPr fullCalcOnLoad="1"/>
</workbook>
</file>

<file path=xl/sharedStrings.xml><?xml version="1.0" encoding="utf-8"?>
<sst xmlns="http://schemas.openxmlformats.org/spreadsheetml/2006/main" count="134" uniqueCount="93">
  <si>
    <t>Total fatalities</t>
  </si>
  <si>
    <t>N</t>
  </si>
  <si>
    <t>Total accidents</t>
  </si>
  <si>
    <t xml:space="preserve">   Fatal</t>
  </si>
  <si>
    <t>Aircraft-miles (millions)</t>
  </si>
  <si>
    <t>Rates per 100 million aircraft-miles</t>
  </si>
  <si>
    <t>Rates per 100,000 aircraft departures</t>
  </si>
  <si>
    <t>Flight hours (thousands)</t>
  </si>
  <si>
    <t>Rates per 100,000 flight hours</t>
  </si>
  <si>
    <t>SOURCES:</t>
  </si>
  <si>
    <t>Serious injuries:</t>
  </si>
  <si>
    <r>
      <t>U.S. Air Carrier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</si>
  <si>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t>Aircraft departures (thousands)</t>
  </si>
  <si>
    <r>
      <t>a</t>
    </r>
    <r>
      <rPr>
        <sz val="9"/>
        <rFont val="Arial"/>
        <family val="2"/>
      </rPr>
      <t xml:space="preserve">  Air carriers operating under 14 CFR 121, scheduled and nonscheduled service. Includes all scheduled and </t>
    </r>
  </si>
  <si>
    <t>aircraft with 10 or more seats formerly operated under 14 CFR 135. This change</t>
  </si>
  <si>
    <r>
      <t xml:space="preserve">Calendar Year 1967 </t>
    </r>
    <r>
      <rPr>
        <sz val="9"/>
        <rFont val="Arial"/>
        <family val="2"/>
      </rPr>
      <t>(Washington, DC: December 1968).</t>
    </r>
  </si>
  <si>
    <r>
      <t xml:space="preserve">1960: National Transportation Safety Board, </t>
    </r>
    <r>
      <rPr>
        <i/>
        <sz val="9"/>
        <rFont val="Arial"/>
        <family val="2"/>
      </rPr>
      <t xml:space="preserve">Annual Review of Aircraft Accident Data: U.S. Air Carrier Operations, </t>
    </r>
  </si>
  <si>
    <t>Fatalities, accidents, miles, departures, and flight hours:</t>
  </si>
  <si>
    <t xml:space="preserve">   Fatalities</t>
  </si>
  <si>
    <t xml:space="preserve">   Total accidents</t>
  </si>
  <si>
    <t xml:space="preserve">       Fatal</t>
  </si>
  <si>
    <r>
      <t>b</t>
    </r>
    <r>
      <rPr>
        <b/>
        <sz val="10"/>
        <rFont val="Arial"/>
        <family val="2"/>
      </rPr>
      <t>50</t>
    </r>
  </si>
  <si>
    <r>
      <t>b</t>
    </r>
    <r>
      <rPr>
        <sz val="9"/>
        <rFont val="Arial"/>
        <family val="2"/>
      </rPr>
      <t xml:space="preserve"> Does not include the 12 persons killed aboard a SkyWest commuter aircraft when it and a U.S. Air aircraft collided.</t>
    </r>
  </si>
  <si>
    <r>
      <t>KEY:</t>
    </r>
    <r>
      <rPr>
        <sz val="9"/>
        <rFont val="Arial"/>
        <family val="2"/>
      </rPr>
      <t xml:space="preserve">  N = data do not exist; P = preliminary; R = revised.</t>
    </r>
  </si>
  <si>
    <r>
      <t>1999</t>
    </r>
    <r>
      <rPr>
        <b/>
        <vertAlign val="superscript"/>
        <sz val="10"/>
        <rFont val="Arial"/>
        <family val="2"/>
      </rPr>
      <t>P</t>
    </r>
  </si>
  <si>
    <r>
      <t>R</t>
    </r>
    <r>
      <rPr>
        <b/>
        <sz val="10"/>
        <rFont val="Arial"/>
        <family val="2"/>
      </rPr>
      <t>6,692</t>
    </r>
  </si>
  <si>
    <r>
      <t>R</t>
    </r>
    <r>
      <rPr>
        <b/>
        <sz val="10"/>
        <rFont val="Arial"/>
        <family val="2"/>
      </rPr>
      <t>6,744</t>
    </r>
  </si>
  <si>
    <r>
      <t>R</t>
    </r>
    <r>
      <rPr>
        <b/>
        <sz val="10"/>
        <rFont val="Arial"/>
        <family val="2"/>
      </rPr>
      <t>50</t>
    </r>
  </si>
  <si>
    <r>
      <t>R</t>
    </r>
    <r>
      <rPr>
        <sz val="10"/>
        <rFont val="Arial"/>
        <family val="2"/>
      </rPr>
      <t>0.0059</t>
    </r>
  </si>
  <si>
    <r>
      <t>R</t>
    </r>
    <r>
      <rPr>
        <sz val="10"/>
        <rFont val="Arial"/>
        <family val="2"/>
      </rPr>
      <t>44.16</t>
    </r>
  </si>
  <si>
    <r>
      <t>R</t>
    </r>
    <r>
      <rPr>
        <sz val="10"/>
        <rFont val="Arial"/>
        <family val="2"/>
      </rPr>
      <t>7.96</t>
    </r>
  </si>
  <si>
    <r>
      <t>R</t>
    </r>
    <r>
      <rPr>
        <sz val="10"/>
        <rFont val="Arial"/>
        <family val="2"/>
      </rPr>
      <t>1.50</t>
    </r>
  </si>
  <si>
    <r>
      <t>R</t>
    </r>
    <r>
      <rPr>
        <sz val="10"/>
        <rFont val="Arial"/>
        <family val="2"/>
      </rPr>
      <t>16.99</t>
    </r>
  </si>
  <si>
    <r>
      <t>R</t>
    </r>
    <r>
      <rPr>
        <sz val="10"/>
        <rFont val="Arial"/>
        <family val="2"/>
      </rPr>
      <t>5.40</t>
    </r>
  </si>
  <si>
    <r>
      <t>R</t>
    </r>
    <r>
      <rPr>
        <sz val="10"/>
        <rFont val="Arial"/>
        <family val="2"/>
      </rPr>
      <t>5.44</t>
    </r>
  </si>
  <si>
    <r>
      <t>R</t>
    </r>
    <r>
      <rPr>
        <sz val="10"/>
        <rFont val="Arial"/>
        <family val="2"/>
      </rPr>
      <t>3.99</t>
    </r>
  </si>
  <si>
    <r>
      <t>R</t>
    </r>
    <r>
      <rPr>
        <sz val="10"/>
        <rFont val="Arial"/>
        <family val="2"/>
      </rPr>
      <t>2.05</t>
    </r>
  </si>
  <si>
    <r>
      <t>R</t>
    </r>
    <r>
      <rPr>
        <sz val="10"/>
        <rFont val="Arial"/>
        <family val="2"/>
      </rPr>
      <t>5.00</t>
    </r>
  </si>
  <si>
    <r>
      <t>R</t>
    </r>
    <r>
      <rPr>
        <sz val="10"/>
        <rFont val="Arial"/>
        <family val="2"/>
      </rPr>
      <t>3.27</t>
    </r>
  </si>
  <si>
    <r>
      <t>R</t>
    </r>
    <r>
      <rPr>
        <sz val="10"/>
        <rFont val="Arial"/>
        <family val="2"/>
      </rPr>
      <t>1.49</t>
    </r>
  </si>
  <si>
    <r>
      <t>R</t>
    </r>
    <r>
      <rPr>
        <sz val="10"/>
        <rFont val="Arial"/>
        <family val="2"/>
      </rPr>
      <t>0.121</t>
    </r>
  </si>
  <si>
    <r>
      <t>R</t>
    </r>
    <r>
      <rPr>
        <sz val="10"/>
        <rFont val="Arial"/>
        <family val="2"/>
      </rPr>
      <t>14.49</t>
    </r>
  </si>
  <si>
    <r>
      <t>R</t>
    </r>
    <r>
      <rPr>
        <sz val="10"/>
        <rFont val="Arial"/>
        <family val="2"/>
      </rPr>
      <t>0.42</t>
    </r>
  </si>
  <si>
    <r>
      <t>R</t>
    </r>
    <r>
      <rPr>
        <sz val="10"/>
        <rFont val="Arial"/>
        <family val="2"/>
      </rPr>
      <t>4.36</t>
    </r>
  </si>
  <si>
    <r>
      <t>R</t>
    </r>
    <r>
      <rPr>
        <sz val="10"/>
        <rFont val="Arial"/>
        <family val="2"/>
      </rPr>
      <t>2.97</t>
    </r>
  </si>
  <si>
    <r>
      <t>R</t>
    </r>
    <r>
      <rPr>
        <sz val="10"/>
        <rFont val="Arial"/>
        <family val="2"/>
      </rPr>
      <t>6.47</t>
    </r>
  </si>
  <si>
    <r>
      <t>R</t>
    </r>
    <r>
      <rPr>
        <sz val="10"/>
        <rFont val="Arial"/>
        <family val="2"/>
      </rPr>
      <t>1.31</t>
    </r>
  </si>
  <si>
    <r>
      <t>R</t>
    </r>
    <r>
      <rPr>
        <sz val="10"/>
        <rFont val="Arial"/>
        <family val="2"/>
      </rPr>
      <t>0.12</t>
    </r>
  </si>
  <si>
    <r>
      <t>R</t>
    </r>
    <r>
      <rPr>
        <sz val="10"/>
        <rFont val="Arial"/>
        <family val="2"/>
      </rPr>
      <t>0.015</t>
    </r>
  </si>
  <si>
    <r>
      <t>R</t>
    </r>
    <r>
      <rPr>
        <sz val="10"/>
        <rFont val="Arial"/>
        <family val="2"/>
      </rPr>
      <t>0.0091</t>
    </r>
  </si>
  <si>
    <r>
      <t>R</t>
    </r>
    <r>
      <rPr>
        <sz val="10"/>
        <rFont val="Arial"/>
        <family val="2"/>
      </rPr>
      <t>0.25</t>
    </r>
  </si>
  <si>
    <r>
      <t>R</t>
    </r>
    <r>
      <rPr>
        <sz val="10"/>
        <rFont val="Arial"/>
        <family val="2"/>
      </rPr>
      <t>0.46</t>
    </r>
  </si>
  <si>
    <r>
      <t>R</t>
    </r>
    <r>
      <rPr>
        <b/>
        <sz val="10"/>
        <rFont val="Arial"/>
        <family val="2"/>
      </rPr>
      <t>16,846</t>
    </r>
  </si>
  <si>
    <r>
      <t>R</t>
    </r>
    <r>
      <rPr>
        <b/>
        <sz val="10"/>
        <rFont val="Arial"/>
        <family val="2"/>
      </rPr>
      <t>10,986</t>
    </r>
  </si>
  <si>
    <r>
      <t>R</t>
    </r>
    <r>
      <rPr>
        <sz val="10"/>
        <rFont val="Arial"/>
        <family val="2"/>
      </rPr>
      <t>0.74</t>
    </r>
  </si>
  <si>
    <r>
      <t>R</t>
    </r>
    <r>
      <rPr>
        <b/>
        <sz val="10"/>
        <rFont val="Arial"/>
        <family val="2"/>
      </rPr>
      <t>10,314</t>
    </r>
  </si>
  <si>
    <r>
      <t>R</t>
    </r>
    <r>
      <rPr>
        <b/>
        <sz val="10"/>
        <rFont val="Arial"/>
        <family val="2"/>
      </rPr>
      <t>15,838</t>
    </r>
  </si>
  <si>
    <r>
      <t>R</t>
    </r>
    <r>
      <rPr>
        <sz val="10"/>
        <rFont val="Arial"/>
        <family val="2"/>
      </rPr>
      <t>2.90</t>
    </r>
  </si>
  <si>
    <r>
      <t>R</t>
    </r>
    <r>
      <rPr>
        <sz val="10"/>
        <rFont val="Arial"/>
        <family val="2"/>
      </rPr>
      <t>1.99</t>
    </r>
  </si>
  <si>
    <r>
      <t>R</t>
    </r>
    <r>
      <rPr>
        <sz val="10"/>
        <rFont val="Arial"/>
        <family val="2"/>
      </rPr>
      <t>4.62</t>
    </r>
  </si>
  <si>
    <r>
      <t>R</t>
    </r>
    <r>
      <rPr>
        <sz val="10"/>
        <rFont val="Arial"/>
        <family val="2"/>
      </rPr>
      <t>0.28</t>
    </r>
  </si>
  <si>
    <r>
      <t>R</t>
    </r>
    <r>
      <rPr>
        <sz val="10"/>
        <rFont val="Arial"/>
        <family val="2"/>
      </rPr>
      <t>0.089</t>
    </r>
  </si>
  <si>
    <r>
      <t>R</t>
    </r>
    <r>
      <rPr>
        <sz val="10"/>
        <rFont val="Arial"/>
        <family val="2"/>
      </rPr>
      <t>8.34</t>
    </r>
  </si>
  <si>
    <r>
      <t>R</t>
    </r>
    <r>
      <rPr>
        <sz val="10"/>
        <rFont val="Arial"/>
        <family val="2"/>
      </rPr>
      <t>6.04</t>
    </r>
  </si>
  <si>
    <r>
      <t>R</t>
    </r>
    <r>
      <rPr>
        <sz val="10"/>
        <rFont val="Arial"/>
        <family val="2"/>
      </rPr>
      <t>2.21</t>
    </r>
  </si>
  <si>
    <r>
      <t>R</t>
    </r>
    <r>
      <rPr>
        <sz val="10"/>
        <rFont val="Arial"/>
        <family val="2"/>
      </rPr>
      <t>1.44</t>
    </r>
  </si>
  <si>
    <r>
      <t>R</t>
    </r>
    <r>
      <rPr>
        <sz val="10"/>
        <rFont val="Arial"/>
        <family val="2"/>
      </rPr>
      <t>2.26</t>
    </r>
  </si>
  <si>
    <r>
      <t>R</t>
    </r>
    <r>
      <rPr>
        <sz val="10"/>
        <rFont val="Arial"/>
        <family val="2"/>
      </rPr>
      <t>1.65</t>
    </r>
  </si>
  <si>
    <r>
      <t>R</t>
    </r>
    <r>
      <rPr>
        <sz val="10"/>
        <rFont val="Arial"/>
        <family val="2"/>
      </rPr>
      <t>5.56</t>
    </r>
  </si>
  <si>
    <r>
      <t>R</t>
    </r>
    <r>
      <rPr>
        <sz val="10"/>
        <rFont val="Arial"/>
        <family val="2"/>
      </rPr>
      <t>1.77</t>
    </r>
  </si>
  <si>
    <r>
      <t>R</t>
    </r>
    <r>
      <rPr>
        <sz val="10"/>
        <rFont val="Arial"/>
        <family val="2"/>
      </rPr>
      <t>0.0079</t>
    </r>
  </si>
  <si>
    <r>
      <t>R</t>
    </r>
    <r>
      <rPr>
        <sz val="10"/>
        <rFont val="Arial"/>
        <family val="2"/>
      </rPr>
      <t>1.82</t>
    </r>
  </si>
  <si>
    <r>
      <t>R</t>
    </r>
    <r>
      <rPr>
        <sz val="10"/>
        <rFont val="Arial"/>
        <family val="2"/>
      </rPr>
      <t>1.24</t>
    </r>
  </si>
  <si>
    <r>
      <t>R</t>
    </r>
    <r>
      <rPr>
        <sz val="10"/>
        <rFont val="Arial"/>
        <family val="2"/>
      </rPr>
      <t>2.76</t>
    </r>
  </si>
  <si>
    <r>
      <t>R</t>
    </r>
    <r>
      <rPr>
        <sz val="10"/>
        <rFont val="Arial"/>
        <family val="2"/>
      </rPr>
      <t>0.051</t>
    </r>
  </si>
  <si>
    <r>
      <t xml:space="preserve">NOTES: </t>
    </r>
    <r>
      <rPr>
        <sz val="9"/>
        <rFont val="Arial"/>
        <family val="2"/>
      </rPr>
      <t xml:space="preserve"> Miles, departures, and flight hours are compiled by the U.S. Department of Transportation, Federal Aviation Administration.</t>
    </r>
  </si>
  <si>
    <t xml:space="preserve">Rates are computed by dividing the number of fatalities, serious injuries, total accidents, and fatal accidents by the number of </t>
  </si>
  <si>
    <t>Bureau of Transportation Statistics, Office of Airline Information.</t>
  </si>
  <si>
    <r>
      <t>R</t>
    </r>
    <r>
      <rPr>
        <sz val="10"/>
        <rFont val="Arial"/>
        <family val="2"/>
      </rPr>
      <t>0.080</t>
    </r>
  </si>
  <si>
    <r>
      <t>1980: Ibid.</t>
    </r>
    <r>
      <rPr>
        <i/>
        <sz val="9"/>
        <rFont val="Arial"/>
        <family val="2"/>
      </rPr>
      <t>, Calendar Year 1981, NTSB/ARC-85/01 (Washington, DC: February 1985), tables 2 and 16.</t>
    </r>
  </si>
  <si>
    <r>
      <t xml:space="preserve">1970-94:  Ibid.  </t>
    </r>
    <r>
      <rPr>
        <i/>
        <sz val="9"/>
        <rFont val="Arial"/>
        <family val="2"/>
      </rPr>
      <t>Annual Review of Aircraft Accident Data: U.S. Air Carrier Operations</t>
    </r>
    <r>
      <rPr>
        <sz val="9"/>
        <rFont val="Arial"/>
        <family val="2"/>
      </rPr>
      <t xml:space="preserve"> (Washington, DC: Annual issues).</t>
    </r>
  </si>
  <si>
    <t>1995-99: Ibid. Analysis and Data Division, personal communications, Aug. 8, 1996; 1997; Mar. 10, 1999; Mar. 28, 2000.</t>
  </si>
  <si>
    <r>
      <t xml:space="preserve">1965-70: Ibid., </t>
    </r>
    <r>
      <rPr>
        <i/>
        <sz val="9"/>
        <rFont val="Arial"/>
        <family val="2"/>
      </rPr>
      <t>Calendar Year 1975,</t>
    </r>
    <r>
      <rPr>
        <sz val="9"/>
        <rFont val="Arial"/>
        <family val="2"/>
      </rPr>
      <t xml:space="preserve"> NTSB/ARC-77/1 (Washington, DC: January 1977). </t>
    </r>
  </si>
  <si>
    <r>
      <t>1975 (all categories except miles): Ibid.</t>
    </r>
    <r>
      <rPr>
        <i/>
        <sz val="9"/>
        <rFont val="Arial"/>
        <family val="2"/>
      </rPr>
      <t>, Calendar Year 1983, NTSB/ARC-87/01 (Washington, DC: February 1987), table 18.</t>
    </r>
  </si>
  <si>
    <r>
      <t>1975 (miles): Ibid.</t>
    </r>
    <r>
      <rPr>
        <i/>
        <sz val="9"/>
        <rFont val="Arial"/>
        <family val="2"/>
      </rPr>
      <t>, Calendar Year 1975,</t>
    </r>
    <r>
      <rPr>
        <sz val="9"/>
        <rFont val="Arial"/>
        <family val="2"/>
      </rPr>
      <t xml:space="preserve"> NTSB/ARC-77/1 (Washington, DC: January 1977 ). </t>
    </r>
  </si>
  <si>
    <t>TABLE 2-9</t>
  </si>
  <si>
    <t>Total seriously injured persons</t>
  </si>
  <si>
    <t xml:space="preserve">   Seriously injured persons</t>
  </si>
  <si>
    <t xml:space="preserve">nonscheduled service accidents involving all-cargo carriers and commercial operators </t>
  </si>
  <si>
    <t xml:space="preserve">of large aircraft when those accidents occurred during 14 CFR 121 operations. Since Mar. 20, 1997, 14 CFR 121 includes </t>
  </si>
  <si>
    <t>makes it difficult to compare pre-1997 data for 14 CFR 121 and 14 CFR 135  with more recent data.</t>
  </si>
  <si>
    <t>miles, departures, or flight hours.  These figures are based on information provided by airlines to the U.S. Department of Transportation,</t>
  </si>
  <si>
    <t>1985-99: National Transportation Safety Board, Internet site www.ntsb.gov/aviation/Table5.htm, as of May 8, 2000.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</si>
</sst>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###0_W_W"/>
    <numFmt numFmtId="168" formatCode="#,##0.0"/>
    <numFmt numFmtId="169" formatCode="###0.00_)"/>
    <numFmt numFmtId="170" formatCode="#,##0.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9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5">
    <xf numFmtId="0" fontId="0" fillId="0" borderId="0" xfId="0" applyAlignment="1">
      <alignment/>
    </xf>
    <xf numFmtId="0" fontId="12" fillId="0" borderId="0" xfId="39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4" xfId="40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3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67" fontId="1" fillId="0" borderId="0" xfId="30" applyNumberFormat="1" applyFont="1" applyFill="1" applyBorder="1" applyAlignment="1">
      <alignment horizontal="left"/>
      <protection/>
    </xf>
    <xf numFmtId="3" fontId="1" fillId="0" borderId="0" xfId="30" applyNumberFormat="1" applyFont="1" applyFill="1" applyBorder="1" applyAlignment="1">
      <alignment horizontal="right"/>
      <protection/>
    </xf>
    <xf numFmtId="3" fontId="15" fillId="0" borderId="0" xfId="30" applyNumberFormat="1" applyFont="1" applyFill="1" applyBorder="1" applyAlignment="1">
      <alignment horizontal="right"/>
      <protection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7" fontId="0" fillId="0" borderId="0" xfId="30" applyNumberFormat="1" applyFont="1" applyFill="1" applyBorder="1" applyAlignment="1">
      <alignment horizontal="left"/>
      <protection/>
    </xf>
    <xf numFmtId="3" fontId="0" fillId="0" borderId="0" xfId="30" applyNumberFormat="1" applyFont="1" applyFill="1" applyBorder="1" applyAlignment="1">
      <alignment horizontal="right"/>
      <protection/>
    </xf>
    <xf numFmtId="1" fontId="0" fillId="0" borderId="0" xfId="0" applyNumberFormat="1" applyFont="1" applyFill="1" applyAlignment="1">
      <alignment/>
    </xf>
    <xf numFmtId="167" fontId="21" fillId="0" borderId="0" xfId="30" applyNumberFormat="1" applyFont="1" applyFill="1" applyBorder="1" applyAlignment="1">
      <alignment horizontal="left"/>
      <protection/>
    </xf>
    <xf numFmtId="3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16" fillId="0" borderId="0" xfId="30" applyNumberFormat="1" applyFont="1" applyFill="1" applyBorder="1" applyAlignment="1">
      <alignment horizontal="right"/>
      <protection/>
    </xf>
    <xf numFmtId="166" fontId="0" fillId="0" borderId="0" xfId="30" applyNumberFormat="1" applyFont="1" applyFill="1" applyBorder="1" applyAlignment="1">
      <alignment horizontal="right"/>
      <protection/>
    </xf>
    <xf numFmtId="1" fontId="16" fillId="0" borderId="0" xfId="30" applyNumberFormat="1" applyFont="1" applyFill="1" applyBorder="1" applyAlignment="1">
      <alignment horizontal="right"/>
      <protection/>
    </xf>
    <xf numFmtId="2" fontId="0" fillId="0" borderId="0" xfId="30" applyNumberFormat="1" applyFont="1" applyFill="1" applyBorder="1" applyAlignment="1">
      <alignment horizontal="right"/>
      <protection/>
    </xf>
    <xf numFmtId="164" fontId="16" fillId="0" borderId="0" xfId="30" applyNumberFormat="1" applyFont="1" applyFill="1" applyBorder="1" applyAlignment="1">
      <alignment horizontal="right"/>
      <protection/>
    </xf>
    <xf numFmtId="165" fontId="16" fillId="0" borderId="0" xfId="30" applyNumberFormat="1" applyFont="1" applyFill="1" applyBorder="1" applyAlignment="1">
      <alignment horizontal="right"/>
      <protection/>
    </xf>
    <xf numFmtId="4" fontId="16" fillId="0" borderId="0" xfId="30" applyNumberFormat="1" applyFont="1" applyFill="1" applyBorder="1" applyAlignment="1">
      <alignment horizontal="right"/>
      <protection/>
    </xf>
    <xf numFmtId="165" fontId="0" fillId="0" borderId="0" xfId="30" applyNumberFormat="1" applyFont="1" applyFill="1" applyBorder="1" applyAlignment="1">
      <alignment horizontal="right"/>
      <protection/>
    </xf>
    <xf numFmtId="165" fontId="0" fillId="0" borderId="0" xfId="0" applyNumberFormat="1" applyFont="1" applyFill="1" applyAlignment="1">
      <alignment/>
    </xf>
    <xf numFmtId="164" fontId="0" fillId="0" borderId="0" xfId="30" applyNumberFormat="1" applyFont="1" applyFill="1" applyBorder="1" applyAlignment="1">
      <alignment horizontal="right"/>
      <protection/>
    </xf>
    <xf numFmtId="4" fontId="0" fillId="0" borderId="0" xfId="30" applyNumberFormat="1" applyFont="1" applyFill="1" applyBorder="1" applyAlignment="1">
      <alignment horizontal="right"/>
      <protection/>
    </xf>
    <xf numFmtId="168" fontId="16" fillId="0" borderId="0" xfId="30" applyNumberFormat="1" applyFont="1" applyFill="1" applyBorder="1" applyAlignment="1">
      <alignment horizontal="right"/>
      <protection/>
    </xf>
    <xf numFmtId="170" fontId="16" fillId="0" borderId="0" xfId="30" applyNumberFormat="1" applyFont="1" applyFill="1" applyBorder="1" applyAlignment="1">
      <alignment horizontal="right"/>
      <protection/>
    </xf>
    <xf numFmtId="167" fontId="0" fillId="0" borderId="4" xfId="30" applyNumberFormat="1" applyFont="1" applyFill="1" applyBorder="1" applyAlignment="1">
      <alignment horizontal="left"/>
      <protection/>
    </xf>
    <xf numFmtId="164" fontId="0" fillId="0" borderId="4" xfId="30" applyNumberFormat="1" applyFont="1" applyFill="1" applyBorder="1" applyAlignment="1">
      <alignment horizontal="right"/>
      <protection/>
    </xf>
    <xf numFmtId="2" fontId="0" fillId="0" borderId="4" xfId="30" applyNumberFormat="1" applyFont="1" applyFill="1" applyBorder="1" applyAlignment="1">
      <alignment horizontal="right"/>
      <protection/>
    </xf>
    <xf numFmtId="166" fontId="0" fillId="0" borderId="4" xfId="30" applyNumberFormat="1" applyFont="1" applyFill="1" applyBorder="1" applyAlignment="1">
      <alignment horizontal="right"/>
      <protection/>
    </xf>
    <xf numFmtId="166" fontId="16" fillId="0" borderId="4" xfId="30" applyNumberFormat="1" applyFont="1" applyFill="1" applyBorder="1" applyAlignment="1">
      <alignment horizontal="right"/>
      <protection/>
    </xf>
    <xf numFmtId="170" fontId="16" fillId="0" borderId="4" xfId="30" applyNumberFormat="1" applyFont="1" applyFill="1" applyBorder="1" applyAlignment="1">
      <alignment horizontal="right"/>
      <protection/>
    </xf>
    <xf numFmtId="165" fontId="0" fillId="0" borderId="4" xfId="30" applyNumberFormat="1" applyFont="1" applyFill="1" applyBorder="1" applyAlignment="1">
      <alignment horizontal="right"/>
      <protection/>
    </xf>
    <xf numFmtId="167" fontId="18" fillId="0" borderId="6" xfId="30" applyNumberFormat="1" applyFont="1" applyFill="1" applyBorder="1" applyAlignment="1">
      <alignment horizontal="left"/>
      <protection/>
    </xf>
    <xf numFmtId="167" fontId="19" fillId="0" borderId="0" xfId="30" applyNumberFormat="1" applyFont="1" applyFill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22" fillId="0" borderId="0" xfId="22" applyNumberFormat="1" applyFont="1" applyFill="1" applyBorder="1" applyAlignment="1">
      <alignment horizontal="left"/>
      <protection/>
    </xf>
    <xf numFmtId="3" fontId="19" fillId="0" borderId="0" xfId="22" applyNumberFormat="1" applyFont="1" applyFill="1" applyBorder="1" applyAlignment="1">
      <alignment horizontal="left"/>
      <protection/>
    </xf>
    <xf numFmtId="3" fontId="19" fillId="0" borderId="0" xfId="22" applyNumberFormat="1" applyFont="1" applyFill="1" applyBorder="1" applyAlignment="1">
      <alignment horizontal="left"/>
      <protection/>
    </xf>
    <xf numFmtId="167" fontId="22" fillId="0" borderId="0" xfId="30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19" fillId="0" borderId="0" xfId="28" applyFont="1" applyFill="1" applyAlignment="1">
      <alignment horizontal="left"/>
      <protection/>
    </xf>
    <xf numFmtId="167" fontId="17" fillId="0" borderId="0" xfId="28" applyNumberFormat="1" applyFont="1" applyFill="1" applyAlignment="1">
      <alignment horizontal="left"/>
      <protection/>
    </xf>
    <xf numFmtId="0" fontId="22" fillId="0" borderId="0" xfId="28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7.8515625" style="2" customWidth="1"/>
    <col min="8" max="8" width="8.28125" style="2" customWidth="1"/>
    <col min="9" max="9" width="9.8515625" style="2" customWidth="1"/>
    <col min="10" max="15" width="8.28125" style="2" customWidth="1"/>
    <col min="16" max="16384" width="9.140625" style="2" customWidth="1"/>
  </cols>
  <sheetData>
    <row r="1" ht="18">
      <c r="A1" s="1" t="s">
        <v>85</v>
      </c>
    </row>
    <row r="2" spans="1:17" ht="19.5" thickBot="1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25">
      <c r="A3" s="5"/>
      <c r="B3" s="5">
        <v>1960</v>
      </c>
      <c r="C3" s="5">
        <v>1965</v>
      </c>
      <c r="D3" s="5">
        <v>1970</v>
      </c>
      <c r="E3" s="5">
        <v>1975</v>
      </c>
      <c r="F3" s="5">
        <v>1980</v>
      </c>
      <c r="G3" s="5">
        <v>1985</v>
      </c>
      <c r="H3" s="5">
        <v>1990</v>
      </c>
      <c r="I3" s="5">
        <v>1991</v>
      </c>
      <c r="J3" s="5">
        <v>1992</v>
      </c>
      <c r="K3" s="5">
        <v>1993</v>
      </c>
      <c r="L3" s="5">
        <v>1994</v>
      </c>
      <c r="M3" s="5">
        <v>1995</v>
      </c>
      <c r="N3" s="5">
        <v>1996</v>
      </c>
      <c r="O3" s="5">
        <v>1997</v>
      </c>
      <c r="P3" s="5">
        <v>1998</v>
      </c>
      <c r="Q3" s="5" t="s">
        <v>24</v>
      </c>
      <c r="R3" s="6"/>
    </row>
    <row r="4" spans="1:18" s="12" customFormat="1" ht="14.25" customHeight="1">
      <c r="A4" s="7" t="s">
        <v>0</v>
      </c>
      <c r="B4" s="8">
        <v>499</v>
      </c>
      <c r="C4" s="8">
        <v>261</v>
      </c>
      <c r="D4" s="8">
        <v>146</v>
      </c>
      <c r="E4" s="8">
        <v>124</v>
      </c>
      <c r="F4" s="8">
        <v>1</v>
      </c>
      <c r="G4" s="8">
        <v>526</v>
      </c>
      <c r="H4" s="8">
        <v>39</v>
      </c>
      <c r="I4" s="9" t="s">
        <v>21</v>
      </c>
      <c r="J4" s="8">
        <v>33</v>
      </c>
      <c r="K4" s="8">
        <v>1</v>
      </c>
      <c r="L4" s="8">
        <v>239</v>
      </c>
      <c r="M4" s="8">
        <v>168</v>
      </c>
      <c r="N4" s="8">
        <v>380</v>
      </c>
      <c r="O4" s="8">
        <v>8</v>
      </c>
      <c r="P4" s="8">
        <v>1</v>
      </c>
      <c r="Q4" s="10">
        <v>12</v>
      </c>
      <c r="R4" s="11"/>
    </row>
    <row r="5" spans="1:18" s="12" customFormat="1" ht="12.75">
      <c r="A5" s="7" t="s">
        <v>86</v>
      </c>
      <c r="B5" s="8" t="s">
        <v>1</v>
      </c>
      <c r="C5" s="8" t="s">
        <v>1</v>
      </c>
      <c r="D5" s="8">
        <v>107</v>
      </c>
      <c r="E5" s="8">
        <v>81</v>
      </c>
      <c r="F5" s="8">
        <v>19</v>
      </c>
      <c r="G5" s="8">
        <v>30</v>
      </c>
      <c r="H5" s="8">
        <v>29</v>
      </c>
      <c r="I5" s="8">
        <v>26</v>
      </c>
      <c r="J5" s="8">
        <v>7</v>
      </c>
      <c r="K5" s="8">
        <v>18</v>
      </c>
      <c r="L5" s="8">
        <v>31</v>
      </c>
      <c r="M5" s="8">
        <v>25</v>
      </c>
      <c r="N5" s="8">
        <v>77</v>
      </c>
      <c r="O5" s="8">
        <v>39</v>
      </c>
      <c r="P5" s="8">
        <v>28</v>
      </c>
      <c r="Q5" s="10">
        <v>57</v>
      </c>
      <c r="R5" s="11"/>
    </row>
    <row r="6" spans="1:18" s="12" customFormat="1" ht="14.25">
      <c r="A6" s="7" t="s">
        <v>2</v>
      </c>
      <c r="B6" s="8">
        <v>90</v>
      </c>
      <c r="C6" s="8">
        <v>83</v>
      </c>
      <c r="D6" s="8">
        <v>55</v>
      </c>
      <c r="E6" s="8">
        <v>37</v>
      </c>
      <c r="F6" s="8">
        <v>19</v>
      </c>
      <c r="G6" s="8">
        <v>21</v>
      </c>
      <c r="H6" s="8">
        <v>24</v>
      </c>
      <c r="I6" s="8">
        <v>26</v>
      </c>
      <c r="J6" s="8">
        <v>18</v>
      </c>
      <c r="K6" s="8">
        <v>23</v>
      </c>
      <c r="L6" s="8">
        <v>23</v>
      </c>
      <c r="M6" s="8">
        <v>36</v>
      </c>
      <c r="N6" s="8">
        <v>38</v>
      </c>
      <c r="O6" s="8">
        <v>49</v>
      </c>
      <c r="P6" s="9" t="s">
        <v>27</v>
      </c>
      <c r="Q6" s="10">
        <v>52</v>
      </c>
      <c r="R6" s="11"/>
    </row>
    <row r="7" spans="1:18" ht="12.75">
      <c r="A7" s="13" t="s">
        <v>3</v>
      </c>
      <c r="B7" s="14">
        <v>17</v>
      </c>
      <c r="C7" s="14">
        <v>9</v>
      </c>
      <c r="D7" s="14">
        <v>8</v>
      </c>
      <c r="E7" s="14">
        <v>3</v>
      </c>
      <c r="F7" s="14">
        <v>1</v>
      </c>
      <c r="G7" s="14">
        <v>7</v>
      </c>
      <c r="H7" s="14">
        <v>6</v>
      </c>
      <c r="I7" s="14">
        <v>4</v>
      </c>
      <c r="J7" s="14">
        <v>4</v>
      </c>
      <c r="K7" s="14">
        <v>1</v>
      </c>
      <c r="L7" s="14">
        <v>4</v>
      </c>
      <c r="M7" s="14">
        <v>3</v>
      </c>
      <c r="N7" s="14">
        <v>5</v>
      </c>
      <c r="O7" s="14">
        <v>4</v>
      </c>
      <c r="P7" s="14">
        <v>1</v>
      </c>
      <c r="Q7" s="15">
        <v>2</v>
      </c>
      <c r="R7" s="6"/>
    </row>
    <row r="8" spans="1:18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6"/>
    </row>
    <row r="9" spans="1:18" s="12" customFormat="1" ht="15">
      <c r="A9" s="16" t="s">
        <v>4</v>
      </c>
      <c r="B9" s="8">
        <v>1130</v>
      </c>
      <c r="C9" s="8">
        <v>1536</v>
      </c>
      <c r="D9" s="8">
        <v>2685</v>
      </c>
      <c r="E9" s="8">
        <v>2478</v>
      </c>
      <c r="F9" s="8">
        <v>2924</v>
      </c>
      <c r="G9" s="8">
        <v>3631</v>
      </c>
      <c r="H9" s="8">
        <v>4948</v>
      </c>
      <c r="I9" s="8">
        <v>4825</v>
      </c>
      <c r="J9" s="8">
        <v>5039</v>
      </c>
      <c r="K9" s="8">
        <v>5249</v>
      </c>
      <c r="L9" s="8">
        <v>5478</v>
      </c>
      <c r="M9" s="8">
        <v>5654</v>
      </c>
      <c r="N9" s="8">
        <v>5873</v>
      </c>
      <c r="O9" s="9" t="s">
        <v>25</v>
      </c>
      <c r="P9" s="9" t="s">
        <v>26</v>
      </c>
      <c r="Q9" s="17">
        <v>6793</v>
      </c>
      <c r="R9" s="11"/>
    </row>
    <row r="10" spans="1:18" ht="12.75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/>
      <c r="R10" s="6"/>
    </row>
    <row r="11" spans="1:18" ht="13.5" customHeight="1">
      <c r="A11" s="13" t="s">
        <v>18</v>
      </c>
      <c r="B11" s="19" t="s">
        <v>29</v>
      </c>
      <c r="C11" s="19" t="s">
        <v>32</v>
      </c>
      <c r="D11" s="19" t="s">
        <v>34</v>
      </c>
      <c r="E11" s="19" t="s">
        <v>37</v>
      </c>
      <c r="F11" s="20">
        <f>F4/(F9/100)</f>
        <v>0.03419972640218878</v>
      </c>
      <c r="G11" s="21" t="s">
        <v>41</v>
      </c>
      <c r="H11" s="22">
        <f>H4/(H9/100)</f>
        <v>0.7881972514147131</v>
      </c>
      <c r="I11" s="22">
        <f>50/(I9/100)</f>
        <v>1.0362694300518134</v>
      </c>
      <c r="J11" s="22">
        <f>(J4/5039)*100</f>
        <v>0.6548918436197658</v>
      </c>
      <c r="K11" s="20">
        <f>K4/(K9/100)</f>
        <v>0.019051247856734614</v>
      </c>
      <c r="L11" s="23" t="s">
        <v>43</v>
      </c>
      <c r="M11" s="23" t="s">
        <v>44</v>
      </c>
      <c r="N11" s="23" t="s">
        <v>45</v>
      </c>
      <c r="O11" s="23" t="s">
        <v>47</v>
      </c>
      <c r="P11" s="24" t="s">
        <v>48</v>
      </c>
      <c r="Q11" s="18">
        <v>0.18</v>
      </c>
      <c r="R11" s="6"/>
    </row>
    <row r="12" spans="1:18" ht="14.25" customHeight="1">
      <c r="A12" s="13" t="s">
        <v>87</v>
      </c>
      <c r="B12" s="22" t="s">
        <v>1</v>
      </c>
      <c r="C12" s="22" t="s">
        <v>1</v>
      </c>
      <c r="D12" s="19" t="s">
        <v>35</v>
      </c>
      <c r="E12" s="19" t="s">
        <v>38</v>
      </c>
      <c r="F12" s="22">
        <f>F5/(F9/100)</f>
        <v>0.6497948016415869</v>
      </c>
      <c r="G12" s="22">
        <f>30/(G9/100)</f>
        <v>0.8262186725419994</v>
      </c>
      <c r="H12" s="22">
        <v>0.59</v>
      </c>
      <c r="I12" s="22">
        <f>I5/(I9/100)</f>
        <v>0.538860103626943</v>
      </c>
      <c r="J12" s="22">
        <v>0.14</v>
      </c>
      <c r="K12" s="22">
        <v>0.34</v>
      </c>
      <c r="L12" s="22">
        <v>0.57</v>
      </c>
      <c r="M12" s="22">
        <f>(M5/5654)*100</f>
        <v>0.44216483905199855</v>
      </c>
      <c r="N12" s="23" t="s">
        <v>46</v>
      </c>
      <c r="O12" s="22">
        <v>0.58</v>
      </c>
      <c r="P12" s="25" t="s">
        <v>42</v>
      </c>
      <c r="Q12" s="18">
        <v>0.84</v>
      </c>
      <c r="R12" s="6"/>
    </row>
    <row r="13" spans="1:18" ht="13.5" customHeight="1">
      <c r="A13" s="13" t="s">
        <v>19</v>
      </c>
      <c r="B13" s="19" t="s">
        <v>30</v>
      </c>
      <c r="C13" s="19" t="s">
        <v>33</v>
      </c>
      <c r="D13" s="19" t="s">
        <v>36</v>
      </c>
      <c r="E13" s="19" t="s">
        <v>39</v>
      </c>
      <c r="F13" s="22">
        <f>F6/(F9/100)</f>
        <v>0.6497948016415869</v>
      </c>
      <c r="G13" s="22">
        <f>G6/(G9/100)</f>
        <v>0.5783530707793996</v>
      </c>
      <c r="H13" s="22">
        <f>H6/(H9/100)</f>
        <v>0.4850444624090542</v>
      </c>
      <c r="I13" s="22">
        <f>I6/(I9/100)</f>
        <v>0.538860103626943</v>
      </c>
      <c r="J13" s="22">
        <f>(J6/5039)*100</f>
        <v>0.3572137328835086</v>
      </c>
      <c r="K13" s="22">
        <f>K6/(K9/100)</f>
        <v>0.4381787007048962</v>
      </c>
      <c r="L13" s="22">
        <v>0.42</v>
      </c>
      <c r="M13" s="22">
        <f>(M6/5654)*100</f>
        <v>0.6367173682348779</v>
      </c>
      <c r="N13" s="22">
        <f>(N6/5873)*100</f>
        <v>0.647028775753448</v>
      </c>
      <c r="O13" s="22">
        <f>(O6/6686)*100</f>
        <v>0.7328746634759198</v>
      </c>
      <c r="P13" s="25" t="s">
        <v>54</v>
      </c>
      <c r="Q13" s="18">
        <v>0.77</v>
      </c>
      <c r="R13" s="6"/>
    </row>
    <row r="14" spans="1:18" ht="14.25" customHeight="1">
      <c r="A14" s="13" t="s">
        <v>20</v>
      </c>
      <c r="B14" s="19" t="s">
        <v>31</v>
      </c>
      <c r="C14" s="22">
        <v>0.59</v>
      </c>
      <c r="D14" s="22">
        <f>D7/(D9/100)</f>
        <v>0.29795158286778395</v>
      </c>
      <c r="E14" s="19" t="s">
        <v>40</v>
      </c>
      <c r="F14" s="20">
        <f>F7/(F9/100)</f>
        <v>0.03419972640218878</v>
      </c>
      <c r="G14" s="22">
        <f>G7/(G9/100)</f>
        <v>0.19278435692646653</v>
      </c>
      <c r="H14" s="22">
        <f>H7/(H9/100)</f>
        <v>0.12126111560226355</v>
      </c>
      <c r="I14" s="20">
        <f>I7/(I9/100)</f>
        <v>0.08290155440414508</v>
      </c>
      <c r="J14" s="20">
        <f>(J7/5039)*100</f>
        <v>0.07938082952966859</v>
      </c>
      <c r="K14" s="20">
        <f>K7/(K9/100)</f>
        <v>0.019051247856734614</v>
      </c>
      <c r="L14" s="20">
        <f>L7/(L9/100)</f>
        <v>0.07301935012778386</v>
      </c>
      <c r="M14" s="20">
        <f>(M7/5654)*100</f>
        <v>0.05305978068623984</v>
      </c>
      <c r="N14" s="20">
        <f>(N7/5873)*100</f>
        <v>0.08513536523071684</v>
      </c>
      <c r="O14" s="20">
        <f>(O7/6686)*100</f>
        <v>0.05982650314089141</v>
      </c>
      <c r="P14" s="26">
        <v>0.015</v>
      </c>
      <c r="Q14" s="27">
        <v>0.029</v>
      </c>
      <c r="R14" s="6"/>
    </row>
    <row r="15" spans="1:18" ht="6" customHeight="1">
      <c r="A15" s="13"/>
      <c r="B15" s="28"/>
      <c r="C15" s="22"/>
      <c r="D15" s="22"/>
      <c r="E15" s="20"/>
      <c r="F15" s="20"/>
      <c r="G15" s="22"/>
      <c r="H15" s="22"/>
      <c r="I15" s="20"/>
      <c r="J15" s="20"/>
      <c r="K15" s="20"/>
      <c r="L15" s="20"/>
      <c r="M15" s="20"/>
      <c r="N15" s="20"/>
      <c r="O15" s="20"/>
      <c r="P15" s="29"/>
      <c r="Q15" s="18"/>
      <c r="R15" s="6"/>
    </row>
    <row r="16" spans="1:18" s="12" customFormat="1" ht="15">
      <c r="A16" s="16" t="s">
        <v>12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5479</v>
      </c>
      <c r="G16" s="8">
        <v>6307</v>
      </c>
      <c r="H16" s="8">
        <v>8092</v>
      </c>
      <c r="I16" s="8">
        <v>7815</v>
      </c>
      <c r="J16" s="8">
        <v>7881</v>
      </c>
      <c r="K16" s="8">
        <v>8073</v>
      </c>
      <c r="L16" s="8">
        <v>8238</v>
      </c>
      <c r="M16" s="8">
        <v>8457</v>
      </c>
      <c r="N16" s="8">
        <v>8229</v>
      </c>
      <c r="O16" s="9" t="s">
        <v>55</v>
      </c>
      <c r="P16" s="9" t="s">
        <v>53</v>
      </c>
      <c r="Q16" s="17">
        <v>11636</v>
      </c>
      <c r="R16" s="11"/>
    </row>
    <row r="17" spans="1:18" ht="12.75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9"/>
      <c r="Q17" s="18"/>
      <c r="R17" s="6"/>
    </row>
    <row r="18" spans="1:18" ht="14.25">
      <c r="A18" s="13" t="s">
        <v>18</v>
      </c>
      <c r="B18" s="26" t="s">
        <v>1</v>
      </c>
      <c r="C18" s="26" t="s">
        <v>1</v>
      </c>
      <c r="D18" s="26" t="s">
        <v>1</v>
      </c>
      <c r="E18" s="26" t="s">
        <v>1</v>
      </c>
      <c r="F18" s="26">
        <f>F4/(F16/100)</f>
        <v>0.018251505749224312</v>
      </c>
      <c r="G18" s="30" t="s">
        <v>62</v>
      </c>
      <c r="H18" s="29">
        <f>H4/(H16/100)</f>
        <v>0.48195748887790407</v>
      </c>
      <c r="I18" s="29">
        <f>50/(I16/100)</f>
        <v>0.6397952655150352</v>
      </c>
      <c r="J18" s="29">
        <f>J4/(J16/100)</f>
        <v>0.41872858774267224</v>
      </c>
      <c r="K18" s="26">
        <f>K4/(K16/100)</f>
        <v>0.01238696890870804</v>
      </c>
      <c r="L18" s="25" t="s">
        <v>57</v>
      </c>
      <c r="M18" s="25" t="s">
        <v>58</v>
      </c>
      <c r="N18" s="25" t="s">
        <v>59</v>
      </c>
      <c r="O18" s="26">
        <f>(O4/10300)*100</f>
        <v>0.07766990291262137</v>
      </c>
      <c r="P18" s="31" t="s">
        <v>49</v>
      </c>
      <c r="Q18" s="18">
        <v>0.1</v>
      </c>
      <c r="R18" s="6"/>
    </row>
    <row r="19" spans="1:18" ht="14.25">
      <c r="A19" s="13" t="s">
        <v>87</v>
      </c>
      <c r="B19" s="22" t="s">
        <v>1</v>
      </c>
      <c r="C19" s="22" t="s">
        <v>1</v>
      </c>
      <c r="D19" s="22" t="s">
        <v>1</v>
      </c>
      <c r="E19" s="22" t="s">
        <v>1</v>
      </c>
      <c r="F19" s="22">
        <f>F5/(F16/100)</f>
        <v>0.34677860923526194</v>
      </c>
      <c r="G19" s="22">
        <f>G5/(G16/100)</f>
        <v>0.4756619628983669</v>
      </c>
      <c r="H19" s="22">
        <v>0.36</v>
      </c>
      <c r="I19" s="22">
        <f>I5/(I16/100)</f>
        <v>0.33269353806781826</v>
      </c>
      <c r="J19" s="19" t="s">
        <v>61</v>
      </c>
      <c r="K19" s="22">
        <v>0.22</v>
      </c>
      <c r="L19" s="22">
        <v>0.38</v>
      </c>
      <c r="M19" s="22">
        <f>(M5/8457)*100</f>
        <v>0.2956131015726617</v>
      </c>
      <c r="N19" s="22">
        <f>(N5/8229)*100</f>
        <v>0.9357151537246323</v>
      </c>
      <c r="O19" s="22">
        <v>0.38</v>
      </c>
      <c r="P19" s="25" t="s">
        <v>50</v>
      </c>
      <c r="Q19" s="18">
        <v>0.49</v>
      </c>
      <c r="R19" s="6"/>
    </row>
    <row r="20" spans="1:18" ht="13.5" customHeight="1">
      <c r="A20" s="13" t="s">
        <v>19</v>
      </c>
      <c r="B20" s="22" t="s">
        <v>1</v>
      </c>
      <c r="C20" s="22" t="s">
        <v>1</v>
      </c>
      <c r="D20" s="22" t="s">
        <v>1</v>
      </c>
      <c r="E20" s="22" t="s">
        <v>1</v>
      </c>
      <c r="F20" s="22">
        <f>F6/(F16/100)</f>
        <v>0.34677860923526194</v>
      </c>
      <c r="G20" s="22">
        <f>G6/(G16/100)</f>
        <v>0.33296337402885684</v>
      </c>
      <c r="H20" s="22">
        <f>H6/(H16/100)</f>
        <v>0.29658922392486403</v>
      </c>
      <c r="I20" s="22">
        <f>I6/(I16/100)</f>
        <v>0.33269353806781826</v>
      </c>
      <c r="J20" s="22">
        <f>J6/(J16/100)</f>
        <v>0.22839741149600304</v>
      </c>
      <c r="K20" s="19" t="s">
        <v>60</v>
      </c>
      <c r="L20" s="19" t="s">
        <v>60</v>
      </c>
      <c r="M20" s="22">
        <f>(M6/8457)*100</f>
        <v>0.4256828662646328</v>
      </c>
      <c r="N20" s="22">
        <f>(N6/8229)*100</f>
        <v>0.46178150443553284</v>
      </c>
      <c r="O20" s="22">
        <f>(O6/10300)*100</f>
        <v>0.47572815533980584</v>
      </c>
      <c r="P20" s="25" t="s">
        <v>51</v>
      </c>
      <c r="Q20" s="18">
        <v>0.45</v>
      </c>
      <c r="R20" s="6"/>
    </row>
    <row r="21" spans="1:18" ht="14.25">
      <c r="A21" s="13" t="s">
        <v>20</v>
      </c>
      <c r="B21" s="26" t="s">
        <v>1</v>
      </c>
      <c r="C21" s="26" t="s">
        <v>1</v>
      </c>
      <c r="D21" s="26" t="s">
        <v>1</v>
      </c>
      <c r="E21" s="26" t="s">
        <v>1</v>
      </c>
      <c r="F21" s="26">
        <f aca="true" t="shared" si="0" ref="F21:K21">F7/(F16/100)</f>
        <v>0.018251505749224312</v>
      </c>
      <c r="G21" s="22">
        <f t="shared" si="0"/>
        <v>0.11098779134295228</v>
      </c>
      <c r="H21" s="26">
        <f t="shared" si="0"/>
        <v>0.07414730598121601</v>
      </c>
      <c r="I21" s="26">
        <f t="shared" si="0"/>
        <v>0.05118362124120281</v>
      </c>
      <c r="J21" s="26">
        <f t="shared" si="0"/>
        <v>0.05075498033244512</v>
      </c>
      <c r="K21" s="26">
        <f t="shared" si="0"/>
        <v>0.01238696890870804</v>
      </c>
      <c r="L21" s="26">
        <f>(L7/8238)*100</f>
        <v>0.048555474629764506</v>
      </c>
      <c r="M21" s="26">
        <f>(M7/8457)*100</f>
        <v>0.0354735721887194</v>
      </c>
      <c r="N21" s="26">
        <f>(N7/8229)*100</f>
        <v>0.06076072426783327</v>
      </c>
      <c r="O21" s="26">
        <f>(O7/10300)*100</f>
        <v>0.03883495145631068</v>
      </c>
      <c r="P21" s="31" t="s">
        <v>49</v>
      </c>
      <c r="Q21" s="27">
        <v>0.017</v>
      </c>
      <c r="R21" s="6"/>
    </row>
    <row r="22" spans="1:18" ht="6" customHeight="1">
      <c r="A22" s="13"/>
      <c r="B22" s="26"/>
      <c r="C22" s="26"/>
      <c r="D22" s="26"/>
      <c r="E22" s="26"/>
      <c r="F22" s="26"/>
      <c r="G22" s="22"/>
      <c r="H22" s="26"/>
      <c r="I22" s="26"/>
      <c r="J22" s="26"/>
      <c r="K22" s="26"/>
      <c r="L22" s="26"/>
      <c r="M22" s="26"/>
      <c r="N22" s="26"/>
      <c r="O22" s="26"/>
      <c r="P22" s="29"/>
      <c r="Q22" s="18"/>
      <c r="R22" s="6"/>
    </row>
    <row r="23" spans="1:18" s="12" customFormat="1" ht="15">
      <c r="A23" s="16" t="s">
        <v>7</v>
      </c>
      <c r="B23" s="8" t="s">
        <v>1</v>
      </c>
      <c r="C23" s="8">
        <v>4691</v>
      </c>
      <c r="D23" s="8">
        <v>6470</v>
      </c>
      <c r="E23" s="8">
        <v>5607</v>
      </c>
      <c r="F23" s="8">
        <v>7067</v>
      </c>
      <c r="G23" s="8">
        <v>8710</v>
      </c>
      <c r="H23" s="8">
        <v>12150</v>
      </c>
      <c r="I23" s="8">
        <v>11781</v>
      </c>
      <c r="J23" s="8">
        <v>12360</v>
      </c>
      <c r="K23" s="8">
        <v>12706</v>
      </c>
      <c r="L23" s="8">
        <v>13124</v>
      </c>
      <c r="M23" s="8">
        <v>13505</v>
      </c>
      <c r="N23" s="8">
        <v>13746</v>
      </c>
      <c r="O23" s="9" t="s">
        <v>56</v>
      </c>
      <c r="P23" s="9" t="s">
        <v>52</v>
      </c>
      <c r="Q23" s="17">
        <v>17428</v>
      </c>
      <c r="R23" s="11"/>
    </row>
    <row r="24" spans="1:18" ht="12.75">
      <c r="A24" s="13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9"/>
      <c r="Q24" s="18"/>
      <c r="R24" s="6"/>
    </row>
    <row r="25" spans="1:18" ht="14.25">
      <c r="A25" s="13" t="s">
        <v>18</v>
      </c>
      <c r="B25" s="28" t="s">
        <v>1</v>
      </c>
      <c r="C25" s="19" t="s">
        <v>68</v>
      </c>
      <c r="D25" s="19" t="s">
        <v>66</v>
      </c>
      <c r="E25" s="19" t="s">
        <v>64</v>
      </c>
      <c r="F25" s="22">
        <f>F4/(F23/100)</f>
        <v>0.014150275930380643</v>
      </c>
      <c r="G25" s="19" t="s">
        <v>63</v>
      </c>
      <c r="H25" s="22">
        <f>H4/(H23/100)</f>
        <v>0.32098765432098764</v>
      </c>
      <c r="I25" s="22">
        <f>50/(I23/100)</f>
        <v>0.42441218911807144</v>
      </c>
      <c r="J25" s="22">
        <f>J4/(J23/100)</f>
        <v>0.2669902912621359</v>
      </c>
      <c r="K25" s="20">
        <f>K4/(K23/100)</f>
        <v>0.007870297497245396</v>
      </c>
      <c r="L25" s="23" t="s">
        <v>71</v>
      </c>
      <c r="M25" s="23" t="s">
        <v>72</v>
      </c>
      <c r="N25" s="23" t="s">
        <v>73</v>
      </c>
      <c r="O25" s="23" t="s">
        <v>74</v>
      </c>
      <c r="P25" s="31" t="s">
        <v>28</v>
      </c>
      <c r="Q25" s="27">
        <v>0.069</v>
      </c>
      <c r="R25" s="6"/>
    </row>
    <row r="26" spans="1:18" ht="14.25">
      <c r="A26" s="13" t="s">
        <v>87</v>
      </c>
      <c r="B26" s="22" t="s">
        <v>1</v>
      </c>
      <c r="C26" s="22" t="s">
        <v>1</v>
      </c>
      <c r="D26" s="19" t="s">
        <v>67</v>
      </c>
      <c r="E26" s="19" t="s">
        <v>65</v>
      </c>
      <c r="F26" s="22">
        <f>F5/(F23/100)</f>
        <v>0.2688552426772322</v>
      </c>
      <c r="G26" s="22">
        <f>G5/(G23/100)</f>
        <v>0.34443168771526983</v>
      </c>
      <c r="H26" s="22">
        <v>0.24</v>
      </c>
      <c r="I26" s="22">
        <f>I5/(I23/100)</f>
        <v>0.22069433834139715</v>
      </c>
      <c r="J26" s="22">
        <v>0.06</v>
      </c>
      <c r="K26" s="22">
        <v>0.14</v>
      </c>
      <c r="L26" s="22">
        <v>0.24</v>
      </c>
      <c r="M26" s="22">
        <f>(M5/13505)*100</f>
        <v>0.18511662347278787</v>
      </c>
      <c r="N26" s="22">
        <f>(N5/13746)*100</f>
        <v>0.5601629564964353</v>
      </c>
      <c r="O26" s="22">
        <f>(O5/15829)*100</f>
        <v>0.24638322067092044</v>
      </c>
      <c r="P26" s="29">
        <f>(P5/16508)*100</f>
        <v>0.1696147322510298</v>
      </c>
      <c r="Q26" s="18">
        <v>0.33</v>
      </c>
      <c r="R26" s="6"/>
    </row>
    <row r="27" spans="1:18" ht="13.5" customHeight="1">
      <c r="A27" s="13" t="s">
        <v>19</v>
      </c>
      <c r="B27" s="28" t="s">
        <v>1</v>
      </c>
      <c r="C27" s="19" t="s">
        <v>69</v>
      </c>
      <c r="D27" s="22">
        <f aca="true" t="shared" si="1" ref="D27:K27">D6/(D23/100)</f>
        <v>0.8500772797527048</v>
      </c>
      <c r="E27" s="22">
        <f t="shared" si="1"/>
        <v>0.6598894239343678</v>
      </c>
      <c r="F27" s="22">
        <f t="shared" si="1"/>
        <v>0.2688552426772322</v>
      </c>
      <c r="G27" s="22">
        <f t="shared" si="1"/>
        <v>0.24110218140068887</v>
      </c>
      <c r="H27" s="22">
        <f t="shared" si="1"/>
        <v>0.19753086419753085</v>
      </c>
      <c r="I27" s="22">
        <f t="shared" si="1"/>
        <v>0.22069433834139715</v>
      </c>
      <c r="J27" s="22">
        <f t="shared" si="1"/>
        <v>0.14563106796116507</v>
      </c>
      <c r="K27" s="22">
        <f t="shared" si="1"/>
        <v>0.1810168424366441</v>
      </c>
      <c r="L27" s="22">
        <v>0.17</v>
      </c>
      <c r="M27" s="22">
        <f>(M6/13505)*100</f>
        <v>0.2665679378008145</v>
      </c>
      <c r="N27" s="22">
        <f>(N6/13746)*100</f>
        <v>0.2764440564527863</v>
      </c>
      <c r="O27" s="22">
        <f>(O6/15829)*100</f>
        <v>0.30955840545833596</v>
      </c>
      <c r="P27" s="25" t="s">
        <v>28</v>
      </c>
      <c r="Q27" s="18">
        <v>0.3</v>
      </c>
      <c r="R27" s="6"/>
    </row>
    <row r="28" spans="1:18" ht="15" thickBot="1">
      <c r="A28" s="32" t="s">
        <v>20</v>
      </c>
      <c r="B28" s="33" t="s">
        <v>1</v>
      </c>
      <c r="C28" s="34">
        <f aca="true" t="shared" si="2" ref="C28:J28">C7/(C23/100)</f>
        <v>0.19185674696226818</v>
      </c>
      <c r="D28" s="34">
        <f t="shared" si="2"/>
        <v>0.12364760432766615</v>
      </c>
      <c r="E28" s="35">
        <f t="shared" si="2"/>
        <v>0.05350454788657036</v>
      </c>
      <c r="F28" s="35">
        <f t="shared" si="2"/>
        <v>0.014150275930380643</v>
      </c>
      <c r="G28" s="36" t="s">
        <v>78</v>
      </c>
      <c r="H28" s="35">
        <f t="shared" si="2"/>
        <v>0.04938271604938271</v>
      </c>
      <c r="I28" s="35">
        <f t="shared" si="2"/>
        <v>0.033952975129445714</v>
      </c>
      <c r="J28" s="35">
        <f t="shared" si="2"/>
        <v>0.03236245954692557</v>
      </c>
      <c r="K28" s="36" t="s">
        <v>70</v>
      </c>
      <c r="L28" s="35">
        <f>(L7/13124)*100</f>
        <v>0.030478512648582746</v>
      </c>
      <c r="M28" s="35">
        <v>0.022</v>
      </c>
      <c r="N28" s="35">
        <f>(N7/13746)*100</f>
        <v>0.03637421795431398</v>
      </c>
      <c r="O28" s="35">
        <f>(O7/15829)*100</f>
        <v>0.0252700739149662</v>
      </c>
      <c r="P28" s="37" t="s">
        <v>28</v>
      </c>
      <c r="Q28" s="38">
        <v>0.011</v>
      </c>
      <c r="R28" s="6"/>
    </row>
    <row r="29" spans="1:16" ht="13.5" customHeight="1">
      <c r="A29" s="39" t="s">
        <v>13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 customHeight="1">
      <c r="A30" s="40" t="s">
        <v>88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3.5" customHeight="1">
      <c r="A31" s="40" t="s">
        <v>89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3.5" customHeight="1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3.5" customHeight="1">
      <c r="A33" s="40" t="s">
        <v>90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3.5" customHeight="1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3.5" customHeight="1">
      <c r="A36" s="43" t="s">
        <v>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3.5" customHeight="1">
      <c r="A37" s="4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7" ht="13.5" customHeight="1">
      <c r="A38" s="46" t="s">
        <v>75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7" customFormat="1" ht="13.5" customHeight="1">
      <c r="A39" s="40" t="s">
        <v>76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47" customFormat="1" ht="13.5" customHeight="1">
      <c r="A40" s="40" t="s">
        <v>91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s="47" customFormat="1" ht="12.75">
      <c r="A41" s="40" t="s">
        <v>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6" ht="12.75">
      <c r="A42" s="48"/>
      <c r="B42" s="4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2.75">
      <c r="A43" s="50" t="s">
        <v>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 t="s">
        <v>17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2.75">
      <c r="A45" s="52" t="s">
        <v>16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2.75">
      <c r="A46" s="53" t="s">
        <v>15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2.75">
      <c r="A47" s="52" t="s">
        <v>82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2.75">
      <c r="A48" s="52" t="s">
        <v>83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2.75">
      <c r="A49" s="52" t="s">
        <v>84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2.75">
      <c r="A50" s="52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ht="12.75">
      <c r="A51" s="52" t="s">
        <v>92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ht="12.75">
      <c r="A52" s="52" t="s">
        <v>10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ht="12.75">
      <c r="A53" s="52" t="s">
        <v>80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2.75">
      <c r="A54" s="52" t="s">
        <v>81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ht="12.75">
      <c r="A55" s="54"/>
    </row>
    <row r="56" ht="12.75">
      <c r="A56" s="54"/>
    </row>
    <row r="57" ht="12.75">
      <c r="A57" s="54"/>
    </row>
    <row r="58" ht="12.75">
      <c r="A58" s="54"/>
    </row>
    <row r="59" ht="12.75">
      <c r="A59" s="54"/>
    </row>
    <row r="60" ht="12.75">
      <c r="A60" s="54"/>
    </row>
    <row r="61" ht="12.75">
      <c r="A61" s="54"/>
    </row>
    <row r="62" ht="12.75">
      <c r="A62" s="54"/>
    </row>
    <row r="63" ht="12.75">
      <c r="A63" s="54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  <row r="70" ht="12.75">
      <c r="A70" s="54"/>
    </row>
    <row r="71" ht="12.75">
      <c r="A71" s="54"/>
    </row>
    <row r="72" ht="12.75">
      <c r="A72" s="54"/>
    </row>
    <row r="73" ht="12.75">
      <c r="A73" s="54"/>
    </row>
    <row r="74" ht="12.75">
      <c r="A74" s="54"/>
    </row>
    <row r="75" ht="12.75">
      <c r="A75" s="54"/>
    </row>
    <row r="76" ht="12.75">
      <c r="A76" s="54"/>
    </row>
    <row r="77" ht="12.75">
      <c r="A77" s="54"/>
    </row>
    <row r="78" ht="12.75">
      <c r="A78" s="54"/>
    </row>
    <row r="79" ht="12.75">
      <c r="A79" s="54"/>
    </row>
    <row r="80" ht="12.75">
      <c r="A80" s="54"/>
    </row>
    <row r="81" ht="12.75">
      <c r="A81" s="5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  <row r="130" ht="12.75">
      <c r="A130" s="54"/>
    </row>
    <row r="131" ht="12.75">
      <c r="A131" s="54"/>
    </row>
    <row r="132" ht="12.75">
      <c r="A132" s="54"/>
    </row>
    <row r="133" ht="12.75">
      <c r="A133" s="54"/>
    </row>
    <row r="134" ht="12.75">
      <c r="A134" s="54"/>
    </row>
    <row r="135" ht="12.75">
      <c r="A135" s="54"/>
    </row>
    <row r="136" ht="12.75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4"/>
    </row>
    <row r="164" ht="12.75">
      <c r="A164" s="54"/>
    </row>
    <row r="165" ht="12.75">
      <c r="A165" s="54"/>
    </row>
    <row r="166" ht="12.75">
      <c r="A166" s="54"/>
    </row>
    <row r="167" ht="12.75">
      <c r="A167" s="54"/>
    </row>
    <row r="168" ht="12.75">
      <c r="A168" s="54"/>
    </row>
    <row r="169" ht="12.75">
      <c r="A169" s="54"/>
    </row>
    <row r="170" ht="12.75">
      <c r="A170" s="54"/>
    </row>
    <row r="171" ht="12.75">
      <c r="A171" s="54"/>
    </row>
    <row r="172" ht="12.75">
      <c r="A172" s="54"/>
    </row>
    <row r="173" ht="12.75">
      <c r="A173" s="54"/>
    </row>
    <row r="174" ht="12.75">
      <c r="A174" s="54"/>
    </row>
    <row r="175" ht="12.75">
      <c r="A175" s="54"/>
    </row>
    <row r="176" ht="12.75">
      <c r="A176" s="54"/>
    </row>
    <row r="177" ht="12.75">
      <c r="A177" s="54"/>
    </row>
    <row r="178" ht="12.75">
      <c r="A178" s="54"/>
    </row>
    <row r="179" ht="12.75">
      <c r="A179" s="54"/>
    </row>
    <row r="180" ht="12.75">
      <c r="A180" s="54"/>
    </row>
    <row r="181" ht="12.75">
      <c r="A181" s="54"/>
    </row>
    <row r="182" ht="12.75">
      <c r="A182" s="54"/>
    </row>
    <row r="183" ht="12.75">
      <c r="A183" s="54"/>
    </row>
    <row r="184" ht="12.75">
      <c r="A184" s="54"/>
    </row>
    <row r="185" ht="12.75">
      <c r="A185" s="54"/>
    </row>
    <row r="186" ht="12.75">
      <c r="A186" s="54"/>
    </row>
    <row r="187" ht="12.75">
      <c r="A187" s="54"/>
    </row>
    <row r="188" ht="12.75">
      <c r="A188" s="54"/>
    </row>
    <row r="189" ht="12.75">
      <c r="A189" s="54"/>
    </row>
    <row r="190" ht="12.75">
      <c r="A190" s="54"/>
    </row>
    <row r="191" ht="12.75">
      <c r="A191" s="54"/>
    </row>
    <row r="192" ht="12.75">
      <c r="A192" s="54"/>
    </row>
    <row r="193" ht="12.75">
      <c r="A193" s="54"/>
    </row>
    <row r="194" ht="12.75">
      <c r="A194" s="54"/>
    </row>
    <row r="195" ht="12.75">
      <c r="A195" s="54"/>
    </row>
    <row r="196" ht="12.75">
      <c r="A196" s="54"/>
    </row>
    <row r="197" ht="12.75">
      <c r="A197" s="54"/>
    </row>
    <row r="198" ht="12.75">
      <c r="A198" s="54"/>
    </row>
    <row r="199" ht="12.75">
      <c r="A199" s="54"/>
    </row>
    <row r="200" ht="12.75">
      <c r="A200" s="54"/>
    </row>
    <row r="201" ht="12.75">
      <c r="A201" s="54"/>
    </row>
    <row r="202" ht="12.75">
      <c r="A202" s="54"/>
    </row>
    <row r="203" ht="12.75">
      <c r="A203" s="54"/>
    </row>
    <row r="204" ht="12.75">
      <c r="A204" s="54"/>
    </row>
    <row r="205" ht="12.75">
      <c r="A205" s="54"/>
    </row>
    <row r="206" ht="12.75">
      <c r="A206" s="54"/>
    </row>
    <row r="207" ht="12.75">
      <c r="A207" s="54"/>
    </row>
    <row r="208" ht="12.75">
      <c r="A208" s="54"/>
    </row>
    <row r="209" ht="12.75">
      <c r="A209" s="54"/>
    </row>
    <row r="210" ht="12.75">
      <c r="A210" s="54"/>
    </row>
    <row r="211" ht="12.75">
      <c r="A211" s="54"/>
    </row>
    <row r="212" ht="12.75">
      <c r="A212" s="54"/>
    </row>
    <row r="213" ht="12.75">
      <c r="A213" s="54"/>
    </row>
    <row r="214" ht="12.75">
      <c r="A214" s="54"/>
    </row>
    <row r="215" ht="12.75">
      <c r="A215" s="54"/>
    </row>
    <row r="216" ht="12.75">
      <c r="A216" s="54"/>
    </row>
    <row r="217" ht="12.75">
      <c r="A217" s="54"/>
    </row>
    <row r="218" ht="12.75">
      <c r="A218" s="54"/>
    </row>
    <row r="219" ht="12.75">
      <c r="A219" s="54"/>
    </row>
    <row r="220" ht="12.75">
      <c r="A220" s="54"/>
    </row>
    <row r="221" ht="12.75">
      <c r="A221" s="54"/>
    </row>
    <row r="222" ht="12.75">
      <c r="A222" s="54"/>
    </row>
    <row r="223" ht="12.75">
      <c r="A223" s="54"/>
    </row>
    <row r="224" ht="12.75">
      <c r="A224" s="54"/>
    </row>
    <row r="225" ht="12.75">
      <c r="A225" s="54"/>
    </row>
    <row r="226" ht="12.75">
      <c r="A226" s="54"/>
    </row>
    <row r="227" ht="12.75">
      <c r="A227" s="54"/>
    </row>
    <row r="228" ht="12.75">
      <c r="A228" s="54"/>
    </row>
    <row r="229" ht="12.75">
      <c r="A229" s="54"/>
    </row>
    <row r="230" ht="12.75">
      <c r="A230" s="54"/>
    </row>
    <row r="231" ht="12.75">
      <c r="A231" s="54"/>
    </row>
    <row r="232" ht="12.75">
      <c r="A232" s="54"/>
    </row>
    <row r="233" ht="12.75">
      <c r="A233" s="54"/>
    </row>
    <row r="234" ht="12.75">
      <c r="A234" s="54"/>
    </row>
    <row r="235" ht="12.75">
      <c r="A235" s="54"/>
    </row>
    <row r="236" ht="12.75">
      <c r="A236" s="54"/>
    </row>
    <row r="237" ht="12.75">
      <c r="A237" s="54"/>
    </row>
    <row r="238" ht="12.75">
      <c r="A238" s="54"/>
    </row>
    <row r="239" ht="12.75">
      <c r="A239" s="54"/>
    </row>
    <row r="240" ht="12.75">
      <c r="A240" s="54"/>
    </row>
    <row r="241" ht="12.75">
      <c r="A241" s="54"/>
    </row>
    <row r="242" ht="12.75">
      <c r="A242" s="54"/>
    </row>
    <row r="243" ht="12.75">
      <c r="A243" s="54"/>
    </row>
    <row r="244" ht="12.75">
      <c r="A244" s="54"/>
    </row>
    <row r="245" ht="12.75">
      <c r="A245" s="54"/>
    </row>
    <row r="246" ht="12.75">
      <c r="A246" s="54"/>
    </row>
    <row r="247" ht="12.75">
      <c r="A247" s="54"/>
    </row>
    <row r="248" ht="12.75">
      <c r="A248" s="54"/>
    </row>
    <row r="249" ht="12.75">
      <c r="A249" s="54"/>
    </row>
    <row r="250" ht="12.75">
      <c r="A250" s="54"/>
    </row>
    <row r="251" ht="12.75">
      <c r="A251" s="54"/>
    </row>
    <row r="252" ht="12.75">
      <c r="A252" s="54"/>
    </row>
    <row r="253" ht="12.75">
      <c r="A253" s="54"/>
    </row>
    <row r="254" ht="12.75">
      <c r="A254" s="54"/>
    </row>
    <row r="255" ht="12.75">
      <c r="A255" s="54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  <row r="415" ht="12.75">
      <c r="A415" s="54"/>
    </row>
    <row r="416" ht="12.75">
      <c r="A416" s="54"/>
    </row>
    <row r="417" ht="12.75">
      <c r="A417" s="54"/>
    </row>
    <row r="418" ht="12.75">
      <c r="A418" s="54"/>
    </row>
    <row r="419" ht="12.75">
      <c r="A419" s="54"/>
    </row>
    <row r="420" ht="12.75">
      <c r="A420" s="54"/>
    </row>
    <row r="421" ht="12.75">
      <c r="A421" s="54"/>
    </row>
    <row r="422" ht="12.75">
      <c r="A422" s="54"/>
    </row>
    <row r="423" ht="12.75">
      <c r="A423" s="54"/>
    </row>
    <row r="424" ht="12.75">
      <c r="A424" s="54"/>
    </row>
    <row r="425" ht="12.75">
      <c r="A425" s="54"/>
    </row>
    <row r="426" ht="12.75">
      <c r="A426" s="54"/>
    </row>
    <row r="427" ht="12.75">
      <c r="A427" s="54"/>
    </row>
    <row r="428" ht="12.75">
      <c r="A428" s="54"/>
    </row>
    <row r="429" ht="12.75">
      <c r="A429" s="54"/>
    </row>
    <row r="430" ht="12.75">
      <c r="A430" s="54"/>
    </row>
    <row r="431" ht="12.75">
      <c r="A431" s="54"/>
    </row>
    <row r="432" ht="12.75">
      <c r="A432" s="54"/>
    </row>
    <row r="433" ht="12.75">
      <c r="A433" s="54"/>
    </row>
    <row r="434" ht="12.75">
      <c r="A434" s="54"/>
    </row>
    <row r="435" ht="12.75">
      <c r="A435" s="54"/>
    </row>
    <row r="436" ht="12.75">
      <c r="A436" s="54"/>
    </row>
    <row r="437" ht="12.75">
      <c r="A437" s="54"/>
    </row>
    <row r="438" ht="12.75">
      <c r="A438" s="54"/>
    </row>
    <row r="439" ht="12.75">
      <c r="A439" s="54"/>
    </row>
    <row r="440" ht="12.75">
      <c r="A440" s="54"/>
    </row>
    <row r="441" ht="12.75">
      <c r="A441" s="54"/>
    </row>
    <row r="442" ht="12.75">
      <c r="A442" s="54"/>
    </row>
    <row r="443" ht="12.75">
      <c r="A443" s="54"/>
    </row>
    <row r="444" ht="12.75">
      <c r="A444" s="54"/>
    </row>
    <row r="445" ht="12.75">
      <c r="A445" s="54"/>
    </row>
    <row r="446" ht="12.75">
      <c r="A446" s="54"/>
    </row>
    <row r="447" ht="12.75">
      <c r="A447" s="54"/>
    </row>
    <row r="448" ht="12.75">
      <c r="A448" s="54"/>
    </row>
    <row r="449" ht="12.75">
      <c r="A449" s="54"/>
    </row>
    <row r="450" ht="12.75">
      <c r="A450" s="54"/>
    </row>
    <row r="451" ht="12.75">
      <c r="A451" s="54"/>
    </row>
    <row r="452" ht="12.75">
      <c r="A452" s="54"/>
    </row>
    <row r="453" ht="12.75">
      <c r="A453" s="54"/>
    </row>
    <row r="454" ht="12.75">
      <c r="A454" s="54"/>
    </row>
    <row r="455" ht="12.75">
      <c r="A455" s="54"/>
    </row>
    <row r="456" ht="12.75">
      <c r="A456" s="54"/>
    </row>
    <row r="457" ht="12.75">
      <c r="A457" s="54"/>
    </row>
    <row r="458" ht="12.75">
      <c r="A458" s="54"/>
    </row>
    <row r="459" ht="12.75">
      <c r="A459" s="54"/>
    </row>
    <row r="460" ht="12.75">
      <c r="A460" s="54"/>
    </row>
    <row r="461" ht="12.75">
      <c r="A461" s="54"/>
    </row>
    <row r="462" ht="12.75">
      <c r="A462" s="54"/>
    </row>
    <row r="463" ht="12.75">
      <c r="A463" s="54"/>
    </row>
    <row r="464" ht="12.75">
      <c r="A464" s="54"/>
    </row>
    <row r="465" ht="12.75">
      <c r="A465" s="54"/>
    </row>
    <row r="466" ht="12.75">
      <c r="A466" s="54"/>
    </row>
    <row r="467" ht="12.75">
      <c r="A467" s="54"/>
    </row>
    <row r="468" ht="12.75">
      <c r="A468" s="54"/>
    </row>
    <row r="469" ht="12.75">
      <c r="A469" s="54"/>
    </row>
    <row r="470" ht="12.75">
      <c r="A470" s="54"/>
    </row>
    <row r="471" ht="12.75">
      <c r="A471" s="54"/>
    </row>
    <row r="472" ht="12.75">
      <c r="A472" s="54"/>
    </row>
    <row r="473" ht="12.75">
      <c r="A473" s="54"/>
    </row>
    <row r="474" ht="12.75">
      <c r="A474" s="54"/>
    </row>
    <row r="475" ht="12.75">
      <c r="A475" s="54"/>
    </row>
    <row r="476" ht="12.75">
      <c r="A476" s="54"/>
    </row>
    <row r="477" ht="12.75">
      <c r="A477" s="54"/>
    </row>
    <row r="478" ht="12.75">
      <c r="A478" s="54"/>
    </row>
    <row r="479" ht="12.75">
      <c r="A479" s="54"/>
    </row>
    <row r="480" ht="12.75">
      <c r="A480" s="54"/>
    </row>
    <row r="481" ht="12.75">
      <c r="A481" s="54"/>
    </row>
    <row r="482" ht="12.75">
      <c r="A482" s="54"/>
    </row>
    <row r="483" ht="12.75">
      <c r="A483" s="54"/>
    </row>
    <row r="484" ht="12.75">
      <c r="A484" s="54"/>
    </row>
    <row r="485" ht="12.75">
      <c r="A485" s="54"/>
    </row>
    <row r="486" ht="12.75">
      <c r="A486" s="54"/>
    </row>
    <row r="487" ht="12.75">
      <c r="A487" s="54"/>
    </row>
    <row r="488" ht="12.75">
      <c r="A488" s="54"/>
    </row>
    <row r="489" ht="12.75">
      <c r="A489" s="54"/>
    </row>
    <row r="490" ht="12.75">
      <c r="A490" s="54"/>
    </row>
    <row r="491" ht="12.75">
      <c r="A491" s="54"/>
    </row>
    <row r="492" ht="12.75">
      <c r="A492" s="54"/>
    </row>
    <row r="493" ht="12.75">
      <c r="A493" s="54"/>
    </row>
    <row r="494" ht="12.75">
      <c r="A494" s="54"/>
    </row>
    <row r="495" ht="12.75">
      <c r="A495" s="54"/>
    </row>
    <row r="496" ht="12.75">
      <c r="A496" s="54"/>
    </row>
    <row r="497" ht="12.75">
      <c r="A497" s="54"/>
    </row>
    <row r="498" ht="12.75">
      <c r="A498" s="54"/>
    </row>
    <row r="499" ht="12.75">
      <c r="A499" s="54"/>
    </row>
    <row r="500" ht="12.75">
      <c r="A500" s="54"/>
    </row>
    <row r="501" ht="12.75">
      <c r="A501" s="54"/>
    </row>
    <row r="502" ht="12.75">
      <c r="A502" s="54"/>
    </row>
    <row r="503" ht="12.75">
      <c r="A503" s="54"/>
    </row>
    <row r="504" ht="12.75">
      <c r="A504" s="54"/>
    </row>
    <row r="505" ht="12.75">
      <c r="A505" s="54"/>
    </row>
    <row r="506" ht="12.75">
      <c r="A506" s="54"/>
    </row>
    <row r="507" ht="12.75">
      <c r="A507" s="54"/>
    </row>
    <row r="508" ht="12.75">
      <c r="A508" s="54"/>
    </row>
    <row r="509" ht="12.75">
      <c r="A509" s="54"/>
    </row>
    <row r="510" ht="12.75">
      <c r="A510" s="54"/>
    </row>
    <row r="511" ht="12.75">
      <c r="A511" s="54"/>
    </row>
    <row r="512" ht="12.75">
      <c r="A512" s="54"/>
    </row>
    <row r="513" ht="12.75">
      <c r="A513" s="54"/>
    </row>
    <row r="514" ht="12.75">
      <c r="A514" s="54"/>
    </row>
    <row r="515" ht="12.75">
      <c r="A515" s="54"/>
    </row>
    <row r="516" ht="12.75">
      <c r="A516" s="54"/>
    </row>
    <row r="517" ht="12.75">
      <c r="A517" s="54"/>
    </row>
    <row r="518" ht="12.75">
      <c r="A518" s="54"/>
    </row>
    <row r="519" ht="12.75">
      <c r="A519" s="54"/>
    </row>
    <row r="520" ht="12.75">
      <c r="A520" s="54"/>
    </row>
    <row r="521" ht="12.75">
      <c r="A521" s="54"/>
    </row>
    <row r="522" ht="12.75">
      <c r="A522" s="54"/>
    </row>
    <row r="523" ht="12.75">
      <c r="A523" s="54"/>
    </row>
    <row r="524" ht="12.75">
      <c r="A524" s="54"/>
    </row>
    <row r="525" ht="12.75">
      <c r="A525" s="54"/>
    </row>
    <row r="526" ht="12.75">
      <c r="A526" s="54"/>
    </row>
    <row r="527" ht="12.75">
      <c r="A527" s="54"/>
    </row>
    <row r="528" ht="12.75">
      <c r="A528" s="54"/>
    </row>
    <row r="529" ht="12.75">
      <c r="A529" s="54"/>
    </row>
    <row r="530" ht="12.75">
      <c r="A530" s="54"/>
    </row>
    <row r="531" ht="12.75">
      <c r="A531" s="54"/>
    </row>
    <row r="532" ht="12.75">
      <c r="A532" s="54"/>
    </row>
    <row r="533" ht="12.75">
      <c r="A533" s="54"/>
    </row>
    <row r="534" ht="12.75">
      <c r="A534" s="54"/>
    </row>
    <row r="535" ht="12.75">
      <c r="A535" s="54"/>
    </row>
    <row r="536" ht="12.75">
      <c r="A536" s="54"/>
    </row>
    <row r="537" ht="12.75">
      <c r="A537" s="54"/>
    </row>
    <row r="538" ht="12.75">
      <c r="A538" s="54"/>
    </row>
    <row r="539" ht="12.75">
      <c r="A539" s="54"/>
    </row>
    <row r="540" ht="12.75">
      <c r="A540" s="54"/>
    </row>
    <row r="541" ht="12.75">
      <c r="A541" s="54"/>
    </row>
    <row r="542" ht="12.75">
      <c r="A542" s="54"/>
    </row>
    <row r="543" ht="12.75">
      <c r="A543" s="54"/>
    </row>
    <row r="544" ht="12.75">
      <c r="A544" s="54"/>
    </row>
    <row r="545" ht="12.75">
      <c r="A545" s="54"/>
    </row>
    <row r="546" ht="12.75">
      <c r="A546" s="54"/>
    </row>
    <row r="547" ht="12.75">
      <c r="A547" s="54"/>
    </row>
    <row r="548" ht="12.75">
      <c r="A548" s="54"/>
    </row>
    <row r="549" ht="12.75">
      <c r="A549" s="54"/>
    </row>
    <row r="550" ht="12.75">
      <c r="A550" s="54"/>
    </row>
    <row r="551" ht="12.75">
      <c r="A551" s="54"/>
    </row>
    <row r="552" ht="12.75">
      <c r="A552" s="54"/>
    </row>
    <row r="553" ht="12.75">
      <c r="A553" s="54"/>
    </row>
    <row r="554" ht="12.75">
      <c r="A554" s="54"/>
    </row>
    <row r="555" ht="12.75">
      <c r="A555" s="54"/>
    </row>
    <row r="556" ht="12.75">
      <c r="A556" s="54"/>
    </row>
    <row r="557" ht="12.75">
      <c r="A557" s="54"/>
    </row>
    <row r="558" ht="12.75">
      <c r="A558" s="54"/>
    </row>
    <row r="559" ht="12.75">
      <c r="A559" s="54"/>
    </row>
    <row r="560" ht="12.75">
      <c r="A560" s="54"/>
    </row>
    <row r="561" ht="12.75">
      <c r="A561" s="54"/>
    </row>
    <row r="562" ht="12.75">
      <c r="A562" s="54"/>
    </row>
    <row r="563" ht="12.75">
      <c r="A563" s="54"/>
    </row>
    <row r="564" ht="12.75">
      <c r="A564" s="54"/>
    </row>
    <row r="565" ht="12.75">
      <c r="A565" s="54"/>
    </row>
    <row r="566" ht="12.75">
      <c r="A566" s="54"/>
    </row>
    <row r="567" ht="12.75">
      <c r="A567" s="54"/>
    </row>
    <row r="568" ht="12.75">
      <c r="A568" s="54"/>
    </row>
    <row r="569" ht="12.75">
      <c r="A569" s="54"/>
    </row>
    <row r="570" ht="12.75">
      <c r="A570" s="54"/>
    </row>
    <row r="571" ht="12.75">
      <c r="A571" s="54"/>
    </row>
    <row r="572" ht="12.75">
      <c r="A572" s="54"/>
    </row>
    <row r="573" ht="12.75">
      <c r="A573" s="54"/>
    </row>
    <row r="574" ht="12.75">
      <c r="A574" s="54"/>
    </row>
    <row r="575" ht="12.75">
      <c r="A575" s="54"/>
    </row>
    <row r="576" ht="12.75">
      <c r="A576" s="54"/>
    </row>
  </sheetData>
  <mergeCells count="23">
    <mergeCell ref="A29:P29"/>
    <mergeCell ref="A30:P30"/>
    <mergeCell ref="A31:P31"/>
    <mergeCell ref="A32:P32"/>
    <mergeCell ref="A43:P43"/>
    <mergeCell ref="A44:P44"/>
    <mergeCell ref="A45:P45"/>
    <mergeCell ref="A33:P33"/>
    <mergeCell ref="A34:P34"/>
    <mergeCell ref="A36:P36"/>
    <mergeCell ref="A38:Q38"/>
    <mergeCell ref="A39:Q39"/>
    <mergeCell ref="A40:Q40"/>
    <mergeCell ref="A41:Q41"/>
    <mergeCell ref="A48:P48"/>
    <mergeCell ref="A49:P49"/>
    <mergeCell ref="A46:P46"/>
    <mergeCell ref="A47:P47"/>
    <mergeCell ref="A53:P53"/>
    <mergeCell ref="A54:P54"/>
    <mergeCell ref="A50:P50"/>
    <mergeCell ref="A51:P51"/>
    <mergeCell ref="A52:P52"/>
  </mergeCells>
  <printOptions/>
  <pageMargins left="0.75" right="0.75" top="0.75" bottom="0.75" header="0.25" footer="0.25"/>
  <pageSetup fitToHeight="1" fitToWidth="1" horizontalDpi="600" verticalDpi="600" orientation="landscape" scale="66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2000-05-26T23:12:38Z</cp:lastPrinted>
  <dcterms:created xsi:type="dcterms:W3CDTF">1999-04-28T12:39:58Z</dcterms:created>
  <dcterms:modified xsi:type="dcterms:W3CDTF">2001-10-09T21:22:14Z</dcterms:modified>
  <cp:category/>
  <cp:version/>
  <cp:contentType/>
  <cp:contentStatus/>
</cp:coreProperties>
</file>