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6525" activeTab="0"/>
  </bookViews>
  <sheets>
    <sheet name="State Tables Templa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<sst xmlns="http://schemas.openxmlformats.org/spreadsheetml/2006/main" count="56" uniqueCount="56">
  <si>
    <t>DEPARTMENT OF HEALTH AND HUMAN SERVICES</t>
  </si>
  <si>
    <t>Difference</t>
  </si>
  <si>
    <t>STATE/TERRITORY</t>
  </si>
  <si>
    <t>Actual</t>
  </si>
  <si>
    <t>Approp.</t>
  </si>
  <si>
    <t>Estimate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</si>
  <si>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</si>
  <si>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</si>
  <si>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</si>
  <si>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</si>
  <si>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</si>
  <si>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</si>
  <si>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</si>
  <si>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</si>
  <si>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Washington</t>
  </si>
  <si>
    <t>West Virginia</t>
  </si>
  <si>
    <t>Wisconsin</t>
  </si>
  <si>
    <t>Wyoming</t>
  </si>
  <si>
    <r>
      <t xml:space="preserve">     </t>
    </r>
    <r>
      <rPr>
        <b/>
        <sz val="10"/>
        <rFont val="Arial"/>
        <family val="2"/>
      </rPr>
      <t xml:space="preserve">Subtotal </t>
    </r>
  </si>
  <si>
    <t>Tribes</t>
  </si>
  <si>
    <t>Migrant Program</t>
  </si>
  <si>
    <t>American Samoa</t>
  </si>
  <si>
    <t>Guam</t>
  </si>
  <si>
    <t>Northern Mariana Islands</t>
  </si>
  <si>
    <t>Puerto Rico</t>
  </si>
  <si>
    <t>Palau</t>
  </si>
  <si>
    <t>Virgin Islands</t>
  </si>
  <si>
    <r>
      <t xml:space="preserve">    </t>
    </r>
    <r>
      <rPr>
        <b/>
        <sz val="10"/>
        <rFont val="Arial"/>
        <family val="2"/>
      </rPr>
      <t xml:space="preserve"> Subtotal</t>
    </r>
  </si>
  <si>
    <t>Total States/Territories</t>
  </si>
  <si>
    <t>TOTAL RESOURCES</t>
  </si>
  <si>
    <t>FY 2002</t>
  </si>
  <si>
    <t>Tennessee</t>
  </si>
  <si>
    <t>Virginia</t>
  </si>
  <si>
    <t>Marshall Islands</t>
  </si>
  <si>
    <t>Micronesia</t>
  </si>
  <si>
    <t>FY 2003</t>
  </si>
  <si>
    <t>ADJUSTMENTS:</t>
  </si>
  <si>
    <r>
      <t xml:space="preserve">     </t>
    </r>
    <r>
      <rPr>
        <b/>
        <sz val="10"/>
        <rFont val="Arial"/>
        <family val="2"/>
      </rPr>
      <t>Subtotal Adjustments</t>
    </r>
  </si>
  <si>
    <t>($ in thousands)</t>
  </si>
  <si>
    <t>CFDA TITLES:</t>
  </si>
  <si>
    <t>93.193  URBAN INDIAN HEALTH SERVICES</t>
  </si>
  <si>
    <t>93.219  MATCHING GRANTS FOR HEALTH PROFESSIONS SCHOLARSHIPS TO INDIAN TRIBES</t>
  </si>
  <si>
    <t>93.228  HEALTH MANAGEMENT DEVELOPMENT PROGRAM</t>
  </si>
  <si>
    <t>93.231  EPIDEMIOLOGY COOPERATIVE AGREEMENTS</t>
  </si>
  <si>
    <t>93.284  INJURY PREVENTION PROGRAM</t>
  </si>
  <si>
    <t xml:space="preserve">93.954  TRIBAL RECRUITMENT AND RETENTION OF HEALTH PROFESSIONS </t>
  </si>
  <si>
    <t>93.970  HEALTH RETENTION RECRUITMENT</t>
  </si>
  <si>
    <t>FY 2004</t>
  </si>
  <si>
    <t>+/- 2003</t>
  </si>
  <si>
    <t>FY 2004 MANDATORY (OR DISCRETIONARY) STATE/FORMULA GRANTS</t>
  </si>
  <si>
    <t>93.933, 93.954, 93.970)</t>
  </si>
  <si>
    <t xml:space="preserve">PROGRAM:  (ALL PROGRAMS - CFDA: 93.193, 93.210, 93.219, 93.228, 93.231, 93.237, 93.284, </t>
  </si>
  <si>
    <t>INDIAN HEALTH SERVICE</t>
  </si>
  <si>
    <t>93.210  TRIBAL SELF-GOVERNANCE DEMONSTRATION PROJECT:  PLANNING AND NEGOTIATION</t>
  </si>
  <si>
    <t>93.237  SPECIAL DIABETES PROGRAM FOR INDIANS</t>
  </si>
  <si>
    <t>93.933  DEMONSTRATION PROJECTS FOR INDIANS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</si>
</sst>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dashed"/>
      <right style="dash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166" fontId="3" fillId="0" borderId="3" xfId="17" applyNumberFormat="1" applyFont="1" applyBorder="1" applyAlignment="1">
      <alignment/>
    </xf>
    <xf numFmtId="166" fontId="0" fillId="0" borderId="0" xfId="17" applyNumberFormat="1" applyAlignment="1">
      <alignment/>
    </xf>
    <xf numFmtId="3" fontId="1" fillId="0" borderId="3" xfId="0" applyNumberFormat="1" applyFont="1" applyBorder="1" applyAlignment="1">
      <alignment horizontal="left"/>
    </xf>
    <xf numFmtId="166" fontId="0" fillId="0" borderId="4" xfId="17" applyNumberFormat="1" applyBorder="1" applyAlignment="1">
      <alignment/>
    </xf>
    <xf numFmtId="166" fontId="0" fillId="0" borderId="5" xfId="17" applyNumberFormat="1" applyBorder="1" applyAlignment="1">
      <alignment/>
    </xf>
    <xf numFmtId="37" fontId="0" fillId="0" borderId="5" xfId="17" applyNumberFormat="1" applyBorder="1" applyAlignment="1">
      <alignment/>
    </xf>
    <xf numFmtId="37" fontId="0" fillId="0" borderId="6" xfId="17" applyNumberFormat="1" applyFont="1" applyBorder="1" applyAlignment="1">
      <alignment/>
    </xf>
    <xf numFmtId="37" fontId="0" fillId="0" borderId="6" xfId="17" applyNumberFormat="1" applyBorder="1" applyAlignment="1">
      <alignment/>
    </xf>
    <xf numFmtId="166" fontId="1" fillId="0" borderId="5" xfId="17" applyNumberFormat="1" applyFont="1" applyBorder="1" applyAlignment="1">
      <alignment/>
    </xf>
    <xf numFmtId="166" fontId="0" fillId="0" borderId="6" xfId="17" applyNumberFormat="1" applyBorder="1" applyAlignment="1">
      <alignment/>
    </xf>
    <xf numFmtId="3" fontId="1" fillId="0" borderId="5" xfId="17" applyNumberFormat="1" applyFont="1" applyBorder="1" applyAlignment="1">
      <alignment/>
    </xf>
    <xf numFmtId="3" fontId="0" fillId="0" borderId="7" xfId="0" applyNumberFormat="1" applyBorder="1" applyAlignment="1">
      <alignment/>
    </xf>
    <xf numFmtId="37" fontId="0" fillId="0" borderId="8" xfId="17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17" applyNumberFormat="1" applyBorder="1" applyAlignment="1">
      <alignment/>
    </xf>
    <xf numFmtId="3" fontId="1" fillId="0" borderId="12" xfId="0" applyNumberFormat="1" applyFont="1" applyBorder="1" applyAlignment="1">
      <alignment/>
    </xf>
    <xf numFmtId="166" fontId="1" fillId="0" borderId="13" xfId="17" applyNumberFormat="1" applyFont="1" applyBorder="1" applyAlignment="1">
      <alignment/>
    </xf>
    <xf numFmtId="166" fontId="1" fillId="0" borderId="1" xfId="17" applyNumberFormat="1" applyFont="1" applyBorder="1" applyAlignment="1">
      <alignment horizontal="right"/>
    </xf>
    <xf numFmtId="166" fontId="1" fillId="0" borderId="14" xfId="17" applyNumberFormat="1" applyFont="1" applyBorder="1" applyAlignment="1">
      <alignment horizontal="right"/>
    </xf>
    <xf numFmtId="166" fontId="1" fillId="0" borderId="15" xfId="17" applyNumberFormat="1" applyFont="1" applyBorder="1" applyAlignment="1">
      <alignment horizontal="right"/>
    </xf>
    <xf numFmtId="166" fontId="1" fillId="0" borderId="2" xfId="17" applyNumberFormat="1" applyFont="1" applyBorder="1" applyAlignment="1">
      <alignment horizontal="right"/>
    </xf>
    <xf numFmtId="166" fontId="1" fillId="0" borderId="16" xfId="17" applyNumberFormat="1" applyFont="1" applyBorder="1" applyAlignment="1">
      <alignment horizontal="right"/>
    </xf>
    <xf numFmtId="37" fontId="0" fillId="0" borderId="11" xfId="17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166" fontId="1" fillId="0" borderId="0" xfId="17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%20Grants%20Table-IHS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 Tables Template"/>
    </sheetNames>
    <sheetDataSet>
      <sheetData sheetId="0">
        <row r="56">
          <cell r="C56">
            <v>94265147</v>
          </cell>
          <cell r="D56">
            <v>97093100.99</v>
          </cell>
          <cell r="E56">
            <v>2827953.9900000016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60" workbookViewId="0" topLeftCell="A4">
      <selection activeCell="A56" sqref="A56"/>
    </sheetView>
  </sheetViews>
  <sheetFormatPr defaultColWidth="9.140625" defaultRowHeight="12.75"/>
  <cols>
    <col min="1" max="1" width="25.7109375" style="1" customWidth="1"/>
    <col min="2" max="2" width="18.7109375" style="6" bestFit="1" customWidth="1"/>
    <col min="3" max="3" width="18.28125" style="6" bestFit="1" customWidth="1"/>
    <col min="4" max="4" width="19.421875" style="6" bestFit="1" customWidth="1"/>
    <col min="5" max="5" width="16.8515625" style="6" bestFit="1" customWidth="1"/>
    <col min="6" max="6" width="9.140625" style="1" customWidth="1"/>
    <col min="7" max="7" width="10.140625" style="1" bestFit="1" customWidth="1"/>
    <col min="8" max="16384" width="9.140625" style="1" customWidth="1"/>
  </cols>
  <sheetData>
    <row r="1" spans="1:5" ht="12.75">
      <c r="A1" s="29" t="s">
        <v>0</v>
      </c>
      <c r="B1" s="29"/>
      <c r="C1" s="29"/>
      <c r="D1" s="29"/>
      <c r="E1" s="29"/>
    </row>
    <row r="2" spans="1:5" ht="15">
      <c r="A2" s="30" t="s">
        <v>52</v>
      </c>
      <c r="B2" s="31"/>
      <c r="C2" s="31"/>
      <c r="D2" s="31"/>
      <c r="E2" s="31"/>
    </row>
    <row r="3" spans="1:5" ht="12.75">
      <c r="A3" s="32" t="s">
        <v>49</v>
      </c>
      <c r="B3" s="32"/>
      <c r="C3" s="32"/>
      <c r="D3" s="32"/>
      <c r="E3" s="32"/>
    </row>
    <row r="4" spans="1:5" ht="12.75">
      <c r="A4" s="34" t="s">
        <v>38</v>
      </c>
      <c r="B4" s="35"/>
      <c r="C4" s="35"/>
      <c r="D4" s="35"/>
      <c r="E4" s="35"/>
    </row>
    <row r="5" spans="1:5" ht="12.75">
      <c r="A5" s="33" t="s">
        <v>51</v>
      </c>
      <c r="B5" s="33"/>
      <c r="C5" s="33"/>
      <c r="D5" s="33"/>
      <c r="E5" s="33"/>
    </row>
    <row r="6" spans="1:5" ht="12.75">
      <c r="A6" s="7" t="s">
        <v>50</v>
      </c>
      <c r="B6" s="5"/>
      <c r="C6" s="5"/>
      <c r="D6" s="5"/>
      <c r="E6" s="5"/>
    </row>
    <row r="7" spans="1:5" ht="12.75">
      <c r="A7" s="2"/>
      <c r="B7" s="23" t="s">
        <v>30</v>
      </c>
      <c r="C7" s="23" t="s">
        <v>35</v>
      </c>
      <c r="D7" s="24" t="s">
        <v>47</v>
      </c>
      <c r="E7" s="25" t="s">
        <v>1</v>
      </c>
    </row>
    <row r="8" spans="1:5" ht="12.75">
      <c r="A8" s="3" t="s">
        <v>2</v>
      </c>
      <c r="B8" s="26" t="s">
        <v>3</v>
      </c>
      <c r="C8" s="26" t="s">
        <v>4</v>
      </c>
      <c r="D8" s="27" t="s">
        <v>5</v>
      </c>
      <c r="E8" s="26" t="s">
        <v>48</v>
      </c>
    </row>
    <row r="9" spans="2:5" ht="12.75">
      <c r="B9" s="8"/>
      <c r="C9" s="8"/>
      <c r="D9" s="8"/>
      <c r="E9" s="8"/>
    </row>
    <row r="10" spans="1:5" ht="12.75">
      <c r="A10" s="19" t="s">
        <v>6</v>
      </c>
      <c r="B10" s="28">
        <v>5368593</v>
      </c>
      <c r="C10" s="28">
        <v>4338674</v>
      </c>
      <c r="D10" s="28">
        <f aca="true" t="shared" si="0" ref="D10:D25">+C10*3%+C10</f>
        <v>4468834.22</v>
      </c>
      <c r="E10" s="28">
        <f aca="true" t="shared" si="1" ref="E10:E25">+D10-C10</f>
        <v>130160.21999999974</v>
      </c>
    </row>
    <row r="11" spans="1:5" ht="12.75">
      <c r="A11" s="16" t="s">
        <v>7</v>
      </c>
      <c r="B11" s="17">
        <v>0</v>
      </c>
      <c r="C11" s="17">
        <v>0</v>
      </c>
      <c r="D11" s="17">
        <f t="shared" si="0"/>
        <v>0</v>
      </c>
      <c r="E11" s="17">
        <f t="shared" si="1"/>
        <v>0</v>
      </c>
    </row>
    <row r="12" spans="1:5" ht="12.75">
      <c r="A12" s="16" t="s">
        <v>8</v>
      </c>
      <c r="B12" s="17">
        <v>0</v>
      </c>
      <c r="C12" s="17">
        <v>0</v>
      </c>
      <c r="D12" s="17">
        <f t="shared" si="0"/>
        <v>0</v>
      </c>
      <c r="E12" s="17">
        <f t="shared" si="1"/>
        <v>0</v>
      </c>
    </row>
    <row r="13" spans="2:5" ht="12.75">
      <c r="B13" s="10"/>
      <c r="C13" s="10"/>
      <c r="D13" s="10"/>
      <c r="E13" s="10"/>
    </row>
    <row r="14" spans="1:5" ht="12.75">
      <c r="A14" s="1" t="s">
        <v>9</v>
      </c>
      <c r="B14" s="10">
        <v>0</v>
      </c>
      <c r="C14" s="10">
        <v>0</v>
      </c>
      <c r="D14" s="10">
        <f t="shared" si="0"/>
        <v>0</v>
      </c>
      <c r="E14" s="10">
        <f t="shared" si="1"/>
        <v>0</v>
      </c>
    </row>
    <row r="15" spans="1:5" ht="12.75">
      <c r="A15" s="16" t="s">
        <v>10</v>
      </c>
      <c r="B15" s="17">
        <v>5523612</v>
      </c>
      <c r="C15" s="17">
        <v>5692601</v>
      </c>
      <c r="D15" s="17">
        <f t="shared" si="0"/>
        <v>5863379.03</v>
      </c>
      <c r="E15" s="17">
        <f t="shared" si="1"/>
        <v>170778.03000000026</v>
      </c>
    </row>
    <row r="16" spans="1:5" ht="12.75">
      <c r="A16" s="16" t="s">
        <v>31</v>
      </c>
      <c r="B16" s="17">
        <v>9172447</v>
      </c>
      <c r="C16" s="17">
        <v>11124112</v>
      </c>
      <c r="D16" s="17">
        <f t="shared" si="0"/>
        <v>11457835.36</v>
      </c>
      <c r="E16" s="17">
        <f t="shared" si="1"/>
        <v>333723.3599999994</v>
      </c>
    </row>
    <row r="17" spans="1:5" ht="12.75">
      <c r="A17" s="16" t="s">
        <v>11</v>
      </c>
      <c r="B17" s="17">
        <v>524913</v>
      </c>
      <c r="C17" s="17">
        <v>633486</v>
      </c>
      <c r="D17" s="17">
        <f t="shared" si="0"/>
        <v>652490.58</v>
      </c>
      <c r="E17" s="17">
        <f t="shared" si="1"/>
        <v>19004.579999999958</v>
      </c>
    </row>
    <row r="18" spans="1:5" ht="12.75">
      <c r="A18" s="16" t="s">
        <v>12</v>
      </c>
      <c r="B18" s="17">
        <v>1047157</v>
      </c>
      <c r="C18" s="17">
        <v>1013274</v>
      </c>
      <c r="D18" s="17">
        <f t="shared" si="0"/>
        <v>1043672.22</v>
      </c>
      <c r="E18" s="17">
        <f t="shared" si="1"/>
        <v>30398.219999999972</v>
      </c>
    </row>
    <row r="19" spans="2:5" ht="12.75">
      <c r="B19" s="10"/>
      <c r="C19" s="10"/>
      <c r="D19" s="10"/>
      <c r="E19" s="10"/>
    </row>
    <row r="20" spans="1:5" ht="12.75">
      <c r="A20" s="1" t="s">
        <v>13</v>
      </c>
      <c r="B20" s="10">
        <v>0</v>
      </c>
      <c r="C20" s="10">
        <v>0</v>
      </c>
      <c r="D20" s="10">
        <f t="shared" si="0"/>
        <v>0</v>
      </c>
      <c r="E20" s="10">
        <f t="shared" si="1"/>
        <v>0</v>
      </c>
    </row>
    <row r="21" spans="1:5" ht="12.75">
      <c r="A21" s="16" t="s">
        <v>32</v>
      </c>
      <c r="B21" s="17">
        <v>0</v>
      </c>
      <c r="C21" s="17">
        <v>0</v>
      </c>
      <c r="D21" s="17">
        <f t="shared" si="0"/>
        <v>0</v>
      </c>
      <c r="E21" s="17">
        <f t="shared" si="1"/>
        <v>0</v>
      </c>
    </row>
    <row r="22" spans="1:5" ht="12.75">
      <c r="A22" s="16" t="s">
        <v>14</v>
      </c>
      <c r="B22" s="17">
        <v>5676855</v>
      </c>
      <c r="C22" s="17">
        <v>5269636</v>
      </c>
      <c r="D22" s="17">
        <f t="shared" si="0"/>
        <v>5427725.08</v>
      </c>
      <c r="E22" s="17">
        <f t="shared" si="1"/>
        <v>158089.08000000007</v>
      </c>
    </row>
    <row r="23" spans="1:5" ht="12.75">
      <c r="A23" s="16" t="s">
        <v>15</v>
      </c>
      <c r="B23" s="17">
        <v>0</v>
      </c>
      <c r="C23" s="17">
        <v>0</v>
      </c>
      <c r="D23" s="17">
        <f t="shared" si="0"/>
        <v>0</v>
      </c>
      <c r="E23" s="17">
        <f t="shared" si="1"/>
        <v>0</v>
      </c>
    </row>
    <row r="24" spans="1:5" ht="12.75">
      <c r="A24" s="16" t="s">
        <v>16</v>
      </c>
      <c r="B24" s="17">
        <v>4728569</v>
      </c>
      <c r="C24" s="17">
        <v>4284629</v>
      </c>
      <c r="D24" s="17">
        <f t="shared" si="0"/>
        <v>4413167.87</v>
      </c>
      <c r="E24" s="17">
        <f t="shared" si="1"/>
        <v>128538.87000000011</v>
      </c>
    </row>
    <row r="25" spans="1:5" ht="12.75">
      <c r="A25" s="18" t="s">
        <v>17</v>
      </c>
      <c r="B25" s="11">
        <v>772486</v>
      </c>
      <c r="C25" s="11">
        <v>811856</v>
      </c>
      <c r="D25" s="12">
        <f t="shared" si="0"/>
        <v>836211.68</v>
      </c>
      <c r="E25" s="12">
        <f t="shared" si="1"/>
        <v>24355.68000000005</v>
      </c>
    </row>
    <row r="26" spans="1:5" ht="12.75">
      <c r="A26" s="1" t="s">
        <v>18</v>
      </c>
      <c r="B26" s="13">
        <f>SUM(B10:B25)+'[1]State Tables Template'!$B$58</f>
        <v>32814632</v>
      </c>
      <c r="C26" s="13">
        <f>SUM(C10:C25)+'[1]State Tables Template'!$C$56</f>
        <v>127433415</v>
      </c>
      <c r="D26" s="13">
        <f>SUM(D10:D25)+'[1]State Tables Template'!$D$56</f>
        <v>131256417.03</v>
      </c>
      <c r="E26" s="13">
        <f>SUM(E10:E25)+'[1]State Tables Template'!$E$56</f>
        <v>3823002.030000001</v>
      </c>
    </row>
    <row r="27" spans="2:5" ht="12.75">
      <c r="B27" s="9"/>
      <c r="C27" s="9"/>
      <c r="D27" s="9"/>
      <c r="E27" s="9"/>
    </row>
    <row r="28" spans="1:5" ht="12.75">
      <c r="A28" s="1" t="s">
        <v>19</v>
      </c>
      <c r="B28" s="9">
        <v>108848251</v>
      </c>
      <c r="C28" s="9">
        <v>114122172</v>
      </c>
      <c r="D28" s="9">
        <f>+C28*3%+C28</f>
        <v>117545837.16</v>
      </c>
      <c r="E28" s="9">
        <f>+D28-C28</f>
        <v>3423665.1599999964</v>
      </c>
    </row>
    <row r="29" spans="1:5" ht="12.75">
      <c r="A29" s="16" t="s">
        <v>20</v>
      </c>
      <c r="B29" s="17">
        <v>0</v>
      </c>
      <c r="C29" s="17">
        <v>0</v>
      </c>
      <c r="D29" s="17">
        <v>0</v>
      </c>
      <c r="E29" s="17">
        <v>0</v>
      </c>
    </row>
    <row r="30" spans="2:5" ht="12.75">
      <c r="B30" s="10"/>
      <c r="C30" s="10"/>
      <c r="D30" s="10"/>
      <c r="E30" s="10"/>
    </row>
    <row r="31" spans="1:5" ht="12.75">
      <c r="A31" s="1" t="s">
        <v>21</v>
      </c>
      <c r="B31" s="10">
        <v>0</v>
      </c>
      <c r="C31" s="10">
        <v>0</v>
      </c>
      <c r="D31" s="10">
        <v>0</v>
      </c>
      <c r="E31" s="10">
        <v>0</v>
      </c>
    </row>
    <row r="32" spans="1:5" ht="12.75">
      <c r="A32" s="16" t="s">
        <v>22</v>
      </c>
      <c r="B32" s="17">
        <v>0</v>
      </c>
      <c r="C32" s="17">
        <v>0</v>
      </c>
      <c r="D32" s="17">
        <v>0</v>
      </c>
      <c r="E32" s="17">
        <v>0</v>
      </c>
    </row>
    <row r="33" spans="1:5" ht="12.75">
      <c r="A33" s="16" t="s">
        <v>33</v>
      </c>
      <c r="B33" s="17">
        <v>0</v>
      </c>
      <c r="C33" s="17">
        <v>0</v>
      </c>
      <c r="D33" s="17">
        <v>0</v>
      </c>
      <c r="E33" s="17">
        <v>0</v>
      </c>
    </row>
    <row r="34" spans="1:5" ht="12.75">
      <c r="A34" s="16" t="s">
        <v>34</v>
      </c>
      <c r="B34" s="17">
        <v>0</v>
      </c>
      <c r="C34" s="17">
        <v>0</v>
      </c>
      <c r="D34" s="17">
        <v>0</v>
      </c>
      <c r="E34" s="17">
        <v>0</v>
      </c>
    </row>
    <row r="35" spans="1:5" ht="12.75">
      <c r="A35" s="16" t="s">
        <v>23</v>
      </c>
      <c r="B35" s="17">
        <v>0</v>
      </c>
      <c r="C35" s="17">
        <v>0</v>
      </c>
      <c r="D35" s="17">
        <v>0</v>
      </c>
      <c r="E35" s="17">
        <v>0</v>
      </c>
    </row>
    <row r="36" spans="1:5" ht="12.75">
      <c r="A36" s="16" t="s">
        <v>25</v>
      </c>
      <c r="B36" s="17">
        <v>0</v>
      </c>
      <c r="C36" s="17">
        <v>0</v>
      </c>
      <c r="D36" s="17">
        <v>0</v>
      </c>
      <c r="E36" s="17">
        <v>0</v>
      </c>
    </row>
    <row r="37" spans="1:5" ht="12.75">
      <c r="A37" s="16" t="s">
        <v>24</v>
      </c>
      <c r="B37" s="17">
        <v>0</v>
      </c>
      <c r="C37" s="17">
        <v>0</v>
      </c>
      <c r="D37" s="17">
        <v>0</v>
      </c>
      <c r="E37" s="17">
        <v>0</v>
      </c>
    </row>
    <row r="38" spans="1:5" ht="12.75">
      <c r="A38" s="18" t="s">
        <v>26</v>
      </c>
      <c r="B38" s="12">
        <v>0</v>
      </c>
      <c r="C38" s="12">
        <v>0</v>
      </c>
      <c r="D38" s="12">
        <v>0</v>
      </c>
      <c r="E38" s="12">
        <v>0</v>
      </c>
    </row>
    <row r="39" spans="1:5" ht="12.75">
      <c r="A39" s="1" t="s">
        <v>27</v>
      </c>
      <c r="B39" s="13">
        <f>SUM(B28:B38)</f>
        <v>108848251</v>
      </c>
      <c r="C39" s="13">
        <f>SUM(C28:C38)</f>
        <v>114122172</v>
      </c>
      <c r="D39" s="13">
        <f>SUM(D28:D38)</f>
        <v>117545837.16</v>
      </c>
      <c r="E39" s="13">
        <f>SUM(E28:E38)</f>
        <v>3423665.1599999964</v>
      </c>
    </row>
    <row r="40" spans="1:5" ht="12.75">
      <c r="A40" s="4" t="s">
        <v>28</v>
      </c>
      <c r="B40" s="13">
        <f>+B26+B39</f>
        <v>141662883</v>
      </c>
      <c r="C40" s="13">
        <f>+C26+C39</f>
        <v>241555587</v>
      </c>
      <c r="D40" s="13">
        <f>+D26+D39</f>
        <v>248802254.19</v>
      </c>
      <c r="E40" s="13">
        <f>+E26+E39</f>
        <v>7246667.189999998</v>
      </c>
    </row>
    <row r="41" spans="2:5" ht="12.75">
      <c r="B41" s="9"/>
      <c r="C41" s="9"/>
      <c r="D41" s="9"/>
      <c r="E41" s="9"/>
    </row>
    <row r="42" spans="1:5" ht="12.75">
      <c r="A42" s="19" t="s">
        <v>36</v>
      </c>
      <c r="B42" s="20">
        <v>0</v>
      </c>
      <c r="C42" s="20">
        <v>0</v>
      </c>
      <c r="D42" s="20">
        <v>0</v>
      </c>
      <c r="E42" s="20">
        <v>0</v>
      </c>
    </row>
    <row r="43" spans="2:5" ht="12.75">
      <c r="B43" s="14"/>
      <c r="C43" s="14"/>
      <c r="D43" s="14"/>
      <c r="E43" s="14"/>
    </row>
    <row r="44" spans="1:5" ht="12.75">
      <c r="A44" s="1" t="s">
        <v>37</v>
      </c>
      <c r="B44" s="15">
        <v>0</v>
      </c>
      <c r="C44" s="15">
        <v>0</v>
      </c>
      <c r="D44" s="15">
        <v>0</v>
      </c>
      <c r="E44" s="15">
        <v>0</v>
      </c>
    </row>
    <row r="45" spans="2:5" ht="12.75">
      <c r="B45" s="9"/>
      <c r="C45" s="9"/>
      <c r="D45" s="9"/>
      <c r="E45" s="9"/>
    </row>
    <row r="46" spans="1:5" ht="13.5" thickBot="1">
      <c r="A46" s="21" t="s">
        <v>29</v>
      </c>
      <c r="B46" s="22">
        <f>+B26+B39</f>
        <v>141662883</v>
      </c>
      <c r="C46" s="22">
        <f>+C26+C39</f>
        <v>241555587</v>
      </c>
      <c r="D46" s="22">
        <f>+D26+D39</f>
        <v>248802254.19</v>
      </c>
      <c r="E46" s="22">
        <f>+E26+E39</f>
        <v>7246667.189999998</v>
      </c>
    </row>
    <row r="47" ht="13.5" thickTop="1"/>
    <row r="48" ht="12.75">
      <c r="A48" s="1" t="s">
        <v>39</v>
      </c>
    </row>
    <row r="49" ht="12.75">
      <c r="A49" s="1" t="s">
        <v>40</v>
      </c>
    </row>
    <row r="50" ht="12.75">
      <c r="A50" s="1" t="s">
        <v>53</v>
      </c>
    </row>
    <row r="51" ht="12.75">
      <c r="A51" s="1" t="s">
        <v>41</v>
      </c>
    </row>
    <row r="52" ht="12.75">
      <c r="A52" s="1" t="s">
        <v>42</v>
      </c>
    </row>
    <row r="53" ht="12.75">
      <c r="A53" s="1" t="s">
        <v>43</v>
      </c>
    </row>
    <row r="54" ht="12.75">
      <c r="A54" s="1" t="s">
        <v>54</v>
      </c>
    </row>
    <row r="55" ht="12.75">
      <c r="A55" s="1" t="s">
        <v>44</v>
      </c>
    </row>
    <row r="56" ht="12.75">
      <c r="A56" s="1" t="s">
        <v>55</v>
      </c>
    </row>
    <row r="57" ht="12.75">
      <c r="A57" s="1" t="s">
        <v>45</v>
      </c>
    </row>
    <row r="58" ht="12.75">
      <c r="A58" s="1" t="s">
        <v>46</v>
      </c>
    </row>
  </sheetData>
  <mergeCells count="5">
    <mergeCell ref="A1:E1"/>
    <mergeCell ref="A2:E2"/>
    <mergeCell ref="A3:E3"/>
    <mergeCell ref="A5:E5"/>
    <mergeCell ref="A4:E4"/>
  </mergeCells>
  <printOptions horizontalCentered="1"/>
  <pageMargins left="1" right="0.5" top="0.75" bottom="1.25" header="0.5" footer="0.5"/>
  <pageSetup horizontalDpi="300" verticalDpi="300" orientation="portrait" scale="89" r:id="rId1"/>
  <headerFooter alignWithMargins="0">
    <oddFooter>&amp;C&amp;"Times New Roman,Regular"&amp;12IHS-16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ASMB User</dc:creator>
  <cp:keywords/>
  <dc:description/>
  <cp:lastModifiedBy>Emtranco</cp:lastModifiedBy>
  <cp:lastPrinted>2003-02-03T20:09:53Z</cp:lastPrinted>
  <dcterms:created xsi:type="dcterms:W3CDTF">2000-02-17T19:34:54Z</dcterms:created>
  <dcterms:modified xsi:type="dcterms:W3CDTF">2003-02-03T20:16:14Z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784921691</vt:i4>
  </property>
  <property fmtid="{D5CDD505-2E9C-101B-9397-08002B2CF9AE}" pid="3" name="_EmailSubject">
    <vt:lpwstr>FY 02 State by Table (Updated the Total)</vt:lpwstr>
  </property>
  <property fmtid="{D5CDD505-2E9C-101B-9397-08002B2CF9AE}" pid="4" name="_AuthorEmail">
    <vt:lpwstr>PChareon@HQE.IHS.GOV</vt:lpwstr>
  </property>
  <property fmtid="{D5CDD505-2E9C-101B-9397-08002B2CF9AE}" pid="5" name="_AuthorEmailDisplayName">
    <vt:lpwstr>Chareonvootitam, Pallop</vt:lpwstr>
  </property>
  <property fmtid="{D5CDD505-2E9C-101B-9397-08002B2CF9AE}" pid="6" name="_ReviewingToolsShownOnce">
    <vt:lpwstr/>
  </property>
</Properties>
</file>