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60" activeTab="0"/>
  </bookViews>
  <sheets>
    <sheet name="Sheet1" sheetId="1" r:id="rId1"/>
    <sheet name="Sheet3" sheetId="2" r:id="rId2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<sst xmlns="http://schemas.openxmlformats.org/spreadsheetml/2006/main" count="38" uniqueCount="25">
  <si>
    <t>Passenger car occupants</t>
  </si>
  <si>
    <t>Motorcycle riders</t>
  </si>
  <si>
    <t>General aviation</t>
  </si>
  <si>
    <t>Fatality Rates for Selected Modes (except Part 121 air carriers, see next sheet)</t>
  </si>
  <si>
    <t>Light truck occupants</t>
  </si>
  <si>
    <t>Large truck occupants</t>
  </si>
  <si>
    <t>Bus occupants</t>
  </si>
  <si>
    <t>Rail passengers</t>
  </si>
  <si>
    <t>Year</t>
  </si>
  <si>
    <t>Fatalities</t>
  </si>
  <si>
    <t>VMT (millions)</t>
  </si>
  <si>
    <t>Fatality Rate Per 100 million VMT</t>
  </si>
  <si>
    <t>Fatality Rate per 100 million VMT</t>
  </si>
  <si>
    <t>Fatality rate Per 100 million VMT</t>
  </si>
  <si>
    <t>Train Miles (millions)</t>
  </si>
  <si>
    <t>Fatality Rate Per 100 million Train Miles</t>
  </si>
  <si>
    <t>Hours Flown (millions)</t>
  </si>
  <si>
    <t>Fatality Rate Per 100,000 hours flown</t>
  </si>
  <si>
    <t>Figure 2</t>
  </si>
  <si>
    <t>Fatality Rates for Selected Modes</t>
  </si>
  <si>
    <t>Fatality Rate Per 100,000 departures</t>
  </si>
  <si>
    <t xml:space="preserve">Air carriers </t>
  </si>
  <si>
    <t>Departures 
(thousands)</t>
  </si>
  <si>
    <r>
      <t xml:space="preserve">a </t>
    </r>
    <r>
      <rPr>
        <sz val="9"/>
        <rFont val="Arial"/>
        <family val="2"/>
      </rPr>
      <t>For air carriers, the data were dampened, or smoothed, to reduce the month-to-month fluctuations. This dampening was performed using an exponential smoothing model, with a weight of 0.95. Departure data, and hence the denominator of the rates, are not strictly comparable between pre- and post- 1977 eras.</t>
    </r>
  </si>
  <si>
    <r>
      <t xml:space="preserve">Source: Various sources, as cited in USDOT, Bureau of Transportation Statistics, </t>
    </r>
    <r>
      <rPr>
        <i/>
        <sz val="9"/>
        <rFont val="Arial"/>
        <family val="2"/>
      </rPr>
      <t>National Transportation Statistics 2002</t>
    </r>
    <r>
      <rPr>
        <sz val="9"/>
        <rFont val="Arial"/>
        <family val="2"/>
      </rPr>
      <t xml:space="preserve"> (Washington, DC: 2002).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</si>
</sst>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##0_W_W"/>
    <numFmt numFmtId="167" formatCode="###0_W_)"/>
    <numFmt numFmtId="168" formatCode="###0.00_)"/>
    <numFmt numFmtId="169" formatCode="0.000"/>
    <numFmt numFmtId="170" formatCode="###0"/>
    <numFmt numFmtId="171" formatCode="0.0000"/>
    <numFmt numFmtId="172" formatCode="0.0%"/>
    <numFmt numFmtId="173" formatCode="0.00000"/>
  </numFmts>
  <fonts count="11">
    <font>
      <sz val="10"/>
      <name val="Arial"/>
      <family val="0"/>
    </font>
    <font>
      <sz val="10"/>
      <name val="Times New Roman"/>
      <family val="0"/>
    </font>
    <font>
      <b/>
      <sz val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1" applyNumberFormat="0">
      <alignment horizontal="right" vertical="center"/>
      <protection/>
    </xf>
    <xf numFmtId="0" fontId="4" fillId="0" borderId="1">
      <alignment horizontal="left"/>
      <protection/>
    </xf>
    <xf numFmtId="0" fontId="4" fillId="2" borderId="0">
      <alignment horizontal="centerContinuous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5" fillId="0" borderId="0">
      <alignment horizontal="right"/>
      <protection/>
    </xf>
    <xf numFmtId="0" fontId="6" fillId="0" borderId="0">
      <alignment horizontal="left"/>
      <protection/>
    </xf>
    <xf numFmtId="0" fontId="2" fillId="0" borderId="0">
      <alignment horizontal="left"/>
      <protection/>
    </xf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23" applyFont="1">
      <alignment/>
      <protection/>
    </xf>
    <xf numFmtId="3" fontId="8" fillId="0" borderId="0" xfId="23" applyNumberFormat="1" applyFont="1">
      <alignment/>
      <protection/>
    </xf>
    <xf numFmtId="164" fontId="8" fillId="0" borderId="0" xfId="0" applyNumberFormat="1" applyFont="1" applyAlignment="1">
      <alignment/>
    </xf>
    <xf numFmtId="3" fontId="8" fillId="0" borderId="0" xfId="19" applyNumberFormat="1" applyFont="1" applyBorder="1" applyAlignment="1">
      <alignment horizontal="right"/>
      <protection/>
    </xf>
    <xf numFmtId="3" fontId="8" fillId="0" borderId="0" xfId="22" applyNumberFormat="1" applyFont="1" applyBorder="1" applyAlignment="1">
      <alignment/>
      <protection/>
    </xf>
    <xf numFmtId="173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1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2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Data" xfId="22"/>
    <cellStyle name="Normal_Sheet1" xfId="23"/>
    <cellStyle name="Percent" xfId="24"/>
    <cellStyle name="Source Hed" xfId="25"/>
    <cellStyle name="Source Superscript" xfId="26"/>
    <cellStyle name="Source Text" xfId="27"/>
    <cellStyle name="Title-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">
      <selection activeCell="A1" sqref="A1:Y1"/>
    </sheetView>
  </sheetViews>
  <sheetFormatPr defaultColWidth="9.140625" defaultRowHeight="12.75"/>
  <cols>
    <col min="1" max="25" width="10.7109375" style="11" customWidth="1"/>
    <col min="26" max="26" width="10.7109375" style="0" customWidth="1"/>
    <col min="27" max="27" width="16.00390625" style="0" customWidth="1"/>
  </cols>
  <sheetData>
    <row r="1" spans="1:25" ht="12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3"/>
      <c r="B4" s="4" t="s">
        <v>0</v>
      </c>
      <c r="C4" s="5"/>
      <c r="D4" s="5"/>
      <c r="E4" s="4" t="s">
        <v>4</v>
      </c>
      <c r="F4" s="5"/>
      <c r="G4" s="5"/>
      <c r="H4" s="4" t="s">
        <v>5</v>
      </c>
      <c r="I4" s="5"/>
      <c r="J4" s="5"/>
      <c r="K4" s="4" t="s">
        <v>1</v>
      </c>
      <c r="L4" s="5"/>
      <c r="M4" s="5"/>
      <c r="N4" s="6" t="s">
        <v>6</v>
      </c>
      <c r="O4" s="5"/>
      <c r="P4" s="5"/>
      <c r="Q4" s="4" t="s">
        <v>7</v>
      </c>
      <c r="R4" s="5"/>
      <c r="S4" s="5"/>
      <c r="T4" s="4" t="s">
        <v>2</v>
      </c>
      <c r="U4" s="5"/>
      <c r="V4" s="5"/>
      <c r="W4" s="6" t="s">
        <v>21</v>
      </c>
      <c r="X4" s="5"/>
      <c r="Y4" s="5"/>
    </row>
    <row r="5" spans="1:25" ht="48">
      <c r="A5" s="7" t="s">
        <v>8</v>
      </c>
      <c r="B5" s="8" t="s">
        <v>9</v>
      </c>
      <c r="C5" s="8" t="s">
        <v>10</v>
      </c>
      <c r="D5" s="9" t="s">
        <v>11</v>
      </c>
      <c r="E5" s="8" t="s">
        <v>9</v>
      </c>
      <c r="F5" s="8" t="s">
        <v>10</v>
      </c>
      <c r="G5" s="7" t="s">
        <v>12</v>
      </c>
      <c r="H5" s="8" t="s">
        <v>9</v>
      </c>
      <c r="I5" s="8" t="s">
        <v>10</v>
      </c>
      <c r="J5" s="7" t="s">
        <v>13</v>
      </c>
      <c r="K5" s="8" t="s">
        <v>9</v>
      </c>
      <c r="L5" s="8" t="s">
        <v>10</v>
      </c>
      <c r="M5" s="7" t="s">
        <v>11</v>
      </c>
      <c r="N5" s="8" t="s">
        <v>9</v>
      </c>
      <c r="O5" s="8" t="s">
        <v>10</v>
      </c>
      <c r="P5" s="7" t="s">
        <v>11</v>
      </c>
      <c r="Q5" s="8" t="s">
        <v>9</v>
      </c>
      <c r="R5" s="8" t="s">
        <v>14</v>
      </c>
      <c r="S5" s="9" t="s">
        <v>15</v>
      </c>
      <c r="T5" s="8" t="s">
        <v>9</v>
      </c>
      <c r="U5" s="10" t="s">
        <v>16</v>
      </c>
      <c r="V5" s="7" t="s">
        <v>17</v>
      </c>
      <c r="W5" s="27" t="s">
        <v>9</v>
      </c>
      <c r="X5" s="7" t="s">
        <v>22</v>
      </c>
      <c r="Y5" s="7" t="s">
        <v>20</v>
      </c>
    </row>
    <row r="6" spans="1:25" ht="12.75">
      <c r="A6" s="11">
        <v>1980</v>
      </c>
      <c r="B6" s="12">
        <v>27449</v>
      </c>
      <c r="C6" s="12">
        <v>1107056</v>
      </c>
      <c r="D6" s="13">
        <f aca="true" t="shared" si="0" ref="D6:D27">B6*100/C6</f>
        <v>2.4794590336893525</v>
      </c>
      <c r="E6" s="12">
        <v>7486</v>
      </c>
      <c r="F6" s="12">
        <v>290935</v>
      </c>
      <c r="G6" s="13">
        <f aca="true" t="shared" si="1" ref="G6:G27">E6*100/F6</f>
        <v>2.5730833347654976</v>
      </c>
      <c r="H6" s="12">
        <f>956+306</f>
        <v>1262</v>
      </c>
      <c r="I6" s="12">
        <v>108491</v>
      </c>
      <c r="J6" s="13">
        <f aca="true" t="shared" si="2" ref="J6:J24">H6*100/I6</f>
        <v>1.1632301296881769</v>
      </c>
      <c r="K6" s="12">
        <v>5144</v>
      </c>
      <c r="L6" s="12">
        <v>10214</v>
      </c>
      <c r="M6" s="13">
        <f aca="true" t="shared" si="3" ref="M6:M24">K6*100/L6</f>
        <v>50.36224789504602</v>
      </c>
      <c r="N6" s="14">
        <v>46</v>
      </c>
      <c r="O6" s="15">
        <v>6059</v>
      </c>
      <c r="P6" s="13">
        <f aca="true" t="shared" si="4" ref="P6:P22">N6*100/O6</f>
        <v>0.7592011883149035</v>
      </c>
      <c r="Q6" s="11">
        <v>4</v>
      </c>
      <c r="R6" s="12"/>
      <c r="S6" s="13"/>
      <c r="T6" s="12">
        <v>1239</v>
      </c>
      <c r="U6" s="16">
        <v>36.4</v>
      </c>
      <c r="V6" s="13">
        <f aca="true" t="shared" si="5" ref="V6:V27">T6/(10*U6)</f>
        <v>3.4038461538461537</v>
      </c>
      <c r="W6" s="17">
        <v>1</v>
      </c>
      <c r="X6" s="18">
        <v>5479.452</v>
      </c>
      <c r="Y6" s="19">
        <f>W6/X6*100</f>
        <v>0.018250000182500004</v>
      </c>
    </row>
    <row r="7" spans="1:25" ht="12.75">
      <c r="A7" s="11">
        <v>1981</v>
      </c>
      <c r="B7" s="12">
        <v>26645</v>
      </c>
      <c r="C7" s="12">
        <v>1122092</v>
      </c>
      <c r="D7" s="13">
        <f t="shared" si="0"/>
        <v>2.374582476303191</v>
      </c>
      <c r="E7" s="12">
        <v>7081</v>
      </c>
      <c r="F7" s="12">
        <v>296343</v>
      </c>
      <c r="G7" s="13">
        <f t="shared" si="1"/>
        <v>2.3894608612317483</v>
      </c>
      <c r="H7" s="12">
        <f>842+291</f>
        <v>1133</v>
      </c>
      <c r="I7" s="12">
        <v>108702</v>
      </c>
      <c r="J7" s="13">
        <f t="shared" si="2"/>
        <v>1.0422991297308237</v>
      </c>
      <c r="K7" s="12">
        <v>4906</v>
      </c>
      <c r="L7" s="12">
        <v>10690</v>
      </c>
      <c r="M7" s="13">
        <f t="shared" si="3"/>
        <v>45.8933582787652</v>
      </c>
      <c r="N7" s="14">
        <v>56</v>
      </c>
      <c r="O7" s="15">
        <v>6241</v>
      </c>
      <c r="P7" s="13">
        <f t="shared" si="4"/>
        <v>0.8972921006248998</v>
      </c>
      <c r="Q7" s="11">
        <v>4</v>
      </c>
      <c r="R7" s="12"/>
      <c r="S7" s="13"/>
      <c r="T7" s="12">
        <v>1282</v>
      </c>
      <c r="U7" s="16">
        <v>36.8</v>
      </c>
      <c r="V7" s="13">
        <f t="shared" si="5"/>
        <v>3.483695652173913</v>
      </c>
      <c r="W7" s="17">
        <v>4</v>
      </c>
      <c r="X7" s="18">
        <v>5329.049</v>
      </c>
      <c r="Y7" s="19">
        <f>W7/X7*100</f>
        <v>0.07506029687473319</v>
      </c>
    </row>
    <row r="8" spans="1:25" ht="12.75" customHeight="1">
      <c r="A8" s="11">
        <v>1982</v>
      </c>
      <c r="B8" s="12">
        <v>23330</v>
      </c>
      <c r="C8" s="12">
        <v>1145828</v>
      </c>
      <c r="D8" s="13">
        <f t="shared" si="0"/>
        <v>2.0360822043098965</v>
      </c>
      <c r="E8" s="12">
        <v>6359</v>
      </c>
      <c r="F8" s="12">
        <v>306141</v>
      </c>
      <c r="G8" s="13">
        <f t="shared" si="1"/>
        <v>2.077147458197367</v>
      </c>
      <c r="H8" s="12">
        <f>790+154</f>
        <v>944</v>
      </c>
      <c r="I8" s="12">
        <v>111423</v>
      </c>
      <c r="J8" s="13">
        <f t="shared" si="2"/>
        <v>0.8472218482719007</v>
      </c>
      <c r="K8" s="12">
        <v>4453</v>
      </c>
      <c r="L8" s="12">
        <v>9910</v>
      </c>
      <c r="M8" s="13">
        <f t="shared" si="3"/>
        <v>44.93440968718466</v>
      </c>
      <c r="N8" s="14">
        <v>35</v>
      </c>
      <c r="O8" s="15">
        <v>5823</v>
      </c>
      <c r="P8" s="13">
        <f t="shared" si="4"/>
        <v>0.6010647432594882</v>
      </c>
      <c r="Q8" s="11">
        <v>9</v>
      </c>
      <c r="R8" s="12"/>
      <c r="S8" s="13"/>
      <c r="T8" s="12">
        <v>1187</v>
      </c>
      <c r="U8" s="16">
        <v>29.6</v>
      </c>
      <c r="V8" s="13">
        <f t="shared" si="5"/>
        <v>4.010135135135135</v>
      </c>
      <c r="W8" s="20">
        <v>235</v>
      </c>
      <c r="X8" s="21">
        <v>5351.133</v>
      </c>
      <c r="Y8" s="19">
        <f>W8/X8*100</f>
        <v>4.391593331729935</v>
      </c>
    </row>
    <row r="9" spans="1:25" ht="12.75" customHeight="1">
      <c r="A9" s="11">
        <v>1983</v>
      </c>
      <c r="B9" s="12">
        <v>22979</v>
      </c>
      <c r="C9" s="12">
        <v>1187760</v>
      </c>
      <c r="D9" s="13">
        <f t="shared" si="0"/>
        <v>1.9346500976628276</v>
      </c>
      <c r="E9" s="12">
        <v>6202</v>
      </c>
      <c r="F9" s="12">
        <v>327643</v>
      </c>
      <c r="G9" s="13">
        <f t="shared" si="1"/>
        <v>1.8929139337632728</v>
      </c>
      <c r="H9" s="12">
        <f>777+205</f>
        <v>982</v>
      </c>
      <c r="I9" s="12">
        <v>116132</v>
      </c>
      <c r="J9" s="13">
        <f t="shared" si="2"/>
        <v>0.8455895016016257</v>
      </c>
      <c r="K9" s="12">
        <v>4265</v>
      </c>
      <c r="L9" s="12">
        <v>8760</v>
      </c>
      <c r="M9" s="13">
        <f t="shared" si="3"/>
        <v>48.68721461187214</v>
      </c>
      <c r="N9" s="14">
        <v>53</v>
      </c>
      <c r="O9" s="15">
        <v>5199</v>
      </c>
      <c r="P9" s="13">
        <f t="shared" si="4"/>
        <v>1.0194268128486248</v>
      </c>
      <c r="Q9" s="11">
        <v>4</v>
      </c>
      <c r="R9" s="12"/>
      <c r="S9" s="13"/>
      <c r="T9" s="12">
        <v>1069</v>
      </c>
      <c r="U9" s="16">
        <v>28.7</v>
      </c>
      <c r="V9" s="13">
        <f t="shared" si="5"/>
        <v>3.724738675958188</v>
      </c>
      <c r="W9" s="20">
        <v>15</v>
      </c>
      <c r="X9" s="21">
        <v>5444.374</v>
      </c>
      <c r="Y9" s="19">
        <f aca="true" t="shared" si="6" ref="Y9:Y27">W9/X9*100</f>
        <v>0.27551376889243834</v>
      </c>
    </row>
    <row r="10" spans="1:25" ht="12.75" customHeight="1">
      <c r="A10" s="11">
        <v>1984</v>
      </c>
      <c r="B10" s="12">
        <v>23620</v>
      </c>
      <c r="C10" s="12">
        <v>1226461</v>
      </c>
      <c r="D10" s="13">
        <f t="shared" si="0"/>
        <v>1.9258663748786142</v>
      </c>
      <c r="E10" s="12">
        <v>6496</v>
      </c>
      <c r="F10" s="12">
        <v>358006</v>
      </c>
      <c r="G10" s="13">
        <f t="shared" si="1"/>
        <v>1.8144947291386178</v>
      </c>
      <c r="H10" s="12">
        <f>870+204</f>
        <v>1074</v>
      </c>
      <c r="I10" s="12">
        <v>121796</v>
      </c>
      <c r="J10" s="13">
        <f t="shared" si="2"/>
        <v>0.881802358041315</v>
      </c>
      <c r="K10" s="12">
        <v>4608</v>
      </c>
      <c r="L10" s="12">
        <v>8784</v>
      </c>
      <c r="M10" s="13">
        <f t="shared" si="3"/>
        <v>52.459016393442624</v>
      </c>
      <c r="N10" s="14">
        <v>46</v>
      </c>
      <c r="O10" s="15">
        <v>4639.974521589881</v>
      </c>
      <c r="P10" s="13">
        <f t="shared" si="4"/>
        <v>0.9913847540748599</v>
      </c>
      <c r="Q10" s="11">
        <v>12</v>
      </c>
      <c r="R10" s="12"/>
      <c r="S10" s="13"/>
      <c r="T10" s="12">
        <v>1042</v>
      </c>
      <c r="U10" s="16">
        <v>29.1</v>
      </c>
      <c r="V10" s="13">
        <f t="shared" si="5"/>
        <v>3.5807560137457046</v>
      </c>
      <c r="W10" s="20">
        <v>4</v>
      </c>
      <c r="X10" s="21">
        <v>5898.852</v>
      </c>
      <c r="Y10" s="19">
        <f t="shared" si="6"/>
        <v>0.06780980434837151</v>
      </c>
    </row>
    <row r="11" spans="1:25" ht="12.75" customHeight="1">
      <c r="A11" s="11">
        <v>1985</v>
      </c>
      <c r="B11" s="12">
        <v>23212</v>
      </c>
      <c r="C11" s="12">
        <v>1248981</v>
      </c>
      <c r="D11" s="13">
        <f t="shared" si="0"/>
        <v>1.8584750288435132</v>
      </c>
      <c r="E11" s="12">
        <v>6689</v>
      </c>
      <c r="F11" s="12">
        <v>390961</v>
      </c>
      <c r="G11" s="13">
        <f t="shared" si="1"/>
        <v>1.7109123416402148</v>
      </c>
      <c r="H11" s="12">
        <f>820+157</f>
        <v>977</v>
      </c>
      <c r="I11" s="12">
        <v>123504</v>
      </c>
      <c r="J11" s="13">
        <f t="shared" si="2"/>
        <v>0.79106749578961</v>
      </c>
      <c r="K11" s="12">
        <v>4564</v>
      </c>
      <c r="L11" s="12">
        <v>9086</v>
      </c>
      <c r="M11" s="13">
        <f t="shared" si="3"/>
        <v>50.23112480739599</v>
      </c>
      <c r="N11" s="14">
        <v>57</v>
      </c>
      <c r="O11" s="15">
        <v>4477.606878988506</v>
      </c>
      <c r="P11" s="13">
        <f t="shared" si="4"/>
        <v>1.273001438948931</v>
      </c>
      <c r="Q11" s="11">
        <v>3</v>
      </c>
      <c r="R11" s="12"/>
      <c r="S11" s="13"/>
      <c r="T11" s="12">
        <v>956</v>
      </c>
      <c r="U11" s="16">
        <v>28.3</v>
      </c>
      <c r="V11" s="13">
        <f t="shared" si="5"/>
        <v>3.3780918727915195</v>
      </c>
      <c r="W11" s="20">
        <v>526</v>
      </c>
      <c r="X11" s="21">
        <v>6306.759</v>
      </c>
      <c r="Y11" s="19">
        <f t="shared" si="6"/>
        <v>8.340258443362114</v>
      </c>
    </row>
    <row r="12" spans="1:25" ht="12.75" customHeight="1">
      <c r="A12" s="11">
        <v>1986</v>
      </c>
      <c r="B12" s="12">
        <v>24944</v>
      </c>
      <c r="C12" s="12">
        <v>1277550</v>
      </c>
      <c r="D12" s="13">
        <f t="shared" si="0"/>
        <v>1.9524871824977497</v>
      </c>
      <c r="E12" s="12">
        <v>7317</v>
      </c>
      <c r="F12" s="12">
        <v>423915</v>
      </c>
      <c r="G12" s="13">
        <f t="shared" si="1"/>
        <v>1.7260535720604366</v>
      </c>
      <c r="H12" s="12">
        <f>781+145</f>
        <v>926</v>
      </c>
      <c r="I12" s="12">
        <v>126675</v>
      </c>
      <c r="J12" s="13">
        <f t="shared" si="2"/>
        <v>0.7310045391750543</v>
      </c>
      <c r="K12" s="12">
        <v>4566</v>
      </c>
      <c r="L12" s="12">
        <v>9397</v>
      </c>
      <c r="M12" s="13">
        <f t="shared" si="3"/>
        <v>48.58997552410344</v>
      </c>
      <c r="N12" s="14">
        <v>39</v>
      </c>
      <c r="O12" s="15">
        <v>4717.482911941182</v>
      </c>
      <c r="P12" s="13">
        <f t="shared" si="4"/>
        <v>0.8267120565774772</v>
      </c>
      <c r="Q12" s="11">
        <v>4</v>
      </c>
      <c r="R12" s="12"/>
      <c r="S12" s="13"/>
      <c r="T12" s="12">
        <v>967</v>
      </c>
      <c r="U12" s="16">
        <v>27.1</v>
      </c>
      <c r="V12" s="13">
        <f t="shared" si="5"/>
        <v>3.5682656826568264</v>
      </c>
      <c r="W12" s="20">
        <v>8</v>
      </c>
      <c r="X12" s="21">
        <v>7202.027</v>
      </c>
      <c r="Y12" s="19">
        <f t="shared" si="6"/>
        <v>0.11107983905086721</v>
      </c>
    </row>
    <row r="13" spans="1:25" ht="12.75" customHeight="1">
      <c r="A13" s="11">
        <v>1987</v>
      </c>
      <c r="B13" s="12">
        <v>25132</v>
      </c>
      <c r="C13" s="12">
        <v>1328460</v>
      </c>
      <c r="D13" s="13">
        <f t="shared" si="0"/>
        <v>1.8918145822983004</v>
      </c>
      <c r="E13" s="12">
        <v>8058</v>
      </c>
      <c r="F13" s="12">
        <v>456870</v>
      </c>
      <c r="G13" s="13">
        <f t="shared" si="1"/>
        <v>1.7637402324512443</v>
      </c>
      <c r="H13" s="12">
        <v>852</v>
      </c>
      <c r="I13" s="12">
        <v>133517</v>
      </c>
      <c r="J13" s="13">
        <f t="shared" si="2"/>
        <v>0.6381209883385637</v>
      </c>
      <c r="K13" s="12">
        <v>4036</v>
      </c>
      <c r="L13" s="12">
        <v>9506</v>
      </c>
      <c r="M13" s="13">
        <f t="shared" si="3"/>
        <v>42.45739532926573</v>
      </c>
      <c r="N13" s="11">
        <v>51</v>
      </c>
      <c r="O13" s="12">
        <v>5329.638727439902</v>
      </c>
      <c r="P13" s="13">
        <f t="shared" si="4"/>
        <v>0.9569128905008897</v>
      </c>
      <c r="Q13" s="11">
        <v>16</v>
      </c>
      <c r="R13" s="12"/>
      <c r="S13" s="13"/>
      <c r="T13" s="12">
        <v>838</v>
      </c>
      <c r="U13" s="16">
        <v>27</v>
      </c>
      <c r="V13" s="13">
        <f t="shared" si="5"/>
        <v>3.1037037037037036</v>
      </c>
      <c r="W13" s="20">
        <v>232</v>
      </c>
      <c r="X13" s="21">
        <v>7601.373</v>
      </c>
      <c r="Y13" s="19">
        <f t="shared" si="6"/>
        <v>3.0520801965644893</v>
      </c>
    </row>
    <row r="14" spans="1:25" ht="12.75" customHeight="1">
      <c r="A14" s="11">
        <v>1988</v>
      </c>
      <c r="B14" s="12">
        <v>25808</v>
      </c>
      <c r="C14" s="12">
        <v>1384047</v>
      </c>
      <c r="D14" s="13">
        <f t="shared" si="0"/>
        <v>1.8646765608393356</v>
      </c>
      <c r="E14" s="12">
        <v>8306</v>
      </c>
      <c r="F14" s="12">
        <v>502207</v>
      </c>
      <c r="G14" s="13">
        <f t="shared" si="1"/>
        <v>1.653899686782542</v>
      </c>
      <c r="H14" s="12">
        <v>911</v>
      </c>
      <c r="I14" s="12">
        <v>137985</v>
      </c>
      <c r="J14" s="13">
        <f t="shared" si="2"/>
        <v>0.6602166902199514</v>
      </c>
      <c r="K14" s="12">
        <v>3662</v>
      </c>
      <c r="L14" s="12">
        <v>10024</v>
      </c>
      <c r="M14" s="13">
        <f t="shared" si="3"/>
        <v>36.532322426177174</v>
      </c>
      <c r="N14" s="11">
        <v>54</v>
      </c>
      <c r="O14" s="12">
        <v>5475.067470264914</v>
      </c>
      <c r="P14" s="13">
        <f t="shared" si="4"/>
        <v>0.9862892154895615</v>
      </c>
      <c r="Q14" s="11">
        <v>2</v>
      </c>
      <c r="R14" s="12"/>
      <c r="S14" s="13"/>
      <c r="T14" s="12">
        <v>800</v>
      </c>
      <c r="U14" s="16">
        <v>27.4</v>
      </c>
      <c r="V14" s="13">
        <f t="shared" si="5"/>
        <v>2.9197080291970803</v>
      </c>
      <c r="W14" s="20">
        <v>285</v>
      </c>
      <c r="X14" s="21">
        <v>7716.061</v>
      </c>
      <c r="Y14" s="19">
        <f t="shared" si="6"/>
        <v>3.693594438924213</v>
      </c>
    </row>
    <row r="15" spans="1:25" ht="12.75" customHeight="1">
      <c r="A15" s="11">
        <v>1989</v>
      </c>
      <c r="B15" s="12">
        <v>25063</v>
      </c>
      <c r="C15" s="12">
        <v>1415213</v>
      </c>
      <c r="D15" s="13">
        <f t="shared" si="0"/>
        <v>1.7709701649151046</v>
      </c>
      <c r="E15" s="12">
        <v>8551</v>
      </c>
      <c r="F15" s="12">
        <v>536475</v>
      </c>
      <c r="G15" s="13">
        <f t="shared" si="1"/>
        <v>1.5939232955869331</v>
      </c>
      <c r="H15" s="12">
        <v>858</v>
      </c>
      <c r="I15" s="12">
        <v>142749</v>
      </c>
      <c r="J15" s="13">
        <f t="shared" si="2"/>
        <v>0.6010549986339659</v>
      </c>
      <c r="K15" s="12">
        <v>3141</v>
      </c>
      <c r="L15" s="12">
        <v>10371</v>
      </c>
      <c r="M15" s="13">
        <f t="shared" si="3"/>
        <v>30.286375470060747</v>
      </c>
      <c r="N15" s="11">
        <v>50</v>
      </c>
      <c r="O15" s="12">
        <v>5670.4860418719845</v>
      </c>
      <c r="P15" s="13">
        <f t="shared" si="4"/>
        <v>0.8817586293448245</v>
      </c>
      <c r="Q15" s="11">
        <v>8</v>
      </c>
      <c r="R15" s="12"/>
      <c r="S15" s="13"/>
      <c r="T15" s="12">
        <v>768</v>
      </c>
      <c r="U15" s="16">
        <v>27.9</v>
      </c>
      <c r="V15" s="13">
        <f t="shared" si="5"/>
        <v>2.752688172043011</v>
      </c>
      <c r="W15" s="20">
        <v>278</v>
      </c>
      <c r="X15" s="21">
        <v>7645.494</v>
      </c>
      <c r="Y15" s="19">
        <f t="shared" si="6"/>
        <v>3.636128679193261</v>
      </c>
    </row>
    <row r="16" spans="1:25" ht="12.75" customHeight="1">
      <c r="A16" s="11">
        <v>1990</v>
      </c>
      <c r="B16" s="12">
        <v>24092</v>
      </c>
      <c r="C16" s="12">
        <v>1427178</v>
      </c>
      <c r="D16" s="13">
        <f t="shared" si="0"/>
        <v>1.6880865596302634</v>
      </c>
      <c r="E16" s="12">
        <v>8601</v>
      </c>
      <c r="F16" s="12">
        <v>574571</v>
      </c>
      <c r="G16" s="13">
        <f t="shared" si="1"/>
        <v>1.4969429365561435</v>
      </c>
      <c r="H16" s="12">
        <v>705</v>
      </c>
      <c r="I16" s="12">
        <v>146242</v>
      </c>
      <c r="J16" s="13">
        <f t="shared" si="2"/>
        <v>0.4820776521108847</v>
      </c>
      <c r="K16" s="12">
        <v>3244</v>
      </c>
      <c r="L16" s="12">
        <v>9557</v>
      </c>
      <c r="M16" s="13">
        <f t="shared" si="3"/>
        <v>33.94370618394894</v>
      </c>
      <c r="N16" s="11">
        <v>32</v>
      </c>
      <c r="O16" s="12">
        <v>5726.326562754677</v>
      </c>
      <c r="P16" s="13">
        <f t="shared" si="4"/>
        <v>0.5588224780636025</v>
      </c>
      <c r="Q16" s="11">
        <v>3</v>
      </c>
      <c r="R16" s="12">
        <v>72</v>
      </c>
      <c r="S16" s="13">
        <f aca="true" t="shared" si="7" ref="S16:S22">Q16*100/R16</f>
        <v>4.166666666666667</v>
      </c>
      <c r="T16" s="12">
        <v>767</v>
      </c>
      <c r="U16" s="16">
        <v>28.5</v>
      </c>
      <c r="V16" s="13">
        <f t="shared" si="5"/>
        <v>2.6912280701754385</v>
      </c>
      <c r="W16" s="20">
        <v>39</v>
      </c>
      <c r="X16" s="21">
        <v>8092.306</v>
      </c>
      <c r="Y16" s="19">
        <f t="shared" si="6"/>
        <v>0.4819392642838766</v>
      </c>
    </row>
    <row r="17" spans="1:25" ht="12.75" customHeight="1">
      <c r="A17" s="11">
        <v>1991</v>
      </c>
      <c r="B17" s="12">
        <v>22385</v>
      </c>
      <c r="C17" s="12">
        <v>1411655</v>
      </c>
      <c r="D17" s="13">
        <f t="shared" si="0"/>
        <v>1.5857273908993346</v>
      </c>
      <c r="E17" s="12">
        <v>8391</v>
      </c>
      <c r="F17" s="12">
        <v>649394</v>
      </c>
      <c r="G17" s="13">
        <f t="shared" si="1"/>
        <v>1.292127737552241</v>
      </c>
      <c r="H17" s="12">
        <v>661</v>
      </c>
      <c r="I17" s="12">
        <v>149543</v>
      </c>
      <c r="J17" s="13">
        <f t="shared" si="2"/>
        <v>0.44201333395745707</v>
      </c>
      <c r="K17" s="12">
        <v>2806</v>
      </c>
      <c r="L17" s="12">
        <v>9178</v>
      </c>
      <c r="M17" s="13">
        <f t="shared" si="3"/>
        <v>30.573109609936804</v>
      </c>
      <c r="N17" s="11">
        <v>31</v>
      </c>
      <c r="O17" s="12">
        <v>5750.274828175009</v>
      </c>
      <c r="P17" s="13">
        <f t="shared" si="4"/>
        <v>0.5391046676257492</v>
      </c>
      <c r="Q17" s="11">
        <v>8</v>
      </c>
      <c r="R17" s="12">
        <v>74</v>
      </c>
      <c r="S17" s="13">
        <f t="shared" si="7"/>
        <v>10.81081081081081</v>
      </c>
      <c r="T17" s="12">
        <v>799</v>
      </c>
      <c r="U17" s="16">
        <v>27.7</v>
      </c>
      <c r="V17" s="13">
        <v>2.84</v>
      </c>
      <c r="W17" s="20">
        <v>62</v>
      </c>
      <c r="X17" s="21">
        <v>7814.875</v>
      </c>
      <c r="Y17" s="19">
        <f t="shared" si="6"/>
        <v>0.7933588189190486</v>
      </c>
    </row>
    <row r="18" spans="1:25" ht="12.75" customHeight="1">
      <c r="A18" s="11">
        <v>1992</v>
      </c>
      <c r="B18" s="12">
        <v>21387</v>
      </c>
      <c r="C18" s="12">
        <v>1436035</v>
      </c>
      <c r="D18" s="13">
        <f t="shared" si="0"/>
        <v>1.4893091045831055</v>
      </c>
      <c r="E18" s="12">
        <v>8098</v>
      </c>
      <c r="F18" s="12">
        <v>706863</v>
      </c>
      <c r="G18" s="13">
        <f t="shared" si="1"/>
        <v>1.1456251069867853</v>
      </c>
      <c r="H18" s="12">
        <v>585</v>
      </c>
      <c r="I18" s="12">
        <v>153384</v>
      </c>
      <c r="J18" s="13">
        <f t="shared" si="2"/>
        <v>0.3813957127210139</v>
      </c>
      <c r="K18" s="12">
        <v>2395</v>
      </c>
      <c r="L18" s="12">
        <v>9557</v>
      </c>
      <c r="M18" s="13">
        <f t="shared" si="3"/>
        <v>25.060165323846395</v>
      </c>
      <c r="N18" s="11">
        <v>28</v>
      </c>
      <c r="O18" s="12">
        <v>5778.091108976994</v>
      </c>
      <c r="P18" s="13">
        <f t="shared" si="4"/>
        <v>0.48458910515444215</v>
      </c>
      <c r="Q18" s="11">
        <v>3</v>
      </c>
      <c r="R18" s="12">
        <v>74</v>
      </c>
      <c r="S18" s="13">
        <f t="shared" si="7"/>
        <v>4.054054054054054</v>
      </c>
      <c r="T18" s="12">
        <v>867</v>
      </c>
      <c r="U18" s="16">
        <v>24.8</v>
      </c>
      <c r="V18" s="13">
        <f t="shared" si="5"/>
        <v>3.495967741935484</v>
      </c>
      <c r="W18" s="20">
        <v>33</v>
      </c>
      <c r="X18" s="21">
        <v>7880.707</v>
      </c>
      <c r="Y18" s="19">
        <f t="shared" si="6"/>
        <v>0.4187441558225677</v>
      </c>
    </row>
    <row r="19" spans="1:25" ht="12.75" customHeight="1">
      <c r="A19" s="11">
        <v>1993</v>
      </c>
      <c r="B19" s="12">
        <v>21566</v>
      </c>
      <c r="C19" s="12">
        <v>1445106</v>
      </c>
      <c r="D19" s="13">
        <f t="shared" si="0"/>
        <v>1.4923472741791952</v>
      </c>
      <c r="E19" s="12">
        <v>8511</v>
      </c>
      <c r="F19" s="12">
        <v>745750</v>
      </c>
      <c r="G19" s="13">
        <f t="shared" si="1"/>
        <v>1.1412671806905799</v>
      </c>
      <c r="H19" s="12">
        <v>605</v>
      </c>
      <c r="I19" s="12">
        <v>159888</v>
      </c>
      <c r="J19" s="13">
        <f t="shared" si="2"/>
        <v>0.3783898729110377</v>
      </c>
      <c r="K19" s="12">
        <v>2449</v>
      </c>
      <c r="L19" s="12">
        <v>9906</v>
      </c>
      <c r="M19" s="13">
        <f t="shared" si="3"/>
        <v>24.722390470421967</v>
      </c>
      <c r="N19" s="11">
        <v>18</v>
      </c>
      <c r="O19" s="12">
        <v>6125.099147912149</v>
      </c>
      <c r="P19" s="13">
        <f t="shared" si="4"/>
        <v>0.2938727939797615</v>
      </c>
      <c r="Q19" s="11">
        <v>58</v>
      </c>
      <c r="R19" s="12">
        <v>75</v>
      </c>
      <c r="S19" s="13">
        <f t="shared" si="7"/>
        <v>77.33333333333333</v>
      </c>
      <c r="T19" s="12">
        <v>740</v>
      </c>
      <c r="U19" s="16">
        <v>22.8</v>
      </c>
      <c r="V19" s="13">
        <f t="shared" si="5"/>
        <v>3.245614035087719</v>
      </c>
      <c r="W19" s="20">
        <v>1</v>
      </c>
      <c r="X19" s="21">
        <v>8073.173</v>
      </c>
      <c r="Y19" s="19">
        <f t="shared" si="6"/>
        <v>0.01238670346838845</v>
      </c>
    </row>
    <row r="20" spans="1:25" ht="12.75" customHeight="1">
      <c r="A20" s="11">
        <v>1994</v>
      </c>
      <c r="B20" s="12">
        <v>21997</v>
      </c>
      <c r="C20" s="12">
        <v>1459208</v>
      </c>
      <c r="D20" s="13">
        <f t="shared" si="0"/>
        <v>1.507461581899222</v>
      </c>
      <c r="E20" s="12">
        <v>8904</v>
      </c>
      <c r="F20" s="12">
        <v>764634</v>
      </c>
      <c r="G20" s="13">
        <f t="shared" si="1"/>
        <v>1.1644786917662568</v>
      </c>
      <c r="H20" s="12">
        <v>670</v>
      </c>
      <c r="I20" s="12">
        <v>170216</v>
      </c>
      <c r="J20" s="13">
        <f t="shared" si="2"/>
        <v>0.3936175212670959</v>
      </c>
      <c r="K20" s="12">
        <v>2320</v>
      </c>
      <c r="L20" s="12">
        <v>10240</v>
      </c>
      <c r="M20" s="13">
        <f t="shared" si="3"/>
        <v>22.65625</v>
      </c>
      <c r="N20" s="11">
        <v>18</v>
      </c>
      <c r="O20" s="12">
        <v>6409</v>
      </c>
      <c r="P20" s="13">
        <f t="shared" si="4"/>
        <v>0.2808550475893275</v>
      </c>
      <c r="Q20" s="11">
        <v>5</v>
      </c>
      <c r="R20" s="12">
        <v>75</v>
      </c>
      <c r="S20" s="13">
        <f t="shared" si="7"/>
        <v>6.666666666666667</v>
      </c>
      <c r="T20" s="12">
        <v>730</v>
      </c>
      <c r="U20" s="16">
        <v>22.24</v>
      </c>
      <c r="V20" s="13">
        <f t="shared" si="5"/>
        <v>3.2823741007194247</v>
      </c>
      <c r="W20" s="20">
        <v>239</v>
      </c>
      <c r="X20" s="21">
        <v>8238.306</v>
      </c>
      <c r="Y20" s="19">
        <f t="shared" si="6"/>
        <v>2.9010818486227627</v>
      </c>
    </row>
    <row r="21" spans="1:25" ht="12.75" customHeight="1">
      <c r="A21" s="11">
        <v>1995</v>
      </c>
      <c r="B21" s="12">
        <v>22423</v>
      </c>
      <c r="C21" s="12">
        <v>1478352</v>
      </c>
      <c r="D21" s="13">
        <f t="shared" si="0"/>
        <v>1.516756496423044</v>
      </c>
      <c r="E21" s="12">
        <v>9568</v>
      </c>
      <c r="F21" s="12">
        <v>790029</v>
      </c>
      <c r="G21" s="13">
        <f t="shared" si="1"/>
        <v>1.2110947825965883</v>
      </c>
      <c r="H21" s="12">
        <v>648</v>
      </c>
      <c r="I21" s="12">
        <v>178156</v>
      </c>
      <c r="J21" s="13">
        <f t="shared" si="2"/>
        <v>0.3637261725678619</v>
      </c>
      <c r="K21" s="12">
        <v>2227</v>
      </c>
      <c r="L21" s="12">
        <v>9797</v>
      </c>
      <c r="M21" s="13">
        <f t="shared" si="3"/>
        <v>22.731448402572216</v>
      </c>
      <c r="N21" s="11">
        <v>33</v>
      </c>
      <c r="O21" s="12">
        <v>6383.109718632486</v>
      </c>
      <c r="P21" s="13">
        <f t="shared" si="4"/>
        <v>0.5169893900409078</v>
      </c>
      <c r="Q21" s="11">
        <v>0</v>
      </c>
      <c r="R21" s="12">
        <v>76</v>
      </c>
      <c r="S21" s="13">
        <f t="shared" si="7"/>
        <v>0</v>
      </c>
      <c r="T21" s="12">
        <v>735</v>
      </c>
      <c r="U21" s="16">
        <v>24.9</v>
      </c>
      <c r="V21" s="13">
        <f t="shared" si="5"/>
        <v>2.9518072289156625</v>
      </c>
      <c r="W21" s="20">
        <v>168</v>
      </c>
      <c r="X21" s="21">
        <v>8457.465</v>
      </c>
      <c r="Y21" s="19">
        <f t="shared" si="6"/>
        <v>1.9864108216823835</v>
      </c>
    </row>
    <row r="22" spans="1:25" ht="12.75" customHeight="1">
      <c r="A22" s="11">
        <v>1996</v>
      </c>
      <c r="B22" s="12">
        <v>22505</v>
      </c>
      <c r="C22" s="12">
        <v>1499139</v>
      </c>
      <c r="D22" s="13">
        <f t="shared" si="0"/>
        <v>1.5011950192743968</v>
      </c>
      <c r="E22" s="12">
        <v>9932</v>
      </c>
      <c r="F22" s="12">
        <v>816540</v>
      </c>
      <c r="G22" s="13">
        <f t="shared" si="1"/>
        <v>1.2163519239718814</v>
      </c>
      <c r="H22" s="12">
        <v>621</v>
      </c>
      <c r="I22" s="12">
        <v>182971</v>
      </c>
      <c r="J22" s="13">
        <f t="shared" si="2"/>
        <v>0.3393980466849938</v>
      </c>
      <c r="K22" s="12">
        <v>2161</v>
      </c>
      <c r="L22" s="12">
        <v>9920</v>
      </c>
      <c r="M22" s="13">
        <f t="shared" si="3"/>
        <v>21.784274193548388</v>
      </c>
      <c r="N22" s="11">
        <v>21</v>
      </c>
      <c r="O22" s="12">
        <v>6563</v>
      </c>
      <c r="P22" s="13">
        <f t="shared" si="4"/>
        <v>0.3199756209050739</v>
      </c>
      <c r="Q22" s="11">
        <v>12</v>
      </c>
      <c r="R22" s="12">
        <f>43.760416+30</f>
        <v>73.76041599999999</v>
      </c>
      <c r="S22" s="13">
        <f t="shared" si="7"/>
        <v>16.268888722102652</v>
      </c>
      <c r="T22" s="12">
        <v>636</v>
      </c>
      <c r="U22" s="16">
        <v>24.9</v>
      </c>
      <c r="V22" s="13">
        <f t="shared" si="5"/>
        <v>2.5542168674698793</v>
      </c>
      <c r="W22" s="20">
        <v>380</v>
      </c>
      <c r="X22" s="21">
        <v>8228.81</v>
      </c>
      <c r="Y22" s="19">
        <f t="shared" si="6"/>
        <v>4.617921667896088</v>
      </c>
    </row>
    <row r="23" spans="1:25" ht="12.75" customHeight="1">
      <c r="A23" s="11">
        <v>1997</v>
      </c>
      <c r="B23" s="12">
        <v>21199</v>
      </c>
      <c r="C23" s="22">
        <v>1528399</v>
      </c>
      <c r="D23" s="13">
        <v>1.45</v>
      </c>
      <c r="E23" s="12">
        <v>10249</v>
      </c>
      <c r="F23" s="23">
        <v>850739</v>
      </c>
      <c r="G23" s="13">
        <f t="shared" si="1"/>
        <v>1.2047173104794773</v>
      </c>
      <c r="H23" s="12">
        <v>723</v>
      </c>
      <c r="I23" s="23">
        <v>191477</v>
      </c>
      <c r="J23" s="13">
        <v>0.38</v>
      </c>
      <c r="K23" s="12">
        <v>2116</v>
      </c>
      <c r="L23" s="23">
        <v>10081</v>
      </c>
      <c r="M23" s="13">
        <v>20.99</v>
      </c>
      <c r="N23" s="11">
        <v>18</v>
      </c>
      <c r="O23" s="23">
        <v>6842</v>
      </c>
      <c r="P23" s="13">
        <v>0.26</v>
      </c>
      <c r="Q23" s="12">
        <v>6</v>
      </c>
      <c r="R23" s="22">
        <v>78</v>
      </c>
      <c r="S23" s="13">
        <v>7.69</v>
      </c>
      <c r="T23" s="12">
        <v>631</v>
      </c>
      <c r="U23" s="16">
        <v>25.591</v>
      </c>
      <c r="V23" s="13">
        <f t="shared" si="5"/>
        <v>2.465710601383299</v>
      </c>
      <c r="W23" s="20">
        <v>8</v>
      </c>
      <c r="X23" s="21">
        <v>10318.383</v>
      </c>
      <c r="Y23" s="19">
        <f t="shared" si="6"/>
        <v>0.07753152795355629</v>
      </c>
    </row>
    <row r="24" spans="1:25" ht="12.75" customHeight="1">
      <c r="A24" s="11">
        <v>1998</v>
      </c>
      <c r="B24" s="12">
        <v>21194</v>
      </c>
      <c r="C24" s="12">
        <v>1549577</v>
      </c>
      <c r="D24" s="13">
        <f t="shared" si="0"/>
        <v>1.3677280961191345</v>
      </c>
      <c r="E24" s="12">
        <v>10705</v>
      </c>
      <c r="F24" s="12">
        <v>868275</v>
      </c>
      <c r="G24" s="13">
        <f t="shared" si="1"/>
        <v>1.2329043217874522</v>
      </c>
      <c r="H24" s="12">
        <v>742</v>
      </c>
      <c r="I24" s="12">
        <v>196380</v>
      </c>
      <c r="J24" s="13">
        <f t="shared" si="2"/>
        <v>0.37783888379672065</v>
      </c>
      <c r="K24" s="12">
        <v>2294</v>
      </c>
      <c r="L24" s="12">
        <v>10283</v>
      </c>
      <c r="M24" s="13">
        <f t="shared" si="3"/>
        <v>22.30866478654089</v>
      </c>
      <c r="N24" s="11">
        <v>38</v>
      </c>
      <c r="O24" s="12">
        <v>6842</v>
      </c>
      <c r="P24" s="11">
        <v>0.56</v>
      </c>
      <c r="Q24" s="12">
        <v>4</v>
      </c>
      <c r="R24" s="12">
        <v>78</v>
      </c>
      <c r="S24" s="13">
        <v>5.13</v>
      </c>
      <c r="T24" s="12">
        <v>624</v>
      </c>
      <c r="U24" s="16">
        <v>25.518</v>
      </c>
      <c r="V24" s="13">
        <f t="shared" si="5"/>
        <v>2.445332706324947</v>
      </c>
      <c r="W24" s="20">
        <v>1</v>
      </c>
      <c r="X24" s="21">
        <v>10979.762</v>
      </c>
      <c r="Y24" s="19">
        <f t="shared" si="6"/>
        <v>0.009107665539562696</v>
      </c>
    </row>
    <row r="25" spans="1:25" ht="12.75" customHeight="1">
      <c r="A25" s="11">
        <v>1999</v>
      </c>
      <c r="B25" s="12"/>
      <c r="C25" s="12">
        <v>1569100</v>
      </c>
      <c r="D25" s="13">
        <v>1.33</v>
      </c>
      <c r="E25" s="12"/>
      <c r="F25" s="12">
        <v>901022</v>
      </c>
      <c r="G25" s="11">
        <v>1.25</v>
      </c>
      <c r="H25" s="12"/>
      <c r="I25" s="12">
        <v>202688</v>
      </c>
      <c r="J25" s="11">
        <v>0.37</v>
      </c>
      <c r="K25" s="12"/>
      <c r="L25" s="12">
        <v>10584</v>
      </c>
      <c r="M25" s="11">
        <v>23.26</v>
      </c>
      <c r="O25" s="12"/>
      <c r="Q25" s="12"/>
      <c r="R25" s="12"/>
      <c r="S25" s="13"/>
      <c r="T25" s="12">
        <v>619</v>
      </c>
      <c r="U25" s="16">
        <v>29.713</v>
      </c>
      <c r="V25" s="13">
        <f t="shared" si="5"/>
        <v>2.083263218120015</v>
      </c>
      <c r="W25" s="20">
        <v>12</v>
      </c>
      <c r="X25" s="21">
        <v>11308.762</v>
      </c>
      <c r="Y25" s="19">
        <f t="shared" si="6"/>
        <v>0.10611241088989228</v>
      </c>
    </row>
    <row r="26" spans="1:25" ht="12.75" customHeight="1">
      <c r="A26" s="11">
        <v>2000</v>
      </c>
      <c r="B26" s="12">
        <v>20699</v>
      </c>
      <c r="C26" s="12">
        <v>1600287</v>
      </c>
      <c r="D26" s="13">
        <f t="shared" si="0"/>
        <v>1.293455486422123</v>
      </c>
      <c r="E26" s="12">
        <v>11526</v>
      </c>
      <c r="F26" s="12">
        <v>923059</v>
      </c>
      <c r="G26" s="13">
        <f t="shared" si="1"/>
        <v>1.2486742450915922</v>
      </c>
      <c r="H26" s="12">
        <v>754</v>
      </c>
      <c r="I26" s="12">
        <v>205520</v>
      </c>
      <c r="J26" s="11">
        <v>0.36</v>
      </c>
      <c r="K26" s="12">
        <v>2897</v>
      </c>
      <c r="L26" s="12">
        <v>10469</v>
      </c>
      <c r="M26" s="11">
        <v>27.31</v>
      </c>
      <c r="T26" s="12">
        <v>594</v>
      </c>
      <c r="U26" s="16">
        <v>29.057</v>
      </c>
      <c r="V26" s="13">
        <f t="shared" si="5"/>
        <v>2.0442578380424683</v>
      </c>
      <c r="W26" s="20">
        <v>92</v>
      </c>
      <c r="X26" s="21">
        <v>11436.663</v>
      </c>
      <c r="Y26" s="19">
        <f t="shared" si="6"/>
        <v>0.8044304531837653</v>
      </c>
    </row>
    <row r="27" spans="1:25" ht="12.75">
      <c r="A27" s="11">
        <v>2001</v>
      </c>
      <c r="B27" s="12">
        <v>20233</v>
      </c>
      <c r="C27" s="12">
        <v>1619422</v>
      </c>
      <c r="D27" s="13">
        <f t="shared" si="0"/>
        <v>1.2493963895760338</v>
      </c>
      <c r="E27" s="12">
        <v>11677</v>
      </c>
      <c r="F27" s="12">
        <v>937839</v>
      </c>
      <c r="G27" s="13">
        <f t="shared" si="1"/>
        <v>1.2450964397940372</v>
      </c>
      <c r="H27" s="12">
        <v>704</v>
      </c>
      <c r="I27" s="12">
        <v>207686</v>
      </c>
      <c r="J27" s="13">
        <f>H27*100/I27</f>
        <v>0.3389732577063452</v>
      </c>
      <c r="K27" s="12">
        <v>3181</v>
      </c>
      <c r="L27" s="12">
        <v>9529</v>
      </c>
      <c r="M27" s="13">
        <f>K27*100/L27</f>
        <v>33.382306642879634</v>
      </c>
      <c r="T27" s="12">
        <v>553</v>
      </c>
      <c r="U27" s="16">
        <v>26.22</v>
      </c>
      <c r="V27" s="13">
        <f t="shared" si="5"/>
        <v>2.109077040427155</v>
      </c>
      <c r="W27" s="20">
        <v>531</v>
      </c>
      <c r="X27" s="21">
        <v>10509.84</v>
      </c>
      <c r="Y27" s="19">
        <f t="shared" si="6"/>
        <v>5.052408029047065</v>
      </c>
    </row>
    <row r="28" spans="1:25" ht="25.5" customHeight="1">
      <c r="A28" s="24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customHeight="1">
      <c r="A29" s="25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1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</sheetData>
  <mergeCells count="13">
    <mergeCell ref="W4:Y4"/>
    <mergeCell ref="A3:Y3"/>
    <mergeCell ref="A2:Y2"/>
    <mergeCell ref="A1:Y1"/>
    <mergeCell ref="K4:M4"/>
    <mergeCell ref="N4:P4"/>
    <mergeCell ref="Q4:S4"/>
    <mergeCell ref="T4:V4"/>
    <mergeCell ref="B4:D4"/>
    <mergeCell ref="E4:G4"/>
    <mergeCell ref="H4:J4"/>
    <mergeCell ref="A28:Y28"/>
    <mergeCell ref="A29:Y29"/>
  </mergeCells>
  <printOptions/>
  <pageMargins left="0.5" right="0.5" top="1" bottom="1" header="0.5" footer="0.5"/>
  <pageSetup horizontalDpi="600" verticalDpi="600" orientation="landscape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Lsmith</dc:creator>
  <cp:keywords/>
  <dc:description/>
  <cp:lastModifiedBy>W. Raymond Keng</cp:lastModifiedBy>
  <cp:lastPrinted>2003-02-14T13:51:13Z</cp:lastPrinted>
  <dcterms:created xsi:type="dcterms:W3CDTF">2002-05-02T12:41:30Z</dcterms:created>
  <dcterms:modified xsi:type="dcterms:W3CDTF">2003-02-14T13:52:16Z</dcterms:modified>
  <cp:category/>
  <cp:version/>
  <cp:contentType/>
  <cp:contentStatus/>
</cp:coreProperties>
</file>