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tabRatio="948" activeTab="3"/>
  </bookViews>
  <sheets>
    <sheet name="INSTRUCTIONS" sheetId="1" r:id="rId1"/>
    <sheet name="SUMMARY" sheetId="2" r:id="rId2"/>
    <sheet name="LABOR - Percent of Effort" sheetId="3" r:id="rId3"/>
    <sheet name="LABOR - Hourly" sheetId="4" r:id="rId4"/>
    <sheet name="Fringe Benefits " sheetId="5" r:id="rId5"/>
    <sheet name="Materials" sheetId="6" r:id="rId6"/>
    <sheet name="Travel" sheetId="7" r:id="rId7"/>
    <sheet name="Equipment" sheetId="8" r:id="rId8"/>
    <sheet name="Consultants" sheetId="9" r:id="rId9"/>
    <sheet name="Other Direct" sheetId="10" r:id="rId10"/>
    <sheet name="Patient Care" sheetId="11" r:id="rId11"/>
    <sheet name="Subcontracts" sheetId="12" r:id="rId12"/>
    <sheet name="Indirect Costs" sheetId="13" r:id="rId13"/>
    <sheet name="FEE or PROFIT" sheetId="14" r:id="rId14"/>
  </sheets>
  <definedNames>
    <definedName name="_xlnm.Print_Area" localSheetId="7">'Equipment'!$A$2:$Y$43</definedName>
    <definedName name="_xlnm.Print_Area" localSheetId="5">'Materials'!$A$3:$Y$48</definedName>
    <definedName name="_xlnm.Print_Area" localSheetId="9">'Other Direct'!$A$2:$Y$42</definedName>
    <definedName name="_xlnm.Print_Area" localSheetId="10">'Patient Care'!$A$3:$Y$41</definedName>
    <definedName name="_xlnm.Print_Area" localSheetId="1">'SUMMARY'!$A$1:$R$53</definedName>
    <definedName name="_xlnm.Print_Area" localSheetId="6">'Travel'!$A$1:$L$49</definedName>
    <definedName name="_xlnm.Print_Titles" localSheetId="7">'Equipment'!$A:$B</definedName>
    <definedName name="_xlnm.Print_Titles" localSheetId="3">'LABOR - Hourly'!$A:$E,'LABOR - Hourly'!$1:$1</definedName>
    <definedName name="_xlnm.Print_Titles" localSheetId="2">'LABOR - Percent of Effort'!$A:$E,'LABOR - Percent of Effort'!$1:$1</definedName>
    <definedName name="_xlnm.Print_Titles" localSheetId="5">'Materials'!$A:$B</definedName>
    <definedName name="_xlnm.Print_Titles" localSheetId="9">'Other Direct'!$A:$B</definedName>
    <definedName name="_xlnm.Print_Titles" localSheetId="10">'Patient Care'!$A:$B</definedName>
  </definedNames>
  <calcPr fullCalcOnLoad="1"/>
</workbook>
</file>

<file path=xl/sharedStrings.xml><?xml version="1.0" encoding="utf-8"?>
<sst xmlns="http://schemas.openxmlformats.org/spreadsheetml/2006/main" count="661" uniqueCount="177">
  <si>
    <t>OMB Control No. 9000-0013</t>
  </si>
  <si>
    <t>SUMMARY OF PROPOSED COSTS</t>
  </si>
  <si>
    <t>PERIOD I</t>
  </si>
  <si>
    <t>PERIOD II</t>
  </si>
  <si>
    <t>PERIOD III</t>
  </si>
  <si>
    <t>PERIOD IV</t>
  </si>
  <si>
    <t>PERIOD V</t>
  </si>
  <si>
    <t>PERIOD VI</t>
  </si>
  <si>
    <t>PERIOD VII</t>
  </si>
  <si>
    <t>TOTAL</t>
  </si>
  <si>
    <t>Through</t>
  </si>
  <si>
    <t>DIRECT LABOR  -  Percent of Effort</t>
  </si>
  <si>
    <t>FRINGE BENEFITS - Percent of Effort</t>
  </si>
  <si>
    <t>DIRECT LABOR  -  Hourly</t>
  </si>
  <si>
    <t>FRINGE BENEFITS  - Hourly</t>
  </si>
  <si>
    <t>MATERIALS AND SUPPLIES</t>
  </si>
  <si>
    <t>PROFESSIONAL TRAVEL</t>
  </si>
  <si>
    <t>EQUIPMENT</t>
  </si>
  <si>
    <t>CONSULTANTS</t>
  </si>
  <si>
    <t>OTHER DIRECT COSTS</t>
  </si>
  <si>
    <t>PATIENT CARE COST</t>
  </si>
  <si>
    <t>SUBCONTRACTS</t>
  </si>
  <si>
    <t>Rate</t>
  </si>
  <si>
    <t>PROPOSED FEE/PROFIT</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</si>
  <si>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</si>
  <si>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</si>
  <si>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</si>
  <si>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</si>
  <si>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</si>
  <si>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</si>
  <si>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</si>
  <si>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</si>
  <si>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</si>
  <si>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</si>
  <si>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</si>
  <si>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</si>
  <si>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</si>
  <si>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</si>
  <si>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</si>
  <si>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</si>
  <si>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</si>
  <si>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</si>
  <si>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</si>
  <si>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</si>
  <si>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</si>
  <si>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</si>
  <si>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</si>
  <si>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</si>
  <si>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</si>
  <si>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[Insert annual CPI% and/or merit increases as</t>
  </si>
  <si>
    <t>applicable and explain the % in budget justification]</t>
  </si>
  <si>
    <t>ANNUAL INCREASE DATE:</t>
  </si>
  <si>
    <t>00/00/00</t>
  </si>
  <si>
    <t xml:space="preserve">   </t>
  </si>
  <si>
    <t>[Insert date of annual increase]</t>
  </si>
  <si>
    <t>NUMBER OF MONTHS AT NEXT ANNUAL INCREASE</t>
  </si>
  <si>
    <t>[Insert number of months using the new salary]</t>
  </si>
  <si>
    <t>*Adjust the number of months per period as recommended in the RFP.</t>
  </si>
  <si>
    <t>Hourly Rates</t>
  </si>
  <si>
    <t>CURRENT BASE</t>
  </si>
  <si>
    <t>HOURLY RATE</t>
  </si>
  <si>
    <t>HOURS</t>
  </si>
  <si>
    <t>NUMBER OF HOURS FOR FULL TIME EQUIVALENT:</t>
  </si>
  <si>
    <t>Fringe Benefit Rate Calculations</t>
  </si>
  <si>
    <t>Type</t>
  </si>
  <si>
    <t>Current</t>
  </si>
  <si>
    <t xml:space="preserve">OASDI </t>
  </si>
  <si>
    <t>Medicare</t>
  </si>
  <si>
    <t>Retirement</t>
  </si>
  <si>
    <t>Worker's</t>
  </si>
  <si>
    <t>Unem-</t>
  </si>
  <si>
    <t>Health Care</t>
  </si>
  <si>
    <t>Life</t>
  </si>
  <si>
    <t>Disability</t>
  </si>
  <si>
    <t>Other</t>
  </si>
  <si>
    <t>Total</t>
  </si>
  <si>
    <t>of</t>
  </si>
  <si>
    <t>Base</t>
  </si>
  <si>
    <t>Comp.</t>
  </si>
  <si>
    <t>ployment</t>
  </si>
  <si>
    <t>and Dental</t>
  </si>
  <si>
    <t>Insurance</t>
  </si>
  <si>
    <t>Components</t>
  </si>
  <si>
    <t>Fringe</t>
  </si>
  <si>
    <t>Fringe Benefit</t>
  </si>
  <si>
    <t>Employee</t>
  </si>
  <si>
    <t>Salary</t>
  </si>
  <si>
    <t xml:space="preserve">Insurance </t>
  </si>
  <si>
    <t>Benefits</t>
  </si>
  <si>
    <t>*</t>
  </si>
  <si>
    <t xml:space="preserve"> @ 6.2%</t>
  </si>
  <si>
    <t>@ 1.45%</t>
  </si>
  <si>
    <t>@ 0.00%</t>
  </si>
  <si>
    <t>Note 1</t>
  </si>
  <si>
    <t>Note 2</t>
  </si>
  <si>
    <t>Note 3</t>
  </si>
  <si>
    <t>Note 4</t>
  </si>
  <si>
    <t>Note 5</t>
  </si>
  <si>
    <t>Note 6</t>
  </si>
  <si>
    <t>Note 7</t>
  </si>
  <si>
    <t>Note 8</t>
  </si>
  <si>
    <t>Note 9</t>
  </si>
  <si>
    <t>Note 10</t>
  </si>
  <si>
    <t>Note 11</t>
  </si>
  <si>
    <t>Note 12</t>
  </si>
  <si>
    <t>Note 1:</t>
  </si>
  <si>
    <t>Note 2:</t>
  </si>
  <si>
    <t>Note 3:</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</si>
  <si>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</si>
  <si>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</si>
  <si>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</si>
  <si>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</si>
  <si>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</si>
  <si>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</si>
  <si>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</si>
  <si>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</si>
  <si>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</si>
  <si>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</si>
  <si>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</si>
  <si>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</si>
  <si>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</si>
  <si>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</si>
  <si>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</si>
  <si>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</si>
  <si>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</si>
  <si>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</si>
  <si>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</si>
  <si>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</si>
  <si>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</si>
  <si>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</si>
  <si>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</si>
  <si>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</si>
  <si>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of Days</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</si>
  <si>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</si>
  <si>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</si>
  <si>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</si>
  <si>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</si>
  <si>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</si>
  <si>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</si>
  <si>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</si>
  <si>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</si>
  <si>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</si>
  <si>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</si>
  <si>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</si>
  <si>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</si>
  <si>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</si>
  <si>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</si>
  <si>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</si>
  <si>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</si>
  <si>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</si>
  <si>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</si>
  <si>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</si>
  <si>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</si>
  <si>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</si>
  <si>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</si>
  <si>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</si>
  <si>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</si>
  <si>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</si>
  <si>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</si>
  <si>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</si>
  <si>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</si>
  <si>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INDIRECT COSTS</t>
  </si>
  <si>
    <t>FEE OR PROFIT</t>
  </si>
  <si>
    <t>Contractor's Name</t>
  </si>
  <si>
    <t>RFP No.</t>
  </si>
  <si>
    <t>**</t>
  </si>
  <si>
    <r>
      <t>**</t>
    </r>
    <r>
      <rPr>
        <sz val="10"/>
        <rFont val="Arial"/>
        <family val="0"/>
      </rPr>
      <t>* Period ( dates)</t>
    </r>
  </si>
  <si>
    <t>TOTAL DIRECT LABOR &amp; FRINGE BENEFITS</t>
  </si>
  <si>
    <t>TOTAL PROPOSED COST PLUS FEE/PROFIT</t>
  </si>
  <si>
    <t>TOTAL OTHER DIRECT COSTS</t>
  </si>
  <si>
    <t>* OVERHEAD</t>
  </si>
  <si>
    <t xml:space="preserve">* EXCLUSION FROM BASE FOR G&amp;A </t>
  </si>
  <si>
    <t>* ADJUSTED BASE FOR G&amp;A</t>
  </si>
  <si>
    <t>* G&amp;A</t>
  </si>
  <si>
    <t>TOTAL PROPOSED COST EXCLUDING FEE</t>
  </si>
  <si>
    <t>SUBTOTAL: OTHER DIRECT AND  TOTAL LABOR</t>
  </si>
  <si>
    <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</si>
</sst>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hh:mm\ AM/PM"/>
    <numFmt numFmtId="167" formatCode="0_)"/>
    <numFmt numFmtId="168" formatCode="dd\-mmm\-yy_)"/>
    <numFmt numFmtId="169" formatCode="hh:mm\ AM/PM_)"/>
    <numFmt numFmtId="170" formatCode="dd\-mmm_)"/>
    <numFmt numFmtId="171" formatCode="#,##0.0_);\(#,##0.0\)"/>
    <numFmt numFmtId="172" formatCode="mm/dd/yy_)"/>
    <numFmt numFmtId="173" formatCode="_(* #,##0.000_);_(* \(#,##0.000\);_(* &quot;-&quot;??_);_(@_)"/>
    <numFmt numFmtId="174" formatCode="_(* #,##0.0000_);_(* \(#,##0.0000\);_(* &quot;-&quot;??_);_(@_)"/>
    <numFmt numFmtId="175" formatCode="_(* #,##0.0_);_(* \(#,##0.0\);_(* &quot;-&quot;??_);_(@_)"/>
    <numFmt numFmtId="176" formatCode="_(* #,##0_);_(* \(#,##0\);_(* &quot;-&quot;??_);_(@_)"/>
    <numFmt numFmtId="177" formatCode="&quot;$&quot;#,##0.0_);[Red]\(&quot;$&quot;#,##0.0\)"/>
    <numFmt numFmtId="178" formatCode="#,##0.000_);\(#,##0.000\)"/>
    <numFmt numFmtId="179" formatCode="&quot;$&quot;#,##0.000_);\(&quot;$&quot;#,##0.000\)"/>
    <numFmt numFmtId="180" formatCode="&quot;$&quot;#,##0.0_);\(&quot;$&quot;#,##0.0\)"/>
    <numFmt numFmtId="181" formatCode="General_)"/>
    <numFmt numFmtId="182" formatCode="#,##0.0000_);\(#,##0.0000\)"/>
    <numFmt numFmtId="183" formatCode="#,##0.00000_);\(#,##0.00000\)"/>
    <numFmt numFmtId="184" formatCode="#,##0.000000_);\(#,##0.000000\)"/>
    <numFmt numFmtId="185" formatCode="#,##0.0000000_);\(#,##0.0000000\)"/>
    <numFmt numFmtId="186" formatCode="&quot;$&quot;#,##0"/>
    <numFmt numFmtId="187" formatCode="mm/dd/yy"/>
    <numFmt numFmtId="188" formatCode="0_);\(0\)"/>
    <numFmt numFmtId="189" formatCode="0.00_);\(0.00\)"/>
  </numFmts>
  <fonts count="18">
    <font>
      <sz val="10"/>
      <name val="Arial"/>
      <family val="0"/>
    </font>
    <font>
      <b/>
      <sz val="10"/>
      <name val="Arial"/>
      <family val="0"/>
    </font>
    <font>
      <i/>
      <sz val="10"/>
      <name val="Arial"/>
      <family val="0"/>
    </font>
    <font>
      <b/>
      <i/>
      <sz val="10"/>
      <name val="Arial"/>
      <family val="0"/>
    </font>
    <font>
      <sz val="9"/>
      <name val="CG Omega (W1)"/>
      <family val="0"/>
    </font>
    <font>
      <sz val="9"/>
      <name val="Arial"/>
      <family val="0"/>
    </font>
    <font>
      <sz val="20"/>
      <name val="Arial"/>
      <family val="2"/>
    </font>
    <font>
      <sz val="12"/>
      <name val="Arial"/>
      <family val="2"/>
    </font>
    <font>
      <b/>
      <u val="single"/>
      <sz val="12"/>
      <name val="Arial"/>
      <family val="2"/>
    </font>
    <font>
      <u val="single"/>
      <sz val="10"/>
      <name val="Arial"/>
      <family val="2"/>
    </font>
    <font>
      <b/>
      <u val="single"/>
      <sz val="10"/>
      <name val="Arial"/>
      <family val="2"/>
    </font>
    <font>
      <b/>
      <sz val="12"/>
      <name val="Arial"/>
      <family val="2"/>
    </font>
    <font>
      <u val="single"/>
      <sz val="20"/>
      <name val="Arial"/>
      <family val="2"/>
    </font>
    <font>
      <u val="single"/>
      <sz val="16"/>
      <name val="Arial"/>
      <family val="2"/>
    </font>
    <font>
      <b/>
      <sz val="11"/>
      <name val="Arial"/>
      <family val="2"/>
    </font>
    <font>
      <b/>
      <sz val="16"/>
      <name val="Arial"/>
      <family val="2"/>
    </font>
    <font>
      <b/>
      <sz val="12"/>
      <name val="CG Omega (W1)"/>
      <family val="0"/>
    </font>
    <font>
      <b/>
      <sz val="10"/>
      <name val="CG Omega (W1)"/>
      <family val="0"/>
    </font>
  </fonts>
  <fills count="2">
    <fill>
      <patternFill/>
    </fill>
    <fill>
      <patternFill patternType="gray125"/>
    </fill>
  </fills>
  <borders count="29">
    <border>
      <left/>
      <right/>
      <top/>
      <bottom/>
      <diagonal/>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0" borderId="0" xfId="0" applyNumberFormat="1" applyAlignment="1">
      <alignment/>
    </xf>
    <xf numFmtId="0" fontId="0" fillId="0" borderId="0" xfId="0" applyNumberFormat="1" applyAlignment="1">
      <alignment horizontal="fill"/>
    </xf>
    <xf numFmtId="5"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9"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4" fillId="0" borderId="0" xfId="0" applyFont="1" applyAlignment="1">
      <alignment horizontal="left"/>
    </xf>
    <xf numFmtId="0" fontId="5" fillId="0" borderId="0" xfId="0" applyFont="1" applyAlignment="1">
      <alignment/>
    </xf>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166" fontId="0" fillId="0" borderId="0" xfId="0" applyNumberFormat="1" applyAlignment="1">
      <alignment/>
    </xf>
    <xf numFmtId="0" fontId="0" fillId="0" borderId="0" xfId="0" applyNumberFormat="1" applyAlignment="1">
      <alignment horizontal="right"/>
    </xf>
    <xf numFmtId="37" fontId="0" fillId="0" borderId="0" xfId="0" applyNumberFormat="1" applyAlignment="1">
      <alignment/>
    </xf>
    <xf numFmtId="10" fontId="0" fillId="0" borderId="0" xfId="0" applyNumberFormat="1" applyAlignment="1">
      <alignment/>
    </xf>
    <xf numFmtId="15" fontId="0" fillId="0" borderId="0" xfId="0" applyNumberFormat="1" applyAlignment="1">
      <alignment/>
    </xf>
    <xf numFmtId="0" fontId="0" fillId="0" borderId="0" xfId="0" applyAlignment="1" quotePrefix="1">
      <alignment/>
    </xf>
    <xf numFmtId="0" fontId="0" fillId="0" borderId="0" xfId="0" applyAlignment="1" quotePrefix="1">
      <alignment horizontal="center"/>
    </xf>
    <xf numFmtId="5" fontId="0" fillId="0" borderId="1" xfId="0" applyNumberFormat="1" applyBorder="1" applyAlignment="1">
      <alignment/>
    </xf>
    <xf numFmtId="5" fontId="0" fillId="0" borderId="0" xfId="0" applyNumberFormat="1" applyBorder="1" applyAlignment="1">
      <alignment/>
    </xf>
    <xf numFmtId="5" fontId="0" fillId="0" borderId="2" xfId="0" applyNumberFormat="1" applyBorder="1" applyAlignment="1">
      <alignment/>
    </xf>
    <xf numFmtId="0" fontId="0" fillId="0" borderId="0" xfId="0" applyAlignment="1">
      <alignment horizontal="left"/>
    </xf>
    <xf numFmtId="0" fontId="0" fillId="0" borderId="0" xfId="0" applyNumberFormat="1" applyAlignment="1">
      <alignment horizontal="left"/>
    </xf>
    <xf numFmtId="14" fontId="0" fillId="0" borderId="0" xfId="0" applyNumberFormat="1" applyBorder="1" applyAlignment="1">
      <alignment/>
    </xf>
    <xf numFmtId="0" fontId="0" fillId="0" borderId="3" xfId="0" applyBorder="1" applyAlignment="1">
      <alignment/>
    </xf>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applyAlignment="1">
      <alignment/>
    </xf>
    <xf numFmtId="7" fontId="0" fillId="0" borderId="3" xfId="0" applyNumberFormat="1" applyBorder="1" applyAlignment="1">
      <alignment/>
    </xf>
    <xf numFmtId="7" fontId="0" fillId="0" borderId="5" xfId="0" applyNumberFormat="1" applyBorder="1" applyAlignment="1">
      <alignment/>
    </xf>
    <xf numFmtId="7" fontId="0" fillId="0" borderId="1" xfId="0" applyNumberFormat="1" applyBorder="1" applyAlignment="1">
      <alignment/>
    </xf>
    <xf numFmtId="7" fontId="0" fillId="0" borderId="0" xfId="0" applyNumberFormat="1" applyAlignment="1">
      <alignment/>
    </xf>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applyAlignment="1">
      <alignment/>
    </xf>
    <xf numFmtId="5"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applyAlignment="1">
      <alignment/>
    </xf>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applyAlignment="1">
      <alignment/>
    </xf>
    <xf numFmtId="0" fontId="6" fillId="0" borderId="12" xfId="0" applyFont="1" applyBorder="1" applyAlignment="1">
      <alignment/>
    </xf>
    <xf numFmtId="0" fontId="0" fillId="0" borderId="11" xfId="0" applyBorder="1" applyAlignment="1">
      <alignment horizontal="right"/>
    </xf>
    <xf numFmtId="0" fontId="0" fillId="0" borderId="11" xfId="0" applyBorder="1" applyAlignment="1">
      <alignment/>
    </xf>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9" fontId="0" fillId="0" borderId="5"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applyAlignment="1">
      <alignment/>
    </xf>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applyAlignment="1">
      <alignment/>
    </xf>
    <xf numFmtId="0" fontId="4" fillId="0" borderId="11" xfId="0" applyFont="1" applyBorder="1" applyAlignment="1">
      <alignment horizontal="left"/>
    </xf>
    <xf numFmtId="0" fontId="0" fillId="0" borderId="11" xfId="0" applyNumberFormat="1" applyBorder="1" applyAlignment="1">
      <alignment/>
    </xf>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applyAlignment="1">
      <alignment/>
    </xf>
    <xf numFmtId="5" fontId="0" fillId="0" borderId="8" xfId="0" applyNumberFormat="1" applyBorder="1" applyAlignment="1">
      <alignment/>
    </xf>
    <xf numFmtId="0" fontId="0" fillId="0" borderId="11" xfId="0" applyNumberFormat="1" applyBorder="1" applyAlignment="1">
      <alignment horizontal="right"/>
    </xf>
    <xf numFmtId="0" fontId="0" fillId="0" borderId="11" xfId="0" applyBorder="1" applyAlignment="1" quotePrefix="1">
      <alignment horizontal="center"/>
    </xf>
    <xf numFmtId="0" fontId="0" fillId="0" borderId="0" xfId="0" applyBorder="1" applyAlignment="1" quotePrefix="1">
      <alignment horizontal="center"/>
    </xf>
    <xf numFmtId="10" fontId="0" fillId="0" borderId="0" xfId="0" applyNumberFormat="1" applyBorder="1" applyAlignment="1">
      <alignment horizontal="center"/>
    </xf>
    <xf numFmtId="37" fontId="7" fillId="0" borderId="0" xfId="0" applyNumberFormat="1" applyFont="1" applyAlignment="1">
      <alignment/>
    </xf>
    <xf numFmtId="0" fontId="8" fillId="0" borderId="0" xfId="0" applyFont="1" applyAlignment="1">
      <alignment/>
    </xf>
    <xf numFmtId="22" fontId="0" fillId="0" borderId="0" xfId="0" applyNumberFormat="1" applyAlignment="1">
      <alignment/>
    </xf>
    <xf numFmtId="0" fontId="0" fillId="0" borderId="18" xfId="0" applyBorder="1" applyAlignment="1">
      <alignment/>
    </xf>
    <xf numFmtId="0" fontId="0" fillId="0" borderId="19" xfId="0" applyBorder="1" applyAlignment="1">
      <alignment horizontal="center"/>
    </xf>
    <xf numFmtId="10" fontId="0" fillId="0" borderId="19"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xf>
    <xf numFmtId="10" fontId="0" fillId="0" borderId="0" xfId="0" applyNumberFormat="1" applyBorder="1" applyAlignment="1" quotePrefix="1">
      <alignment horizontal="center"/>
    </xf>
    <xf numFmtId="10" fontId="0" fillId="0" borderId="23" xfId="0" applyNumberForma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10" fontId="0" fillId="0" borderId="23" xfId="0" applyNumberFormat="1" applyBorder="1" applyAlignment="1" quotePrefix="1">
      <alignment horizontal="center"/>
    </xf>
    <xf numFmtId="0" fontId="0" fillId="0" borderId="25" xfId="0" applyBorder="1" applyAlignment="1">
      <alignment/>
    </xf>
    <xf numFmtId="0" fontId="0" fillId="0" borderId="12" xfId="0" applyFont="1" applyBorder="1" applyAlignment="1">
      <alignment horizontal="center"/>
    </xf>
    <xf numFmtId="0" fontId="0" fillId="0" borderId="26" xfId="0" applyBorder="1" applyAlignment="1">
      <alignment/>
    </xf>
    <xf numFmtId="167" fontId="0" fillId="0" borderId="0" xfId="15" applyNumberFormat="1" applyAlignment="1">
      <alignment/>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applyAlignment="1">
      <alignment/>
    </xf>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applyAlignment="1">
      <alignment/>
    </xf>
    <xf numFmtId="42" fontId="0" fillId="0" borderId="0" xfId="0" applyNumberFormat="1" applyBorder="1" applyAlignment="1">
      <alignment/>
    </xf>
    <xf numFmtId="0" fontId="0" fillId="0" borderId="7" xfId="0" applyNumberFormat="1" applyBorder="1" applyAlignment="1">
      <alignment horizontal="center"/>
    </xf>
    <xf numFmtId="0" fontId="0" fillId="0" borderId="6" xfId="0" applyNumberFormat="1" applyBorder="1" applyAlignment="1">
      <alignment/>
    </xf>
    <xf numFmtId="0" fontId="0" fillId="0" borderId="24" xfId="0" applyBorder="1" applyAlignment="1">
      <alignment/>
    </xf>
    <xf numFmtId="0" fontId="0" fillId="0" borderId="26" xfId="0" applyFont="1" applyBorder="1" applyAlignment="1">
      <alignment horizontal="center"/>
    </xf>
    <xf numFmtId="14" fontId="0" fillId="0" borderId="0" xfId="0" applyNumberFormat="1" applyAlignment="1" applyProtection="1">
      <alignment/>
      <protection/>
    </xf>
    <xf numFmtId="0" fontId="0" fillId="0" borderId="0" xfId="0" applyBorder="1" applyAlignment="1">
      <alignment horizontal="right"/>
    </xf>
    <xf numFmtId="14" fontId="0" fillId="0" borderId="14" xfId="0" applyNumberFormat="1" applyBorder="1" applyAlignment="1" applyProtection="1">
      <alignment horizontal="center"/>
      <protection/>
    </xf>
    <xf numFmtId="14" fontId="0" fillId="0" borderId="14" xfId="0" applyNumberFormat="1" applyBorder="1" applyAlignment="1">
      <alignment horizontal="center"/>
    </xf>
    <xf numFmtId="14" fontId="0" fillId="0" borderId="11" xfId="0" applyNumberFormat="1" applyBorder="1" applyAlignment="1" applyProtection="1">
      <alignment horizontal="center"/>
      <protection/>
    </xf>
    <xf numFmtId="0" fontId="11" fillId="0" borderId="0" xfId="0" applyFont="1" applyAlignment="1" quotePrefix="1">
      <alignment horizontal="right"/>
    </xf>
    <xf numFmtId="0" fontId="0" fillId="0" borderId="19" xfId="0" applyBorder="1" applyAlignment="1">
      <alignment/>
    </xf>
    <xf numFmtId="0" fontId="0" fillId="0" borderId="23" xfId="0" applyBorder="1" applyAlignment="1">
      <alignment/>
    </xf>
    <xf numFmtId="0" fontId="0" fillId="0" borderId="27" xfId="0" applyBorder="1" applyAlignment="1">
      <alignment/>
    </xf>
    <xf numFmtId="1" fontId="0" fillId="0" borderId="0" xfId="0" applyNumberFormat="1" applyAlignment="1">
      <alignment/>
    </xf>
    <xf numFmtId="0" fontId="12"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0" fontId="13" fillId="0" borderId="0" xfId="0" applyFont="1" applyBorder="1" applyAlignment="1">
      <alignment/>
    </xf>
    <xf numFmtId="1" fontId="0" fillId="0" borderId="11" xfId="0" applyNumberFormat="1" applyBorder="1" applyAlignment="1">
      <alignment/>
    </xf>
    <xf numFmtId="0" fontId="12" fillId="0" borderId="0" xfId="0" applyNumberFormat="1" applyFont="1" applyBorder="1" applyAlignment="1">
      <alignment/>
    </xf>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applyAlignment="1">
      <alignment/>
    </xf>
    <xf numFmtId="37" fontId="0" fillId="0" borderId="0" xfId="0" applyNumberFormat="1" applyAlignment="1">
      <alignment/>
    </xf>
    <xf numFmtId="37" fontId="0" fillId="0" borderId="11"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1"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applyAlignment="1">
      <alignment/>
    </xf>
    <xf numFmtId="37" fontId="0" fillId="0" borderId="6" xfId="0" applyNumberFormat="1" applyBorder="1" applyAlignment="1">
      <alignment/>
    </xf>
    <xf numFmtId="37" fontId="0" fillId="0" borderId="1" xfId="0" applyNumberFormat="1" applyBorder="1" applyAlignment="1">
      <alignment/>
    </xf>
    <xf numFmtId="5" fontId="0" fillId="0" borderId="0" xfId="0" applyNumberFormat="1" applyAlignment="1">
      <alignment horizontal="left"/>
    </xf>
    <xf numFmtId="5" fontId="0" fillId="0" borderId="0" xfId="0" applyNumberFormat="1" applyFont="1" applyAlignment="1">
      <alignment/>
    </xf>
    <xf numFmtId="37" fontId="0" fillId="0" borderId="0" xfId="0" applyNumberFormat="1" applyFont="1" applyAlignment="1">
      <alignment/>
    </xf>
    <xf numFmtId="37" fontId="0" fillId="0" borderId="11" xfId="0" applyNumberFormat="1" applyFont="1" applyBorder="1" applyAlignment="1">
      <alignment/>
    </xf>
    <xf numFmtId="37" fontId="0" fillId="0" borderId="13" xfId="0" applyNumberFormat="1" applyBorder="1" applyAlignment="1">
      <alignment/>
    </xf>
    <xf numFmtId="39" fontId="0" fillId="0" borderId="3" xfId="0" applyNumberFormat="1" applyBorder="1" applyAlignment="1">
      <alignment/>
    </xf>
    <xf numFmtId="39" fontId="0" fillId="0" borderId="5" xfId="0" applyNumberFormat="1" applyBorder="1" applyAlignment="1">
      <alignment/>
    </xf>
    <xf numFmtId="39" fontId="0" fillId="0" borderId="1" xfId="0" applyNumberFormat="1" applyBorder="1" applyAlignment="1">
      <alignment/>
    </xf>
    <xf numFmtId="5" fontId="0" fillId="0" borderId="16" xfId="0" applyNumberFormat="1" applyBorder="1" applyAlignment="1">
      <alignment/>
    </xf>
    <xf numFmtId="37" fontId="0" fillId="0" borderId="16" xfId="0" applyNumberFormat="1" applyBorder="1" applyAlignment="1">
      <alignment/>
    </xf>
    <xf numFmtId="37" fontId="0" fillId="0" borderId="13" xfId="0" applyNumberFormat="1" applyBorder="1" applyAlignment="1">
      <alignment horizontal="center"/>
    </xf>
    <xf numFmtId="37" fontId="0" fillId="0" borderId="17" xfId="0" applyNumberFormat="1" applyBorder="1" applyAlignment="1">
      <alignment/>
    </xf>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applyAlignment="1">
      <alignment/>
    </xf>
    <xf numFmtId="0" fontId="1" fillId="0" borderId="24" xfId="0" applyFont="1" applyBorder="1" applyAlignment="1">
      <alignment horizontal="center"/>
    </xf>
    <xf numFmtId="0" fontId="1" fillId="0" borderId="0" xfId="0" applyFont="1" applyBorder="1" applyAlignment="1">
      <alignment horizontal="right"/>
    </xf>
    <xf numFmtId="9" fontId="0" fillId="0" borderId="1" xfId="0" applyNumberFormat="1" applyBorder="1" applyAlignment="1">
      <alignment/>
    </xf>
    <xf numFmtId="39" fontId="0" fillId="0" borderId="0" xfId="0" applyNumberFormat="1" applyAlignment="1">
      <alignment/>
    </xf>
    <xf numFmtId="39" fontId="0" fillId="0" borderId="11" xfId="0" applyNumberFormat="1" applyBorder="1" applyAlignment="1">
      <alignment/>
    </xf>
    <xf numFmtId="39" fontId="0" fillId="0" borderId="17" xfId="0" applyNumberFormat="1" applyBorder="1" applyAlignment="1">
      <alignment/>
    </xf>
    <xf numFmtId="0" fontId="11" fillId="0" borderId="0" xfId="0" applyFont="1" applyAlignment="1">
      <alignment/>
    </xf>
    <xf numFmtId="14" fontId="1" fillId="0" borderId="0" xfId="0" applyNumberFormat="1" applyFont="1" applyAlignment="1">
      <alignment/>
    </xf>
    <xf numFmtId="0" fontId="14" fillId="0" borderId="0" xfId="0" applyFont="1" applyAlignment="1">
      <alignment/>
    </xf>
    <xf numFmtId="0" fontId="0" fillId="0" borderId="0" xfId="0" applyFont="1" applyAlignment="1">
      <alignment horizontal="right"/>
    </xf>
    <xf numFmtId="5" fontId="0" fillId="0" borderId="28" xfId="0" applyNumberFormat="1" applyBorder="1" applyAlignment="1">
      <alignment/>
    </xf>
    <xf numFmtId="14" fontId="0" fillId="0" borderId="0" xfId="0" applyNumberFormat="1" applyBorder="1" applyAlignment="1">
      <alignment horizontal="center"/>
    </xf>
    <xf numFmtId="0" fontId="0" fillId="0" borderId="17" xfId="0" applyBorder="1" applyAlignment="1">
      <alignment/>
    </xf>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0" fontId="15" fillId="0" borderId="0" xfId="0" applyFont="1" applyAlignment="1">
      <alignment horizontal="right"/>
    </xf>
    <xf numFmtId="14" fontId="16" fillId="0" borderId="0" xfId="0" applyNumberFormat="1" applyFont="1" applyAlignment="1">
      <alignment horizontal="right"/>
    </xf>
    <xf numFmtId="7" fontId="0" fillId="0" borderId="0" xfId="0" applyNumberFormat="1" applyBorder="1" applyAlignment="1">
      <alignment/>
    </xf>
    <xf numFmtId="0" fontId="1" fillId="0" borderId="0" xfId="0" applyFont="1" applyAlignment="1">
      <alignment horizontal="right"/>
    </xf>
    <xf numFmtId="14" fontId="17" fillId="0" borderId="0" xfId="0" applyNumberFormat="1" applyFont="1" applyAlignment="1">
      <alignment horizontal="right"/>
    </xf>
    <xf numFmtId="0" fontId="5"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85725</xdr:rowOff>
    </xdr:from>
    <xdr:to>
      <xdr:col>15</xdr:col>
      <xdr:colOff>514350</xdr:colOff>
      <xdr:row>39</xdr:row>
      <xdr:rowOff>152400</xdr:rowOff>
    </xdr:to>
    <xdr:sp>
      <xdr:nvSpPr>
        <xdr:cNvPr id="1" name="Text 1"/>
        <xdr:cNvSpPr txBox="1">
          <a:spLocks noChangeArrowheads="1"/>
        </xdr:cNvSpPr>
      </xdr:nvSpPr>
      <xdr:spPr>
        <a:xfrm>
          <a:off x="295275" y="247650"/>
          <a:ext cx="9363075"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How to use this Excel worksheet:
(Updated 5/31/2000)  
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Feel free to modify the spreadsheet to fit your circumstances, and to use the parts that work for you.  There are more specific instructions on specific cost element pages where applicable.  
</a:t>
          </a:r>
          <a:r>
            <a:rPr lang="en-US" cap="none" sz="1000" b="0" i="0" u="sng" baseline="0">
              <a:latin typeface="Arial"/>
              <a:ea typeface="Arial"/>
              <a:cs typeface="Arial"/>
            </a:rPr>
            <a:t>Summary Page</a:t>
          </a:r>
          <a:r>
            <a:rPr lang="en-US" cap="none" sz="1000" b="0" i="0" u="none" baseline="0">
              <a:latin typeface="Arial"/>
              <a:ea typeface="Arial"/>
              <a:cs typeface="Arial"/>
            </a:rPr>
            <a:t>
</a:t>
          </a:r>
          <a:r>
            <a:rPr lang="en-US" cap="none" sz="1000" b="1" i="0" u="none" baseline="0">
              <a:latin typeface="Arial"/>
              <a:ea typeface="Arial"/>
              <a:cs typeface="Arial"/>
            </a:rPr>
            <a:t>New change!  </a:t>
          </a:r>
          <a:r>
            <a:rPr lang="en-US" cap="none" sz="1000" b="0" i="0" u="none" baseline="0">
              <a:latin typeface="Arial"/>
              <a:ea typeface="Arial"/>
              <a:cs typeface="Arial"/>
            </a:rPr>
            <a:t>Please insert the contractor's Name in cell B2 and the RFP No. in cell B3.  </a:t>
          </a:r>
          <a:r>
            <a:rPr lang="en-US" cap="none" sz="1000" b="0" i="0" u="none" baseline="0">
              <a:latin typeface="Arial"/>
              <a:ea typeface="Arial"/>
              <a:cs typeface="Arial"/>
            </a:rPr>
            <a:t>
The totals from each cost element page are </a:t>
          </a:r>
          <a:r>
            <a:rPr lang="en-US" cap="none" sz="1000" b="0" i="0" u="sng" baseline="0">
              <a:latin typeface="Arial"/>
              <a:ea typeface="Arial"/>
              <a:cs typeface="Arial"/>
            </a:rPr>
            <a:t>automatically</a:t>
          </a:r>
          <a:r>
            <a:rPr lang="en-US" cap="none" sz="1000" b="0" i="0" u="none" baseline="0">
              <a:latin typeface="Arial"/>
              <a:ea typeface="Arial"/>
              <a:cs typeface="Arial"/>
            </a:rPr>
            <a:t> carried forward to the Summary page.  Enter the start date of the contract in cell C5.
</a:t>
          </a:r>
          <a:r>
            <a:rPr lang="en-US" cap="none" sz="1000" b="0" i="0" u="sng" baseline="0">
              <a:latin typeface="Arial"/>
              <a:ea typeface="Arial"/>
              <a:cs typeface="Arial"/>
            </a:rPr>
            <a:t>Direct Labor</a:t>
          </a:r>
          <a:r>
            <a:rPr lang="en-US" cap="none" sz="1000" b="0" i="0" u="none" baseline="0">
              <a:latin typeface="Arial"/>
              <a:ea typeface="Arial"/>
              <a:cs typeface="Arial"/>
            </a:rPr>
            <a:t>
Use the Labor - Percent of Effort page if you track labor on a percent of effort basis.
Use the Labor - Hourly page if you track labor on an hourly basis.
Use both pages if you track some employees by each method.  Do </a:t>
          </a:r>
          <a:r>
            <a:rPr lang="en-US" cap="none" sz="1000" b="0" i="0" u="sng" baseline="0">
              <a:latin typeface="Arial"/>
              <a:ea typeface="Arial"/>
              <a:cs typeface="Arial"/>
            </a:rPr>
            <a:t>not</a:t>
          </a:r>
          <a:r>
            <a:rPr lang="en-US" cap="none" sz="1000" b="0" i="0" u="none" baseline="0">
              <a:latin typeface="Arial"/>
              <a:ea typeface="Arial"/>
              <a:cs typeface="Arial"/>
            </a:rPr>
            <a:t> put any employee under </a:t>
          </a:r>
          <a:r>
            <a:rPr lang="en-US" cap="none" sz="1000" b="0" i="0" u="none" baseline="0">
              <a:latin typeface="Arial"/>
              <a:ea typeface="Arial"/>
              <a:cs typeface="Arial"/>
            </a:rPr>
            <a:t>both</a:t>
          </a:r>
          <a:r>
            <a:rPr lang="en-US" cap="none" sz="1000" b="0" i="0" u="none" baseline="0">
              <a:latin typeface="Arial"/>
              <a:ea typeface="Arial"/>
              <a:cs typeface="Arial"/>
            </a:rPr>
            <a:t> pages.  
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a:t>
          </a:r>
          <a:r>
            <a:rPr lang="en-US" cap="none" sz="1000" b="0" i="0" u="sng" baseline="0">
              <a:latin typeface="Arial"/>
              <a:ea typeface="Arial"/>
              <a:cs typeface="Arial"/>
            </a:rPr>
            <a:t>Fringe Benefits</a:t>
          </a:r>
          <a:r>
            <a:rPr lang="en-US" cap="none" sz="1000" b="0" i="0" u="none" baseline="0">
              <a:latin typeface="Arial"/>
              <a:ea typeface="Arial"/>
              <a:cs typeface="Arial"/>
            </a:rPr>
            <a:t>
The fringe benefit page can be used to compute and document the fringe benefit rate for each individual if you do </a:t>
          </a:r>
          <a:r>
            <a:rPr lang="en-US" cap="none" sz="1000" b="0" i="0" u="sng" baseline="0">
              <a:latin typeface="Arial"/>
              <a:ea typeface="Arial"/>
              <a:cs typeface="Arial"/>
            </a:rPr>
            <a:t>not</a:t>
          </a:r>
          <a:r>
            <a:rPr lang="en-US" cap="none" sz="1000" b="0" i="0" u="none" baseline="0">
              <a:latin typeface="Arial"/>
              <a:ea typeface="Arial"/>
              <a:cs typeface="Arial"/>
            </a:rPr>
            <a:t> have a DHHS or DOD approved, negotiated rate.  If you ARE using an approved, negotiated rate, the fringe benefit page can be skipped and the appropriate negotiated rate for each individual should be entered on the Labor page(s).
Utilize the blank Indirect Costs and Fee or Profit sheets as needed.  Include any additional breakdowns, as applicable, on the other blank sheets in this spreadsheet.  Add additional lines or columns as needed to any existing spreadsheet.
</a:t>
          </a:r>
          <a:r>
            <a:rPr lang="en-US" cap="none" sz="1000" b="0" i="0" u="sng" baseline="0">
              <a:latin typeface="Arial"/>
              <a:ea typeface="Arial"/>
              <a:cs typeface="Arial"/>
            </a:rPr>
            <a:t>Point of Contact</a:t>
          </a:r>
          <a:r>
            <a:rPr lang="en-US" cap="none" sz="1000" b="0" i="0" u="none" baseline="0">
              <a:latin typeface="Arial"/>
              <a:ea typeface="Arial"/>
              <a:cs typeface="Arial"/>
            </a:rPr>
            <a:t>
If you have any questions or suggestions on how to improve this worksheet, please contact Cindi Brown (301-496-4494), Virgina De Seau (301-496-4611), Carl Henn (301-496-0993), Leanne Robey (301-496-4494), or Bill Stevens (301-435-0345).
Please provide a brief summary statement to explain any changes made to this model spreadsheet.</a:t>
          </a:r>
        </a:p>
      </xdr:txBody>
    </xdr:sp>
    <xdr:clientData/>
  </xdr:twoCellAnchor>
  <xdr:twoCellAnchor>
    <xdr:from>
      <xdr:col>0</xdr:col>
      <xdr:colOff>9525</xdr:colOff>
      <xdr:row>8</xdr:row>
      <xdr:rowOff>19050</xdr:rowOff>
    </xdr:from>
    <xdr:to>
      <xdr:col>0</xdr:col>
      <xdr:colOff>200025</xdr:colOff>
      <xdr:row>10</xdr:row>
      <xdr:rowOff>85725</xdr:rowOff>
    </xdr:to>
    <xdr:sp>
      <xdr:nvSpPr>
        <xdr:cNvPr id="2" name="Line 2"/>
        <xdr:cNvSpPr>
          <a:spLocks/>
        </xdr:cNvSpPr>
      </xdr:nvSpPr>
      <xdr:spPr>
        <a:xfrm>
          <a:off x="9525" y="1314450"/>
          <a:ext cx="1905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1</xdr:col>
      <xdr:colOff>1847850</xdr:colOff>
      <xdr:row>6</xdr:row>
      <xdr:rowOff>28575</xdr:rowOff>
    </xdr:to>
    <xdr:sp>
      <xdr:nvSpPr>
        <xdr:cNvPr id="1" name="Text 1"/>
        <xdr:cNvSpPr txBox="1">
          <a:spLocks noChangeArrowheads="1"/>
        </xdr:cNvSpPr>
      </xdr:nvSpPr>
      <xdr:spPr>
        <a:xfrm>
          <a:off x="66675" y="485775"/>
          <a:ext cx="2143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prices or vendor quotes.  Supporting documentation may be requested at a later 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38100</xdr:rowOff>
    </xdr:from>
    <xdr:to>
      <xdr:col>1</xdr:col>
      <xdr:colOff>1876425</xdr:colOff>
      <xdr:row>6</xdr:row>
      <xdr:rowOff>142875</xdr:rowOff>
    </xdr:to>
    <xdr:sp>
      <xdr:nvSpPr>
        <xdr:cNvPr id="1" name="Text 1"/>
        <xdr:cNvSpPr txBox="1">
          <a:spLocks noChangeArrowheads="1"/>
        </xdr:cNvSpPr>
      </xdr:nvSpPr>
      <xdr:spPr>
        <a:xfrm>
          <a:off x="123825" y="533400"/>
          <a:ext cx="19907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institutional costs or vendor quotes.  Supporting documentation may be requested at a later date.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5</xdr:col>
      <xdr:colOff>723900</xdr:colOff>
      <xdr:row>5</xdr:row>
      <xdr:rowOff>0</xdr:rowOff>
    </xdr:to>
    <xdr:sp>
      <xdr:nvSpPr>
        <xdr:cNvPr id="1" name="Text 1"/>
        <xdr:cNvSpPr txBox="1">
          <a:spLocks noChangeArrowheads="1"/>
        </xdr:cNvSpPr>
      </xdr:nvSpPr>
      <xdr:spPr>
        <a:xfrm>
          <a:off x="85725" y="495300"/>
          <a:ext cx="49434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complete breakdown and summary sheet for each proposed subcontract must be included with the prime proposal.  The same format should be used for both the prime and subcontract proposals.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34</xdr:row>
      <xdr:rowOff>19050</xdr:rowOff>
    </xdr:from>
    <xdr:to>
      <xdr:col>7</xdr:col>
      <xdr:colOff>371475</xdr:colOff>
      <xdr:row>46</xdr:row>
      <xdr:rowOff>76200</xdr:rowOff>
    </xdr:to>
    <xdr:sp>
      <xdr:nvSpPr>
        <xdr:cNvPr id="1" name="Text 2"/>
        <xdr:cNvSpPr txBox="1">
          <a:spLocks noChangeArrowheads="1"/>
        </xdr:cNvSpPr>
      </xdr:nvSpPr>
      <xdr:spPr>
        <a:xfrm>
          <a:off x="542925" y="5876925"/>
          <a:ext cx="6219825"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 all organizations allocate indirect cost in the same way.  It is important that you use the indirect rate structure applicable to your organization.   For example, if you have a three tier indirect rate structure, then you will use a three tier structure when proposing indirect costs. 
Generally, </a:t>
          </a:r>
          <a:r>
            <a:rPr lang="en-US" cap="none" sz="1000" b="1" i="0" u="sng" baseline="0">
              <a:latin typeface="Arial"/>
              <a:ea typeface="Arial"/>
              <a:cs typeface="Arial"/>
            </a:rPr>
            <a:t>Universities and Non-Profits</a:t>
          </a:r>
          <a:r>
            <a:rPr lang="en-US" cap="none" sz="1000" b="1" i="0" u="none" baseline="0">
              <a:latin typeface="Arial"/>
              <a:ea typeface="Arial"/>
              <a:cs typeface="Arial"/>
            </a:rPr>
            <a:t> have fringe benefit and G&amp;A (or sometimes called F&amp;A) rates, while </a:t>
          </a:r>
          <a:r>
            <a:rPr lang="en-US" cap="none" sz="1000" b="1" i="0" u="sng" baseline="0">
              <a:latin typeface="Arial"/>
              <a:ea typeface="Arial"/>
              <a:cs typeface="Arial"/>
            </a:rPr>
            <a:t>For-Profit Companies</a:t>
          </a:r>
          <a:r>
            <a:rPr lang="en-US" cap="none" sz="1000" b="1" i="0" u="none" baseline="0">
              <a:latin typeface="Arial"/>
              <a:ea typeface="Arial"/>
              <a:cs typeface="Arial"/>
            </a:rPr>
            <a:t> can have various indirect rates such as fringe benefits, overhead, G&amp;A, etc.       
    </a:t>
          </a:r>
          <a:r>
            <a:rPr lang="en-US" cap="none" sz="1000" b="0" i="0" u="none" baseline="0">
              <a:latin typeface="Arial"/>
              <a:ea typeface="Arial"/>
              <a:cs typeface="Arial"/>
            </a:rPr>
            <a:t>
</a:t>
          </a:r>
          <a:r>
            <a:rPr lang="en-US" cap="none" sz="1000" b="1" i="0" u="none" baseline="0">
              <a:latin typeface="Arial"/>
              <a:ea typeface="Arial"/>
              <a:cs typeface="Arial"/>
            </a:rPr>
            <a:t>The base for </a:t>
          </a:r>
          <a:r>
            <a:rPr lang="en-US" cap="none" sz="1000" b="1" i="0" u="sng" baseline="0">
              <a:latin typeface="Arial"/>
              <a:ea typeface="Arial"/>
              <a:cs typeface="Arial"/>
            </a:rPr>
            <a:t>overhead costs</a:t>
          </a:r>
          <a:r>
            <a:rPr lang="en-US" cap="none" sz="1000" b="1" i="0" u="none" baseline="0">
              <a:latin typeface="Arial"/>
              <a:ea typeface="Arial"/>
              <a:cs typeface="Arial"/>
            </a:rPr>
            <a:t> includes direct labor and fringe benefits.  Please modify if your base is different.</a:t>
          </a:r>
          <a:r>
            <a:rPr lang="en-US" cap="none" sz="1000" b="0" i="0" u="none" baseline="0">
              <a:latin typeface="Arial"/>
              <a:ea typeface="Arial"/>
              <a:cs typeface="Arial"/>
            </a:rPr>
            <a:t>
I</a:t>
          </a:r>
          <a:r>
            <a:rPr lang="en-US" cap="none" sz="1000" b="1" i="0" u="none" baseline="0">
              <a:latin typeface="Arial"/>
              <a:ea typeface="Arial"/>
              <a:cs typeface="Arial"/>
            </a:rPr>
            <a:t>f applicable, insert exclusions to the G&amp;A base in row 26.</a:t>
          </a:r>
        </a:p>
      </xdr:txBody>
    </xdr:sp>
    <xdr:clientData/>
  </xdr:twoCellAnchor>
  <xdr:twoCellAnchor>
    <xdr:from>
      <xdr:col>0</xdr:col>
      <xdr:colOff>523875</xdr:colOff>
      <xdr:row>47</xdr:row>
      <xdr:rowOff>142875</xdr:rowOff>
    </xdr:from>
    <xdr:to>
      <xdr:col>5</xdr:col>
      <xdr:colOff>323850</xdr:colOff>
      <xdr:row>49</xdr:row>
      <xdr:rowOff>47625</xdr:rowOff>
    </xdr:to>
    <xdr:sp>
      <xdr:nvSpPr>
        <xdr:cNvPr id="2" name="TextBox 5"/>
        <xdr:cNvSpPr txBox="1">
          <a:spLocks noChangeArrowheads="1"/>
        </xdr:cNvSpPr>
      </xdr:nvSpPr>
      <xdr:spPr>
        <a:xfrm>
          <a:off x="523875" y="8105775"/>
          <a:ext cx="49244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Please insert the Company's name and the RFP #.</a:t>
          </a:r>
        </a:p>
      </xdr:txBody>
    </xdr:sp>
    <xdr:clientData/>
  </xdr:twoCellAnchor>
  <xdr:twoCellAnchor>
    <xdr:from>
      <xdr:col>0</xdr:col>
      <xdr:colOff>542925</xdr:colOff>
      <xdr:row>50</xdr:row>
      <xdr:rowOff>9525</xdr:rowOff>
    </xdr:from>
    <xdr:to>
      <xdr:col>5</xdr:col>
      <xdr:colOff>381000</xdr:colOff>
      <xdr:row>51</xdr:row>
      <xdr:rowOff>57150</xdr:rowOff>
    </xdr:to>
    <xdr:sp>
      <xdr:nvSpPr>
        <xdr:cNvPr id="3" name="TextBox 6"/>
        <xdr:cNvSpPr txBox="1">
          <a:spLocks noChangeArrowheads="1"/>
        </xdr:cNvSpPr>
      </xdr:nvSpPr>
      <xdr:spPr>
        <a:xfrm>
          <a:off x="542925" y="8458200"/>
          <a:ext cx="49625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Enter the contract start date in cell C5 and make adjustments for leap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40</xdr:row>
      <xdr:rowOff>19050</xdr:rowOff>
    </xdr:from>
    <xdr:to>
      <xdr:col>4</xdr:col>
      <xdr:colOff>933450</xdr:colOff>
      <xdr:row>46</xdr:row>
      <xdr:rowOff>76200</xdr:rowOff>
    </xdr:to>
    <xdr:sp>
      <xdr:nvSpPr>
        <xdr:cNvPr id="1" name="Text 1"/>
        <xdr:cNvSpPr txBox="1">
          <a:spLocks noChangeArrowheads="1"/>
        </xdr:cNvSpPr>
      </xdr:nvSpPr>
      <xdr:spPr>
        <a:xfrm>
          <a:off x="257175" y="6953250"/>
          <a:ext cx="429577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ADJUSTED BASE SALARY,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152400</xdr:rowOff>
    </xdr:from>
    <xdr:to>
      <xdr:col>4</xdr:col>
      <xdr:colOff>933450</xdr:colOff>
      <xdr:row>44</xdr:row>
      <xdr:rowOff>133350</xdr:rowOff>
    </xdr:to>
    <xdr:sp>
      <xdr:nvSpPr>
        <xdr:cNvPr id="1" name="Text 1"/>
        <xdr:cNvSpPr txBox="1">
          <a:spLocks noChangeArrowheads="1"/>
        </xdr:cNvSpPr>
      </xdr:nvSpPr>
      <xdr:spPr>
        <a:xfrm>
          <a:off x="85725" y="6953250"/>
          <a:ext cx="44767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ADJUSTED BASE SALARY,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8</xdr:col>
      <xdr:colOff>704850</xdr:colOff>
      <xdr:row>47</xdr:row>
      <xdr:rowOff>133350</xdr:rowOff>
    </xdr:to>
    <xdr:sp>
      <xdr:nvSpPr>
        <xdr:cNvPr id="1" name="Text 1"/>
        <xdr:cNvSpPr txBox="1">
          <a:spLocks noChangeArrowheads="1"/>
        </xdr:cNvSpPr>
      </xdr:nvSpPr>
      <xdr:spPr>
        <a:xfrm>
          <a:off x="1362075" y="7639050"/>
          <a:ext cx="55340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t>
          </a:r>
          <a:r>
            <a:rPr lang="en-US" cap="none" sz="1000" b="0" i="0" u="none" baseline="0">
              <a:latin typeface="Arial"/>
              <a:ea typeface="Arial"/>
              <a:cs typeface="Arial"/>
            </a:rPr>
            <a:t> Current base salaries are automatically carried forward from Labor-Percent of Effort worksheet.  If you use the</a:t>
          </a:r>
          <a:r>
            <a:rPr lang="en-US" cap="none" sz="1000" b="0" i="0" u="sng" baseline="0">
              <a:latin typeface="Arial"/>
              <a:ea typeface="Arial"/>
              <a:cs typeface="Arial"/>
            </a:rPr>
            <a:t> Labor-Hourly worksheet</a:t>
          </a:r>
          <a:r>
            <a:rPr lang="en-US" cap="none" sz="1000" b="0" i="0" u="none" baseline="0">
              <a:latin typeface="Arial"/>
              <a:ea typeface="Arial"/>
              <a:cs typeface="Arial"/>
            </a:rPr>
            <a:t>, insert the employee's annual salary in the current base salary column.</a:t>
          </a:r>
        </a:p>
      </xdr:txBody>
    </xdr:sp>
    <xdr:clientData/>
  </xdr:twoCellAnchor>
  <xdr:twoCellAnchor>
    <xdr:from>
      <xdr:col>2</xdr:col>
      <xdr:colOff>9525</xdr:colOff>
      <xdr:row>58</xdr:row>
      <xdr:rowOff>19050</xdr:rowOff>
    </xdr:from>
    <xdr:to>
      <xdr:col>8</xdr:col>
      <xdr:colOff>381000</xdr:colOff>
      <xdr:row>59</xdr:row>
      <xdr:rowOff>76200</xdr:rowOff>
    </xdr:to>
    <xdr:sp>
      <xdr:nvSpPr>
        <xdr:cNvPr id="2" name="Text 2"/>
        <xdr:cNvSpPr txBox="1">
          <a:spLocks noChangeArrowheads="1"/>
        </xdr:cNvSpPr>
      </xdr:nvSpPr>
      <xdr:spPr>
        <a:xfrm>
          <a:off x="1371600" y="10106025"/>
          <a:ext cx="5200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3 through 12 can be used to explain the individual components of the fringe benefit rate.</a:t>
          </a:r>
        </a:p>
      </xdr:txBody>
    </xdr:sp>
    <xdr:clientData/>
  </xdr:twoCellAnchor>
  <xdr:twoCellAnchor>
    <xdr:from>
      <xdr:col>2</xdr:col>
      <xdr:colOff>0</xdr:colOff>
      <xdr:row>49</xdr:row>
      <xdr:rowOff>0</xdr:rowOff>
    </xdr:from>
    <xdr:to>
      <xdr:col>8</xdr:col>
      <xdr:colOff>714375</xdr:colOff>
      <xdr:row>53</xdr:row>
      <xdr:rowOff>9525</xdr:rowOff>
    </xdr:to>
    <xdr:sp>
      <xdr:nvSpPr>
        <xdr:cNvPr id="3" name="Text 3"/>
        <xdr:cNvSpPr txBox="1">
          <a:spLocks noChangeArrowheads="1"/>
        </xdr:cNvSpPr>
      </xdr:nvSpPr>
      <xdr:spPr>
        <a:xfrm>
          <a:off x="1362075" y="8401050"/>
          <a:ext cx="55435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OASDI is calculated at 6.2% of salary up to the 2000 maximum of $76,200.  The Social Security Administration internet address for verifying  base changes is as follows:  http://www.ssa.gov.  Select the OASDI Contribution and Benefit Base table.  For rate changes, consult the U.S. Master Tax Guide.</a:t>
          </a:r>
        </a:p>
      </xdr:txBody>
    </xdr:sp>
    <xdr:clientData/>
  </xdr:twoCellAnchor>
  <xdr:twoCellAnchor>
    <xdr:from>
      <xdr:col>2</xdr:col>
      <xdr:colOff>0</xdr:colOff>
      <xdr:row>55</xdr:row>
      <xdr:rowOff>9525</xdr:rowOff>
    </xdr:from>
    <xdr:to>
      <xdr:col>8</xdr:col>
      <xdr:colOff>533400</xdr:colOff>
      <xdr:row>57</xdr:row>
      <xdr:rowOff>19050</xdr:rowOff>
    </xdr:to>
    <xdr:sp>
      <xdr:nvSpPr>
        <xdr:cNvPr id="4" name="Text 4"/>
        <xdr:cNvSpPr txBox="1">
          <a:spLocks noChangeArrowheads="1"/>
        </xdr:cNvSpPr>
      </xdr:nvSpPr>
      <xdr:spPr>
        <a:xfrm>
          <a:off x="1362075" y="9496425"/>
          <a:ext cx="53625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Medicare was calculated at 1.45% of salary up to all wages.  For rate changes, consult the U.S. Master Tax Guide.</a:t>
          </a:r>
        </a:p>
      </xdr:txBody>
    </xdr:sp>
    <xdr:clientData/>
  </xdr:twoCellAnchor>
  <xdr:twoCellAnchor>
    <xdr:from>
      <xdr:col>2</xdr:col>
      <xdr:colOff>0</xdr:colOff>
      <xdr:row>40</xdr:row>
      <xdr:rowOff>19050</xdr:rowOff>
    </xdr:from>
    <xdr:to>
      <xdr:col>8</xdr:col>
      <xdr:colOff>723900</xdr:colOff>
      <xdr:row>43</xdr:row>
      <xdr:rowOff>161925</xdr:rowOff>
    </xdr:to>
    <xdr:sp>
      <xdr:nvSpPr>
        <xdr:cNvPr id="5" name="Text 5"/>
        <xdr:cNvSpPr txBox="1">
          <a:spLocks noChangeArrowheads="1"/>
        </xdr:cNvSpPr>
      </xdr:nvSpPr>
      <xdr:spPr>
        <a:xfrm>
          <a:off x="1362075" y="6705600"/>
          <a:ext cx="55530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purpose of this worksheet is to calculate individual fringe benefit rates for proposed employees as applicable.  Use only if there is not current DHHS or DOD approved, negotiated rate.  Add notes to explain how the rates were calculated and determined.  Supporting documentation may be requested at a later 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1</xdr:col>
      <xdr:colOff>1866900</xdr:colOff>
      <xdr:row>5</xdr:row>
      <xdr:rowOff>76200</xdr:rowOff>
    </xdr:to>
    <xdr:sp>
      <xdr:nvSpPr>
        <xdr:cNvPr id="1" name="Text 1"/>
        <xdr:cNvSpPr txBox="1">
          <a:spLocks noChangeArrowheads="1"/>
        </xdr:cNvSpPr>
      </xdr:nvSpPr>
      <xdr:spPr>
        <a:xfrm>
          <a:off x="47625" y="495300"/>
          <a:ext cx="20574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or vendor quotes.  Supporting documentation may be requested at a later 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xdr:rowOff>
    </xdr:from>
    <xdr:to>
      <xdr:col>7</xdr:col>
      <xdr:colOff>695325</xdr:colOff>
      <xdr:row>4</xdr:row>
      <xdr:rowOff>123825</xdr:rowOff>
    </xdr:to>
    <xdr:sp>
      <xdr:nvSpPr>
        <xdr:cNvPr id="1" name="Text 1"/>
        <xdr:cNvSpPr txBox="1">
          <a:spLocks noChangeArrowheads="1"/>
        </xdr:cNvSpPr>
      </xdr:nvSpPr>
      <xdr:spPr>
        <a:xfrm>
          <a:off x="66675" y="342900"/>
          <a:ext cx="64770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76200</xdr:rowOff>
    </xdr:from>
    <xdr:to>
      <xdr:col>1</xdr:col>
      <xdr:colOff>1285875</xdr:colOff>
      <xdr:row>8</xdr:row>
      <xdr:rowOff>76200</xdr:rowOff>
    </xdr:to>
    <xdr:sp>
      <xdr:nvSpPr>
        <xdr:cNvPr id="1" name="Text 1"/>
        <xdr:cNvSpPr txBox="1">
          <a:spLocks noChangeArrowheads="1"/>
        </xdr:cNvSpPr>
      </xdr:nvSpPr>
      <xdr:spPr>
        <a:xfrm>
          <a:off x="76200" y="400050"/>
          <a:ext cx="151447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proposed equipment costs should include a justification and be based on current vendor quotes.  Supporting documentation may be requested at a later 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0</xdr:rowOff>
    </xdr:from>
    <xdr:to>
      <xdr:col>9</xdr:col>
      <xdr:colOff>438150</xdr:colOff>
      <xdr:row>5</xdr:row>
      <xdr:rowOff>19050</xdr:rowOff>
    </xdr:to>
    <xdr:sp>
      <xdr:nvSpPr>
        <xdr:cNvPr id="1" name="Text 1"/>
        <xdr:cNvSpPr txBox="1">
          <a:spLocks noChangeArrowheads="1"/>
        </xdr:cNvSpPr>
      </xdr:nvSpPr>
      <xdr:spPr>
        <a:xfrm>
          <a:off x="76200" y="485775"/>
          <a:ext cx="68484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 complete breakdown for each consultant with rates for the number </a:t>
          </a:r>
          <a:r>
            <a:rPr lang="en-US" cap="none" sz="1000" b="0" i="0" u="sng" baseline="0">
              <a:latin typeface="Arial"/>
              <a:ea typeface="Arial"/>
              <a:cs typeface="Arial"/>
            </a:rPr>
            <a:t>hours </a:t>
          </a:r>
          <a:r>
            <a:rPr lang="en-US" cap="none" sz="1000" b="1" i="0" u="sng" baseline="0">
              <a:latin typeface="Arial"/>
              <a:ea typeface="Arial"/>
              <a:cs typeface="Arial"/>
            </a:rPr>
            <a:t>or</a:t>
          </a:r>
          <a:r>
            <a:rPr lang="en-US" cap="none" sz="1000" b="0" i="0" u="sng" baseline="0">
              <a:latin typeface="Arial"/>
              <a:ea typeface="Arial"/>
              <a:cs typeface="Arial"/>
            </a:rPr>
            <a:t> days </a:t>
          </a:r>
          <a:r>
            <a:rPr lang="en-US" cap="none" sz="1000" b="0" i="0" u="none" baseline="0">
              <a:latin typeface="Arial"/>
              <a:ea typeface="Arial"/>
              <a:cs typeface="Arial"/>
            </a:rPr>
            <a:t>plus any proposed travel costs (including travel rates).  Please obtain a letter of commitment which shows the base rate for each consultant.  Supporting doucmentation may be requested at a later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23">
      <selection activeCell="A3" sqref="A3"/>
    </sheetView>
  </sheetViews>
  <sheetFormatPr defaultColWidth="9.140625" defaultRowHeight="12.75"/>
  <sheetData>
    <row r="1" ht="12.75">
      <c r="A1" t="s">
        <v>0</v>
      </c>
    </row>
  </sheetData>
  <printOptions/>
  <pageMargins left="0.75" right="0.75" top="1" bottom="1" header="0.5" footer="0.5"/>
  <pageSetup horizontalDpi="300" verticalDpi="300" orientation="landscape" scale="80"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9.140625" defaultRowHeight="12.75"/>
  <cols>
    <col min="1" max="1" width="5.421875" style="0" customWidth="1"/>
    <col min="2" max="2" width="28.7109375" style="0" customWidth="1"/>
    <col min="3" max="3" width="11.7109375" style="0" customWidth="1"/>
    <col min="4" max="4" width="8.57421875" style="0" customWidth="1"/>
    <col min="5" max="5" width="10.28125" style="0" customWidth="1"/>
    <col min="6" max="6" width="10.8515625" style="0" customWidth="1"/>
    <col min="7" max="7" width="9.00390625" style="0" customWidth="1"/>
    <col min="8" max="8" width="11.421875" style="0" customWidth="1"/>
    <col min="9" max="9" width="11.00390625" style="0" customWidth="1"/>
    <col min="10" max="10" width="9.7109375" style="0" customWidth="1"/>
  </cols>
  <sheetData>
    <row r="1" spans="1:7" ht="25.5">
      <c r="A1" s="131" t="s">
        <v>156</v>
      </c>
      <c r="B1" s="8"/>
      <c r="C1" s="8"/>
      <c r="D1" s="8"/>
      <c r="E1" s="8"/>
      <c r="F1" s="8"/>
      <c r="G1" s="8"/>
    </row>
    <row r="2" ht="12.75">
      <c r="B2" s="1"/>
    </row>
    <row r="3" ht="12.75">
      <c r="B3" s="1"/>
    </row>
    <row r="4" ht="12.75">
      <c r="B4" s="1"/>
    </row>
    <row r="5" spans="2:5" ht="12.75">
      <c r="B5" s="1"/>
      <c r="E5" s="8"/>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24" ht="12.75">
      <c r="C7" s="109" t="s">
        <v>116</v>
      </c>
      <c r="D7" s="9" t="s">
        <v>116</v>
      </c>
      <c r="E7" s="107"/>
      <c r="F7" s="109" t="s">
        <v>116</v>
      </c>
      <c r="G7" s="9" t="s">
        <v>116</v>
      </c>
      <c r="H7" s="107"/>
      <c r="I7" s="109" t="s">
        <v>116</v>
      </c>
      <c r="J7" s="9" t="s">
        <v>116</v>
      </c>
      <c r="K7" s="107"/>
      <c r="L7" s="109" t="s">
        <v>116</v>
      </c>
      <c r="M7" s="9" t="s">
        <v>116</v>
      </c>
      <c r="N7" s="107"/>
      <c r="O7" s="109" t="s">
        <v>116</v>
      </c>
      <c r="P7" s="9" t="s">
        <v>116</v>
      </c>
      <c r="Q7" s="107"/>
      <c r="R7" s="109" t="s">
        <v>116</v>
      </c>
      <c r="S7" s="9" t="s">
        <v>116</v>
      </c>
      <c r="T7" s="107"/>
      <c r="U7" s="109" t="s">
        <v>116</v>
      </c>
      <c r="V7" s="9" t="s">
        <v>116</v>
      </c>
      <c r="W7" s="107"/>
      <c r="X7" s="8"/>
    </row>
    <row r="8" spans="1:24"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8">
        <v>0</v>
      </c>
      <c r="W9" s="39">
        <f>ROUND((+V9*U9),2)</f>
        <v>0</v>
      </c>
      <c r="X9" s="39">
        <f>+W9+T9+Q9+N9+K9+H9+E9</f>
        <v>0</v>
      </c>
    </row>
    <row r="10" spans="1:24" ht="12.75">
      <c r="A10" s="4">
        <v>2</v>
      </c>
      <c r="C10" s="159">
        <v>0</v>
      </c>
      <c r="D10" s="59">
        <v>0</v>
      </c>
      <c r="E10" s="161">
        <f aca="true" t="shared" si="0" ref="E10:E25">ROUND((+D10*C10),2)</f>
        <v>0</v>
      </c>
      <c r="F10" s="159">
        <v>0</v>
      </c>
      <c r="G10" s="59">
        <v>0</v>
      </c>
      <c r="H10" s="161">
        <f aca="true" t="shared" si="1" ref="H10:H25">ROUND((+G10*F10),2)</f>
        <v>0</v>
      </c>
      <c r="I10" s="159">
        <v>0</v>
      </c>
      <c r="J10" s="59">
        <v>0</v>
      </c>
      <c r="K10" s="161">
        <f aca="true" t="shared" si="2" ref="K10:K25">ROUND((+J10*I10),2)</f>
        <v>0</v>
      </c>
      <c r="L10" s="159">
        <v>0</v>
      </c>
      <c r="M10" s="59">
        <v>0</v>
      </c>
      <c r="N10" s="161">
        <f aca="true" t="shared" si="3" ref="N10:N25">ROUND((+M10*L10),2)</f>
        <v>0</v>
      </c>
      <c r="O10" s="159">
        <v>0</v>
      </c>
      <c r="P10" s="59">
        <v>0</v>
      </c>
      <c r="Q10" s="161">
        <f aca="true" t="shared" si="4" ref="Q10:Q25">ROUND((+P10*O10),2)</f>
        <v>0</v>
      </c>
      <c r="R10" s="159">
        <v>0</v>
      </c>
      <c r="S10" s="59">
        <v>0</v>
      </c>
      <c r="T10" s="161">
        <f aca="true" t="shared" si="5" ref="T10:T25">ROUND((+S10*R10),2)</f>
        <v>0</v>
      </c>
      <c r="U10" s="159">
        <v>0</v>
      </c>
      <c r="V10" s="59">
        <v>0</v>
      </c>
      <c r="W10" s="161">
        <f aca="true" t="shared" si="6" ref="W10:W25">ROUND((+V10*U10),2)</f>
        <v>0</v>
      </c>
      <c r="X10" s="161">
        <f aca="true" t="shared" si="7" ref="X10:X25">+W10+T10+Q10+N10+K10+H10+E10</f>
        <v>0</v>
      </c>
    </row>
    <row r="11" spans="1:24" ht="12.75">
      <c r="A11" s="4">
        <v>3</v>
      </c>
      <c r="C11" s="159">
        <v>0</v>
      </c>
      <c r="D11" s="59">
        <v>0</v>
      </c>
      <c r="E11" s="161">
        <f t="shared" si="0"/>
        <v>0</v>
      </c>
      <c r="F11" s="159">
        <v>0</v>
      </c>
      <c r="G11" s="59">
        <v>0</v>
      </c>
      <c r="H11" s="161">
        <f t="shared" si="1"/>
        <v>0</v>
      </c>
      <c r="I11" s="159">
        <v>0</v>
      </c>
      <c r="J11" s="59">
        <v>0</v>
      </c>
      <c r="K11" s="161">
        <f t="shared" si="2"/>
        <v>0</v>
      </c>
      <c r="L11" s="159">
        <v>0</v>
      </c>
      <c r="M11" s="59">
        <v>0</v>
      </c>
      <c r="N11" s="161">
        <f t="shared" si="3"/>
        <v>0</v>
      </c>
      <c r="O11" s="159">
        <v>0</v>
      </c>
      <c r="P11" s="59">
        <v>0</v>
      </c>
      <c r="Q11" s="161">
        <f t="shared" si="4"/>
        <v>0</v>
      </c>
      <c r="R11" s="159">
        <v>0</v>
      </c>
      <c r="S11" s="59">
        <v>0</v>
      </c>
      <c r="T11" s="161">
        <f t="shared" si="5"/>
        <v>0</v>
      </c>
      <c r="U11" s="159">
        <v>0</v>
      </c>
      <c r="V11" s="59">
        <v>0</v>
      </c>
      <c r="W11" s="161">
        <f t="shared" si="6"/>
        <v>0</v>
      </c>
      <c r="X11" s="161">
        <f t="shared" si="7"/>
        <v>0</v>
      </c>
    </row>
    <row r="12" spans="1:24" ht="12.75">
      <c r="A12" s="4">
        <v>4</v>
      </c>
      <c r="C12" s="159">
        <v>0</v>
      </c>
      <c r="D12" s="59">
        <v>0</v>
      </c>
      <c r="E12" s="161">
        <f t="shared" si="0"/>
        <v>0</v>
      </c>
      <c r="F12" s="159">
        <v>0</v>
      </c>
      <c r="G12" s="59">
        <v>0</v>
      </c>
      <c r="H12" s="161">
        <f t="shared" si="1"/>
        <v>0</v>
      </c>
      <c r="I12" s="159">
        <v>0</v>
      </c>
      <c r="J12" s="59">
        <v>0</v>
      </c>
      <c r="K12" s="161">
        <f t="shared" si="2"/>
        <v>0</v>
      </c>
      <c r="L12" s="159">
        <v>0</v>
      </c>
      <c r="M12" s="59">
        <v>0</v>
      </c>
      <c r="N12" s="161">
        <f t="shared" si="3"/>
        <v>0</v>
      </c>
      <c r="O12" s="159">
        <v>0</v>
      </c>
      <c r="P12" s="59">
        <v>0</v>
      </c>
      <c r="Q12" s="161">
        <f t="shared" si="4"/>
        <v>0</v>
      </c>
      <c r="R12" s="159">
        <v>0</v>
      </c>
      <c r="S12" s="59">
        <v>0</v>
      </c>
      <c r="T12" s="161">
        <f t="shared" si="5"/>
        <v>0</v>
      </c>
      <c r="U12" s="159">
        <v>0</v>
      </c>
      <c r="V12" s="59">
        <v>0</v>
      </c>
      <c r="W12" s="161">
        <f t="shared" si="6"/>
        <v>0</v>
      </c>
      <c r="X12" s="161">
        <f t="shared" si="7"/>
        <v>0</v>
      </c>
    </row>
    <row r="13" spans="1:24" ht="12.75">
      <c r="A13" s="4">
        <v>5</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159">
        <v>0</v>
      </c>
      <c r="P13" s="59">
        <v>0</v>
      </c>
      <c r="Q13" s="161">
        <f t="shared" si="4"/>
        <v>0</v>
      </c>
      <c r="R13" s="159">
        <v>0</v>
      </c>
      <c r="S13" s="59">
        <v>0</v>
      </c>
      <c r="T13" s="161">
        <f t="shared" si="5"/>
        <v>0</v>
      </c>
      <c r="U13" s="159">
        <v>0</v>
      </c>
      <c r="V13" s="59">
        <v>0</v>
      </c>
      <c r="W13" s="161">
        <f t="shared" si="6"/>
        <v>0</v>
      </c>
      <c r="X13" s="161">
        <f t="shared" si="7"/>
        <v>0</v>
      </c>
    </row>
    <row r="14" spans="1:24" ht="12.75">
      <c r="A14" s="4">
        <v>6</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159">
        <v>0</v>
      </c>
      <c r="P14" s="59">
        <v>0</v>
      </c>
      <c r="Q14" s="161">
        <f t="shared" si="4"/>
        <v>0</v>
      </c>
      <c r="R14" s="159">
        <v>0</v>
      </c>
      <c r="S14" s="59">
        <v>0</v>
      </c>
      <c r="T14" s="161">
        <f t="shared" si="5"/>
        <v>0</v>
      </c>
      <c r="U14" s="159">
        <v>0</v>
      </c>
      <c r="V14" s="59">
        <v>0</v>
      </c>
      <c r="W14" s="161">
        <f t="shared" si="6"/>
        <v>0</v>
      </c>
      <c r="X14" s="161">
        <f t="shared" si="7"/>
        <v>0</v>
      </c>
    </row>
    <row r="15" spans="1:24" ht="12.75">
      <c r="A15" s="5">
        <v>7</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159">
        <v>0</v>
      </c>
      <c r="P15" s="59">
        <v>0</v>
      </c>
      <c r="Q15" s="161">
        <f t="shared" si="4"/>
        <v>0</v>
      </c>
      <c r="R15" s="159">
        <v>0</v>
      </c>
      <c r="S15" s="59">
        <v>0</v>
      </c>
      <c r="T15" s="161">
        <f t="shared" si="5"/>
        <v>0</v>
      </c>
      <c r="U15" s="159">
        <v>0</v>
      </c>
      <c r="V15" s="59">
        <v>0</v>
      </c>
      <c r="W15" s="161">
        <f t="shared" si="6"/>
        <v>0</v>
      </c>
      <c r="X15" s="161">
        <f t="shared" si="7"/>
        <v>0</v>
      </c>
    </row>
    <row r="16" spans="1:24" ht="12.75">
      <c r="A16" s="4">
        <v>8</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159">
        <v>0</v>
      </c>
      <c r="P16" s="59">
        <v>0</v>
      </c>
      <c r="Q16" s="161">
        <f t="shared" si="4"/>
        <v>0</v>
      </c>
      <c r="R16" s="159">
        <v>0</v>
      </c>
      <c r="S16" s="59">
        <v>0</v>
      </c>
      <c r="T16" s="161">
        <f t="shared" si="5"/>
        <v>0</v>
      </c>
      <c r="U16" s="159">
        <v>0</v>
      </c>
      <c r="V16" s="59">
        <v>0</v>
      </c>
      <c r="W16" s="161">
        <f t="shared" si="6"/>
        <v>0</v>
      </c>
      <c r="X16" s="161">
        <f t="shared" si="7"/>
        <v>0</v>
      </c>
    </row>
    <row r="17" spans="1:24" ht="12.75">
      <c r="A17" s="4">
        <v>9</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159">
        <v>0</v>
      </c>
      <c r="P17" s="59">
        <v>0</v>
      </c>
      <c r="Q17" s="161">
        <f t="shared" si="4"/>
        <v>0</v>
      </c>
      <c r="R17" s="159">
        <v>0</v>
      </c>
      <c r="S17" s="59">
        <v>0</v>
      </c>
      <c r="T17" s="161">
        <f t="shared" si="5"/>
        <v>0</v>
      </c>
      <c r="U17" s="159">
        <v>0</v>
      </c>
      <c r="V17" s="59">
        <v>0</v>
      </c>
      <c r="W17" s="161">
        <f t="shared" si="6"/>
        <v>0</v>
      </c>
      <c r="X17" s="161">
        <f t="shared" si="7"/>
        <v>0</v>
      </c>
    </row>
    <row r="18" spans="1:24" ht="12.75">
      <c r="A18" s="4">
        <v>10</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159">
        <v>0</v>
      </c>
      <c r="P18" s="59">
        <v>0</v>
      </c>
      <c r="Q18" s="161">
        <f t="shared" si="4"/>
        <v>0</v>
      </c>
      <c r="R18" s="159">
        <v>0</v>
      </c>
      <c r="S18" s="59">
        <v>0</v>
      </c>
      <c r="T18" s="161">
        <f t="shared" si="5"/>
        <v>0</v>
      </c>
      <c r="U18" s="159">
        <v>0</v>
      </c>
      <c r="V18" s="59">
        <v>0</v>
      </c>
      <c r="W18" s="161">
        <f t="shared" si="6"/>
        <v>0</v>
      </c>
      <c r="X18" s="161">
        <f t="shared" si="7"/>
        <v>0</v>
      </c>
    </row>
    <row r="19" spans="1:24" ht="12.75">
      <c r="A19" s="4">
        <v>11</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159">
        <v>0</v>
      </c>
      <c r="P19" s="59">
        <v>0</v>
      </c>
      <c r="Q19" s="161">
        <f t="shared" si="4"/>
        <v>0</v>
      </c>
      <c r="R19" s="159">
        <v>0</v>
      </c>
      <c r="S19" s="59">
        <v>0</v>
      </c>
      <c r="T19" s="161">
        <f t="shared" si="5"/>
        <v>0</v>
      </c>
      <c r="U19" s="159">
        <v>0</v>
      </c>
      <c r="V19" s="59">
        <v>0</v>
      </c>
      <c r="W19" s="161">
        <f t="shared" si="6"/>
        <v>0</v>
      </c>
      <c r="X19" s="161">
        <f t="shared" si="7"/>
        <v>0</v>
      </c>
    </row>
    <row r="20" spans="1:24" ht="12.75">
      <c r="A20" s="4">
        <v>12</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159">
        <v>0</v>
      </c>
      <c r="P20" s="59">
        <v>0</v>
      </c>
      <c r="Q20" s="161">
        <f t="shared" si="4"/>
        <v>0</v>
      </c>
      <c r="R20" s="159">
        <v>0</v>
      </c>
      <c r="S20" s="59">
        <v>0</v>
      </c>
      <c r="T20" s="161">
        <f t="shared" si="5"/>
        <v>0</v>
      </c>
      <c r="U20" s="159">
        <v>0</v>
      </c>
      <c r="V20" s="59">
        <v>0</v>
      </c>
      <c r="W20" s="161">
        <f t="shared" si="6"/>
        <v>0</v>
      </c>
      <c r="X20" s="161">
        <f t="shared" si="7"/>
        <v>0</v>
      </c>
    </row>
    <row r="21" spans="1:24" ht="12.75">
      <c r="A21" s="4">
        <v>13</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159">
        <v>0</v>
      </c>
      <c r="P21" s="59">
        <v>0</v>
      </c>
      <c r="Q21" s="161">
        <f t="shared" si="4"/>
        <v>0</v>
      </c>
      <c r="R21" s="159">
        <v>0</v>
      </c>
      <c r="S21" s="59">
        <v>0</v>
      </c>
      <c r="T21" s="161">
        <f t="shared" si="5"/>
        <v>0</v>
      </c>
      <c r="U21" s="159">
        <v>0</v>
      </c>
      <c r="V21" s="59">
        <v>0</v>
      </c>
      <c r="W21" s="161">
        <f t="shared" si="6"/>
        <v>0</v>
      </c>
      <c r="X21" s="161">
        <f t="shared" si="7"/>
        <v>0</v>
      </c>
    </row>
    <row r="22" spans="1:24" ht="12.75">
      <c r="A22" s="5">
        <v>14</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159">
        <v>0</v>
      </c>
      <c r="P22" s="59">
        <v>0</v>
      </c>
      <c r="Q22" s="161">
        <f t="shared" si="4"/>
        <v>0</v>
      </c>
      <c r="R22" s="159">
        <v>0</v>
      </c>
      <c r="S22" s="59">
        <v>0</v>
      </c>
      <c r="T22" s="161">
        <f t="shared" si="5"/>
        <v>0</v>
      </c>
      <c r="U22" s="159">
        <v>0</v>
      </c>
      <c r="V22" s="59">
        <v>0</v>
      </c>
      <c r="W22" s="161">
        <f t="shared" si="6"/>
        <v>0</v>
      </c>
      <c r="X22" s="161">
        <f t="shared" si="7"/>
        <v>0</v>
      </c>
    </row>
    <row r="23" spans="1:24" ht="12.75">
      <c r="A23" s="5">
        <v>15</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159">
        <v>0</v>
      </c>
      <c r="P23" s="59">
        <v>0</v>
      </c>
      <c r="Q23" s="161">
        <f t="shared" si="4"/>
        <v>0</v>
      </c>
      <c r="R23" s="159">
        <v>0</v>
      </c>
      <c r="S23" s="59">
        <v>0</v>
      </c>
      <c r="T23" s="161">
        <f t="shared" si="5"/>
        <v>0</v>
      </c>
      <c r="U23" s="159">
        <v>0</v>
      </c>
      <c r="V23" s="59">
        <v>0</v>
      </c>
      <c r="W23" s="161">
        <f t="shared" si="6"/>
        <v>0</v>
      </c>
      <c r="X23" s="161">
        <f t="shared" si="7"/>
        <v>0</v>
      </c>
    </row>
    <row r="24" spans="1:24" ht="12.75">
      <c r="A24" s="4">
        <v>16</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159">
        <v>0</v>
      </c>
      <c r="P24" s="59">
        <v>0</v>
      </c>
      <c r="Q24" s="161">
        <f t="shared" si="4"/>
        <v>0</v>
      </c>
      <c r="R24" s="159">
        <v>0</v>
      </c>
      <c r="S24" s="59">
        <v>0</v>
      </c>
      <c r="T24" s="161">
        <f t="shared" si="5"/>
        <v>0</v>
      </c>
      <c r="U24" s="159">
        <v>0</v>
      </c>
      <c r="V24" s="59">
        <v>0</v>
      </c>
      <c r="W24" s="161">
        <f t="shared" si="6"/>
        <v>0</v>
      </c>
      <c r="X24" s="161">
        <f t="shared" si="7"/>
        <v>0</v>
      </c>
    </row>
    <row r="25" spans="1:24" ht="12.75">
      <c r="A25" s="4">
        <v>17</v>
      </c>
      <c r="C25" s="159">
        <v>0</v>
      </c>
      <c r="D25" s="59">
        <v>0</v>
      </c>
      <c r="E25" s="161">
        <f t="shared" si="0"/>
        <v>0</v>
      </c>
      <c r="F25" s="159">
        <v>0</v>
      </c>
      <c r="G25" s="41">
        <v>0</v>
      </c>
      <c r="H25" s="161">
        <f t="shared" si="1"/>
        <v>0</v>
      </c>
      <c r="I25" s="159">
        <v>0</v>
      </c>
      <c r="J25" s="59">
        <v>0</v>
      </c>
      <c r="K25" s="161">
        <f t="shared" si="2"/>
        <v>0</v>
      </c>
      <c r="L25" s="159">
        <v>0</v>
      </c>
      <c r="M25" s="59">
        <v>0</v>
      </c>
      <c r="N25" s="161">
        <f t="shared" si="3"/>
        <v>0</v>
      </c>
      <c r="O25" s="159">
        <v>0</v>
      </c>
      <c r="P25" s="59">
        <v>0</v>
      </c>
      <c r="Q25" s="161">
        <f t="shared" si="4"/>
        <v>0</v>
      </c>
      <c r="R25" s="159">
        <v>0</v>
      </c>
      <c r="S25" s="59">
        <v>0</v>
      </c>
      <c r="T25" s="161">
        <f t="shared" si="5"/>
        <v>0</v>
      </c>
      <c r="U25" s="159">
        <v>0</v>
      </c>
      <c r="V25" s="59">
        <v>0</v>
      </c>
      <c r="W25" s="161">
        <f t="shared" si="6"/>
        <v>0</v>
      </c>
      <c r="X25" s="161">
        <f t="shared" si="7"/>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aca="true" t="shared" si="15" ref="X26:X39">+W26+T26+Q26+N26+K26+H26+E26</f>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15"/>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15"/>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15"/>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15"/>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15"/>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15"/>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15"/>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15"/>
        <v>0</v>
      </c>
    </row>
    <row r="35" spans="1:24" ht="12.75">
      <c r="A35" s="9">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15"/>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15"/>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15"/>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15"/>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15"/>
        <v>0</v>
      </c>
    </row>
    <row r="40" spans="2:24" ht="12.75">
      <c r="B40" s="8" t="str">
        <f>+SUMMARY!$B$2</f>
        <v>**</v>
      </c>
      <c r="D40" s="8"/>
      <c r="E40" s="188"/>
      <c r="G40" s="8"/>
      <c r="H40" s="188"/>
      <c r="J40" s="8"/>
      <c r="K40" s="188"/>
      <c r="M40" s="8"/>
      <c r="N40" s="188"/>
      <c r="P40" s="8"/>
      <c r="Q40" s="188"/>
      <c r="S40" s="8"/>
      <c r="T40" s="188"/>
      <c r="V40" s="8"/>
      <c r="W40" s="188"/>
      <c r="X40" s="188"/>
    </row>
    <row r="41" spans="2:24" ht="12.75">
      <c r="B41" s="8" t="str">
        <f>+SUMMARY!$B$3</f>
        <v>**</v>
      </c>
      <c r="D41" s="8"/>
      <c r="E41" s="188"/>
      <c r="G41" s="8"/>
      <c r="H41" s="188"/>
      <c r="J41" s="8"/>
      <c r="K41" s="188"/>
      <c r="M41" s="8"/>
      <c r="N41" s="188"/>
      <c r="P41" s="8"/>
      <c r="Q41" s="188"/>
      <c r="S41" s="8"/>
      <c r="T41" s="188"/>
      <c r="V41" s="8"/>
      <c r="W41" s="188"/>
      <c r="X41" s="188"/>
    </row>
    <row r="42" spans="2:7" ht="12.75">
      <c r="B42" s="5"/>
      <c r="D42" s="8"/>
      <c r="E42" s="8"/>
      <c r="F42" s="8"/>
      <c r="G42" s="8"/>
    </row>
  </sheetData>
  <printOptions/>
  <pageMargins left="0.25" right="0.25" top="0.7" bottom="0" header="0" footer="0.25"/>
  <pageSetup blackAndWhite="1" fitToWidth="2" horizontalDpi="300" verticalDpi="300" orientation="landscape" scale="84" r:id="rId2"/>
  <headerFooter alignWithMargins="0">
    <oddHeader>&amp;L&amp;24&amp;USUMMARY OF OTHER DIRECT COSTS</oddHeader>
    <oddFooter>&amp;CPage &amp;P</oddFooter>
  </headerFooter>
  <rowBreaks count="1" manualBreakCount="1">
    <brk id="1" max="65535" man="1"/>
  </rowBreaks>
  <colBreaks count="1" manualBreakCount="1">
    <brk id="14" max="65535" man="1"/>
  </colBreaks>
  <drawing r:id="rId1"/>
</worksheet>
</file>

<file path=xl/worksheets/sheet11.xml><?xml version="1.0" encoding="utf-8"?>
<worksheet xmlns="http://schemas.openxmlformats.org/spreadsheetml/2006/main" xmlns:r="http://schemas.openxmlformats.org/officeDocument/2006/relationships">
  <dimension ref="A1:DF143"/>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11.00390625" style="0" customWidth="1"/>
    <col min="5" max="5" width="10.57421875" style="0" customWidth="1"/>
    <col min="6" max="6" width="10.7109375" style="0" customWidth="1"/>
    <col min="8" max="8" width="9.8515625" style="0" customWidth="1"/>
    <col min="9" max="9" width="9.7109375" style="0" customWidth="1"/>
    <col min="11" max="11" width="9.7109375" style="0" customWidth="1"/>
    <col min="12" max="12" width="10.8515625" style="0" customWidth="1"/>
    <col min="14" max="14" width="9.57421875" style="0" customWidth="1"/>
    <col min="15" max="15" width="10.28125" style="0" customWidth="1"/>
    <col min="17" max="17" width="9.8515625" style="0" customWidth="1"/>
    <col min="18" max="18" width="9.57421875" style="0" customWidth="1"/>
    <col min="20" max="20" width="10.57421875" style="0" customWidth="1"/>
    <col min="21" max="21" width="10.8515625" style="0" customWidth="1"/>
    <col min="23" max="23" width="10.00390625" style="0" customWidth="1"/>
    <col min="24" max="24" width="11.28125" style="0" customWidth="1"/>
  </cols>
  <sheetData>
    <row r="1" spans="1:7" ht="26.25" thickBot="1">
      <c r="A1" s="55" t="s">
        <v>157</v>
      </c>
      <c r="B1" s="54"/>
      <c r="C1" s="54"/>
      <c r="D1" s="54"/>
      <c r="E1" s="54"/>
      <c r="F1" s="54"/>
      <c r="G1" s="54"/>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23" ht="12.75">
      <c r="C7" s="109" t="s">
        <v>116</v>
      </c>
      <c r="D7" s="106" t="s">
        <v>116</v>
      </c>
      <c r="E7" s="107"/>
      <c r="F7" s="109" t="s">
        <v>116</v>
      </c>
      <c r="G7" s="106" t="s">
        <v>116</v>
      </c>
      <c r="H7" s="107"/>
      <c r="I7" s="109" t="s">
        <v>116</v>
      </c>
      <c r="J7" s="106" t="s">
        <v>116</v>
      </c>
      <c r="K7" s="107"/>
      <c r="L7" s="109" t="s">
        <v>116</v>
      </c>
      <c r="M7" s="106" t="s">
        <v>116</v>
      </c>
      <c r="N7" s="107"/>
      <c r="O7" s="109" t="s">
        <v>116</v>
      </c>
      <c r="P7" s="106" t="s">
        <v>116</v>
      </c>
      <c r="Q7" s="107"/>
      <c r="R7" s="109" t="s">
        <v>116</v>
      </c>
      <c r="S7" s="106" t="s">
        <v>116</v>
      </c>
      <c r="T7" s="107"/>
      <c r="U7" s="109" t="s">
        <v>116</v>
      </c>
      <c r="V7" s="106" t="s">
        <v>116</v>
      </c>
      <c r="W7" s="107"/>
    </row>
    <row r="8" spans="1:24"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9">
        <v>0</v>
      </c>
      <c r="W9" s="39">
        <f>ROUND((+V9*U9),2)</f>
        <v>0</v>
      </c>
      <c r="X9" s="39">
        <f aca="true" t="shared" si="0" ref="X9:X39">+W9+T9+Q9+N9+K9+H9+E9</f>
        <v>0</v>
      </c>
    </row>
    <row r="10" spans="1:24" ht="12.75">
      <c r="A10" s="4">
        <v>2</v>
      </c>
      <c r="C10" s="159">
        <v>0</v>
      </c>
      <c r="D10" s="59">
        <v>0</v>
      </c>
      <c r="E10" s="161">
        <f aca="true" t="shared" si="1" ref="E10:E25">ROUND((+D10*C10),2)</f>
        <v>0</v>
      </c>
      <c r="F10" s="159">
        <v>0</v>
      </c>
      <c r="G10" s="59">
        <v>0</v>
      </c>
      <c r="H10" s="161">
        <f aca="true" t="shared" si="2" ref="H10:H25">ROUND((+G10*F10),2)</f>
        <v>0</v>
      </c>
      <c r="I10" s="159">
        <v>0</v>
      </c>
      <c r="J10" s="59">
        <v>0</v>
      </c>
      <c r="K10" s="161">
        <f aca="true" t="shared" si="3" ref="K10:K25">ROUND((+J10*I10),2)</f>
        <v>0</v>
      </c>
      <c r="L10" s="159">
        <v>0</v>
      </c>
      <c r="M10" s="59">
        <v>0</v>
      </c>
      <c r="N10" s="161">
        <f aca="true" t="shared" si="4" ref="N10:N25">ROUND((+M10*L10),2)</f>
        <v>0</v>
      </c>
      <c r="O10" s="159">
        <v>0</v>
      </c>
      <c r="P10" s="59">
        <v>0</v>
      </c>
      <c r="Q10" s="161">
        <f aca="true" t="shared" si="5" ref="Q10:Q25">ROUND((+P10*O10),2)</f>
        <v>0</v>
      </c>
      <c r="R10" s="159">
        <v>0</v>
      </c>
      <c r="S10" s="59">
        <v>0</v>
      </c>
      <c r="T10" s="161">
        <f aca="true" t="shared" si="6" ref="T10:T25">ROUND((+S10*R10),2)</f>
        <v>0</v>
      </c>
      <c r="U10" s="159">
        <v>0</v>
      </c>
      <c r="V10" s="59">
        <v>0</v>
      </c>
      <c r="W10" s="161">
        <f aca="true" t="shared" si="7" ref="W10:W25">ROUND((+V10*U10),2)</f>
        <v>0</v>
      </c>
      <c r="X10" s="161">
        <f t="shared" si="0"/>
        <v>0</v>
      </c>
    </row>
    <row r="11" spans="1:24" ht="12.75">
      <c r="A11" s="4">
        <v>3</v>
      </c>
      <c r="C11" s="159">
        <v>0</v>
      </c>
      <c r="D11" s="59">
        <v>0</v>
      </c>
      <c r="E11" s="161">
        <f t="shared" si="1"/>
        <v>0</v>
      </c>
      <c r="F11" s="159">
        <v>0</v>
      </c>
      <c r="G11" s="59">
        <v>0</v>
      </c>
      <c r="H11" s="161">
        <f t="shared" si="2"/>
        <v>0</v>
      </c>
      <c r="I11" s="159">
        <v>0</v>
      </c>
      <c r="J11" s="59">
        <v>0</v>
      </c>
      <c r="K11" s="161">
        <f t="shared" si="3"/>
        <v>0</v>
      </c>
      <c r="L11" s="159">
        <v>0</v>
      </c>
      <c r="M11" s="59">
        <v>0</v>
      </c>
      <c r="N11" s="161">
        <f t="shared" si="4"/>
        <v>0</v>
      </c>
      <c r="O11" s="159">
        <v>0</v>
      </c>
      <c r="P11" s="59">
        <v>0</v>
      </c>
      <c r="Q11" s="161">
        <f t="shared" si="5"/>
        <v>0</v>
      </c>
      <c r="R11" s="159">
        <v>0</v>
      </c>
      <c r="S11" s="59">
        <v>0</v>
      </c>
      <c r="T11" s="161">
        <f t="shared" si="6"/>
        <v>0</v>
      </c>
      <c r="U11" s="159">
        <v>0</v>
      </c>
      <c r="V11" s="59">
        <v>0</v>
      </c>
      <c r="W11" s="161">
        <f t="shared" si="7"/>
        <v>0</v>
      </c>
      <c r="X11" s="161">
        <f t="shared" si="0"/>
        <v>0</v>
      </c>
    </row>
    <row r="12" spans="1:24" ht="12.75">
      <c r="A12" s="4">
        <v>4</v>
      </c>
      <c r="C12" s="159">
        <v>0</v>
      </c>
      <c r="D12" s="59">
        <v>0</v>
      </c>
      <c r="E12" s="161">
        <f t="shared" si="1"/>
        <v>0</v>
      </c>
      <c r="F12" s="159">
        <v>0</v>
      </c>
      <c r="G12" s="59">
        <v>0</v>
      </c>
      <c r="H12" s="161">
        <f t="shared" si="2"/>
        <v>0</v>
      </c>
      <c r="I12" s="159">
        <v>0</v>
      </c>
      <c r="J12" s="59">
        <v>0</v>
      </c>
      <c r="K12" s="161">
        <f t="shared" si="3"/>
        <v>0</v>
      </c>
      <c r="L12" s="159">
        <v>0</v>
      </c>
      <c r="M12" s="59">
        <v>0</v>
      </c>
      <c r="N12" s="161">
        <f t="shared" si="4"/>
        <v>0</v>
      </c>
      <c r="O12" s="159">
        <v>0</v>
      </c>
      <c r="P12" s="59">
        <v>0</v>
      </c>
      <c r="Q12" s="161">
        <f t="shared" si="5"/>
        <v>0</v>
      </c>
      <c r="R12" s="159">
        <v>0</v>
      </c>
      <c r="S12" s="59">
        <v>0</v>
      </c>
      <c r="T12" s="161">
        <f t="shared" si="6"/>
        <v>0</v>
      </c>
      <c r="U12" s="159">
        <v>0</v>
      </c>
      <c r="V12" s="59">
        <v>0</v>
      </c>
      <c r="W12" s="161">
        <f t="shared" si="7"/>
        <v>0</v>
      </c>
      <c r="X12" s="161">
        <f t="shared" si="0"/>
        <v>0</v>
      </c>
    </row>
    <row r="13" spans="1:24" ht="12.75">
      <c r="A13" s="4">
        <v>5</v>
      </c>
      <c r="C13" s="159">
        <v>0</v>
      </c>
      <c r="D13" s="59">
        <v>0</v>
      </c>
      <c r="E13" s="161">
        <f t="shared" si="1"/>
        <v>0</v>
      </c>
      <c r="F13" s="159">
        <v>0</v>
      </c>
      <c r="G13" s="59">
        <v>0</v>
      </c>
      <c r="H13" s="161">
        <f t="shared" si="2"/>
        <v>0</v>
      </c>
      <c r="I13" s="159">
        <v>0</v>
      </c>
      <c r="J13" s="59">
        <v>0</v>
      </c>
      <c r="K13" s="161">
        <f t="shared" si="3"/>
        <v>0</v>
      </c>
      <c r="L13" s="159">
        <v>0</v>
      </c>
      <c r="M13" s="59">
        <v>0</v>
      </c>
      <c r="N13" s="161">
        <f t="shared" si="4"/>
        <v>0</v>
      </c>
      <c r="O13" s="159">
        <v>0</v>
      </c>
      <c r="P13" s="59">
        <v>0</v>
      </c>
      <c r="Q13" s="161">
        <f t="shared" si="5"/>
        <v>0</v>
      </c>
      <c r="R13" s="159">
        <v>0</v>
      </c>
      <c r="S13" s="59">
        <v>0</v>
      </c>
      <c r="T13" s="161">
        <f t="shared" si="6"/>
        <v>0</v>
      </c>
      <c r="U13" s="159">
        <v>0</v>
      </c>
      <c r="V13" s="59">
        <v>0</v>
      </c>
      <c r="W13" s="161">
        <f t="shared" si="7"/>
        <v>0</v>
      </c>
      <c r="X13" s="161">
        <f t="shared" si="0"/>
        <v>0</v>
      </c>
    </row>
    <row r="14" spans="1:24" ht="12.75">
      <c r="A14" s="4">
        <v>6</v>
      </c>
      <c r="C14" s="159">
        <v>0</v>
      </c>
      <c r="D14" s="59">
        <v>0</v>
      </c>
      <c r="E14" s="161">
        <f t="shared" si="1"/>
        <v>0</v>
      </c>
      <c r="F14" s="159">
        <v>0</v>
      </c>
      <c r="G14" s="59">
        <v>0</v>
      </c>
      <c r="H14" s="161">
        <f t="shared" si="2"/>
        <v>0</v>
      </c>
      <c r="I14" s="159">
        <v>0</v>
      </c>
      <c r="J14" s="59">
        <v>0</v>
      </c>
      <c r="K14" s="161">
        <f t="shared" si="3"/>
        <v>0</v>
      </c>
      <c r="L14" s="159">
        <v>0</v>
      </c>
      <c r="M14" s="59">
        <v>0</v>
      </c>
      <c r="N14" s="161">
        <f t="shared" si="4"/>
        <v>0</v>
      </c>
      <c r="O14" s="159">
        <v>0</v>
      </c>
      <c r="P14" s="59">
        <v>0</v>
      </c>
      <c r="Q14" s="161">
        <f t="shared" si="5"/>
        <v>0</v>
      </c>
      <c r="R14" s="159">
        <v>0</v>
      </c>
      <c r="S14" s="59">
        <v>0</v>
      </c>
      <c r="T14" s="161">
        <f t="shared" si="6"/>
        <v>0</v>
      </c>
      <c r="U14" s="159">
        <v>0</v>
      </c>
      <c r="V14" s="59">
        <v>0</v>
      </c>
      <c r="W14" s="161">
        <f t="shared" si="7"/>
        <v>0</v>
      </c>
      <c r="X14" s="161">
        <f t="shared" si="0"/>
        <v>0</v>
      </c>
    </row>
    <row r="15" spans="1:24" ht="12.75">
      <c r="A15" s="5">
        <v>7</v>
      </c>
      <c r="C15" s="159">
        <v>0</v>
      </c>
      <c r="D15" s="59">
        <v>0</v>
      </c>
      <c r="E15" s="161">
        <f t="shared" si="1"/>
        <v>0</v>
      </c>
      <c r="F15" s="159">
        <v>0</v>
      </c>
      <c r="G15" s="59">
        <v>0</v>
      </c>
      <c r="H15" s="161">
        <f t="shared" si="2"/>
        <v>0</v>
      </c>
      <c r="I15" s="159">
        <v>0</v>
      </c>
      <c r="J15" s="59">
        <v>0</v>
      </c>
      <c r="K15" s="161">
        <f t="shared" si="3"/>
        <v>0</v>
      </c>
      <c r="L15" s="159">
        <v>0</v>
      </c>
      <c r="M15" s="59">
        <v>0</v>
      </c>
      <c r="N15" s="161">
        <f t="shared" si="4"/>
        <v>0</v>
      </c>
      <c r="O15" s="159">
        <v>0</v>
      </c>
      <c r="P15" s="59">
        <v>0</v>
      </c>
      <c r="Q15" s="161">
        <f t="shared" si="5"/>
        <v>0</v>
      </c>
      <c r="R15" s="159">
        <v>0</v>
      </c>
      <c r="S15" s="59">
        <v>0</v>
      </c>
      <c r="T15" s="161">
        <f t="shared" si="6"/>
        <v>0</v>
      </c>
      <c r="U15" s="159">
        <v>0</v>
      </c>
      <c r="V15" s="59">
        <v>0</v>
      </c>
      <c r="W15" s="161">
        <f t="shared" si="7"/>
        <v>0</v>
      </c>
      <c r="X15" s="161">
        <f t="shared" si="0"/>
        <v>0</v>
      </c>
    </row>
    <row r="16" spans="1:24" ht="12.75">
      <c r="A16" s="4">
        <v>8</v>
      </c>
      <c r="C16" s="159">
        <v>0</v>
      </c>
      <c r="D16" s="59">
        <v>0</v>
      </c>
      <c r="E16" s="161">
        <f t="shared" si="1"/>
        <v>0</v>
      </c>
      <c r="F16" s="159">
        <v>0</v>
      </c>
      <c r="G16" s="59">
        <v>0</v>
      </c>
      <c r="H16" s="161">
        <f t="shared" si="2"/>
        <v>0</v>
      </c>
      <c r="I16" s="159">
        <v>0</v>
      </c>
      <c r="J16" s="59">
        <v>0</v>
      </c>
      <c r="K16" s="161">
        <f t="shared" si="3"/>
        <v>0</v>
      </c>
      <c r="L16" s="159">
        <v>0</v>
      </c>
      <c r="M16" s="59">
        <v>0</v>
      </c>
      <c r="N16" s="161">
        <f t="shared" si="4"/>
        <v>0</v>
      </c>
      <c r="O16" s="159">
        <v>0</v>
      </c>
      <c r="P16" s="59">
        <v>0</v>
      </c>
      <c r="Q16" s="161">
        <f t="shared" si="5"/>
        <v>0</v>
      </c>
      <c r="R16" s="159">
        <v>0</v>
      </c>
      <c r="S16" s="59">
        <v>0</v>
      </c>
      <c r="T16" s="161">
        <f t="shared" si="6"/>
        <v>0</v>
      </c>
      <c r="U16" s="159">
        <v>0</v>
      </c>
      <c r="V16" s="59">
        <v>0</v>
      </c>
      <c r="W16" s="161">
        <f t="shared" si="7"/>
        <v>0</v>
      </c>
      <c r="X16" s="161">
        <f t="shared" si="0"/>
        <v>0</v>
      </c>
    </row>
    <row r="17" spans="1:24" ht="12.75">
      <c r="A17" s="4">
        <v>9</v>
      </c>
      <c r="C17" s="159">
        <v>0</v>
      </c>
      <c r="D17" s="59">
        <v>0</v>
      </c>
      <c r="E17" s="161">
        <f t="shared" si="1"/>
        <v>0</v>
      </c>
      <c r="F17" s="159">
        <v>0</v>
      </c>
      <c r="G17" s="59">
        <v>0</v>
      </c>
      <c r="H17" s="161">
        <f t="shared" si="2"/>
        <v>0</v>
      </c>
      <c r="I17" s="159">
        <v>0</v>
      </c>
      <c r="J17" s="59">
        <v>0</v>
      </c>
      <c r="K17" s="161">
        <f t="shared" si="3"/>
        <v>0</v>
      </c>
      <c r="L17" s="159">
        <v>0</v>
      </c>
      <c r="M17" s="59">
        <v>0</v>
      </c>
      <c r="N17" s="161">
        <f t="shared" si="4"/>
        <v>0</v>
      </c>
      <c r="O17" s="159">
        <v>0</v>
      </c>
      <c r="P17" s="59">
        <v>0</v>
      </c>
      <c r="Q17" s="161">
        <f t="shared" si="5"/>
        <v>0</v>
      </c>
      <c r="R17" s="159">
        <v>0</v>
      </c>
      <c r="S17" s="59">
        <v>0</v>
      </c>
      <c r="T17" s="161">
        <f t="shared" si="6"/>
        <v>0</v>
      </c>
      <c r="U17" s="159">
        <v>0</v>
      </c>
      <c r="V17" s="59">
        <v>0</v>
      </c>
      <c r="W17" s="161">
        <f t="shared" si="7"/>
        <v>0</v>
      </c>
      <c r="X17" s="161">
        <f t="shared" si="0"/>
        <v>0</v>
      </c>
    </row>
    <row r="18" spans="1:110" ht="12.75">
      <c r="A18" s="4">
        <v>10</v>
      </c>
      <c r="C18" s="159">
        <v>0</v>
      </c>
      <c r="D18" s="59">
        <v>0</v>
      </c>
      <c r="E18" s="161">
        <f t="shared" si="1"/>
        <v>0</v>
      </c>
      <c r="F18" s="159">
        <v>0</v>
      </c>
      <c r="G18" s="59">
        <v>0</v>
      </c>
      <c r="H18" s="161">
        <f t="shared" si="2"/>
        <v>0</v>
      </c>
      <c r="I18" s="159">
        <v>0</v>
      </c>
      <c r="J18" s="59">
        <v>0</v>
      </c>
      <c r="K18" s="161">
        <f t="shared" si="3"/>
        <v>0</v>
      </c>
      <c r="L18" s="159">
        <v>0</v>
      </c>
      <c r="M18" s="59">
        <v>0</v>
      </c>
      <c r="N18" s="161">
        <f t="shared" si="4"/>
        <v>0</v>
      </c>
      <c r="O18" s="159">
        <v>0</v>
      </c>
      <c r="P18" s="59">
        <v>0</v>
      </c>
      <c r="Q18" s="161">
        <f t="shared" si="5"/>
        <v>0</v>
      </c>
      <c r="R18" s="159">
        <v>0</v>
      </c>
      <c r="S18" s="59">
        <v>0</v>
      </c>
      <c r="T18" s="161">
        <f t="shared" si="6"/>
        <v>0</v>
      </c>
      <c r="U18" s="159">
        <v>0</v>
      </c>
      <c r="V18" s="59">
        <v>0</v>
      </c>
      <c r="W18" s="161">
        <f t="shared" si="7"/>
        <v>0</v>
      </c>
      <c r="X18" s="161">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59">
        <v>0</v>
      </c>
      <c r="D19" s="59">
        <v>0</v>
      </c>
      <c r="E19" s="161">
        <f t="shared" si="1"/>
        <v>0</v>
      </c>
      <c r="F19" s="159">
        <v>0</v>
      </c>
      <c r="G19" s="59">
        <v>0</v>
      </c>
      <c r="H19" s="161">
        <f t="shared" si="2"/>
        <v>0</v>
      </c>
      <c r="I19" s="159">
        <v>0</v>
      </c>
      <c r="J19" s="59">
        <v>0</v>
      </c>
      <c r="K19" s="161">
        <f t="shared" si="3"/>
        <v>0</v>
      </c>
      <c r="L19" s="159">
        <v>0</v>
      </c>
      <c r="M19" s="59">
        <v>0</v>
      </c>
      <c r="N19" s="161">
        <f t="shared" si="4"/>
        <v>0</v>
      </c>
      <c r="O19" s="159">
        <v>0</v>
      </c>
      <c r="P19" s="59">
        <v>0</v>
      </c>
      <c r="Q19" s="161">
        <f t="shared" si="5"/>
        <v>0</v>
      </c>
      <c r="R19" s="159">
        <v>0</v>
      </c>
      <c r="S19" s="59">
        <v>0</v>
      </c>
      <c r="T19" s="161">
        <f t="shared" si="6"/>
        <v>0</v>
      </c>
      <c r="U19" s="159">
        <v>0</v>
      </c>
      <c r="V19" s="59">
        <v>0</v>
      </c>
      <c r="W19" s="161">
        <f t="shared" si="7"/>
        <v>0</v>
      </c>
      <c r="X19" s="161">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59">
        <v>0</v>
      </c>
      <c r="D20" s="59">
        <v>0</v>
      </c>
      <c r="E20" s="161">
        <f t="shared" si="1"/>
        <v>0</v>
      </c>
      <c r="F20" s="159">
        <v>0</v>
      </c>
      <c r="G20" s="59">
        <v>0</v>
      </c>
      <c r="H20" s="161">
        <f t="shared" si="2"/>
        <v>0</v>
      </c>
      <c r="I20" s="159">
        <v>0</v>
      </c>
      <c r="J20" s="59">
        <v>0</v>
      </c>
      <c r="K20" s="161">
        <f t="shared" si="3"/>
        <v>0</v>
      </c>
      <c r="L20" s="159">
        <v>0</v>
      </c>
      <c r="M20" s="59">
        <v>0</v>
      </c>
      <c r="N20" s="161">
        <f t="shared" si="4"/>
        <v>0</v>
      </c>
      <c r="O20" s="159">
        <v>0</v>
      </c>
      <c r="P20" s="59">
        <v>0</v>
      </c>
      <c r="Q20" s="161">
        <f t="shared" si="5"/>
        <v>0</v>
      </c>
      <c r="R20" s="159">
        <v>0</v>
      </c>
      <c r="S20" s="59">
        <v>0</v>
      </c>
      <c r="T20" s="161">
        <f t="shared" si="6"/>
        <v>0</v>
      </c>
      <c r="U20" s="159">
        <v>0</v>
      </c>
      <c r="V20" s="59">
        <v>0</v>
      </c>
      <c r="W20" s="161">
        <f t="shared" si="7"/>
        <v>0</v>
      </c>
      <c r="X20" s="161">
        <f t="shared" si="0"/>
        <v>0</v>
      </c>
    </row>
    <row r="21" spans="1:24" ht="12.75">
      <c r="A21" s="4">
        <v>13</v>
      </c>
      <c r="C21" s="159">
        <v>0</v>
      </c>
      <c r="D21" s="59">
        <v>0</v>
      </c>
      <c r="E21" s="161">
        <f t="shared" si="1"/>
        <v>0</v>
      </c>
      <c r="F21" s="159">
        <v>0</v>
      </c>
      <c r="G21" s="59">
        <v>0</v>
      </c>
      <c r="H21" s="161">
        <f t="shared" si="2"/>
        <v>0</v>
      </c>
      <c r="I21" s="159">
        <v>0</v>
      </c>
      <c r="J21" s="59">
        <v>0</v>
      </c>
      <c r="K21" s="161">
        <f t="shared" si="3"/>
        <v>0</v>
      </c>
      <c r="L21" s="159">
        <v>0</v>
      </c>
      <c r="M21" s="59">
        <v>0</v>
      </c>
      <c r="N21" s="161">
        <f t="shared" si="4"/>
        <v>0</v>
      </c>
      <c r="O21" s="159">
        <v>0</v>
      </c>
      <c r="P21" s="59">
        <v>0</v>
      </c>
      <c r="Q21" s="161">
        <f t="shared" si="5"/>
        <v>0</v>
      </c>
      <c r="R21" s="159">
        <v>0</v>
      </c>
      <c r="S21" s="59">
        <v>0</v>
      </c>
      <c r="T21" s="161">
        <f t="shared" si="6"/>
        <v>0</v>
      </c>
      <c r="U21" s="159">
        <v>0</v>
      </c>
      <c r="V21" s="59">
        <v>0</v>
      </c>
      <c r="W21" s="161">
        <f t="shared" si="7"/>
        <v>0</v>
      </c>
      <c r="X21" s="161">
        <f t="shared" si="0"/>
        <v>0</v>
      </c>
    </row>
    <row r="22" spans="1:24" ht="12.75">
      <c r="A22" s="5">
        <v>14</v>
      </c>
      <c r="C22" s="159">
        <v>0</v>
      </c>
      <c r="D22" s="59">
        <v>0</v>
      </c>
      <c r="E22" s="161">
        <f t="shared" si="1"/>
        <v>0</v>
      </c>
      <c r="F22" s="159">
        <v>0</v>
      </c>
      <c r="G22" s="59">
        <v>0</v>
      </c>
      <c r="H22" s="161">
        <f t="shared" si="2"/>
        <v>0</v>
      </c>
      <c r="I22" s="159">
        <v>0</v>
      </c>
      <c r="J22" s="59">
        <v>0</v>
      </c>
      <c r="K22" s="161">
        <f t="shared" si="3"/>
        <v>0</v>
      </c>
      <c r="L22" s="159">
        <v>0</v>
      </c>
      <c r="M22" s="59">
        <v>0</v>
      </c>
      <c r="N22" s="161">
        <f t="shared" si="4"/>
        <v>0</v>
      </c>
      <c r="O22" s="159">
        <v>0</v>
      </c>
      <c r="P22" s="59">
        <v>0</v>
      </c>
      <c r="Q22" s="161">
        <f t="shared" si="5"/>
        <v>0</v>
      </c>
      <c r="R22" s="159">
        <v>0</v>
      </c>
      <c r="S22" s="59">
        <v>0</v>
      </c>
      <c r="T22" s="161">
        <f t="shared" si="6"/>
        <v>0</v>
      </c>
      <c r="U22" s="159">
        <v>0</v>
      </c>
      <c r="V22" s="59">
        <v>0</v>
      </c>
      <c r="W22" s="161">
        <f t="shared" si="7"/>
        <v>0</v>
      </c>
      <c r="X22" s="161">
        <f t="shared" si="0"/>
        <v>0</v>
      </c>
    </row>
    <row r="23" spans="1:24" ht="12.75">
      <c r="A23" s="5">
        <v>15</v>
      </c>
      <c r="C23" s="159">
        <v>0</v>
      </c>
      <c r="D23" s="59">
        <v>0</v>
      </c>
      <c r="E23" s="161">
        <f t="shared" si="1"/>
        <v>0</v>
      </c>
      <c r="F23" s="159">
        <v>0</v>
      </c>
      <c r="G23" s="59">
        <v>0</v>
      </c>
      <c r="H23" s="161">
        <f t="shared" si="2"/>
        <v>0</v>
      </c>
      <c r="I23" s="159">
        <v>0</v>
      </c>
      <c r="J23" s="59">
        <v>0</v>
      </c>
      <c r="K23" s="161">
        <f t="shared" si="3"/>
        <v>0</v>
      </c>
      <c r="L23" s="159">
        <v>0</v>
      </c>
      <c r="M23" s="59">
        <v>0</v>
      </c>
      <c r="N23" s="161">
        <f t="shared" si="4"/>
        <v>0</v>
      </c>
      <c r="O23" s="159">
        <v>0</v>
      </c>
      <c r="P23" s="59">
        <v>0</v>
      </c>
      <c r="Q23" s="161">
        <f t="shared" si="5"/>
        <v>0</v>
      </c>
      <c r="R23" s="159">
        <v>0</v>
      </c>
      <c r="S23" s="59">
        <v>0</v>
      </c>
      <c r="T23" s="161">
        <f t="shared" si="6"/>
        <v>0</v>
      </c>
      <c r="U23" s="159">
        <v>0</v>
      </c>
      <c r="V23" s="59">
        <v>0</v>
      </c>
      <c r="W23" s="161">
        <f t="shared" si="7"/>
        <v>0</v>
      </c>
      <c r="X23" s="161">
        <f t="shared" si="0"/>
        <v>0</v>
      </c>
    </row>
    <row r="24" spans="1:24" ht="12.75">
      <c r="A24" s="4">
        <v>16</v>
      </c>
      <c r="C24" s="159">
        <v>0</v>
      </c>
      <c r="D24" s="59">
        <v>0</v>
      </c>
      <c r="E24" s="161">
        <f t="shared" si="1"/>
        <v>0</v>
      </c>
      <c r="F24" s="159">
        <v>0</v>
      </c>
      <c r="G24" s="59">
        <v>0</v>
      </c>
      <c r="H24" s="161">
        <f t="shared" si="2"/>
        <v>0</v>
      </c>
      <c r="I24" s="159">
        <v>0</v>
      </c>
      <c r="J24" s="59">
        <v>0</v>
      </c>
      <c r="K24" s="161">
        <f t="shared" si="3"/>
        <v>0</v>
      </c>
      <c r="L24" s="159">
        <v>0</v>
      </c>
      <c r="M24" s="59">
        <v>0</v>
      </c>
      <c r="N24" s="161">
        <f t="shared" si="4"/>
        <v>0</v>
      </c>
      <c r="O24" s="159">
        <v>0</v>
      </c>
      <c r="P24" s="59">
        <v>0</v>
      </c>
      <c r="Q24" s="161">
        <f t="shared" si="5"/>
        <v>0</v>
      </c>
      <c r="R24" s="159">
        <v>0</v>
      </c>
      <c r="S24" s="59">
        <v>0</v>
      </c>
      <c r="T24" s="161">
        <f t="shared" si="6"/>
        <v>0</v>
      </c>
      <c r="U24" s="159">
        <v>0</v>
      </c>
      <c r="V24" s="59">
        <v>0</v>
      </c>
      <c r="W24" s="161">
        <f t="shared" si="7"/>
        <v>0</v>
      </c>
      <c r="X24" s="161">
        <f t="shared" si="0"/>
        <v>0</v>
      </c>
    </row>
    <row r="25" spans="1:24" ht="12.75">
      <c r="A25" s="4">
        <v>17</v>
      </c>
      <c r="C25" s="159">
        <v>0</v>
      </c>
      <c r="D25" s="59">
        <v>0</v>
      </c>
      <c r="E25" s="161">
        <f t="shared" si="1"/>
        <v>0</v>
      </c>
      <c r="F25" s="159">
        <v>0</v>
      </c>
      <c r="G25" s="41">
        <v>0</v>
      </c>
      <c r="H25" s="161">
        <f t="shared" si="2"/>
        <v>0</v>
      </c>
      <c r="I25" s="159">
        <v>0</v>
      </c>
      <c r="J25" s="59">
        <v>0</v>
      </c>
      <c r="K25" s="161">
        <f t="shared" si="3"/>
        <v>0</v>
      </c>
      <c r="L25" s="159">
        <v>0</v>
      </c>
      <c r="M25" s="59">
        <v>0</v>
      </c>
      <c r="N25" s="161">
        <f t="shared" si="4"/>
        <v>0</v>
      </c>
      <c r="O25" s="159">
        <v>0</v>
      </c>
      <c r="P25" s="59">
        <v>0</v>
      </c>
      <c r="Q25" s="161">
        <f t="shared" si="5"/>
        <v>0</v>
      </c>
      <c r="R25" s="159">
        <v>0</v>
      </c>
      <c r="S25" s="59">
        <v>0</v>
      </c>
      <c r="T25" s="161">
        <f t="shared" si="6"/>
        <v>0</v>
      </c>
      <c r="U25" s="159">
        <v>0</v>
      </c>
      <c r="V25" s="59">
        <v>0</v>
      </c>
      <c r="W25" s="161">
        <f t="shared" si="7"/>
        <v>0</v>
      </c>
      <c r="X25" s="161">
        <f t="shared" si="0"/>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t="shared" si="0"/>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0"/>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0"/>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0"/>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0"/>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0"/>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0"/>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0"/>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0"/>
        <v>0</v>
      </c>
    </row>
    <row r="35" spans="1:24" ht="12.75">
      <c r="A35" s="5">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0"/>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0"/>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0"/>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0"/>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0"/>
        <v>0</v>
      </c>
    </row>
    <row r="40" spans="2:7" ht="12.75">
      <c r="B40" s="8" t="str">
        <f>+SUMMARY!$B$2</f>
        <v>**</v>
      </c>
      <c r="D40" s="8"/>
      <c r="E40" s="8"/>
      <c r="F40" s="8"/>
      <c r="G40" s="8"/>
    </row>
    <row r="41" spans="2:7" ht="12.75">
      <c r="B41" s="8" t="str">
        <f>+SUMMARY!$B$3</f>
        <v>**</v>
      </c>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7" ht="12.75">
      <c r="D96" s="8"/>
      <c r="E96" s="8"/>
      <c r="F96" s="8"/>
      <c r="G96" s="8"/>
    </row>
    <row r="97" spans="4:7" ht="12.75">
      <c r="D97" s="8"/>
      <c r="E97" s="8"/>
      <c r="F97" s="8"/>
      <c r="G97" s="8"/>
    </row>
    <row r="98" spans="4:7" ht="12.75">
      <c r="D98" s="8"/>
      <c r="E98" s="8"/>
      <c r="F98" s="8"/>
      <c r="G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row r="141" spans="4:6" ht="12.75">
      <c r="D141" s="8"/>
      <c r="E141" s="8"/>
      <c r="F141" s="8"/>
    </row>
    <row r="142" spans="4:6" ht="12.75">
      <c r="D142" s="8"/>
      <c r="E142" s="8"/>
      <c r="F142" s="8"/>
    </row>
    <row r="143" spans="4:6" ht="12.75">
      <c r="D143" s="8"/>
      <c r="E143" s="8"/>
      <c r="F143" s="8"/>
    </row>
  </sheetData>
  <printOptions/>
  <pageMargins left="0.25" right="0.25" top="0.77" bottom="0.25" header="0.25" footer="0.25"/>
  <pageSetup blackAndWhite="1" horizontalDpi="300" verticalDpi="300" orientation="landscape" scale="90" r:id="rId2"/>
  <headerFooter alignWithMargins="0">
    <oddHeader>&amp;L&amp;24&amp;USUMMARY OF PATIENT CARE COSTS</oddHeader>
    <oddFooter>&amp;CPage &amp;P</oddFooter>
  </headerFooter>
  <colBreaks count="1" manualBreakCount="1">
    <brk id="14" max="65535" man="1"/>
  </colBreaks>
  <drawing r:id="rId1"/>
</worksheet>
</file>

<file path=xl/worksheets/sheet12.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5.421875" style="0" customWidth="1"/>
    <col min="2" max="2" width="22.8515625" style="0" customWidth="1"/>
    <col min="3" max="3" width="12.28125" style="0" customWidth="1"/>
    <col min="4" max="5" width="12.00390625" style="0" customWidth="1"/>
    <col min="6" max="6" width="11.7109375" style="0" customWidth="1"/>
    <col min="7" max="7" width="12.00390625" style="0" customWidth="1"/>
    <col min="8" max="8" width="12.7109375" style="0" customWidth="1"/>
    <col min="9" max="9" width="13.140625" style="0" customWidth="1"/>
    <col min="10" max="10" width="15.28125" style="0" customWidth="1"/>
  </cols>
  <sheetData>
    <row r="1" spans="1:6" ht="25.5">
      <c r="A1" s="131" t="s">
        <v>158</v>
      </c>
      <c r="B1" s="8"/>
      <c r="C1" s="8"/>
      <c r="D1" s="8"/>
      <c r="E1" s="8"/>
      <c r="F1" s="8"/>
    </row>
    <row r="6" ht="12.75">
      <c r="B6" s="8" t="str">
        <f>+SUMMARY!$B$2</f>
        <v>**</v>
      </c>
    </row>
    <row r="7" ht="12.75">
      <c r="B7" s="8" t="str">
        <f>+SUMMARY!$B$3</f>
        <v>**</v>
      </c>
    </row>
    <row r="9" spans="1:10" ht="12.75">
      <c r="A9" s="57"/>
      <c r="B9" s="50" t="s">
        <v>159</v>
      </c>
      <c r="C9" s="16" t="s">
        <v>109</v>
      </c>
      <c r="D9" s="16" t="s">
        <v>110</v>
      </c>
      <c r="E9" s="16" t="s">
        <v>111</v>
      </c>
      <c r="F9" s="16" t="s">
        <v>112</v>
      </c>
      <c r="G9" s="16" t="s">
        <v>113</v>
      </c>
      <c r="H9" s="16" t="s">
        <v>114</v>
      </c>
      <c r="I9" s="16" t="s">
        <v>115</v>
      </c>
      <c r="J9" s="16" t="s">
        <v>9</v>
      </c>
    </row>
    <row r="10" spans="1:10" ht="12.75">
      <c r="A10" s="25" t="s">
        <v>145</v>
      </c>
      <c r="C10" s="61">
        <v>0</v>
      </c>
      <c r="D10" s="44">
        <v>0</v>
      </c>
      <c r="E10" s="3">
        <v>0</v>
      </c>
      <c r="F10" s="44">
        <v>0</v>
      </c>
      <c r="G10" s="3">
        <v>0</v>
      </c>
      <c r="H10" s="44">
        <v>0</v>
      </c>
      <c r="I10" s="3">
        <v>0</v>
      </c>
      <c r="J10" s="26">
        <f>SUM(C10:I10)</f>
        <v>0</v>
      </c>
    </row>
    <row r="11" spans="1:10" ht="12.75">
      <c r="A11" s="25" t="s">
        <v>146</v>
      </c>
      <c r="C11" s="151">
        <v>0</v>
      </c>
      <c r="D11" s="152">
        <v>0</v>
      </c>
      <c r="E11" s="21">
        <v>0</v>
      </c>
      <c r="F11" s="152">
        <v>0</v>
      </c>
      <c r="G11" s="21">
        <v>0</v>
      </c>
      <c r="H11" s="152">
        <v>0</v>
      </c>
      <c r="I11" s="21">
        <v>0</v>
      </c>
      <c r="J11" s="153">
        <f aca="true" t="shared" si="0" ref="J11:J19">SUM(C11:I11)</f>
        <v>0</v>
      </c>
    </row>
    <row r="12" spans="1:10" ht="12.75">
      <c r="A12" s="25" t="s">
        <v>147</v>
      </c>
      <c r="C12" s="151">
        <v>0</v>
      </c>
      <c r="D12" s="152">
        <v>0</v>
      </c>
      <c r="E12" s="21">
        <v>0</v>
      </c>
      <c r="F12" s="152">
        <v>0</v>
      </c>
      <c r="G12" s="21">
        <v>0</v>
      </c>
      <c r="H12" s="152">
        <v>0</v>
      </c>
      <c r="I12" s="21">
        <v>0</v>
      </c>
      <c r="J12" s="153">
        <f t="shared" si="0"/>
        <v>0</v>
      </c>
    </row>
    <row r="13" spans="1:10" ht="12.75">
      <c r="A13" s="25" t="s">
        <v>148</v>
      </c>
      <c r="C13" s="151">
        <v>0</v>
      </c>
      <c r="D13" s="152">
        <v>0</v>
      </c>
      <c r="E13" s="21">
        <v>0</v>
      </c>
      <c r="F13" s="152">
        <v>0</v>
      </c>
      <c r="G13" s="21">
        <v>0</v>
      </c>
      <c r="H13" s="152">
        <v>0</v>
      </c>
      <c r="I13" s="21">
        <v>0</v>
      </c>
      <c r="J13" s="153">
        <f t="shared" si="0"/>
        <v>0</v>
      </c>
    </row>
    <row r="14" spans="1:10" ht="12.75">
      <c r="A14" s="25" t="s">
        <v>149</v>
      </c>
      <c r="C14" s="151">
        <v>0</v>
      </c>
      <c r="D14" s="152">
        <v>0</v>
      </c>
      <c r="E14" s="21">
        <v>0</v>
      </c>
      <c r="F14" s="152">
        <v>0</v>
      </c>
      <c r="G14" s="21">
        <v>0</v>
      </c>
      <c r="H14" s="152">
        <v>0</v>
      </c>
      <c r="I14" s="21">
        <v>0</v>
      </c>
      <c r="J14" s="153">
        <f t="shared" si="0"/>
        <v>0</v>
      </c>
    </row>
    <row r="15" spans="1:10" ht="12.75">
      <c r="A15" s="25" t="s">
        <v>150</v>
      </c>
      <c r="C15" s="151">
        <v>0</v>
      </c>
      <c r="D15" s="152">
        <v>0</v>
      </c>
      <c r="E15" s="21">
        <v>0</v>
      </c>
      <c r="F15" s="152">
        <v>0</v>
      </c>
      <c r="G15" s="21">
        <v>0</v>
      </c>
      <c r="H15" s="152">
        <v>0</v>
      </c>
      <c r="I15" s="21">
        <v>0</v>
      </c>
      <c r="J15" s="153">
        <f t="shared" si="0"/>
        <v>0</v>
      </c>
    </row>
    <row r="16" spans="1:10" ht="12.75">
      <c r="A16" s="25" t="s">
        <v>151</v>
      </c>
      <c r="C16" s="151">
        <v>0</v>
      </c>
      <c r="D16" s="152">
        <v>0</v>
      </c>
      <c r="E16" s="21">
        <v>0</v>
      </c>
      <c r="F16" s="152">
        <v>0</v>
      </c>
      <c r="G16" s="21">
        <v>0</v>
      </c>
      <c r="H16" s="152">
        <v>0</v>
      </c>
      <c r="I16" s="21">
        <v>0</v>
      </c>
      <c r="J16" s="153">
        <f t="shared" si="0"/>
        <v>0</v>
      </c>
    </row>
    <row r="17" spans="1:10" ht="12.75">
      <c r="A17" s="25" t="s">
        <v>152</v>
      </c>
      <c r="C17" s="151">
        <v>0</v>
      </c>
      <c r="D17" s="152">
        <v>0</v>
      </c>
      <c r="E17" s="21">
        <v>0</v>
      </c>
      <c r="F17" s="152">
        <v>0</v>
      </c>
      <c r="G17" s="21">
        <v>0</v>
      </c>
      <c r="H17" s="152">
        <v>0</v>
      </c>
      <c r="I17" s="21">
        <v>0</v>
      </c>
      <c r="J17" s="153">
        <f t="shared" si="0"/>
        <v>0</v>
      </c>
    </row>
    <row r="18" spans="1:10" ht="12.75">
      <c r="A18" s="25" t="s">
        <v>153</v>
      </c>
      <c r="C18" s="151">
        <v>0</v>
      </c>
      <c r="D18" s="152">
        <v>0</v>
      </c>
      <c r="E18" s="21">
        <v>0</v>
      </c>
      <c r="F18" s="152">
        <v>0</v>
      </c>
      <c r="G18" s="21">
        <v>0</v>
      </c>
      <c r="H18" s="152">
        <v>0</v>
      </c>
      <c r="I18" s="21">
        <v>0</v>
      </c>
      <c r="J18" s="153">
        <f t="shared" si="0"/>
        <v>0</v>
      </c>
    </row>
    <row r="19" spans="1:10" ht="12.75">
      <c r="A19" s="85" t="s">
        <v>154</v>
      </c>
      <c r="B19" s="57"/>
      <c r="C19" s="151">
        <v>0</v>
      </c>
      <c r="D19" s="158">
        <v>0</v>
      </c>
      <c r="E19" s="21">
        <v>0</v>
      </c>
      <c r="F19" s="158">
        <v>0</v>
      </c>
      <c r="G19" s="21">
        <v>0</v>
      </c>
      <c r="H19" s="158">
        <v>0</v>
      </c>
      <c r="I19" s="21">
        <v>0</v>
      </c>
      <c r="J19" s="153">
        <f t="shared" si="0"/>
        <v>0</v>
      </c>
    </row>
    <row r="20" spans="1:10" ht="12.75">
      <c r="A20" s="24"/>
      <c r="B20" s="11" t="s">
        <v>160</v>
      </c>
      <c r="C20" s="26">
        <f aca="true" t="shared" si="1" ref="C20:J20">SUM(C10:C19)</f>
        <v>0</v>
      </c>
      <c r="D20" s="26">
        <f t="shared" si="1"/>
        <v>0</v>
      </c>
      <c r="E20" s="26">
        <f t="shared" si="1"/>
        <v>0</v>
      </c>
      <c r="F20" s="26">
        <f t="shared" si="1"/>
        <v>0</v>
      </c>
      <c r="G20" s="26">
        <f t="shared" si="1"/>
        <v>0</v>
      </c>
      <c r="H20" s="26">
        <f t="shared" si="1"/>
        <v>0</v>
      </c>
      <c r="I20" s="26">
        <f t="shared" si="1"/>
        <v>0</v>
      </c>
      <c r="J20" s="26">
        <f t="shared" si="1"/>
        <v>0</v>
      </c>
    </row>
  </sheetData>
  <printOptions/>
  <pageMargins left="0.5" right="0.5" top="0" bottom="0" header="0" footer="0.5"/>
  <pageSetup blackAndWhite="1" horizontalDpi="300" verticalDpi="300" orientation="landscape" scale="95"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25.5">
      <c r="A1" s="131" t="s">
        <v>161</v>
      </c>
    </row>
    <row r="2" ht="12.75">
      <c r="A2" s="8" t="str">
        <f>+SUMMARY!$B$2</f>
        <v>**</v>
      </c>
    </row>
    <row r="3" ht="12.75">
      <c r="A3" s="8" t="str">
        <f>+SUMMARY!$B$3</f>
        <v>**</v>
      </c>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3"/>
  <sheetViews>
    <sheetView workbookViewId="0" topLeftCell="A1">
      <selection activeCell="A5" sqref="A5"/>
    </sheetView>
  </sheetViews>
  <sheetFormatPr defaultColWidth="9.140625" defaultRowHeight="12.75"/>
  <sheetData>
    <row r="1" ht="25.5">
      <c r="A1" s="131" t="s">
        <v>162</v>
      </c>
    </row>
    <row r="2" ht="12.75">
      <c r="A2" s="8" t="str">
        <f>+SUMMARY!$B$2</f>
        <v>**</v>
      </c>
    </row>
    <row r="3" ht="12.75">
      <c r="A3" s="8" t="str">
        <f>+SUMMARY!$B$3</f>
        <v>**</v>
      </c>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B51"/>
  <sheetViews>
    <sheetView workbookViewId="0" topLeftCell="A1">
      <selection activeCell="A1" sqref="A1"/>
    </sheetView>
  </sheetViews>
  <sheetFormatPr defaultColWidth="9.140625" defaultRowHeight="12.75"/>
  <cols>
    <col min="1" max="1" width="39.421875" style="0" customWidth="1"/>
    <col min="2" max="2" width="6.421875" style="0" customWidth="1"/>
    <col min="3" max="3" width="12.7109375" style="0" customWidth="1"/>
    <col min="4" max="4" width="5.8515625" style="0" customWidth="1"/>
    <col min="5" max="5" width="12.421875" style="0" customWidth="1"/>
    <col min="6" max="6" width="6.00390625" style="0" customWidth="1"/>
    <col min="7" max="7" width="13.00390625" style="0" customWidth="1"/>
    <col min="8" max="8" width="5.8515625" style="0" customWidth="1"/>
    <col min="9" max="9" width="12.7109375" style="0" customWidth="1"/>
    <col min="10" max="10" width="6.00390625" style="0" customWidth="1"/>
    <col min="11" max="11" width="11.57421875" style="0" customWidth="1"/>
    <col min="12" max="12" width="6.00390625" style="0" customWidth="1"/>
    <col min="13" max="13" width="11.8515625" style="0" customWidth="1"/>
    <col min="14" max="14" width="5.57421875" style="0" customWidth="1"/>
    <col min="15" max="15" width="12.7109375" style="0" customWidth="1"/>
    <col min="16" max="16" width="5.8515625" style="0" customWidth="1"/>
    <col min="17" max="17" width="11.7109375" style="0" customWidth="1"/>
  </cols>
  <sheetData>
    <row r="1" spans="1:5" ht="25.5">
      <c r="A1" s="131" t="s">
        <v>1</v>
      </c>
      <c r="B1" s="133"/>
      <c r="C1" s="8"/>
      <c r="D1" s="8"/>
      <c r="E1" s="8"/>
    </row>
    <row r="2" spans="1:2" ht="20.25">
      <c r="A2" s="186" t="s">
        <v>163</v>
      </c>
      <c r="B2" t="s">
        <v>165</v>
      </c>
    </row>
    <row r="3" spans="1:2" ht="15.75">
      <c r="A3" s="187" t="s">
        <v>164</v>
      </c>
      <c r="B3" t="s">
        <v>165</v>
      </c>
    </row>
    <row r="4" spans="3:17" ht="12.75">
      <c r="C4" t="s">
        <v>2</v>
      </c>
      <c r="E4" t="s">
        <v>3</v>
      </c>
      <c r="G4" t="s">
        <v>4</v>
      </c>
      <c r="I4" t="s">
        <v>5</v>
      </c>
      <c r="K4" t="s">
        <v>6</v>
      </c>
      <c r="M4" t="s">
        <v>7</v>
      </c>
      <c r="O4" t="s">
        <v>8</v>
      </c>
      <c r="P4" s="57"/>
      <c r="Q4" s="5" t="s">
        <v>9</v>
      </c>
    </row>
    <row r="5" spans="1:17" ht="12.75">
      <c r="A5" s="171" t="s">
        <v>166</v>
      </c>
      <c r="B5" s="36"/>
      <c r="C5" s="123">
        <f>DATE(2000,1,1)</f>
        <v>36526</v>
      </c>
      <c r="D5" s="62"/>
      <c r="E5" s="124">
        <f>+C7+1</f>
        <v>36892</v>
      </c>
      <c r="F5" s="62"/>
      <c r="G5" s="124">
        <f>+E7+1</f>
        <v>37257</v>
      </c>
      <c r="H5" s="62"/>
      <c r="I5" s="124">
        <f>+G7+1</f>
        <v>37622</v>
      </c>
      <c r="J5" s="62"/>
      <c r="K5" s="124">
        <f>+I7+1</f>
        <v>37987</v>
      </c>
      <c r="L5" s="62"/>
      <c r="M5" s="124">
        <f>+K7+1</f>
        <v>38353</v>
      </c>
      <c r="N5" s="62"/>
      <c r="O5" s="124">
        <f>+M7+1</f>
        <v>38718</v>
      </c>
      <c r="P5" s="181"/>
      <c r="Q5" s="107"/>
    </row>
    <row r="6" spans="1:17" ht="12.75">
      <c r="A6" s="122"/>
      <c r="B6" s="32"/>
      <c r="C6" s="9" t="s">
        <v>10</v>
      </c>
      <c r="D6" s="8"/>
      <c r="E6" s="9" t="s">
        <v>10</v>
      </c>
      <c r="F6" s="8"/>
      <c r="G6" s="9" t="s">
        <v>10</v>
      </c>
      <c r="H6" s="8"/>
      <c r="I6" s="9" t="s">
        <v>10</v>
      </c>
      <c r="J6" s="8"/>
      <c r="K6" s="9" t="s">
        <v>10</v>
      </c>
      <c r="L6" s="8"/>
      <c r="M6" s="9" t="s">
        <v>10</v>
      </c>
      <c r="N6" s="8"/>
      <c r="O6" s="9" t="s">
        <v>10</v>
      </c>
      <c r="P6" s="9"/>
      <c r="Q6" s="184"/>
    </row>
    <row r="7" spans="1:17" ht="12.75">
      <c r="A7" s="56"/>
      <c r="B7" s="77"/>
      <c r="C7" s="125">
        <f>+C5+365</f>
        <v>36891</v>
      </c>
      <c r="D7" s="50"/>
      <c r="E7" s="125">
        <f>+E5+364</f>
        <v>37256</v>
      </c>
      <c r="F7" s="57"/>
      <c r="G7" s="125">
        <f>+G5+364</f>
        <v>37621</v>
      </c>
      <c r="H7" s="57"/>
      <c r="I7" s="125">
        <f>+I5+364</f>
        <v>37986</v>
      </c>
      <c r="J7" s="57"/>
      <c r="K7" s="125">
        <f>+K5+365</f>
        <v>38352</v>
      </c>
      <c r="L7" s="57"/>
      <c r="M7" s="125">
        <f>+M5+364</f>
        <v>38717</v>
      </c>
      <c r="N7" s="57"/>
      <c r="O7" s="125">
        <f>+O5+364</f>
        <v>39082</v>
      </c>
      <c r="P7" s="125"/>
      <c r="Q7" s="182"/>
    </row>
    <row r="8" spans="1:49" ht="12.75">
      <c r="A8" s="11" t="s">
        <v>11</v>
      </c>
      <c r="B8" s="29"/>
      <c r="C8" s="3">
        <f>+'LABOR - Percent of Effort'!H39</f>
        <v>0</v>
      </c>
      <c r="D8" s="3"/>
      <c r="E8" s="3">
        <f>+'LABOR - Percent of Effort'!N39</f>
        <v>0</v>
      </c>
      <c r="F8" s="3"/>
      <c r="G8" s="3">
        <f>+'LABOR - Percent of Effort'!T39</f>
        <v>0</v>
      </c>
      <c r="H8" s="3"/>
      <c r="I8" s="3">
        <f>+'LABOR - Percent of Effort'!Z39</f>
        <v>0</v>
      </c>
      <c r="J8" s="3"/>
      <c r="K8" s="3">
        <f>+'LABOR - Percent of Effort'!AF39</f>
        <v>0</v>
      </c>
      <c r="L8" s="3"/>
      <c r="M8" s="3">
        <f>+'LABOR - Percent of Effort'!AL39</f>
        <v>0</v>
      </c>
      <c r="N8" s="3"/>
      <c r="O8" s="3">
        <f>+'LABOR - Percent of Effort'!AR39</f>
        <v>0</v>
      </c>
      <c r="P8" s="3"/>
      <c r="Q8" s="3">
        <f>+O8+M8+K8+I8+G8+E8+C8</f>
        <v>0</v>
      </c>
      <c r="S8" s="29"/>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ht="12.75">
      <c r="A9" s="20" t="s">
        <v>12</v>
      </c>
      <c r="B9" s="29"/>
      <c r="C9" s="21">
        <f>+'LABOR - Percent of Effort'!J39</f>
        <v>0</v>
      </c>
      <c r="D9" s="21"/>
      <c r="E9" s="21">
        <f>+'LABOR - Percent of Effort'!P39</f>
        <v>0</v>
      </c>
      <c r="F9" s="21"/>
      <c r="G9" s="21">
        <f>+'LABOR - Percent of Effort'!V39</f>
        <v>0</v>
      </c>
      <c r="H9" s="21"/>
      <c r="I9" s="21">
        <f>+'LABOR - Percent of Effort'!AB39</f>
        <v>0</v>
      </c>
      <c r="J9" s="21"/>
      <c r="K9" s="21">
        <f>+'LABOR - Percent of Effort'!AH39</f>
        <v>0</v>
      </c>
      <c r="L9" s="21"/>
      <c r="M9" s="21">
        <f>+'LABOR - Percent of Effort'!AN39</f>
        <v>0</v>
      </c>
      <c r="N9" s="21"/>
      <c r="O9" s="21">
        <f>+'LABOR - Percent of Effort'!AT39</f>
        <v>0</v>
      </c>
      <c r="P9" s="21"/>
      <c r="Q9" s="21">
        <f>+O9+M9+K9+I9+G9+E9+C9</f>
        <v>0</v>
      </c>
      <c r="S9" s="30"/>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2.75">
      <c r="A10" s="11" t="s">
        <v>13</v>
      </c>
      <c r="B10" s="29"/>
      <c r="C10" s="21">
        <f>+'LABOR - Hourly'!H39</f>
        <v>0</v>
      </c>
      <c r="D10" s="21"/>
      <c r="E10" s="21">
        <f>+'LABOR - Hourly'!N39</f>
        <v>0</v>
      </c>
      <c r="F10" s="21"/>
      <c r="G10" s="21">
        <f>+'LABOR - Hourly'!T39</f>
        <v>0</v>
      </c>
      <c r="H10" s="21"/>
      <c r="I10" s="21">
        <f>+'LABOR - Hourly'!Z39</f>
        <v>0</v>
      </c>
      <c r="J10" s="21"/>
      <c r="K10" s="21">
        <f>+'LABOR - Hourly'!AF39</f>
        <v>0</v>
      </c>
      <c r="L10" s="21"/>
      <c r="M10" s="21">
        <f>+'LABOR - Hourly'!AL39</f>
        <v>0</v>
      </c>
      <c r="N10" s="21"/>
      <c r="O10" s="21">
        <f>+'LABOR - Hourly'!AR39</f>
        <v>0</v>
      </c>
      <c r="P10" s="21"/>
      <c r="Q10" s="21">
        <f>+O10+M10+K10+I10+G10+E10+C10</f>
        <v>0</v>
      </c>
      <c r="S10" s="29"/>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19" ht="12.75">
      <c r="A11" s="20" t="s">
        <v>14</v>
      </c>
      <c r="B11" s="30"/>
      <c r="C11" s="143">
        <f>+'LABOR - Hourly'!J39</f>
        <v>0</v>
      </c>
      <c r="D11" s="21"/>
      <c r="E11" s="143">
        <f>+'LABOR - Hourly'!P39</f>
        <v>0</v>
      </c>
      <c r="F11" s="21"/>
      <c r="G11" s="143">
        <f>+'LABOR - Hourly'!V39</f>
        <v>0</v>
      </c>
      <c r="H11" s="21"/>
      <c r="I11" s="143">
        <f>+'LABOR - Hourly'!AB39</f>
        <v>0</v>
      </c>
      <c r="J11" s="21"/>
      <c r="K11" s="143">
        <f>+'LABOR - Hourly'!AH39</f>
        <v>0</v>
      </c>
      <c r="L11" s="21"/>
      <c r="M11" s="143">
        <f>+'LABOR - Hourly'!AN39</f>
        <v>0</v>
      </c>
      <c r="N11" s="21"/>
      <c r="O11" s="143">
        <f>+'LABOR - Hourly'!AT39</f>
        <v>0</v>
      </c>
      <c r="Q11" s="143">
        <f aca="true" t="shared" si="0" ref="Q11:Q22">+O11+M11+K11+I11+G11+E11+C11</f>
        <v>0</v>
      </c>
      <c r="S11" s="30"/>
    </row>
    <row r="12" spans="1:54" ht="13.5" thickBot="1">
      <c r="A12" s="30" t="s">
        <v>167</v>
      </c>
      <c r="B12" s="30"/>
      <c r="C12" s="180">
        <f>SUM(C8:C11)</f>
        <v>0</v>
      </c>
      <c r="D12" s="3"/>
      <c r="E12" s="180">
        <f>SUM(E8:E11)</f>
        <v>0</v>
      </c>
      <c r="F12" s="3"/>
      <c r="G12" s="180">
        <f>SUM(G8:G11)</f>
        <v>0</v>
      </c>
      <c r="H12" s="3"/>
      <c r="I12" s="180">
        <f>SUM(I8:I11)</f>
        <v>0</v>
      </c>
      <c r="J12" s="3"/>
      <c r="K12" s="180">
        <f>SUM(K8:K11)</f>
        <v>0</v>
      </c>
      <c r="L12" s="3"/>
      <c r="M12" s="180">
        <f>SUM(M8:M11)</f>
        <v>0</v>
      </c>
      <c r="N12" s="3"/>
      <c r="O12" s="180">
        <f>SUM(O8:O11)</f>
        <v>0</v>
      </c>
      <c r="Q12" s="180">
        <f>SUM(Q8:Q11)</f>
        <v>0</v>
      </c>
      <c r="R12" s="3"/>
      <c r="S12" s="154"/>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19" ht="13.5" thickTop="1">
      <c r="A13" s="11"/>
      <c r="B13" s="29"/>
      <c r="C13" s="3"/>
      <c r="D13" s="3"/>
      <c r="E13" s="3"/>
      <c r="F13" s="3"/>
      <c r="G13" s="3"/>
      <c r="H13" s="3"/>
      <c r="I13" s="3"/>
      <c r="J13" s="3"/>
      <c r="K13" s="3"/>
      <c r="L13" s="3"/>
      <c r="M13" s="3"/>
      <c r="N13" s="3"/>
      <c r="O13" s="3"/>
      <c r="P13" s="3"/>
      <c r="Q13" s="3"/>
      <c r="S13" s="29"/>
    </row>
    <row r="14" spans="1:19" ht="12.75">
      <c r="A14" s="11" t="s">
        <v>170</v>
      </c>
      <c r="B14" s="185">
        <v>0</v>
      </c>
      <c r="C14" s="3">
        <f>ROUND(C12*B14,0)</f>
        <v>0</v>
      </c>
      <c r="D14" s="3"/>
      <c r="E14" s="3">
        <f>ROUND(E12*D14,0)</f>
        <v>0</v>
      </c>
      <c r="F14" s="3"/>
      <c r="G14" s="3">
        <f>ROUND(G12*F14,0)</f>
        <v>0</v>
      </c>
      <c r="H14" s="3"/>
      <c r="I14" s="3">
        <f>ROUND(I12*H14,0)</f>
        <v>0</v>
      </c>
      <c r="J14" s="3"/>
      <c r="K14" s="3">
        <f>ROUND(K12*J14,0)</f>
        <v>0</v>
      </c>
      <c r="L14" s="3"/>
      <c r="M14" s="3">
        <f>ROUND(M12*L14,0)</f>
        <v>0</v>
      </c>
      <c r="N14" s="3"/>
      <c r="O14" s="3">
        <f>ROUND(O12*N14,0)</f>
        <v>0</v>
      </c>
      <c r="P14" s="3"/>
      <c r="Q14" s="3">
        <f>+O14+M14+K14+I14+G14+E14+C14</f>
        <v>0</v>
      </c>
      <c r="S14" s="29"/>
    </row>
    <row r="15" spans="1:19" ht="12.75">
      <c r="A15" s="11"/>
      <c r="B15" s="29"/>
      <c r="C15" s="3"/>
      <c r="D15" s="3"/>
      <c r="E15" s="3"/>
      <c r="F15" s="3"/>
      <c r="G15" s="3"/>
      <c r="H15" s="3"/>
      <c r="I15" s="3"/>
      <c r="J15" s="3"/>
      <c r="K15" s="3"/>
      <c r="L15" s="3"/>
      <c r="M15" s="3"/>
      <c r="N15" s="3"/>
      <c r="O15" s="3"/>
      <c r="P15" s="3"/>
      <c r="Q15" s="3"/>
      <c r="S15" s="29"/>
    </row>
    <row r="16" spans="1:19" ht="12.75">
      <c r="A16" s="11" t="s">
        <v>15</v>
      </c>
      <c r="B16" s="29"/>
      <c r="C16" s="3">
        <f>+Materials!E39</f>
        <v>0</v>
      </c>
      <c r="D16" s="3"/>
      <c r="E16" s="3">
        <f>+Materials!H39</f>
        <v>0</v>
      </c>
      <c r="F16" s="3"/>
      <c r="G16" s="3">
        <f>+Materials!K39</f>
        <v>0</v>
      </c>
      <c r="H16" s="3"/>
      <c r="I16" s="3">
        <f>+Materials!N39</f>
        <v>0</v>
      </c>
      <c r="J16" s="3"/>
      <c r="K16" s="3">
        <f>+Materials!Q39</f>
        <v>0</v>
      </c>
      <c r="L16" s="3"/>
      <c r="M16" s="3">
        <f>+Materials!T39</f>
        <v>0</v>
      </c>
      <c r="N16" s="3"/>
      <c r="O16" s="3">
        <f>+Materials!W39</f>
        <v>0</v>
      </c>
      <c r="P16" s="3"/>
      <c r="Q16" s="3">
        <f t="shared" si="0"/>
        <v>0</v>
      </c>
      <c r="R16" s="3"/>
      <c r="S16" s="29"/>
    </row>
    <row r="17" spans="1:19" ht="12.75">
      <c r="A17" s="11" t="s">
        <v>16</v>
      </c>
      <c r="B17" s="29"/>
      <c r="C17" s="21">
        <f>+Travel!B46</f>
        <v>0</v>
      </c>
      <c r="D17" s="21"/>
      <c r="E17" s="21">
        <f>+Travel!C46</f>
        <v>0</v>
      </c>
      <c r="F17" s="21"/>
      <c r="G17" s="21">
        <f>+Travel!D46</f>
        <v>0</v>
      </c>
      <c r="H17" s="21"/>
      <c r="I17" s="21">
        <f>+Travel!E46</f>
        <v>0</v>
      </c>
      <c r="J17" s="21"/>
      <c r="K17" s="21">
        <f>+Travel!F46</f>
        <v>0</v>
      </c>
      <c r="L17" s="21"/>
      <c r="M17" s="21">
        <f>+Travel!G46</f>
        <v>0</v>
      </c>
      <c r="N17" s="146"/>
      <c r="O17" s="21">
        <f>+Travel!H46</f>
        <v>0</v>
      </c>
      <c r="P17" s="21"/>
      <c r="Q17" s="21">
        <f t="shared" si="0"/>
        <v>0</v>
      </c>
      <c r="R17" s="21"/>
      <c r="S17" s="29"/>
    </row>
    <row r="18" spans="1:19" ht="12.75">
      <c r="A18" s="11" t="s">
        <v>17</v>
      </c>
      <c r="B18" s="29"/>
      <c r="C18" s="21">
        <f>+Equipment!E41</f>
        <v>0</v>
      </c>
      <c r="D18" s="21"/>
      <c r="E18" s="21">
        <f>+Equipment!H41</f>
        <v>0</v>
      </c>
      <c r="F18" s="21"/>
      <c r="G18" s="21">
        <f>+Equipment!K41</f>
        <v>0</v>
      </c>
      <c r="H18" s="21"/>
      <c r="I18" s="21">
        <f>+Equipment!N41</f>
        <v>0</v>
      </c>
      <c r="J18" s="21"/>
      <c r="K18" s="21">
        <f>+Equipment!Q41</f>
        <v>0</v>
      </c>
      <c r="L18" s="21"/>
      <c r="M18" s="21">
        <f>+Equipment!T41</f>
        <v>0</v>
      </c>
      <c r="N18" s="21"/>
      <c r="O18" s="21">
        <f>+Equipment!W41</f>
        <v>0</v>
      </c>
      <c r="P18" s="21"/>
      <c r="Q18" s="21">
        <f t="shared" si="0"/>
        <v>0</v>
      </c>
      <c r="R18" s="21"/>
      <c r="S18" s="29"/>
    </row>
    <row r="19" spans="1:19" ht="12.75">
      <c r="A19" s="11" t="s">
        <v>18</v>
      </c>
      <c r="B19" s="29"/>
      <c r="C19" s="21">
        <f>+Consultants!G19</f>
        <v>0</v>
      </c>
      <c r="D19" s="21"/>
      <c r="E19" s="21">
        <f>+Consultants!L19</f>
        <v>0</v>
      </c>
      <c r="F19" s="21"/>
      <c r="G19" s="21">
        <f>+Consultants!Q19</f>
        <v>0</v>
      </c>
      <c r="H19" s="21"/>
      <c r="I19" s="21">
        <f>+Consultants!G35</f>
        <v>0</v>
      </c>
      <c r="J19" s="21"/>
      <c r="K19" s="21">
        <f>+Consultants!L35</f>
        <v>0</v>
      </c>
      <c r="L19" s="21"/>
      <c r="M19" s="21">
        <f>+Consultants!G50</f>
        <v>0</v>
      </c>
      <c r="N19" s="21"/>
      <c r="O19" s="21">
        <f>+Consultants!L50</f>
        <v>0</v>
      </c>
      <c r="P19" s="21"/>
      <c r="Q19" s="21">
        <f t="shared" si="0"/>
        <v>0</v>
      </c>
      <c r="R19" s="21"/>
      <c r="S19" s="29"/>
    </row>
    <row r="20" spans="1:19" ht="12.75">
      <c r="A20" s="20" t="s">
        <v>19</v>
      </c>
      <c r="B20" s="30"/>
      <c r="C20" s="21">
        <f>+'Other Direct'!E39</f>
        <v>0</v>
      </c>
      <c r="D20" s="21"/>
      <c r="E20" s="21">
        <f>+'Other Direct'!H39</f>
        <v>0</v>
      </c>
      <c r="F20" s="21"/>
      <c r="G20" s="21">
        <f>+'Other Direct'!K39</f>
        <v>0</v>
      </c>
      <c r="H20" s="21"/>
      <c r="I20" s="21">
        <f>+'Other Direct'!N39</f>
        <v>0</v>
      </c>
      <c r="J20" s="21"/>
      <c r="K20" s="21">
        <f>+'Other Direct'!Q39</f>
        <v>0</v>
      </c>
      <c r="L20" s="21"/>
      <c r="M20" s="21">
        <f>+'Other Direct'!T39</f>
        <v>0</v>
      </c>
      <c r="N20" s="21"/>
      <c r="O20" s="21">
        <f>+'Other Direct'!W39</f>
        <v>0</v>
      </c>
      <c r="P20" s="21"/>
      <c r="Q20" s="21">
        <f t="shared" si="0"/>
        <v>0</v>
      </c>
      <c r="R20" s="21"/>
      <c r="S20" s="30"/>
    </row>
    <row r="21" spans="1:19" ht="12.75">
      <c r="A21" s="11" t="s">
        <v>20</v>
      </c>
      <c r="B21" s="29"/>
      <c r="C21" s="21">
        <f>+'Patient Care'!E39</f>
        <v>0</v>
      </c>
      <c r="D21" s="21"/>
      <c r="E21" s="21">
        <f>+'Patient Care'!H39</f>
        <v>0</v>
      </c>
      <c r="F21" s="21"/>
      <c r="G21" s="21">
        <f>+'Patient Care'!K39</f>
        <v>0</v>
      </c>
      <c r="H21" s="21"/>
      <c r="I21" s="21">
        <f>+'Patient Care'!N39</f>
        <v>0</v>
      </c>
      <c r="J21" s="21"/>
      <c r="K21" s="21">
        <f>+'Patient Care'!Q39</f>
        <v>0</v>
      </c>
      <c r="L21" s="21"/>
      <c r="M21" s="21">
        <f>+'Patient Care'!T39</f>
        <v>0</v>
      </c>
      <c r="N21" s="21"/>
      <c r="O21" s="21">
        <f>+'Patient Care'!W39</f>
        <v>0</v>
      </c>
      <c r="P21" s="21"/>
      <c r="Q21" s="21">
        <f t="shared" si="0"/>
        <v>0</v>
      </c>
      <c r="R21" s="21"/>
      <c r="S21" s="29"/>
    </row>
    <row r="22" spans="1:19" ht="12.75">
      <c r="A22" s="20" t="s">
        <v>21</v>
      </c>
      <c r="B22" s="30"/>
      <c r="C22" s="143">
        <f>+Subcontracts!C20</f>
        <v>0</v>
      </c>
      <c r="D22" s="21"/>
      <c r="E22" s="143">
        <f>+Subcontracts!D20</f>
        <v>0</v>
      </c>
      <c r="F22" s="21"/>
      <c r="G22" s="143">
        <f>+Subcontracts!E20</f>
        <v>0</v>
      </c>
      <c r="H22" s="21"/>
      <c r="I22" s="143">
        <f>+Subcontracts!F20</f>
        <v>0</v>
      </c>
      <c r="J22" s="21"/>
      <c r="K22" s="143">
        <f>+Subcontracts!G20</f>
        <v>0</v>
      </c>
      <c r="L22" s="21"/>
      <c r="M22" s="143">
        <f>+Subcontracts!H20</f>
        <v>0</v>
      </c>
      <c r="N22" s="21"/>
      <c r="O22" s="143">
        <f>+Subcontracts!I20</f>
        <v>0</v>
      </c>
      <c r="Q22" s="143">
        <f t="shared" si="0"/>
        <v>0</v>
      </c>
      <c r="R22" s="21"/>
      <c r="S22" s="30"/>
    </row>
    <row r="23" spans="1:19" ht="13.5" thickBot="1">
      <c r="A23" s="11" t="s">
        <v>169</v>
      </c>
      <c r="B23" s="29"/>
      <c r="C23" s="180">
        <f>SUM(C16:C22)</f>
        <v>0</v>
      </c>
      <c r="D23" s="3"/>
      <c r="E23" s="180">
        <f>SUM(E16:E22)</f>
        <v>0</v>
      </c>
      <c r="F23" s="3"/>
      <c r="G23" s="180">
        <f>SUM(G16:G22)</f>
        <v>0</v>
      </c>
      <c r="H23" s="3"/>
      <c r="I23" s="180">
        <f>SUM(I16:I22)</f>
        <v>0</v>
      </c>
      <c r="J23" s="3"/>
      <c r="K23" s="180">
        <f>SUM(K16:K22)</f>
        <v>0</v>
      </c>
      <c r="L23" s="3"/>
      <c r="M23" s="180">
        <f>SUM(M16:M22)</f>
        <v>0</v>
      </c>
      <c r="O23" s="180">
        <f>SUM(O16:O22)</f>
        <v>0</v>
      </c>
      <c r="Q23" s="180">
        <f>SUM(Q16:Q22)</f>
        <v>0</v>
      </c>
      <c r="R23" s="3"/>
      <c r="S23" s="29"/>
    </row>
    <row r="24" spans="1:19" ht="13.5" thickTop="1">
      <c r="A24" s="11"/>
      <c r="B24" s="29"/>
      <c r="C24" s="27"/>
      <c r="D24" s="3"/>
      <c r="E24" s="27"/>
      <c r="F24" s="3"/>
      <c r="G24" s="27"/>
      <c r="H24" s="3"/>
      <c r="I24" s="27"/>
      <c r="J24" s="3"/>
      <c r="K24" s="27"/>
      <c r="L24" s="3"/>
      <c r="M24" s="27"/>
      <c r="O24" s="27"/>
      <c r="Q24" s="27"/>
      <c r="R24" s="3"/>
      <c r="S24" s="29"/>
    </row>
    <row r="25" spans="1:19" ht="12.75">
      <c r="A25" s="191" t="s">
        <v>175</v>
      </c>
      <c r="B25" s="29"/>
      <c r="C25" s="27">
        <f>C12+C14+C23</f>
        <v>0</v>
      </c>
      <c r="D25" s="3"/>
      <c r="E25" s="27">
        <f>E12+E14+E23</f>
        <v>0</v>
      </c>
      <c r="F25" s="3"/>
      <c r="G25" s="27">
        <f>G12+G14+G23</f>
        <v>0</v>
      </c>
      <c r="H25" s="3"/>
      <c r="I25" s="27">
        <f>I12+I14+I23</f>
        <v>0</v>
      </c>
      <c r="J25" s="3"/>
      <c r="K25" s="27">
        <f>K12+K14+K23</f>
        <v>0</v>
      </c>
      <c r="L25" s="3"/>
      <c r="M25" s="27">
        <f>M12+M14+M23</f>
        <v>0</v>
      </c>
      <c r="O25" s="27">
        <f>O12+O14+O23</f>
        <v>0</v>
      </c>
      <c r="Q25" s="27">
        <f aca="true" t="shared" si="1" ref="Q25:Q30">+O25+M25+K25+I25+G25+E25+C25</f>
        <v>0</v>
      </c>
      <c r="R25" s="3"/>
      <c r="S25" s="29"/>
    </row>
    <row r="26" spans="1:19" ht="12.75">
      <c r="A26" s="179" t="s">
        <v>171</v>
      </c>
      <c r="B26" s="29"/>
      <c r="C26" s="143">
        <v>0</v>
      </c>
      <c r="D26" s="3"/>
      <c r="E26" s="143">
        <v>0</v>
      </c>
      <c r="F26" s="3"/>
      <c r="G26" s="143">
        <v>0</v>
      </c>
      <c r="H26" s="3"/>
      <c r="I26" s="143">
        <v>0</v>
      </c>
      <c r="J26" s="3"/>
      <c r="K26" s="143">
        <v>0</v>
      </c>
      <c r="L26" s="3"/>
      <c r="M26" s="143">
        <v>0</v>
      </c>
      <c r="N26" s="3"/>
      <c r="O26" s="143">
        <v>0</v>
      </c>
      <c r="Q26" s="143">
        <f t="shared" si="1"/>
        <v>0</v>
      </c>
      <c r="R26" s="3"/>
      <c r="S26" s="29"/>
    </row>
    <row r="27" spans="1:19" ht="12.75">
      <c r="A27" s="179" t="s">
        <v>172</v>
      </c>
      <c r="B27" s="29"/>
      <c r="C27" s="3">
        <f>C25-C26</f>
        <v>0</v>
      </c>
      <c r="D27" s="3"/>
      <c r="E27" s="3">
        <f>E25-E26</f>
        <v>0</v>
      </c>
      <c r="F27" s="3"/>
      <c r="G27" s="3">
        <f>G25-G26</f>
        <v>0</v>
      </c>
      <c r="H27" s="3"/>
      <c r="I27" s="3">
        <f>I25-I26</f>
        <v>0</v>
      </c>
      <c r="J27" s="3"/>
      <c r="K27" s="3">
        <f>K25-K26</f>
        <v>0</v>
      </c>
      <c r="L27" s="3"/>
      <c r="M27" s="3">
        <f>M25-M26</f>
        <v>0</v>
      </c>
      <c r="N27" s="3"/>
      <c r="O27" s="3">
        <f>O25-O26</f>
        <v>0</v>
      </c>
      <c r="Q27" s="3">
        <f>Q25-Q26</f>
        <v>0</v>
      </c>
      <c r="R27" s="3"/>
      <c r="S27" s="29"/>
    </row>
    <row r="28" spans="1:19" ht="12.75">
      <c r="A28" s="20" t="s">
        <v>173</v>
      </c>
      <c r="B28" s="185">
        <v>0</v>
      </c>
      <c r="C28" s="143">
        <f>ROUND(C27*B28,0)</f>
        <v>0</v>
      </c>
      <c r="D28" s="185">
        <v>0</v>
      </c>
      <c r="E28" s="143">
        <f>ROUND(E27*D28,0)</f>
        <v>0</v>
      </c>
      <c r="F28" s="185">
        <v>0</v>
      </c>
      <c r="G28" s="143">
        <f>ROUND(G27*F28,0)</f>
        <v>0</v>
      </c>
      <c r="H28" s="185">
        <v>0</v>
      </c>
      <c r="I28" s="143">
        <f>ROUND(I27*H28,0)</f>
        <v>0</v>
      </c>
      <c r="J28" s="185">
        <v>0</v>
      </c>
      <c r="K28" s="143">
        <f>ROUND(K27*J28,0)</f>
        <v>0</v>
      </c>
      <c r="L28" s="185">
        <v>0</v>
      </c>
      <c r="M28" s="143">
        <f>ROUND(M27*L28,0)</f>
        <v>0</v>
      </c>
      <c r="N28" s="185">
        <v>0</v>
      </c>
      <c r="O28" s="143">
        <f>ROUND(O27*N28,0)</f>
        <v>0</v>
      </c>
      <c r="P28" s="27"/>
      <c r="Q28" s="143">
        <f t="shared" si="1"/>
        <v>0</v>
      </c>
      <c r="S28" s="30"/>
    </row>
    <row r="29" spans="1:19" ht="12.75">
      <c r="A29" s="11" t="s">
        <v>174</v>
      </c>
      <c r="B29" s="29"/>
      <c r="C29" s="146">
        <f>C28+C25</f>
        <v>0</v>
      </c>
      <c r="D29" s="29"/>
      <c r="E29" s="146">
        <f>E28+E25</f>
        <v>0</v>
      </c>
      <c r="F29" s="29"/>
      <c r="G29" s="146">
        <f>G28+G25</f>
        <v>0</v>
      </c>
      <c r="H29" s="183"/>
      <c r="I29" s="146">
        <f>I28+I25</f>
        <v>0</v>
      </c>
      <c r="J29" s="183"/>
      <c r="K29" s="146">
        <f>K28+K25</f>
        <v>0</v>
      </c>
      <c r="L29" s="183"/>
      <c r="M29" s="146">
        <f>M28+M25</f>
        <v>0</v>
      </c>
      <c r="N29" s="183"/>
      <c r="O29" s="146">
        <f>O28+O25</f>
        <v>0</v>
      </c>
      <c r="P29" s="8"/>
      <c r="Q29" s="146">
        <f>Q28+Q25</f>
        <v>0</v>
      </c>
      <c r="S29" s="29"/>
    </row>
    <row r="30" spans="1:19" ht="12.75">
      <c r="A30" s="11" t="s">
        <v>23</v>
      </c>
      <c r="B30" s="185">
        <v>0</v>
      </c>
      <c r="C30" s="143">
        <f>ROUND((+B30*C29),0)</f>
        <v>0</v>
      </c>
      <c r="D30" s="185">
        <v>0</v>
      </c>
      <c r="E30" s="143">
        <f>ROUND((+D30*E29),0)</f>
        <v>0</v>
      </c>
      <c r="F30" s="185">
        <v>0</v>
      </c>
      <c r="G30" s="143">
        <f>ROUND((+F30*G29),0)</f>
        <v>0</v>
      </c>
      <c r="H30" s="185">
        <v>0</v>
      </c>
      <c r="I30" s="143">
        <f>ROUND((+H30*I29),0)</f>
        <v>0</v>
      </c>
      <c r="J30" s="185">
        <v>0</v>
      </c>
      <c r="K30" s="143">
        <f>ROUND((+J30*K29),0)</f>
        <v>0</v>
      </c>
      <c r="L30" s="185">
        <v>0</v>
      </c>
      <c r="M30" s="143">
        <f>ROUND((+L30*M29),0)</f>
        <v>0</v>
      </c>
      <c r="N30" s="185">
        <v>0</v>
      </c>
      <c r="O30" s="143">
        <f>ROUND((+N30*O29),0)</f>
        <v>0</v>
      </c>
      <c r="P30" s="27"/>
      <c r="Q30" s="143">
        <f t="shared" si="1"/>
        <v>0</v>
      </c>
      <c r="S30" s="29"/>
    </row>
    <row r="31" spans="1:20" ht="13.5" thickBot="1">
      <c r="A31" s="11" t="s">
        <v>168</v>
      </c>
      <c r="C31" s="180">
        <f>+C30+C29</f>
        <v>0</v>
      </c>
      <c r="D31" s="3"/>
      <c r="E31" s="180">
        <f>+E30+E29</f>
        <v>0</v>
      </c>
      <c r="F31" s="3"/>
      <c r="G31" s="180">
        <f>+G30+G29</f>
        <v>0</v>
      </c>
      <c r="H31" s="27"/>
      <c r="I31" s="180">
        <f>+I30+I29</f>
        <v>0</v>
      </c>
      <c r="J31" s="27"/>
      <c r="K31" s="180">
        <f>+K30+K29</f>
        <v>0</v>
      </c>
      <c r="L31" s="27"/>
      <c r="M31" s="180">
        <f>+M30+M29</f>
        <v>0</v>
      </c>
      <c r="N31" s="27"/>
      <c r="O31" s="180">
        <f>+O30+O29</f>
        <v>0</v>
      </c>
      <c r="P31" s="27"/>
      <c r="Q31" s="180">
        <f>+Q30+Q29</f>
        <v>0</v>
      </c>
      <c r="R31" s="27"/>
      <c r="S31" s="183"/>
      <c r="T31" s="8"/>
    </row>
    <row r="32" spans="1:19" ht="13.5" thickTop="1">
      <c r="A32" s="11"/>
      <c r="C32" s="3"/>
      <c r="D32" s="3"/>
      <c r="E32" s="3"/>
      <c r="F32" s="3"/>
      <c r="G32" s="3"/>
      <c r="H32" s="3"/>
      <c r="I32" s="3"/>
      <c r="J32" s="3"/>
      <c r="K32" s="3"/>
      <c r="L32" s="3"/>
      <c r="M32" s="3"/>
      <c r="N32" s="3"/>
      <c r="O32" s="3"/>
      <c r="P32" s="3"/>
      <c r="Q32" s="3"/>
      <c r="S32" s="29"/>
    </row>
    <row r="33" spans="1:19" ht="12.75">
      <c r="A33" s="11"/>
      <c r="C33" s="3"/>
      <c r="D33" s="3"/>
      <c r="E33" s="3"/>
      <c r="F33" s="3"/>
      <c r="G33" s="3"/>
      <c r="H33" s="3"/>
      <c r="I33" s="3"/>
      <c r="J33" s="3"/>
      <c r="K33" s="3"/>
      <c r="L33" s="3"/>
      <c r="M33" s="3"/>
      <c r="N33" s="3"/>
      <c r="O33" s="3"/>
      <c r="P33" s="3"/>
      <c r="Q33" s="3"/>
      <c r="S33" s="29"/>
    </row>
    <row r="34" ht="12.75">
      <c r="C34" s="8"/>
    </row>
    <row r="35" spans="1:17" ht="12.75">
      <c r="A35" t="s">
        <v>89</v>
      </c>
      <c r="C35" s="3"/>
      <c r="D35" s="3"/>
      <c r="E35" s="3"/>
      <c r="F35" s="3"/>
      <c r="G35" s="3"/>
      <c r="H35" s="3"/>
      <c r="I35" s="3"/>
      <c r="J35" s="3"/>
      <c r="K35" s="3"/>
      <c r="L35" s="3"/>
      <c r="M35" s="3"/>
      <c r="N35" s="3"/>
      <c r="O35" s="3"/>
      <c r="P35" s="3"/>
      <c r="Q35" s="3"/>
    </row>
    <row r="37" spans="3:17" ht="12.75">
      <c r="C37" s="3"/>
      <c r="D37" s="3"/>
      <c r="E37" s="3"/>
      <c r="F37" s="3"/>
      <c r="G37" s="3"/>
      <c r="H37" s="3"/>
      <c r="I37" s="3"/>
      <c r="J37" s="3"/>
      <c r="K37" s="3"/>
      <c r="L37" s="3"/>
      <c r="M37" s="3"/>
      <c r="N37" s="3"/>
      <c r="O37" s="3"/>
      <c r="P37" s="3"/>
      <c r="Q37" s="3"/>
    </row>
    <row r="38" spans="3:17" ht="12.75">
      <c r="C38" s="3"/>
      <c r="D38" s="3"/>
      <c r="E38" s="3"/>
      <c r="F38" s="3"/>
      <c r="G38" s="3"/>
      <c r="H38" s="3"/>
      <c r="I38" s="3"/>
      <c r="J38" s="3"/>
      <c r="K38" s="3"/>
      <c r="L38" s="3"/>
      <c r="M38" s="3"/>
      <c r="N38" s="3"/>
      <c r="O38" s="3"/>
      <c r="P38" s="3"/>
      <c r="Q38" s="3"/>
    </row>
    <row r="49" ht="12.75">
      <c r="A49" t="s">
        <v>165</v>
      </c>
    </row>
    <row r="51" ht="12.75">
      <c r="A51" t="s">
        <v>176</v>
      </c>
    </row>
  </sheetData>
  <printOptions horizontalCentered="1" verticalCentered="1"/>
  <pageMargins left="0.25" right="0.25" top="0.5" bottom="0.5" header="0" footer="0"/>
  <pageSetup blackAndWhite="1" horizontalDpi="300" verticalDpi="300" orientation="landscape" scale="70" r:id="rId2"/>
  <drawing r:id="rId1"/>
</worksheet>
</file>

<file path=xl/worksheets/sheet3.xml><?xml version="1.0" encoding="utf-8"?>
<worksheet xmlns="http://schemas.openxmlformats.org/spreadsheetml/2006/main" xmlns:r="http://schemas.openxmlformats.org/officeDocument/2006/relationships">
  <dimension ref="A1:AY176"/>
  <sheetViews>
    <sheetView workbookViewId="0" topLeftCell="A1">
      <selection activeCell="A1" sqref="A1"/>
    </sheetView>
  </sheetViews>
  <sheetFormatPr defaultColWidth="9.140625" defaultRowHeight="12.75"/>
  <cols>
    <col min="1" max="1" width="3.00390625" style="0" customWidth="1"/>
    <col min="2" max="2" width="19.7109375" style="0" customWidth="1"/>
    <col min="3" max="3" width="17.28125" style="0" customWidth="1"/>
    <col min="4" max="5" width="14.28125" style="0" customWidth="1"/>
    <col min="6" max="6" width="12.28125" style="0" customWidth="1"/>
    <col min="7" max="8" width="11.7109375" style="0" customWidth="1"/>
    <col min="9" max="9" width="10.7109375" style="0" customWidth="1"/>
    <col min="10" max="10" width="11.00390625" style="0" customWidth="1"/>
    <col min="11" max="11" width="0.9921875" style="0" customWidth="1"/>
    <col min="12" max="12" width="12.8515625" style="0" customWidth="1"/>
    <col min="13" max="13" width="10.140625" style="0" customWidth="1"/>
    <col min="14" max="14" width="12.57421875" style="0" customWidth="1"/>
    <col min="15" max="15" width="10.00390625" style="0" customWidth="1"/>
    <col min="16" max="16" width="10.28125" style="0" customWidth="1"/>
    <col min="17" max="17" width="1.421875" style="0" customWidth="1"/>
    <col min="18" max="18" width="13.00390625" style="0" customWidth="1"/>
    <col min="19" max="19" width="10.7109375" style="0" customWidth="1"/>
    <col min="20" max="20" width="12.00390625" style="0" customWidth="1"/>
    <col min="21" max="21" width="10.7109375" style="0" customWidth="1"/>
    <col min="22" max="22" width="10.28125" style="0" customWidth="1"/>
    <col min="23" max="23" width="0.85546875" style="0" customWidth="1"/>
    <col min="24" max="24" width="12.7109375" style="0" customWidth="1"/>
    <col min="25" max="25" width="11.140625" style="0" customWidth="1"/>
    <col min="26" max="26" width="11.7109375" style="0" customWidth="1"/>
    <col min="27" max="27" width="10.140625" style="0" customWidth="1"/>
    <col min="28" max="28" width="9.421875" style="0" customWidth="1"/>
    <col min="29" max="29" width="0.9921875" style="0" customWidth="1"/>
    <col min="30" max="30" width="13.00390625" style="0" customWidth="1"/>
    <col min="31" max="31" width="11.00390625" style="0" customWidth="1"/>
    <col min="32" max="32" width="11.8515625" style="0" customWidth="1"/>
    <col min="33" max="33" width="10.28125" style="0" customWidth="1"/>
    <col min="34" max="34" width="9.8515625" style="0" customWidth="1"/>
    <col min="35" max="35" width="1.28515625" style="0" customWidth="1"/>
    <col min="36" max="36" width="12.8515625" style="0" customWidth="1"/>
    <col min="37" max="37" width="10.28125" style="0" customWidth="1"/>
    <col min="38" max="38" width="12.28125" style="0" customWidth="1"/>
    <col min="39" max="39" width="12.00390625" style="0" customWidth="1"/>
    <col min="40" max="40" width="9.7109375" style="0" customWidth="1"/>
    <col min="41" max="41" width="0.9921875" style="0" customWidth="1"/>
    <col min="42" max="42" width="12.140625" style="0" customWidth="1"/>
    <col min="43" max="43" width="10.421875" style="0" customWidth="1"/>
    <col min="44" max="44" width="11.8515625" style="0" customWidth="1"/>
    <col min="45" max="45" width="10.7109375" style="0" customWidth="1"/>
    <col min="46" max="46" width="10.00390625" style="0" customWidth="1"/>
    <col min="47" max="47" width="11.421875" style="0" customWidth="1"/>
    <col min="48" max="48" width="12.00390625" style="0" customWidth="1"/>
  </cols>
  <sheetData>
    <row r="1" spans="1:5" ht="25.5">
      <c r="A1" s="131" t="s">
        <v>24</v>
      </c>
      <c r="B1" s="132"/>
      <c r="C1" s="8"/>
      <c r="D1" s="8"/>
      <c r="E1" s="8"/>
    </row>
    <row r="2" spans="1:5" ht="25.5">
      <c r="A2" s="131" t="s">
        <v>25</v>
      </c>
      <c r="B2" s="132"/>
      <c r="C2" s="8"/>
      <c r="D2" s="8"/>
      <c r="E2" s="8"/>
    </row>
    <row r="3" spans="1:4" ht="20.25">
      <c r="A3" s="134" t="s">
        <v>26</v>
      </c>
      <c r="B3" s="8"/>
      <c r="C3" s="8"/>
      <c r="D3" s="8"/>
    </row>
    <row r="4" spans="1:48" ht="15.75">
      <c r="A4" s="176"/>
      <c r="B4" s="189" t="s">
        <v>163</v>
      </c>
      <c r="C4" s="8" t="str">
        <f>+SUMMARY!$B$2</f>
        <v>**</v>
      </c>
      <c r="D4" s="8"/>
      <c r="F4" s="36"/>
      <c r="G4" s="62"/>
      <c r="H4" s="62" t="s">
        <v>27</v>
      </c>
      <c r="I4" s="62"/>
      <c r="J4" s="63"/>
      <c r="K4" s="36"/>
      <c r="L4" s="62"/>
      <c r="M4" s="62"/>
      <c r="N4" s="62" t="s">
        <v>28</v>
      </c>
      <c r="O4" s="62"/>
      <c r="P4" s="63"/>
      <c r="Q4" s="36"/>
      <c r="R4" s="62"/>
      <c r="S4" s="62"/>
      <c r="T4" s="62" t="s">
        <v>29</v>
      </c>
      <c r="U4" s="62"/>
      <c r="V4" s="63"/>
      <c r="W4" s="36"/>
      <c r="X4" s="62"/>
      <c r="Y4" s="62"/>
      <c r="Z4" s="62" t="s">
        <v>30</v>
      </c>
      <c r="AA4" s="62"/>
      <c r="AB4" s="63"/>
      <c r="AC4" s="36"/>
      <c r="AD4" s="62"/>
      <c r="AE4" s="62"/>
      <c r="AF4" s="62" t="s">
        <v>31</v>
      </c>
      <c r="AG4" s="62"/>
      <c r="AH4" s="63"/>
      <c r="AI4" s="36"/>
      <c r="AJ4" s="62"/>
      <c r="AK4" s="62"/>
      <c r="AL4" s="62" t="s">
        <v>32</v>
      </c>
      <c r="AM4" s="62"/>
      <c r="AN4" s="63"/>
      <c r="AO4" s="36"/>
      <c r="AP4" s="62"/>
      <c r="AQ4" s="62"/>
      <c r="AR4" s="62" t="s">
        <v>33</v>
      </c>
      <c r="AS4" s="62"/>
      <c r="AT4" s="62"/>
      <c r="AU4" s="36"/>
      <c r="AV4" s="51"/>
    </row>
    <row r="5" spans="1:48" ht="12.75">
      <c r="A5" s="177"/>
      <c r="B5" s="190" t="s">
        <v>164</v>
      </c>
      <c r="C5" s="8" t="str">
        <f>+SUMMARY!$B$3</f>
        <v>**</v>
      </c>
      <c r="D5" s="1"/>
      <c r="F5" s="32"/>
      <c r="G5" s="121">
        <f>SUMMARY!C5</f>
        <v>36526</v>
      </c>
      <c r="H5" s="9" t="s">
        <v>10</v>
      </c>
      <c r="I5" s="121">
        <f>SUMMARY!C7</f>
        <v>36891</v>
      </c>
      <c r="J5" s="64"/>
      <c r="K5" s="32"/>
      <c r="L5" s="8"/>
      <c r="M5" s="31">
        <f>+I5+1</f>
        <v>36892</v>
      </c>
      <c r="N5" s="9" t="s">
        <v>10</v>
      </c>
      <c r="O5" s="31">
        <f>SUMMARY!E7</f>
        <v>37256</v>
      </c>
      <c r="P5" s="64"/>
      <c r="Q5" s="32"/>
      <c r="R5" s="8"/>
      <c r="S5" s="31">
        <f>+O5+1</f>
        <v>37257</v>
      </c>
      <c r="T5" s="9" t="s">
        <v>10</v>
      </c>
      <c r="U5" s="31">
        <f>SUMMARY!G7</f>
        <v>37621</v>
      </c>
      <c r="V5" s="64"/>
      <c r="W5" s="32"/>
      <c r="X5" s="8"/>
      <c r="Y5" s="31">
        <f>+U5+1</f>
        <v>37622</v>
      </c>
      <c r="Z5" s="9" t="s">
        <v>10</v>
      </c>
      <c r="AA5" s="31">
        <f>SUMMARY!I7</f>
        <v>37986</v>
      </c>
      <c r="AB5" s="64"/>
      <c r="AC5" s="32"/>
      <c r="AD5" s="8"/>
      <c r="AE5" s="31">
        <f>+AA5+1</f>
        <v>37987</v>
      </c>
      <c r="AF5" s="9" t="s">
        <v>10</v>
      </c>
      <c r="AG5" s="31">
        <f>SUMMARY!K7</f>
        <v>38352</v>
      </c>
      <c r="AH5" s="64"/>
      <c r="AI5" s="32"/>
      <c r="AJ5" s="8"/>
      <c r="AK5" s="31">
        <f>+AG5+1</f>
        <v>38353</v>
      </c>
      <c r="AL5" s="9" t="s">
        <v>10</v>
      </c>
      <c r="AM5" s="31">
        <f>SUMMARY!M7</f>
        <v>38717</v>
      </c>
      <c r="AN5" s="64"/>
      <c r="AO5" s="32"/>
      <c r="AP5" s="8"/>
      <c r="AQ5" s="31">
        <f>+AM5+1</f>
        <v>38718</v>
      </c>
      <c r="AR5" s="9" t="s">
        <v>10</v>
      </c>
      <c r="AS5" s="31">
        <f>SUMMARY!O7</f>
        <v>39082</v>
      </c>
      <c r="AT5" s="8"/>
      <c r="AU5" s="33" t="s">
        <v>9</v>
      </c>
      <c r="AV5" s="52" t="s">
        <v>9</v>
      </c>
    </row>
    <row r="6" spans="2:48" ht="12.75">
      <c r="B6" s="1"/>
      <c r="C6" s="1"/>
      <c r="D6" s="4" t="s">
        <v>34</v>
      </c>
      <c r="E6" s="5" t="s">
        <v>35</v>
      </c>
      <c r="F6" s="33" t="s">
        <v>36</v>
      </c>
      <c r="G6" s="9" t="s">
        <v>37</v>
      </c>
      <c r="H6" s="10" t="s">
        <v>38</v>
      </c>
      <c r="I6" s="10" t="s">
        <v>39</v>
      </c>
      <c r="J6" s="65" t="s">
        <v>39</v>
      </c>
      <c r="K6" s="34"/>
      <c r="L6" s="33" t="s">
        <v>36</v>
      </c>
      <c r="M6" s="9" t="s">
        <v>37</v>
      </c>
      <c r="N6" s="10" t="s">
        <v>38</v>
      </c>
      <c r="O6" s="10" t="s">
        <v>39</v>
      </c>
      <c r="P6" s="65" t="s">
        <v>39</v>
      </c>
      <c r="Q6" s="32"/>
      <c r="R6" s="33" t="s">
        <v>36</v>
      </c>
      <c r="S6" s="9" t="s">
        <v>37</v>
      </c>
      <c r="T6" s="10" t="s">
        <v>38</v>
      </c>
      <c r="U6" s="10" t="s">
        <v>39</v>
      </c>
      <c r="V6" s="65" t="s">
        <v>39</v>
      </c>
      <c r="W6" s="32"/>
      <c r="X6" s="33" t="s">
        <v>36</v>
      </c>
      <c r="Y6" s="9" t="s">
        <v>37</v>
      </c>
      <c r="Z6" s="10" t="s">
        <v>38</v>
      </c>
      <c r="AA6" s="10" t="s">
        <v>39</v>
      </c>
      <c r="AB6" s="65" t="s">
        <v>39</v>
      </c>
      <c r="AC6" s="32"/>
      <c r="AD6" s="33" t="s">
        <v>36</v>
      </c>
      <c r="AE6" s="9" t="s">
        <v>37</v>
      </c>
      <c r="AF6" s="10" t="s">
        <v>38</v>
      </c>
      <c r="AG6" s="10" t="s">
        <v>39</v>
      </c>
      <c r="AH6" s="65" t="s">
        <v>39</v>
      </c>
      <c r="AI6" s="32"/>
      <c r="AJ6" s="33" t="s">
        <v>36</v>
      </c>
      <c r="AK6" s="9" t="s">
        <v>37</v>
      </c>
      <c r="AL6" s="10" t="s">
        <v>38</v>
      </c>
      <c r="AM6" s="10" t="s">
        <v>39</v>
      </c>
      <c r="AN6" s="65" t="s">
        <v>39</v>
      </c>
      <c r="AO6" s="32"/>
      <c r="AP6" s="33" t="s">
        <v>36</v>
      </c>
      <c r="AQ6" s="9" t="s">
        <v>37</v>
      </c>
      <c r="AR6" s="10" t="s">
        <v>38</v>
      </c>
      <c r="AS6" s="10" t="s">
        <v>39</v>
      </c>
      <c r="AT6" s="10" t="s">
        <v>39</v>
      </c>
      <c r="AU6" s="34" t="s">
        <v>38</v>
      </c>
      <c r="AV6" s="53" t="s">
        <v>39</v>
      </c>
    </row>
    <row r="7" spans="1:48" ht="12.75">
      <c r="A7" s="57"/>
      <c r="B7" s="79" t="s">
        <v>40</v>
      </c>
      <c r="C7" s="79" t="s">
        <v>41</v>
      </c>
      <c r="D7" s="57" t="s">
        <v>42</v>
      </c>
      <c r="E7" s="57" t="s">
        <v>42</v>
      </c>
      <c r="F7" s="66" t="s">
        <v>43</v>
      </c>
      <c r="G7" s="50" t="s">
        <v>44</v>
      </c>
      <c r="H7" s="67" t="s">
        <v>45</v>
      </c>
      <c r="I7" s="67" t="s">
        <v>46</v>
      </c>
      <c r="J7" s="68" t="s">
        <v>45</v>
      </c>
      <c r="K7" s="73"/>
      <c r="L7" s="66" t="s">
        <v>43</v>
      </c>
      <c r="M7" s="50" t="s">
        <v>44</v>
      </c>
      <c r="N7" s="67" t="s">
        <v>45</v>
      </c>
      <c r="O7" s="67" t="s">
        <v>46</v>
      </c>
      <c r="P7" s="68" t="s">
        <v>45</v>
      </c>
      <c r="Q7" s="77"/>
      <c r="R7" s="66" t="s">
        <v>43</v>
      </c>
      <c r="S7" s="50" t="s">
        <v>44</v>
      </c>
      <c r="T7" s="67" t="s">
        <v>45</v>
      </c>
      <c r="U7" s="67" t="s">
        <v>46</v>
      </c>
      <c r="V7" s="68" t="s">
        <v>45</v>
      </c>
      <c r="W7" s="77"/>
      <c r="X7" s="66" t="s">
        <v>43</v>
      </c>
      <c r="Y7" s="50" t="s">
        <v>44</v>
      </c>
      <c r="Z7" s="67" t="s">
        <v>45</v>
      </c>
      <c r="AA7" s="67" t="s">
        <v>46</v>
      </c>
      <c r="AB7" s="68" t="s">
        <v>45</v>
      </c>
      <c r="AC7" s="77"/>
      <c r="AD7" s="66" t="s">
        <v>43</v>
      </c>
      <c r="AE7" s="50" t="s">
        <v>44</v>
      </c>
      <c r="AF7" s="67" t="s">
        <v>45</v>
      </c>
      <c r="AG7" s="67" t="s">
        <v>46</v>
      </c>
      <c r="AH7" s="68" t="s">
        <v>45</v>
      </c>
      <c r="AI7" s="77"/>
      <c r="AJ7" s="66" t="s">
        <v>43</v>
      </c>
      <c r="AK7" s="50" t="s">
        <v>44</v>
      </c>
      <c r="AL7" s="67" t="s">
        <v>45</v>
      </c>
      <c r="AM7" s="67" t="s">
        <v>46</v>
      </c>
      <c r="AN7" s="68" t="s">
        <v>45</v>
      </c>
      <c r="AO7" s="77"/>
      <c r="AP7" s="66" t="s">
        <v>43</v>
      </c>
      <c r="AQ7" s="50" t="s">
        <v>44</v>
      </c>
      <c r="AR7" s="67" t="s">
        <v>45</v>
      </c>
      <c r="AS7" s="67" t="s">
        <v>46</v>
      </c>
      <c r="AT7" s="67" t="s">
        <v>45</v>
      </c>
      <c r="AU7" s="80" t="s">
        <v>45</v>
      </c>
      <c r="AV7" s="81" t="s">
        <v>45</v>
      </c>
    </row>
    <row r="8" spans="1:48" ht="12.75">
      <c r="A8" s="130">
        <v>1</v>
      </c>
      <c r="C8" s="2"/>
      <c r="D8" s="3">
        <v>0</v>
      </c>
      <c r="E8" s="3">
        <f aca="true" t="shared" si="0" ref="E8:E24">ROUND((+D8*(1+$E$48/12*$E$53)),0)</f>
        <v>0</v>
      </c>
      <c r="F8" s="69">
        <v>0</v>
      </c>
      <c r="G8" s="15">
        <v>12</v>
      </c>
      <c r="H8" s="137">
        <f>ROUND((+$E8*F8/12*G8),0)</f>
        <v>0</v>
      </c>
      <c r="I8" s="14">
        <v>0</v>
      </c>
      <c r="J8" s="138">
        <f>ROUND((+I8*H8),0)</f>
        <v>0</v>
      </c>
      <c r="K8" s="74"/>
      <c r="L8" s="14">
        <v>0</v>
      </c>
      <c r="M8" s="75">
        <v>12</v>
      </c>
      <c r="N8" s="137">
        <f>ROUND((+$E8*L8/12*M8*(1+$E$48)),0)</f>
        <v>0</v>
      </c>
      <c r="O8" s="14">
        <v>0</v>
      </c>
      <c r="P8" s="138">
        <f>ROUND((+O8*N8),0)</f>
        <v>0</v>
      </c>
      <c r="Q8" s="32"/>
      <c r="R8" s="14">
        <v>0</v>
      </c>
      <c r="S8" s="15">
        <v>12</v>
      </c>
      <c r="T8" s="137">
        <f>ROUND((+$E8*R8/12*S8*(1+$E$48)*(1+$E$48)),0)</f>
        <v>0</v>
      </c>
      <c r="U8" s="14">
        <v>0</v>
      </c>
      <c r="V8" s="138">
        <f>ROUND((+U8*T8),0)</f>
        <v>0</v>
      </c>
      <c r="W8" s="32"/>
      <c r="X8" s="14">
        <v>0</v>
      </c>
      <c r="Y8" s="15">
        <v>12</v>
      </c>
      <c r="Z8" s="137">
        <f>ROUND((+$E8*X8/12*Y8*(1+$E$48)*(1+$E$48)*(1+$E$48)),0)</f>
        <v>0</v>
      </c>
      <c r="AA8" s="14">
        <v>0</v>
      </c>
      <c r="AB8" s="138">
        <f>ROUND((+AA8*Z8),0)</f>
        <v>0</v>
      </c>
      <c r="AC8" s="32"/>
      <c r="AD8" s="14">
        <v>0</v>
      </c>
      <c r="AE8" s="15">
        <v>12</v>
      </c>
      <c r="AF8" s="137">
        <f>ROUND((+$E8*AD8/12*AE8*(1+$E$48)*(1+$E$48)*(1+$E$48)*(1+$E$48)),0)</f>
        <v>0</v>
      </c>
      <c r="AG8" s="14">
        <v>0</v>
      </c>
      <c r="AH8" s="137">
        <f>ROUND((+AG8*AF8),0)</f>
        <v>0</v>
      </c>
      <c r="AI8" s="32"/>
      <c r="AJ8" s="14">
        <v>0</v>
      </c>
      <c r="AK8" s="15">
        <v>12</v>
      </c>
      <c r="AL8" s="137">
        <f>ROUND((+$E8*AJ8/12*AK8*(1+$E$48)*(1+$E$48)*(1+$E$48)*(1+$E$48)*(1+$E$48)),0)</f>
        <v>0</v>
      </c>
      <c r="AM8" s="14">
        <v>0</v>
      </c>
      <c r="AN8" s="138">
        <f>ROUND((+AM8*AL8),0)</f>
        <v>0</v>
      </c>
      <c r="AO8" s="32"/>
      <c r="AP8" s="14">
        <v>0</v>
      </c>
      <c r="AQ8" s="15">
        <v>12</v>
      </c>
      <c r="AR8" s="137">
        <f>ROUND((+$E8*AP8/12*AQ8*(1+$E$48)*(1+$E$48)*(1+$E$48)*(1+$E$48)*(1+$E$48)*(1+$E$48)),0)</f>
        <v>0</v>
      </c>
      <c r="AS8" s="14">
        <v>0</v>
      </c>
      <c r="AT8" s="137">
        <f>ROUND((+AS8*AR8),0)</f>
        <v>0</v>
      </c>
      <c r="AU8" s="61">
        <f aca="true" t="shared" si="1" ref="AU8:AU39">+AR8+AL8+AF8+Z8+T8+N8+H8</f>
        <v>0</v>
      </c>
      <c r="AV8" s="43">
        <f aca="true" t="shared" si="2" ref="AV8:AV39">+AT8+AN8+AH8+AB8+V8+P8+J8</f>
        <v>0</v>
      </c>
    </row>
    <row r="9" spans="1:48" ht="12.75">
      <c r="A9" s="130">
        <v>2</v>
      </c>
      <c r="C9" s="2"/>
      <c r="D9" s="21">
        <v>0</v>
      </c>
      <c r="E9" s="144">
        <f t="shared" si="0"/>
        <v>0</v>
      </c>
      <c r="F9" s="69">
        <v>0</v>
      </c>
      <c r="G9" s="15">
        <v>12</v>
      </c>
      <c r="H9" s="147">
        <f aca="true" t="shared" si="3" ref="H9:H24">ROUND((+$E9*F9/12*G9),0)</f>
        <v>0</v>
      </c>
      <c r="I9" s="14">
        <v>0</v>
      </c>
      <c r="J9" s="148">
        <f aca="true" t="shared" si="4" ref="J9:J24">ROUND((+I9*H9),0)</f>
        <v>0</v>
      </c>
      <c r="K9" s="35"/>
      <c r="L9" s="14">
        <v>0</v>
      </c>
      <c r="M9" s="15">
        <v>12</v>
      </c>
      <c r="N9" s="147">
        <f aca="true" t="shared" si="5" ref="N9:N24">ROUND((+$E9*L9/12*M9*(1+$E$48)),0)</f>
        <v>0</v>
      </c>
      <c r="O9" s="14">
        <v>0</v>
      </c>
      <c r="P9" s="148">
        <f aca="true" t="shared" si="6" ref="P9:P24">ROUND((+O9*N9),0)</f>
        <v>0</v>
      </c>
      <c r="Q9" s="32"/>
      <c r="R9" s="14">
        <v>0</v>
      </c>
      <c r="S9" s="15">
        <v>12</v>
      </c>
      <c r="T9" s="147">
        <f aca="true" t="shared" si="7" ref="T9:T24">ROUND((+$E9*R9/12*S9*(1+$E$48)*(1+$E$48)),0)</f>
        <v>0</v>
      </c>
      <c r="U9" s="14">
        <v>0</v>
      </c>
      <c r="V9" s="148">
        <f aca="true" t="shared" si="8" ref="V9:V24">ROUND((+U9*T9),0)</f>
        <v>0</v>
      </c>
      <c r="W9" s="32"/>
      <c r="X9" s="14">
        <v>0</v>
      </c>
      <c r="Y9" s="15">
        <v>12</v>
      </c>
      <c r="Z9" s="147">
        <f aca="true" t="shared" si="9" ref="Z9:Z24">ROUND((+$E9*X9/12*Y9*(1+$E$48)*(1+$E$48)*(1+$E$48)),0)</f>
        <v>0</v>
      </c>
      <c r="AA9" s="14">
        <v>0</v>
      </c>
      <c r="AB9" s="148">
        <f aca="true" t="shared" si="10" ref="AB9:AB24">ROUND((+AA9*Z9),0)</f>
        <v>0</v>
      </c>
      <c r="AC9" s="32"/>
      <c r="AD9" s="14">
        <v>0</v>
      </c>
      <c r="AE9" s="15">
        <v>12</v>
      </c>
      <c r="AF9" s="147">
        <f aca="true" t="shared" si="11" ref="AF9:AF24">ROUND((+$E9*AD9/12*AE9*(1+$E$48)*(1+$E$48)*(1+$E$48)*(1+$E$48)),0)</f>
        <v>0</v>
      </c>
      <c r="AG9" s="14">
        <v>0</v>
      </c>
      <c r="AH9" s="147">
        <f aca="true" t="shared" si="12" ref="AH9:AH24">ROUND((+AG9*AF9),0)</f>
        <v>0</v>
      </c>
      <c r="AI9" s="32"/>
      <c r="AJ9" s="14">
        <v>0</v>
      </c>
      <c r="AK9" s="15">
        <v>12</v>
      </c>
      <c r="AL9" s="147">
        <f aca="true" t="shared" si="13" ref="AL9:AL24">ROUND((+$E9*AJ9/12*AK9*(1+$E$48)*(1+$E$48)*(1+$E$48)*(1+$E$48)*(1+$E$48)),0)</f>
        <v>0</v>
      </c>
      <c r="AM9" s="14">
        <v>0</v>
      </c>
      <c r="AN9" s="148">
        <f aca="true" t="shared" si="14" ref="AN9:AN24">ROUND((+AM9*AL9),0)</f>
        <v>0</v>
      </c>
      <c r="AO9" s="32"/>
      <c r="AP9" s="14">
        <v>0</v>
      </c>
      <c r="AQ9" s="15">
        <v>12</v>
      </c>
      <c r="AR9" s="147">
        <f aca="true" t="shared" si="15" ref="AR9:AR24">ROUND((+$E9*AP9/12*AQ9*(1+$E$48)*(1+$E$48)*(1+$E$48)*(1+$E$48)*(1+$E$48)*(1+$E$48)),0)</f>
        <v>0</v>
      </c>
      <c r="AS9" s="14">
        <v>0</v>
      </c>
      <c r="AT9" s="147">
        <f aca="true" t="shared" si="16" ref="AT9:AT24">ROUND((+AS9*AR9),0)</f>
        <v>0</v>
      </c>
      <c r="AU9" s="151">
        <f t="shared" si="1"/>
        <v>0</v>
      </c>
      <c r="AV9" s="152">
        <f t="shared" si="2"/>
        <v>0</v>
      </c>
    </row>
    <row r="10" spans="1:51" ht="12.75">
      <c r="A10" s="130">
        <v>3</v>
      </c>
      <c r="C10" s="2"/>
      <c r="D10" s="21">
        <v>0</v>
      </c>
      <c r="E10" s="144">
        <f t="shared" si="0"/>
        <v>0</v>
      </c>
      <c r="F10" s="69">
        <v>0</v>
      </c>
      <c r="G10" s="15">
        <v>12</v>
      </c>
      <c r="H10" s="147">
        <f t="shared" si="3"/>
        <v>0</v>
      </c>
      <c r="I10" s="14">
        <v>0</v>
      </c>
      <c r="J10" s="148">
        <f t="shared" si="4"/>
        <v>0</v>
      </c>
      <c r="K10" s="35"/>
      <c r="L10" s="14">
        <v>0</v>
      </c>
      <c r="M10" s="15">
        <v>12</v>
      </c>
      <c r="N10" s="147">
        <f t="shared" si="5"/>
        <v>0</v>
      </c>
      <c r="O10" s="14">
        <v>0</v>
      </c>
      <c r="P10" s="148">
        <f t="shared" si="6"/>
        <v>0</v>
      </c>
      <c r="Q10" s="32"/>
      <c r="R10" s="14">
        <v>0</v>
      </c>
      <c r="S10" s="15">
        <v>12</v>
      </c>
      <c r="T10" s="147">
        <f t="shared" si="7"/>
        <v>0</v>
      </c>
      <c r="U10" s="14">
        <v>0</v>
      </c>
      <c r="V10" s="148">
        <f t="shared" si="8"/>
        <v>0</v>
      </c>
      <c r="W10" s="32"/>
      <c r="X10" s="14">
        <v>0</v>
      </c>
      <c r="Y10" s="15">
        <v>12</v>
      </c>
      <c r="Z10" s="147">
        <f t="shared" si="9"/>
        <v>0</v>
      </c>
      <c r="AA10" s="14">
        <v>0</v>
      </c>
      <c r="AB10" s="148">
        <f t="shared" si="10"/>
        <v>0</v>
      </c>
      <c r="AC10" s="32"/>
      <c r="AD10" s="14">
        <v>0</v>
      </c>
      <c r="AE10" s="15">
        <v>12</v>
      </c>
      <c r="AF10" s="147">
        <f t="shared" si="11"/>
        <v>0</v>
      </c>
      <c r="AG10" s="14">
        <v>0</v>
      </c>
      <c r="AH10" s="147">
        <f t="shared" si="12"/>
        <v>0</v>
      </c>
      <c r="AI10" s="32"/>
      <c r="AJ10" s="14">
        <v>0</v>
      </c>
      <c r="AK10" s="15">
        <v>12</v>
      </c>
      <c r="AL10" s="147">
        <f t="shared" si="13"/>
        <v>0</v>
      </c>
      <c r="AM10" s="14">
        <v>0</v>
      </c>
      <c r="AN10" s="148">
        <f t="shared" si="14"/>
        <v>0</v>
      </c>
      <c r="AO10" s="32"/>
      <c r="AP10" s="14">
        <v>0</v>
      </c>
      <c r="AQ10" s="15">
        <v>12</v>
      </c>
      <c r="AR10" s="147">
        <f t="shared" si="15"/>
        <v>0</v>
      </c>
      <c r="AS10" s="14">
        <v>0</v>
      </c>
      <c r="AT10" s="147">
        <f t="shared" si="16"/>
        <v>0</v>
      </c>
      <c r="AU10" s="151">
        <f t="shared" si="1"/>
        <v>0</v>
      </c>
      <c r="AV10" s="152">
        <f t="shared" si="2"/>
        <v>0</v>
      </c>
      <c r="AY10" s="8"/>
    </row>
    <row r="11" spans="1:51" ht="12.75">
      <c r="A11" s="130">
        <v>4</v>
      </c>
      <c r="C11" s="2"/>
      <c r="D11" s="21">
        <v>0</v>
      </c>
      <c r="E11" s="144">
        <f t="shared" si="0"/>
        <v>0</v>
      </c>
      <c r="F11" s="69">
        <v>0</v>
      </c>
      <c r="G11" s="15">
        <v>12</v>
      </c>
      <c r="H11" s="147">
        <f t="shared" si="3"/>
        <v>0</v>
      </c>
      <c r="I11" s="14">
        <v>0</v>
      </c>
      <c r="J11" s="148">
        <f t="shared" si="4"/>
        <v>0</v>
      </c>
      <c r="K11" s="35"/>
      <c r="L11" s="14">
        <v>0</v>
      </c>
      <c r="M11" s="15">
        <v>12</v>
      </c>
      <c r="N11" s="147">
        <f t="shared" si="5"/>
        <v>0</v>
      </c>
      <c r="O11" s="14">
        <v>0</v>
      </c>
      <c r="P11" s="148">
        <f t="shared" si="6"/>
        <v>0</v>
      </c>
      <c r="Q11" s="32"/>
      <c r="R11" s="14">
        <v>0</v>
      </c>
      <c r="S11" s="15">
        <v>12</v>
      </c>
      <c r="T11" s="147">
        <f t="shared" si="7"/>
        <v>0</v>
      </c>
      <c r="U11" s="14">
        <v>0</v>
      </c>
      <c r="V11" s="148">
        <f t="shared" si="8"/>
        <v>0</v>
      </c>
      <c r="W11" s="32"/>
      <c r="X11" s="14">
        <v>0</v>
      </c>
      <c r="Y11" s="15">
        <v>12</v>
      </c>
      <c r="Z11" s="147">
        <f t="shared" si="9"/>
        <v>0</v>
      </c>
      <c r="AA11" s="14">
        <v>0</v>
      </c>
      <c r="AB11" s="148">
        <f t="shared" si="10"/>
        <v>0</v>
      </c>
      <c r="AC11" s="32"/>
      <c r="AD11" s="14">
        <v>0</v>
      </c>
      <c r="AE11" s="15">
        <v>12</v>
      </c>
      <c r="AF11" s="147">
        <f t="shared" si="11"/>
        <v>0</v>
      </c>
      <c r="AG11" s="14">
        <v>0</v>
      </c>
      <c r="AH11" s="147">
        <f t="shared" si="12"/>
        <v>0</v>
      </c>
      <c r="AI11" s="32"/>
      <c r="AJ11" s="14">
        <v>0</v>
      </c>
      <c r="AK11" s="15">
        <v>12</v>
      </c>
      <c r="AL11" s="147">
        <f t="shared" si="13"/>
        <v>0</v>
      </c>
      <c r="AM11" s="14">
        <v>0</v>
      </c>
      <c r="AN11" s="148">
        <f t="shared" si="14"/>
        <v>0</v>
      </c>
      <c r="AO11" s="32"/>
      <c r="AP11" s="14">
        <v>0</v>
      </c>
      <c r="AQ11" s="15">
        <v>12</v>
      </c>
      <c r="AR11" s="147">
        <f t="shared" si="15"/>
        <v>0</v>
      </c>
      <c r="AS11" s="14">
        <v>0</v>
      </c>
      <c r="AT11" s="147">
        <f t="shared" si="16"/>
        <v>0</v>
      </c>
      <c r="AU11" s="151">
        <f t="shared" si="1"/>
        <v>0</v>
      </c>
      <c r="AV11" s="152">
        <f t="shared" si="2"/>
        <v>0</v>
      </c>
      <c r="AY11" s="8"/>
    </row>
    <row r="12" spans="1:48" ht="12.75">
      <c r="A12" s="130">
        <v>5</v>
      </c>
      <c r="C12" s="2"/>
      <c r="D12" s="21">
        <v>0</v>
      </c>
      <c r="E12" s="144">
        <f t="shared" si="0"/>
        <v>0</v>
      </c>
      <c r="F12" s="69">
        <v>0</v>
      </c>
      <c r="G12" s="15">
        <v>12</v>
      </c>
      <c r="H12" s="147">
        <f t="shared" si="3"/>
        <v>0</v>
      </c>
      <c r="I12" s="14">
        <v>0</v>
      </c>
      <c r="J12" s="148">
        <f t="shared" si="4"/>
        <v>0</v>
      </c>
      <c r="K12" s="35"/>
      <c r="L12" s="14">
        <v>0</v>
      </c>
      <c r="M12" s="15">
        <v>12</v>
      </c>
      <c r="N12" s="147">
        <f t="shared" si="5"/>
        <v>0</v>
      </c>
      <c r="O12" s="14">
        <v>0</v>
      </c>
      <c r="P12" s="148">
        <f t="shared" si="6"/>
        <v>0</v>
      </c>
      <c r="Q12" s="32"/>
      <c r="R12" s="14">
        <v>0</v>
      </c>
      <c r="S12" s="15">
        <v>12</v>
      </c>
      <c r="T12" s="147">
        <f t="shared" si="7"/>
        <v>0</v>
      </c>
      <c r="U12" s="14">
        <v>0</v>
      </c>
      <c r="V12" s="148">
        <f t="shared" si="8"/>
        <v>0</v>
      </c>
      <c r="W12" s="32"/>
      <c r="X12" s="14">
        <v>0</v>
      </c>
      <c r="Y12" s="15">
        <v>12</v>
      </c>
      <c r="Z12" s="147">
        <f t="shared" si="9"/>
        <v>0</v>
      </c>
      <c r="AA12" s="14">
        <v>0</v>
      </c>
      <c r="AB12" s="148">
        <f t="shared" si="10"/>
        <v>0</v>
      </c>
      <c r="AC12" s="32"/>
      <c r="AD12" s="14">
        <v>0</v>
      </c>
      <c r="AE12" s="15">
        <v>12</v>
      </c>
      <c r="AF12" s="147">
        <f t="shared" si="11"/>
        <v>0</v>
      </c>
      <c r="AG12" s="14">
        <v>0</v>
      </c>
      <c r="AH12" s="147">
        <f t="shared" si="12"/>
        <v>0</v>
      </c>
      <c r="AI12" s="32"/>
      <c r="AJ12" s="14">
        <v>0</v>
      </c>
      <c r="AK12" s="15">
        <v>12</v>
      </c>
      <c r="AL12" s="147">
        <f t="shared" si="13"/>
        <v>0</v>
      </c>
      <c r="AM12" s="14">
        <v>0</v>
      </c>
      <c r="AN12" s="148">
        <f t="shared" si="14"/>
        <v>0</v>
      </c>
      <c r="AO12" s="32"/>
      <c r="AP12" s="14">
        <v>0</v>
      </c>
      <c r="AQ12" s="15">
        <v>12</v>
      </c>
      <c r="AR12" s="147">
        <f t="shared" si="15"/>
        <v>0</v>
      </c>
      <c r="AS12" s="14">
        <v>0</v>
      </c>
      <c r="AT12" s="147">
        <f t="shared" si="16"/>
        <v>0</v>
      </c>
      <c r="AU12" s="151">
        <f t="shared" si="1"/>
        <v>0</v>
      </c>
      <c r="AV12" s="152">
        <f t="shared" si="2"/>
        <v>0</v>
      </c>
    </row>
    <row r="13" spans="1:48" ht="12.75">
      <c r="A13" s="130">
        <v>6</v>
      </c>
      <c r="C13" s="2"/>
      <c r="D13" s="21">
        <v>0</v>
      </c>
      <c r="E13" s="144">
        <f t="shared" si="0"/>
        <v>0</v>
      </c>
      <c r="F13" s="69">
        <v>0</v>
      </c>
      <c r="G13" s="15">
        <v>12</v>
      </c>
      <c r="H13" s="147">
        <f t="shared" si="3"/>
        <v>0</v>
      </c>
      <c r="I13" s="14">
        <v>0</v>
      </c>
      <c r="J13" s="148">
        <f t="shared" si="4"/>
        <v>0</v>
      </c>
      <c r="K13" s="35"/>
      <c r="L13" s="14">
        <v>0</v>
      </c>
      <c r="M13" s="15">
        <v>12</v>
      </c>
      <c r="N13" s="147">
        <f t="shared" si="5"/>
        <v>0</v>
      </c>
      <c r="O13" s="14">
        <v>0</v>
      </c>
      <c r="P13" s="148">
        <f t="shared" si="6"/>
        <v>0</v>
      </c>
      <c r="Q13" s="32"/>
      <c r="R13" s="14">
        <v>0</v>
      </c>
      <c r="S13" s="15">
        <v>12</v>
      </c>
      <c r="T13" s="147">
        <f t="shared" si="7"/>
        <v>0</v>
      </c>
      <c r="U13" s="14">
        <v>0</v>
      </c>
      <c r="V13" s="148">
        <f t="shared" si="8"/>
        <v>0</v>
      </c>
      <c r="W13" s="32"/>
      <c r="X13" s="14">
        <v>0</v>
      </c>
      <c r="Y13" s="15">
        <v>12</v>
      </c>
      <c r="Z13" s="147">
        <f t="shared" si="9"/>
        <v>0</v>
      </c>
      <c r="AA13" s="14">
        <v>0</v>
      </c>
      <c r="AB13" s="148">
        <f t="shared" si="10"/>
        <v>0</v>
      </c>
      <c r="AC13" s="32"/>
      <c r="AD13" s="14">
        <v>0</v>
      </c>
      <c r="AE13" s="15">
        <v>12</v>
      </c>
      <c r="AF13" s="147">
        <f t="shared" si="11"/>
        <v>0</v>
      </c>
      <c r="AG13" s="14">
        <v>0</v>
      </c>
      <c r="AH13" s="147">
        <f t="shared" si="12"/>
        <v>0</v>
      </c>
      <c r="AI13" s="32"/>
      <c r="AJ13" s="14">
        <v>0</v>
      </c>
      <c r="AK13" s="15">
        <v>12</v>
      </c>
      <c r="AL13" s="147">
        <f t="shared" si="13"/>
        <v>0</v>
      </c>
      <c r="AM13" s="14">
        <v>0</v>
      </c>
      <c r="AN13" s="148">
        <f t="shared" si="14"/>
        <v>0</v>
      </c>
      <c r="AO13" s="32"/>
      <c r="AP13" s="14">
        <v>0</v>
      </c>
      <c r="AQ13" s="15">
        <v>12</v>
      </c>
      <c r="AR13" s="147">
        <f t="shared" si="15"/>
        <v>0</v>
      </c>
      <c r="AS13" s="14">
        <v>0</v>
      </c>
      <c r="AT13" s="147">
        <f t="shared" si="16"/>
        <v>0</v>
      </c>
      <c r="AU13" s="151">
        <f t="shared" si="1"/>
        <v>0</v>
      </c>
      <c r="AV13" s="152">
        <f t="shared" si="2"/>
        <v>0</v>
      </c>
    </row>
    <row r="14" spans="1:48" ht="12.75">
      <c r="A14" s="130">
        <v>7</v>
      </c>
      <c r="C14" s="2"/>
      <c r="D14" s="21">
        <v>0</v>
      </c>
      <c r="E14" s="144">
        <f t="shared" si="0"/>
        <v>0</v>
      </c>
      <c r="F14" s="69">
        <v>0</v>
      </c>
      <c r="G14" s="15">
        <v>12</v>
      </c>
      <c r="H14" s="147">
        <f t="shared" si="3"/>
        <v>0</v>
      </c>
      <c r="I14" s="14">
        <v>0</v>
      </c>
      <c r="J14" s="148">
        <f t="shared" si="4"/>
        <v>0</v>
      </c>
      <c r="K14" s="35"/>
      <c r="L14" s="14">
        <v>0</v>
      </c>
      <c r="M14" s="15">
        <v>12</v>
      </c>
      <c r="N14" s="147">
        <f t="shared" si="5"/>
        <v>0</v>
      </c>
      <c r="O14" s="14">
        <v>0</v>
      </c>
      <c r="P14" s="148">
        <f t="shared" si="6"/>
        <v>0</v>
      </c>
      <c r="Q14" s="32"/>
      <c r="R14" s="14">
        <v>0</v>
      </c>
      <c r="S14" s="15">
        <v>12</v>
      </c>
      <c r="T14" s="147">
        <f t="shared" si="7"/>
        <v>0</v>
      </c>
      <c r="U14" s="14">
        <v>0</v>
      </c>
      <c r="V14" s="148">
        <f t="shared" si="8"/>
        <v>0</v>
      </c>
      <c r="W14" s="32"/>
      <c r="X14" s="14">
        <v>0</v>
      </c>
      <c r="Y14" s="15">
        <v>12</v>
      </c>
      <c r="Z14" s="147">
        <f t="shared" si="9"/>
        <v>0</v>
      </c>
      <c r="AA14" s="14">
        <v>0</v>
      </c>
      <c r="AB14" s="148">
        <f t="shared" si="10"/>
        <v>0</v>
      </c>
      <c r="AC14" s="32"/>
      <c r="AD14" s="14">
        <v>0</v>
      </c>
      <c r="AE14" s="15">
        <v>12</v>
      </c>
      <c r="AF14" s="147">
        <f t="shared" si="11"/>
        <v>0</v>
      </c>
      <c r="AG14" s="14">
        <v>0</v>
      </c>
      <c r="AH14" s="147">
        <f t="shared" si="12"/>
        <v>0</v>
      </c>
      <c r="AI14" s="32"/>
      <c r="AJ14" s="14">
        <v>0</v>
      </c>
      <c r="AK14" s="15">
        <v>12</v>
      </c>
      <c r="AL14" s="147">
        <f t="shared" si="13"/>
        <v>0</v>
      </c>
      <c r="AM14" s="14">
        <v>0</v>
      </c>
      <c r="AN14" s="148">
        <f t="shared" si="14"/>
        <v>0</v>
      </c>
      <c r="AO14" s="32"/>
      <c r="AP14" s="14">
        <v>0</v>
      </c>
      <c r="AQ14" s="15">
        <v>12</v>
      </c>
      <c r="AR14" s="147">
        <f t="shared" si="15"/>
        <v>0</v>
      </c>
      <c r="AS14" s="14">
        <v>0</v>
      </c>
      <c r="AT14" s="147">
        <f t="shared" si="16"/>
        <v>0</v>
      </c>
      <c r="AU14" s="151">
        <f t="shared" si="1"/>
        <v>0</v>
      </c>
      <c r="AV14" s="152">
        <f t="shared" si="2"/>
        <v>0</v>
      </c>
    </row>
    <row r="15" spans="1:48" ht="12.75">
      <c r="A15" s="130">
        <v>8</v>
      </c>
      <c r="C15" s="2"/>
      <c r="D15" s="21">
        <v>0</v>
      </c>
      <c r="E15" s="144">
        <f t="shared" si="0"/>
        <v>0</v>
      </c>
      <c r="F15" s="69">
        <v>0</v>
      </c>
      <c r="G15" s="15">
        <v>12</v>
      </c>
      <c r="H15" s="147">
        <f t="shared" si="3"/>
        <v>0</v>
      </c>
      <c r="I15" s="14">
        <v>0</v>
      </c>
      <c r="J15" s="148">
        <f t="shared" si="4"/>
        <v>0</v>
      </c>
      <c r="K15" s="35"/>
      <c r="L15" s="14">
        <v>0</v>
      </c>
      <c r="M15" s="15">
        <v>12</v>
      </c>
      <c r="N15" s="147">
        <f t="shared" si="5"/>
        <v>0</v>
      </c>
      <c r="O15" s="14">
        <v>0</v>
      </c>
      <c r="P15" s="148">
        <f t="shared" si="6"/>
        <v>0</v>
      </c>
      <c r="Q15" s="32"/>
      <c r="R15" s="14">
        <v>0</v>
      </c>
      <c r="S15" s="15">
        <v>12</v>
      </c>
      <c r="T15" s="147">
        <f t="shared" si="7"/>
        <v>0</v>
      </c>
      <c r="U15" s="14">
        <v>0</v>
      </c>
      <c r="V15" s="148">
        <f t="shared" si="8"/>
        <v>0</v>
      </c>
      <c r="W15" s="32"/>
      <c r="X15" s="14">
        <v>0</v>
      </c>
      <c r="Y15" s="15">
        <v>12</v>
      </c>
      <c r="Z15" s="147">
        <f t="shared" si="9"/>
        <v>0</v>
      </c>
      <c r="AA15" s="14">
        <v>0</v>
      </c>
      <c r="AB15" s="148">
        <f t="shared" si="10"/>
        <v>0</v>
      </c>
      <c r="AC15" s="32"/>
      <c r="AD15" s="14">
        <v>0</v>
      </c>
      <c r="AE15" s="15">
        <v>12</v>
      </c>
      <c r="AF15" s="147">
        <f t="shared" si="11"/>
        <v>0</v>
      </c>
      <c r="AG15" s="14">
        <v>0</v>
      </c>
      <c r="AH15" s="147">
        <f t="shared" si="12"/>
        <v>0</v>
      </c>
      <c r="AI15" s="32"/>
      <c r="AJ15" s="14">
        <v>0</v>
      </c>
      <c r="AK15" s="15">
        <v>12</v>
      </c>
      <c r="AL15" s="147">
        <f t="shared" si="13"/>
        <v>0</v>
      </c>
      <c r="AM15" s="14">
        <v>0</v>
      </c>
      <c r="AN15" s="148">
        <f t="shared" si="14"/>
        <v>0</v>
      </c>
      <c r="AO15" s="32"/>
      <c r="AP15" s="14">
        <v>0</v>
      </c>
      <c r="AQ15" s="15">
        <v>12</v>
      </c>
      <c r="AR15" s="147">
        <f t="shared" si="15"/>
        <v>0</v>
      </c>
      <c r="AS15" s="14">
        <v>0</v>
      </c>
      <c r="AT15" s="147">
        <f t="shared" si="16"/>
        <v>0</v>
      </c>
      <c r="AU15" s="151">
        <f t="shared" si="1"/>
        <v>0</v>
      </c>
      <c r="AV15" s="152">
        <f t="shared" si="2"/>
        <v>0</v>
      </c>
    </row>
    <row r="16" spans="1:48" ht="12.75">
      <c r="A16" s="130">
        <v>9</v>
      </c>
      <c r="C16" s="2"/>
      <c r="D16" s="21">
        <v>0</v>
      </c>
      <c r="E16" s="144">
        <f t="shared" si="0"/>
        <v>0</v>
      </c>
      <c r="F16" s="69">
        <v>0</v>
      </c>
      <c r="G16" s="15">
        <v>12</v>
      </c>
      <c r="H16" s="147">
        <f t="shared" si="3"/>
        <v>0</v>
      </c>
      <c r="I16" s="14">
        <v>0</v>
      </c>
      <c r="J16" s="148">
        <f t="shared" si="4"/>
        <v>0</v>
      </c>
      <c r="K16" s="35"/>
      <c r="L16" s="14">
        <v>0</v>
      </c>
      <c r="M16" s="15">
        <v>12</v>
      </c>
      <c r="N16" s="147">
        <f t="shared" si="5"/>
        <v>0</v>
      </c>
      <c r="O16" s="14">
        <v>0</v>
      </c>
      <c r="P16" s="148">
        <f t="shared" si="6"/>
        <v>0</v>
      </c>
      <c r="Q16" s="32"/>
      <c r="R16" s="14">
        <v>0</v>
      </c>
      <c r="S16" s="15">
        <v>12</v>
      </c>
      <c r="T16" s="147">
        <f t="shared" si="7"/>
        <v>0</v>
      </c>
      <c r="U16" s="14">
        <v>0</v>
      </c>
      <c r="V16" s="148">
        <f t="shared" si="8"/>
        <v>0</v>
      </c>
      <c r="W16" s="32"/>
      <c r="X16" s="14">
        <v>0</v>
      </c>
      <c r="Y16" s="15">
        <v>12</v>
      </c>
      <c r="Z16" s="147">
        <f t="shared" si="9"/>
        <v>0</v>
      </c>
      <c r="AA16" s="14">
        <v>0</v>
      </c>
      <c r="AB16" s="148">
        <f t="shared" si="10"/>
        <v>0</v>
      </c>
      <c r="AC16" s="32"/>
      <c r="AD16" s="14">
        <v>0</v>
      </c>
      <c r="AE16" s="15">
        <v>12</v>
      </c>
      <c r="AF16" s="147">
        <f t="shared" si="11"/>
        <v>0</v>
      </c>
      <c r="AG16" s="14">
        <v>0</v>
      </c>
      <c r="AH16" s="147">
        <f t="shared" si="12"/>
        <v>0</v>
      </c>
      <c r="AI16" s="32"/>
      <c r="AJ16" s="14">
        <v>0</v>
      </c>
      <c r="AK16" s="15">
        <v>12</v>
      </c>
      <c r="AL16" s="147">
        <f t="shared" si="13"/>
        <v>0</v>
      </c>
      <c r="AM16" s="14">
        <v>0</v>
      </c>
      <c r="AN16" s="148">
        <f t="shared" si="14"/>
        <v>0</v>
      </c>
      <c r="AO16" s="32"/>
      <c r="AP16" s="14">
        <v>0</v>
      </c>
      <c r="AQ16" s="15">
        <v>12</v>
      </c>
      <c r="AR16" s="147">
        <f t="shared" si="15"/>
        <v>0</v>
      </c>
      <c r="AS16" s="14">
        <v>0</v>
      </c>
      <c r="AT16" s="147">
        <f t="shared" si="16"/>
        <v>0</v>
      </c>
      <c r="AU16" s="151">
        <f t="shared" si="1"/>
        <v>0</v>
      </c>
      <c r="AV16" s="152">
        <f t="shared" si="2"/>
        <v>0</v>
      </c>
    </row>
    <row r="17" spans="1:48" ht="12.75">
      <c r="A17" s="130">
        <v>10</v>
      </c>
      <c r="C17" s="2"/>
      <c r="D17" s="21">
        <v>0</v>
      </c>
      <c r="E17" s="144">
        <f t="shared" si="0"/>
        <v>0</v>
      </c>
      <c r="F17" s="69">
        <v>0</v>
      </c>
      <c r="G17" s="15">
        <v>12</v>
      </c>
      <c r="H17" s="147">
        <f t="shared" si="3"/>
        <v>0</v>
      </c>
      <c r="I17" s="14">
        <v>0</v>
      </c>
      <c r="J17" s="148">
        <f t="shared" si="4"/>
        <v>0</v>
      </c>
      <c r="K17" s="35"/>
      <c r="L17" s="14">
        <v>0</v>
      </c>
      <c r="M17" s="15">
        <v>12</v>
      </c>
      <c r="N17" s="147">
        <f t="shared" si="5"/>
        <v>0</v>
      </c>
      <c r="O17" s="14">
        <v>0</v>
      </c>
      <c r="P17" s="148">
        <f t="shared" si="6"/>
        <v>0</v>
      </c>
      <c r="Q17" s="32"/>
      <c r="R17" s="14">
        <v>0</v>
      </c>
      <c r="S17" s="15">
        <v>12</v>
      </c>
      <c r="T17" s="147">
        <f t="shared" si="7"/>
        <v>0</v>
      </c>
      <c r="U17" s="14">
        <v>0</v>
      </c>
      <c r="V17" s="148">
        <f t="shared" si="8"/>
        <v>0</v>
      </c>
      <c r="W17" s="32"/>
      <c r="X17" s="14">
        <v>0</v>
      </c>
      <c r="Y17" s="15">
        <v>12</v>
      </c>
      <c r="Z17" s="147">
        <f t="shared" si="9"/>
        <v>0</v>
      </c>
      <c r="AA17" s="14">
        <v>0</v>
      </c>
      <c r="AB17" s="148">
        <f t="shared" si="10"/>
        <v>0</v>
      </c>
      <c r="AC17" s="32"/>
      <c r="AD17" s="14">
        <v>0</v>
      </c>
      <c r="AE17" s="15">
        <v>12</v>
      </c>
      <c r="AF17" s="147">
        <f t="shared" si="11"/>
        <v>0</v>
      </c>
      <c r="AG17" s="14">
        <v>0</v>
      </c>
      <c r="AH17" s="147">
        <f t="shared" si="12"/>
        <v>0</v>
      </c>
      <c r="AI17" s="32"/>
      <c r="AJ17" s="14">
        <v>0</v>
      </c>
      <c r="AK17" s="15">
        <v>12</v>
      </c>
      <c r="AL17" s="147">
        <f t="shared" si="13"/>
        <v>0</v>
      </c>
      <c r="AM17" s="14">
        <v>0</v>
      </c>
      <c r="AN17" s="148">
        <f t="shared" si="14"/>
        <v>0</v>
      </c>
      <c r="AO17" s="32"/>
      <c r="AP17" s="14">
        <v>0</v>
      </c>
      <c r="AQ17" s="15">
        <v>12</v>
      </c>
      <c r="AR17" s="147">
        <f t="shared" si="15"/>
        <v>0</v>
      </c>
      <c r="AS17" s="14">
        <v>0</v>
      </c>
      <c r="AT17" s="147">
        <f t="shared" si="16"/>
        <v>0</v>
      </c>
      <c r="AU17" s="151">
        <f t="shared" si="1"/>
        <v>0</v>
      </c>
      <c r="AV17" s="152">
        <f t="shared" si="2"/>
        <v>0</v>
      </c>
    </row>
    <row r="18" spans="1:48" ht="12.75">
      <c r="A18" s="130">
        <v>11</v>
      </c>
      <c r="C18" s="2"/>
      <c r="D18" s="21">
        <v>0</v>
      </c>
      <c r="E18" s="144">
        <f t="shared" si="0"/>
        <v>0</v>
      </c>
      <c r="F18" s="69">
        <v>0</v>
      </c>
      <c r="G18" s="15">
        <v>12</v>
      </c>
      <c r="H18" s="147">
        <f t="shared" si="3"/>
        <v>0</v>
      </c>
      <c r="I18" s="14">
        <v>0</v>
      </c>
      <c r="J18" s="148">
        <f t="shared" si="4"/>
        <v>0</v>
      </c>
      <c r="K18" s="35"/>
      <c r="L18" s="14">
        <v>0</v>
      </c>
      <c r="M18" s="15">
        <v>12</v>
      </c>
      <c r="N18" s="147">
        <f t="shared" si="5"/>
        <v>0</v>
      </c>
      <c r="O18" s="14">
        <v>0</v>
      </c>
      <c r="P18" s="148">
        <f t="shared" si="6"/>
        <v>0</v>
      </c>
      <c r="Q18" s="32"/>
      <c r="R18" s="14">
        <v>0</v>
      </c>
      <c r="S18" s="15">
        <v>12</v>
      </c>
      <c r="T18" s="147">
        <f t="shared" si="7"/>
        <v>0</v>
      </c>
      <c r="U18" s="14">
        <v>0</v>
      </c>
      <c r="V18" s="148">
        <f t="shared" si="8"/>
        <v>0</v>
      </c>
      <c r="W18" s="32"/>
      <c r="X18" s="14">
        <v>0</v>
      </c>
      <c r="Y18" s="15">
        <v>12</v>
      </c>
      <c r="Z18" s="147">
        <f t="shared" si="9"/>
        <v>0</v>
      </c>
      <c r="AA18" s="14">
        <v>0</v>
      </c>
      <c r="AB18" s="148">
        <f t="shared" si="10"/>
        <v>0</v>
      </c>
      <c r="AC18" s="32"/>
      <c r="AD18" s="14">
        <v>0</v>
      </c>
      <c r="AE18" s="15">
        <v>12</v>
      </c>
      <c r="AF18" s="147">
        <f t="shared" si="11"/>
        <v>0</v>
      </c>
      <c r="AG18" s="14">
        <v>0</v>
      </c>
      <c r="AH18" s="147">
        <f t="shared" si="12"/>
        <v>0</v>
      </c>
      <c r="AI18" s="32"/>
      <c r="AJ18" s="14">
        <v>0</v>
      </c>
      <c r="AK18" s="15">
        <v>12</v>
      </c>
      <c r="AL18" s="147">
        <f t="shared" si="13"/>
        <v>0</v>
      </c>
      <c r="AM18" s="14">
        <v>0</v>
      </c>
      <c r="AN18" s="148">
        <f t="shared" si="14"/>
        <v>0</v>
      </c>
      <c r="AO18" s="32"/>
      <c r="AP18" s="14">
        <v>0</v>
      </c>
      <c r="AQ18" s="15">
        <v>12</v>
      </c>
      <c r="AR18" s="147">
        <f t="shared" si="15"/>
        <v>0</v>
      </c>
      <c r="AS18" s="14">
        <v>0</v>
      </c>
      <c r="AT18" s="147">
        <f t="shared" si="16"/>
        <v>0</v>
      </c>
      <c r="AU18" s="151">
        <f t="shared" si="1"/>
        <v>0</v>
      </c>
      <c r="AV18" s="152">
        <f t="shared" si="2"/>
        <v>0</v>
      </c>
    </row>
    <row r="19" spans="1:48" ht="12.75">
      <c r="A19" s="130">
        <v>12</v>
      </c>
      <c r="C19" s="2"/>
      <c r="D19" s="21">
        <v>0</v>
      </c>
      <c r="E19" s="144">
        <f t="shared" si="0"/>
        <v>0</v>
      </c>
      <c r="F19" s="69">
        <v>0</v>
      </c>
      <c r="G19" s="15">
        <v>12</v>
      </c>
      <c r="H19" s="147">
        <f t="shared" si="3"/>
        <v>0</v>
      </c>
      <c r="I19" s="14">
        <v>0</v>
      </c>
      <c r="J19" s="148">
        <f t="shared" si="4"/>
        <v>0</v>
      </c>
      <c r="K19" s="35"/>
      <c r="L19" s="14">
        <v>0</v>
      </c>
      <c r="M19" s="15">
        <v>12</v>
      </c>
      <c r="N19" s="147">
        <f t="shared" si="5"/>
        <v>0</v>
      </c>
      <c r="O19" s="14">
        <v>0</v>
      </c>
      <c r="P19" s="148">
        <f t="shared" si="6"/>
        <v>0</v>
      </c>
      <c r="Q19" s="32"/>
      <c r="R19" s="14">
        <v>0</v>
      </c>
      <c r="S19" s="15">
        <v>12</v>
      </c>
      <c r="T19" s="147">
        <f t="shared" si="7"/>
        <v>0</v>
      </c>
      <c r="U19" s="14">
        <v>0</v>
      </c>
      <c r="V19" s="148">
        <f t="shared" si="8"/>
        <v>0</v>
      </c>
      <c r="W19" s="32"/>
      <c r="X19" s="14">
        <v>0</v>
      </c>
      <c r="Y19" s="15">
        <v>12</v>
      </c>
      <c r="Z19" s="147">
        <f t="shared" si="9"/>
        <v>0</v>
      </c>
      <c r="AA19" s="14">
        <v>0</v>
      </c>
      <c r="AB19" s="148">
        <f t="shared" si="10"/>
        <v>0</v>
      </c>
      <c r="AC19" s="32"/>
      <c r="AD19" s="14">
        <v>0</v>
      </c>
      <c r="AE19" s="15">
        <v>12</v>
      </c>
      <c r="AF19" s="147">
        <f t="shared" si="11"/>
        <v>0</v>
      </c>
      <c r="AG19" s="14">
        <v>0</v>
      </c>
      <c r="AH19" s="147">
        <f t="shared" si="12"/>
        <v>0</v>
      </c>
      <c r="AI19" s="32"/>
      <c r="AJ19" s="14">
        <v>0</v>
      </c>
      <c r="AK19" s="15">
        <v>12</v>
      </c>
      <c r="AL19" s="147">
        <f t="shared" si="13"/>
        <v>0</v>
      </c>
      <c r="AM19" s="14">
        <v>0</v>
      </c>
      <c r="AN19" s="148">
        <f t="shared" si="14"/>
        <v>0</v>
      </c>
      <c r="AO19" s="32"/>
      <c r="AP19" s="14">
        <v>0</v>
      </c>
      <c r="AQ19" s="15">
        <v>12</v>
      </c>
      <c r="AR19" s="147">
        <f t="shared" si="15"/>
        <v>0</v>
      </c>
      <c r="AS19" s="14">
        <v>0</v>
      </c>
      <c r="AT19" s="147">
        <f t="shared" si="16"/>
        <v>0</v>
      </c>
      <c r="AU19" s="151">
        <f t="shared" si="1"/>
        <v>0</v>
      </c>
      <c r="AV19" s="152">
        <f t="shared" si="2"/>
        <v>0</v>
      </c>
    </row>
    <row r="20" spans="1:48" ht="12.75">
      <c r="A20" s="130">
        <v>13</v>
      </c>
      <c r="C20" s="2"/>
      <c r="D20" s="21">
        <v>0</v>
      </c>
      <c r="E20" s="144">
        <f t="shared" si="0"/>
        <v>0</v>
      </c>
      <c r="F20" s="69">
        <v>0</v>
      </c>
      <c r="G20" s="15">
        <v>12</v>
      </c>
      <c r="H20" s="147">
        <f t="shared" si="3"/>
        <v>0</v>
      </c>
      <c r="I20" s="14">
        <v>0</v>
      </c>
      <c r="J20" s="148">
        <f t="shared" si="4"/>
        <v>0</v>
      </c>
      <c r="K20" s="35"/>
      <c r="L20" s="14">
        <v>0</v>
      </c>
      <c r="M20" s="15">
        <v>12</v>
      </c>
      <c r="N20" s="147">
        <f t="shared" si="5"/>
        <v>0</v>
      </c>
      <c r="O20" s="14">
        <v>0</v>
      </c>
      <c r="P20" s="148">
        <f t="shared" si="6"/>
        <v>0</v>
      </c>
      <c r="Q20" s="32"/>
      <c r="R20" s="14">
        <v>0</v>
      </c>
      <c r="S20" s="15">
        <v>12</v>
      </c>
      <c r="T20" s="147">
        <f t="shared" si="7"/>
        <v>0</v>
      </c>
      <c r="U20" s="14">
        <v>0</v>
      </c>
      <c r="V20" s="148">
        <f t="shared" si="8"/>
        <v>0</v>
      </c>
      <c r="W20" s="32"/>
      <c r="X20" s="14">
        <v>0</v>
      </c>
      <c r="Y20" s="15">
        <v>12</v>
      </c>
      <c r="Z20" s="147">
        <f t="shared" si="9"/>
        <v>0</v>
      </c>
      <c r="AA20" s="14">
        <v>0</v>
      </c>
      <c r="AB20" s="148">
        <f t="shared" si="10"/>
        <v>0</v>
      </c>
      <c r="AC20" s="32"/>
      <c r="AD20" s="14">
        <v>0</v>
      </c>
      <c r="AE20" s="15">
        <v>12</v>
      </c>
      <c r="AF20" s="147">
        <f t="shared" si="11"/>
        <v>0</v>
      </c>
      <c r="AG20" s="14">
        <v>0</v>
      </c>
      <c r="AH20" s="147">
        <f t="shared" si="12"/>
        <v>0</v>
      </c>
      <c r="AI20" s="32"/>
      <c r="AJ20" s="14">
        <v>0</v>
      </c>
      <c r="AK20" s="15">
        <v>12</v>
      </c>
      <c r="AL20" s="147">
        <f t="shared" si="13"/>
        <v>0</v>
      </c>
      <c r="AM20" s="14">
        <v>0</v>
      </c>
      <c r="AN20" s="148">
        <f t="shared" si="14"/>
        <v>0</v>
      </c>
      <c r="AO20" s="32"/>
      <c r="AP20" s="14">
        <v>0</v>
      </c>
      <c r="AQ20" s="15">
        <v>12</v>
      </c>
      <c r="AR20" s="147">
        <f t="shared" si="15"/>
        <v>0</v>
      </c>
      <c r="AS20" s="14">
        <v>0</v>
      </c>
      <c r="AT20" s="147">
        <f t="shared" si="16"/>
        <v>0</v>
      </c>
      <c r="AU20" s="151">
        <f t="shared" si="1"/>
        <v>0</v>
      </c>
      <c r="AV20" s="152">
        <f t="shared" si="2"/>
        <v>0</v>
      </c>
    </row>
    <row r="21" spans="1:48" ht="12.75">
      <c r="A21" s="130">
        <v>14</v>
      </c>
      <c r="C21" s="2"/>
      <c r="D21" s="21">
        <v>0</v>
      </c>
      <c r="E21" s="144">
        <f t="shared" si="0"/>
        <v>0</v>
      </c>
      <c r="F21" s="69">
        <v>0</v>
      </c>
      <c r="G21" s="15">
        <v>12</v>
      </c>
      <c r="H21" s="147">
        <f t="shared" si="3"/>
        <v>0</v>
      </c>
      <c r="I21" s="14">
        <v>0</v>
      </c>
      <c r="J21" s="148">
        <f t="shared" si="4"/>
        <v>0</v>
      </c>
      <c r="K21" s="35"/>
      <c r="L21" s="14">
        <v>0</v>
      </c>
      <c r="M21" s="15">
        <v>12</v>
      </c>
      <c r="N21" s="147">
        <f t="shared" si="5"/>
        <v>0</v>
      </c>
      <c r="O21" s="14">
        <v>0</v>
      </c>
      <c r="P21" s="148">
        <f t="shared" si="6"/>
        <v>0</v>
      </c>
      <c r="Q21" s="32"/>
      <c r="R21" s="14">
        <v>0</v>
      </c>
      <c r="S21" s="15">
        <v>12</v>
      </c>
      <c r="T21" s="147">
        <f t="shared" si="7"/>
        <v>0</v>
      </c>
      <c r="U21" s="14">
        <v>0</v>
      </c>
      <c r="V21" s="148">
        <f t="shared" si="8"/>
        <v>0</v>
      </c>
      <c r="W21" s="32"/>
      <c r="X21" s="14">
        <v>0</v>
      </c>
      <c r="Y21" s="15">
        <v>12</v>
      </c>
      <c r="Z21" s="147">
        <f t="shared" si="9"/>
        <v>0</v>
      </c>
      <c r="AA21" s="14">
        <v>0</v>
      </c>
      <c r="AB21" s="148">
        <f t="shared" si="10"/>
        <v>0</v>
      </c>
      <c r="AC21" s="32"/>
      <c r="AD21" s="14">
        <v>0</v>
      </c>
      <c r="AE21" s="15">
        <v>12</v>
      </c>
      <c r="AF21" s="147">
        <f t="shared" si="11"/>
        <v>0</v>
      </c>
      <c r="AG21" s="14">
        <v>0</v>
      </c>
      <c r="AH21" s="147">
        <f t="shared" si="12"/>
        <v>0</v>
      </c>
      <c r="AI21" s="32"/>
      <c r="AJ21" s="14">
        <v>0</v>
      </c>
      <c r="AK21" s="15">
        <v>12</v>
      </c>
      <c r="AL21" s="147">
        <f t="shared" si="13"/>
        <v>0</v>
      </c>
      <c r="AM21" s="14">
        <v>0</v>
      </c>
      <c r="AN21" s="148">
        <f t="shared" si="14"/>
        <v>0</v>
      </c>
      <c r="AO21" s="32"/>
      <c r="AP21" s="14">
        <v>0</v>
      </c>
      <c r="AQ21" s="15">
        <v>12</v>
      </c>
      <c r="AR21" s="147">
        <f t="shared" si="15"/>
        <v>0</v>
      </c>
      <c r="AS21" s="14">
        <v>0</v>
      </c>
      <c r="AT21" s="147">
        <f t="shared" si="16"/>
        <v>0</v>
      </c>
      <c r="AU21" s="151">
        <f t="shared" si="1"/>
        <v>0</v>
      </c>
      <c r="AV21" s="152">
        <f t="shared" si="2"/>
        <v>0</v>
      </c>
    </row>
    <row r="22" spans="1:48" ht="12.75">
      <c r="A22" s="130">
        <v>15</v>
      </c>
      <c r="C22" s="2"/>
      <c r="D22" s="21">
        <v>0</v>
      </c>
      <c r="E22" s="144">
        <f t="shared" si="0"/>
        <v>0</v>
      </c>
      <c r="F22" s="69">
        <v>0</v>
      </c>
      <c r="G22" s="15">
        <v>12</v>
      </c>
      <c r="H22" s="147">
        <f t="shared" si="3"/>
        <v>0</v>
      </c>
      <c r="I22" s="14">
        <v>0</v>
      </c>
      <c r="J22" s="148">
        <f t="shared" si="4"/>
        <v>0</v>
      </c>
      <c r="K22" s="35"/>
      <c r="L22" s="14">
        <v>0</v>
      </c>
      <c r="M22" s="15">
        <v>12</v>
      </c>
      <c r="N22" s="147">
        <f t="shared" si="5"/>
        <v>0</v>
      </c>
      <c r="O22" s="14">
        <v>0</v>
      </c>
      <c r="P22" s="148">
        <f t="shared" si="6"/>
        <v>0</v>
      </c>
      <c r="Q22" s="32"/>
      <c r="R22" s="14">
        <v>0</v>
      </c>
      <c r="S22" s="15">
        <v>12</v>
      </c>
      <c r="T22" s="147">
        <f t="shared" si="7"/>
        <v>0</v>
      </c>
      <c r="U22" s="14">
        <v>0</v>
      </c>
      <c r="V22" s="148">
        <f t="shared" si="8"/>
        <v>0</v>
      </c>
      <c r="W22" s="32"/>
      <c r="X22" s="14">
        <v>0</v>
      </c>
      <c r="Y22" s="15">
        <v>12</v>
      </c>
      <c r="Z22" s="147">
        <f t="shared" si="9"/>
        <v>0</v>
      </c>
      <c r="AA22" s="14">
        <v>0</v>
      </c>
      <c r="AB22" s="148">
        <f t="shared" si="10"/>
        <v>0</v>
      </c>
      <c r="AC22" s="32"/>
      <c r="AD22" s="14">
        <v>0</v>
      </c>
      <c r="AE22" s="15">
        <v>12</v>
      </c>
      <c r="AF22" s="147">
        <f t="shared" si="11"/>
        <v>0</v>
      </c>
      <c r="AG22" s="14">
        <v>0</v>
      </c>
      <c r="AH22" s="147">
        <f t="shared" si="12"/>
        <v>0</v>
      </c>
      <c r="AI22" s="32"/>
      <c r="AJ22" s="14">
        <v>0</v>
      </c>
      <c r="AK22" s="15">
        <v>12</v>
      </c>
      <c r="AL22" s="147">
        <f t="shared" si="13"/>
        <v>0</v>
      </c>
      <c r="AM22" s="14">
        <v>0</v>
      </c>
      <c r="AN22" s="148">
        <f t="shared" si="14"/>
        <v>0</v>
      </c>
      <c r="AO22" s="32"/>
      <c r="AP22" s="14">
        <v>0</v>
      </c>
      <c r="AQ22" s="15">
        <v>12</v>
      </c>
      <c r="AR22" s="147">
        <f t="shared" si="15"/>
        <v>0</v>
      </c>
      <c r="AS22" s="14">
        <v>0</v>
      </c>
      <c r="AT22" s="147">
        <f t="shared" si="16"/>
        <v>0</v>
      </c>
      <c r="AU22" s="151">
        <f t="shared" si="1"/>
        <v>0</v>
      </c>
      <c r="AV22" s="152">
        <f t="shared" si="2"/>
        <v>0</v>
      </c>
    </row>
    <row r="23" spans="1:48" ht="12.75">
      <c r="A23" s="130">
        <v>16</v>
      </c>
      <c r="C23" s="2"/>
      <c r="D23" s="21">
        <v>0</v>
      </c>
      <c r="E23" s="144">
        <f t="shared" si="0"/>
        <v>0</v>
      </c>
      <c r="F23" s="69">
        <v>0</v>
      </c>
      <c r="G23" s="15">
        <v>12</v>
      </c>
      <c r="H23" s="147">
        <f t="shared" si="3"/>
        <v>0</v>
      </c>
      <c r="I23" s="14">
        <v>0</v>
      </c>
      <c r="J23" s="148">
        <f t="shared" si="4"/>
        <v>0</v>
      </c>
      <c r="K23" s="35"/>
      <c r="L23" s="14">
        <v>0</v>
      </c>
      <c r="M23" s="15">
        <v>12</v>
      </c>
      <c r="N23" s="147">
        <f t="shared" si="5"/>
        <v>0</v>
      </c>
      <c r="O23" s="14">
        <v>0</v>
      </c>
      <c r="P23" s="148">
        <f t="shared" si="6"/>
        <v>0</v>
      </c>
      <c r="Q23" s="32"/>
      <c r="R23" s="14">
        <v>0</v>
      </c>
      <c r="S23" s="15">
        <v>12</v>
      </c>
      <c r="T23" s="147">
        <f t="shared" si="7"/>
        <v>0</v>
      </c>
      <c r="U23" s="14">
        <v>0</v>
      </c>
      <c r="V23" s="148">
        <f t="shared" si="8"/>
        <v>0</v>
      </c>
      <c r="W23" s="32"/>
      <c r="X23" s="14">
        <v>0</v>
      </c>
      <c r="Y23" s="15">
        <v>12</v>
      </c>
      <c r="Z23" s="147">
        <f t="shared" si="9"/>
        <v>0</v>
      </c>
      <c r="AA23" s="14">
        <v>0</v>
      </c>
      <c r="AB23" s="148">
        <f t="shared" si="10"/>
        <v>0</v>
      </c>
      <c r="AC23" s="32"/>
      <c r="AD23" s="14">
        <v>0</v>
      </c>
      <c r="AE23" s="15">
        <v>12</v>
      </c>
      <c r="AF23" s="147">
        <f t="shared" si="11"/>
        <v>0</v>
      </c>
      <c r="AG23" s="14">
        <v>0</v>
      </c>
      <c r="AH23" s="147">
        <f t="shared" si="12"/>
        <v>0</v>
      </c>
      <c r="AI23" s="32"/>
      <c r="AJ23" s="14">
        <v>0</v>
      </c>
      <c r="AK23" s="15">
        <v>12</v>
      </c>
      <c r="AL23" s="147">
        <f t="shared" si="13"/>
        <v>0</v>
      </c>
      <c r="AM23" s="14">
        <v>0</v>
      </c>
      <c r="AN23" s="148">
        <f t="shared" si="14"/>
        <v>0</v>
      </c>
      <c r="AO23" s="32"/>
      <c r="AP23" s="14">
        <v>0</v>
      </c>
      <c r="AQ23" s="15">
        <v>12</v>
      </c>
      <c r="AR23" s="147">
        <f t="shared" si="15"/>
        <v>0</v>
      </c>
      <c r="AS23" s="14">
        <v>0</v>
      </c>
      <c r="AT23" s="147">
        <f t="shared" si="16"/>
        <v>0</v>
      </c>
      <c r="AU23" s="151">
        <f t="shared" si="1"/>
        <v>0</v>
      </c>
      <c r="AV23" s="152">
        <f t="shared" si="2"/>
        <v>0</v>
      </c>
    </row>
    <row r="24" spans="1:48" ht="12.75">
      <c r="A24" s="130">
        <v>17</v>
      </c>
      <c r="C24" s="2"/>
      <c r="D24" s="21">
        <v>0</v>
      </c>
      <c r="E24" s="144">
        <f t="shared" si="0"/>
        <v>0</v>
      </c>
      <c r="F24" s="69">
        <v>0</v>
      </c>
      <c r="G24" s="15">
        <v>12</v>
      </c>
      <c r="H24" s="147">
        <f t="shared" si="3"/>
        <v>0</v>
      </c>
      <c r="I24" s="14">
        <v>0</v>
      </c>
      <c r="J24" s="148">
        <f t="shared" si="4"/>
        <v>0</v>
      </c>
      <c r="K24" s="35"/>
      <c r="L24" s="14">
        <v>0</v>
      </c>
      <c r="M24" s="15">
        <v>12</v>
      </c>
      <c r="N24" s="147">
        <f t="shared" si="5"/>
        <v>0</v>
      </c>
      <c r="O24" s="14">
        <v>0</v>
      </c>
      <c r="P24" s="148">
        <f t="shared" si="6"/>
        <v>0</v>
      </c>
      <c r="Q24" s="32"/>
      <c r="R24" s="14">
        <v>0</v>
      </c>
      <c r="S24" s="15">
        <v>12</v>
      </c>
      <c r="T24" s="147">
        <f t="shared" si="7"/>
        <v>0</v>
      </c>
      <c r="U24" s="14">
        <v>0</v>
      </c>
      <c r="V24" s="148">
        <f t="shared" si="8"/>
        <v>0</v>
      </c>
      <c r="W24" s="32"/>
      <c r="X24" s="14">
        <v>0</v>
      </c>
      <c r="Y24" s="15">
        <v>12</v>
      </c>
      <c r="Z24" s="147">
        <f t="shared" si="9"/>
        <v>0</v>
      </c>
      <c r="AA24" s="14">
        <v>0</v>
      </c>
      <c r="AB24" s="148">
        <f t="shared" si="10"/>
        <v>0</v>
      </c>
      <c r="AC24" s="32"/>
      <c r="AD24" s="14">
        <v>0</v>
      </c>
      <c r="AE24" s="15">
        <v>12</v>
      </c>
      <c r="AF24" s="147">
        <f t="shared" si="11"/>
        <v>0</v>
      </c>
      <c r="AG24" s="14">
        <v>0</v>
      </c>
      <c r="AH24" s="147">
        <f t="shared" si="12"/>
        <v>0</v>
      </c>
      <c r="AI24" s="32"/>
      <c r="AJ24" s="14">
        <v>0</v>
      </c>
      <c r="AK24" s="15">
        <v>12</v>
      </c>
      <c r="AL24" s="147">
        <f t="shared" si="13"/>
        <v>0</v>
      </c>
      <c r="AM24" s="14">
        <v>0</v>
      </c>
      <c r="AN24" s="148">
        <f t="shared" si="14"/>
        <v>0</v>
      </c>
      <c r="AO24" s="32"/>
      <c r="AP24" s="14">
        <v>0</v>
      </c>
      <c r="AQ24" s="15">
        <v>12</v>
      </c>
      <c r="AR24" s="147">
        <f t="shared" si="15"/>
        <v>0</v>
      </c>
      <c r="AS24" s="14">
        <v>0</v>
      </c>
      <c r="AT24" s="147">
        <f t="shared" si="16"/>
        <v>0</v>
      </c>
      <c r="AU24" s="151">
        <f t="shared" si="1"/>
        <v>0</v>
      </c>
      <c r="AV24" s="152">
        <f t="shared" si="2"/>
        <v>0</v>
      </c>
    </row>
    <row r="25" spans="1:48" ht="12.75">
      <c r="A25" s="130">
        <v>18</v>
      </c>
      <c r="C25" s="2"/>
      <c r="D25" s="21">
        <v>0</v>
      </c>
      <c r="E25" s="144">
        <f aca="true" t="shared" si="17" ref="E25:E38">ROUND((+D25*(1+$E$48/12*$E$53)),0)</f>
        <v>0</v>
      </c>
      <c r="F25" s="69">
        <v>0</v>
      </c>
      <c r="G25" s="15">
        <v>12</v>
      </c>
      <c r="H25" s="147">
        <f aca="true" t="shared" si="18" ref="H25:H38">ROUND((+$E25*F25/12*G25),0)</f>
        <v>0</v>
      </c>
      <c r="I25" s="14">
        <v>0</v>
      </c>
      <c r="J25" s="148">
        <f aca="true" t="shared" si="19" ref="J25:J38">ROUND((+I25*H25),0)</f>
        <v>0</v>
      </c>
      <c r="K25" s="35"/>
      <c r="L25" s="14">
        <v>0</v>
      </c>
      <c r="M25" s="15">
        <v>12</v>
      </c>
      <c r="N25" s="147">
        <f aca="true" t="shared" si="20" ref="N25:N38">ROUND((+$E25*L25/12*M25*(1+$E$48)),0)</f>
        <v>0</v>
      </c>
      <c r="O25" s="14">
        <v>0</v>
      </c>
      <c r="P25" s="148">
        <f aca="true" t="shared" si="21" ref="P25:P38">ROUND((+O25*N25),0)</f>
        <v>0</v>
      </c>
      <c r="Q25" s="32"/>
      <c r="R25" s="14">
        <v>0</v>
      </c>
      <c r="S25" s="15">
        <v>12</v>
      </c>
      <c r="T25" s="147">
        <f aca="true" t="shared" si="22" ref="T25:T38">ROUND((+$E25*R25/12*S25*(1+$E$48)*(1+$E$48)),0)</f>
        <v>0</v>
      </c>
      <c r="U25" s="14">
        <v>0</v>
      </c>
      <c r="V25" s="148">
        <f aca="true" t="shared" si="23" ref="V25:V38">ROUND((+U25*T25),0)</f>
        <v>0</v>
      </c>
      <c r="W25" s="32"/>
      <c r="X25" s="14">
        <v>0</v>
      </c>
      <c r="Y25" s="15">
        <v>12</v>
      </c>
      <c r="Z25" s="147">
        <f aca="true" t="shared" si="24" ref="Z25:Z38">ROUND((+$E25*X25/12*Y25*(1+$E$48)*(1+$E$48)*(1+$E$48)),0)</f>
        <v>0</v>
      </c>
      <c r="AA25" s="14">
        <v>0</v>
      </c>
      <c r="AB25" s="148">
        <f aca="true" t="shared" si="25" ref="AB25:AB38">ROUND((+AA25*Z25),0)</f>
        <v>0</v>
      </c>
      <c r="AC25" s="32"/>
      <c r="AD25" s="14">
        <v>0</v>
      </c>
      <c r="AE25" s="15">
        <v>12</v>
      </c>
      <c r="AF25" s="147">
        <f aca="true" t="shared" si="26" ref="AF25:AF38">ROUND((+$E25*AD25/12*AE25*(1+$E$48)*(1+$E$48)*(1+$E$48)*(1+$E$48)),0)</f>
        <v>0</v>
      </c>
      <c r="AG25" s="14">
        <v>0</v>
      </c>
      <c r="AH25" s="147">
        <f aca="true" t="shared" si="27" ref="AH25:AH38">ROUND((+AG25*AF25),0)</f>
        <v>0</v>
      </c>
      <c r="AI25" s="32"/>
      <c r="AJ25" s="14">
        <v>0</v>
      </c>
      <c r="AK25" s="15">
        <v>12</v>
      </c>
      <c r="AL25" s="147">
        <f aca="true" t="shared" si="28" ref="AL25:AL38">ROUND((+$E25*AJ25/12*AK25*(1+$E$48)*(1+$E$48)*(1+$E$48)*(1+$E$48)*(1+$E$48)),0)</f>
        <v>0</v>
      </c>
      <c r="AM25" s="14">
        <v>0</v>
      </c>
      <c r="AN25" s="148">
        <f aca="true" t="shared" si="29" ref="AN25:AN38">ROUND((+AM25*AL25),0)</f>
        <v>0</v>
      </c>
      <c r="AO25" s="32"/>
      <c r="AP25" s="14">
        <v>0</v>
      </c>
      <c r="AQ25" s="15">
        <v>12</v>
      </c>
      <c r="AR25" s="147">
        <f aca="true" t="shared" si="30" ref="AR25:AR38">ROUND((+$E25*AP25/12*AQ25*(1+$E$48)*(1+$E$48)*(1+$E$48)*(1+$E$48)*(1+$E$48)*(1+$E$48)),0)</f>
        <v>0</v>
      </c>
      <c r="AS25" s="14">
        <v>0</v>
      </c>
      <c r="AT25" s="147">
        <f aca="true" t="shared" si="31" ref="AT25:AT38">ROUND((+AS25*AR25),0)</f>
        <v>0</v>
      </c>
      <c r="AU25" s="151">
        <f t="shared" si="1"/>
        <v>0</v>
      </c>
      <c r="AV25" s="152">
        <f t="shared" si="2"/>
        <v>0</v>
      </c>
    </row>
    <row r="26" spans="1:48" ht="12.75">
      <c r="A26" s="130">
        <v>19</v>
      </c>
      <c r="C26" s="2"/>
      <c r="D26" s="21">
        <v>0</v>
      </c>
      <c r="E26" s="144">
        <f t="shared" si="17"/>
        <v>0</v>
      </c>
      <c r="F26" s="69">
        <v>0</v>
      </c>
      <c r="G26" s="15">
        <v>12</v>
      </c>
      <c r="H26" s="147">
        <f t="shared" si="18"/>
        <v>0</v>
      </c>
      <c r="I26" s="14">
        <v>0</v>
      </c>
      <c r="J26" s="148">
        <f t="shared" si="19"/>
        <v>0</v>
      </c>
      <c r="K26" s="35"/>
      <c r="L26" s="14">
        <v>0</v>
      </c>
      <c r="M26" s="15">
        <v>12</v>
      </c>
      <c r="N26" s="147">
        <f t="shared" si="20"/>
        <v>0</v>
      </c>
      <c r="O26" s="14">
        <v>0</v>
      </c>
      <c r="P26" s="148">
        <f t="shared" si="21"/>
        <v>0</v>
      </c>
      <c r="Q26" s="32"/>
      <c r="R26" s="14">
        <v>0</v>
      </c>
      <c r="S26" s="15">
        <v>12</v>
      </c>
      <c r="T26" s="147">
        <f t="shared" si="22"/>
        <v>0</v>
      </c>
      <c r="U26" s="14">
        <v>0</v>
      </c>
      <c r="V26" s="148">
        <f t="shared" si="23"/>
        <v>0</v>
      </c>
      <c r="W26" s="32"/>
      <c r="X26" s="14">
        <v>0</v>
      </c>
      <c r="Y26" s="15">
        <v>12</v>
      </c>
      <c r="Z26" s="147">
        <f t="shared" si="24"/>
        <v>0</v>
      </c>
      <c r="AA26" s="14">
        <v>0</v>
      </c>
      <c r="AB26" s="148">
        <f t="shared" si="25"/>
        <v>0</v>
      </c>
      <c r="AC26" s="32"/>
      <c r="AD26" s="14">
        <v>0</v>
      </c>
      <c r="AE26" s="15">
        <v>12</v>
      </c>
      <c r="AF26" s="147">
        <f t="shared" si="26"/>
        <v>0</v>
      </c>
      <c r="AG26" s="14">
        <v>0</v>
      </c>
      <c r="AH26" s="147">
        <f t="shared" si="27"/>
        <v>0</v>
      </c>
      <c r="AI26" s="32"/>
      <c r="AJ26" s="14">
        <v>0</v>
      </c>
      <c r="AK26" s="15">
        <v>12</v>
      </c>
      <c r="AL26" s="147">
        <f t="shared" si="28"/>
        <v>0</v>
      </c>
      <c r="AM26" s="14">
        <v>0</v>
      </c>
      <c r="AN26" s="148">
        <f t="shared" si="29"/>
        <v>0</v>
      </c>
      <c r="AO26" s="32"/>
      <c r="AP26" s="14">
        <v>0</v>
      </c>
      <c r="AQ26" s="15">
        <v>12</v>
      </c>
      <c r="AR26" s="147">
        <f t="shared" si="30"/>
        <v>0</v>
      </c>
      <c r="AS26" s="14">
        <v>0</v>
      </c>
      <c r="AT26" s="147">
        <f t="shared" si="31"/>
        <v>0</v>
      </c>
      <c r="AU26" s="151">
        <f t="shared" si="1"/>
        <v>0</v>
      </c>
      <c r="AV26" s="152">
        <f t="shared" si="2"/>
        <v>0</v>
      </c>
    </row>
    <row r="27" spans="1:48" ht="12.75">
      <c r="A27" s="130">
        <v>20</v>
      </c>
      <c r="C27" s="2"/>
      <c r="D27" s="21">
        <v>0</v>
      </c>
      <c r="E27" s="144">
        <f t="shared" si="17"/>
        <v>0</v>
      </c>
      <c r="F27" s="69">
        <v>0</v>
      </c>
      <c r="G27" s="15">
        <v>12</v>
      </c>
      <c r="H27" s="147">
        <f t="shared" si="18"/>
        <v>0</v>
      </c>
      <c r="I27" s="14">
        <v>0</v>
      </c>
      <c r="J27" s="148">
        <f t="shared" si="19"/>
        <v>0</v>
      </c>
      <c r="K27" s="35"/>
      <c r="L27" s="14">
        <v>0</v>
      </c>
      <c r="M27" s="15">
        <v>12</v>
      </c>
      <c r="N27" s="147">
        <f t="shared" si="20"/>
        <v>0</v>
      </c>
      <c r="O27" s="14">
        <v>0</v>
      </c>
      <c r="P27" s="148">
        <f t="shared" si="21"/>
        <v>0</v>
      </c>
      <c r="Q27" s="32"/>
      <c r="R27" s="14">
        <v>0</v>
      </c>
      <c r="S27" s="15">
        <v>12</v>
      </c>
      <c r="T27" s="147">
        <f t="shared" si="22"/>
        <v>0</v>
      </c>
      <c r="U27" s="14">
        <v>0</v>
      </c>
      <c r="V27" s="148">
        <f t="shared" si="23"/>
        <v>0</v>
      </c>
      <c r="W27" s="32"/>
      <c r="X27" s="14">
        <v>0</v>
      </c>
      <c r="Y27" s="15">
        <v>12</v>
      </c>
      <c r="Z27" s="147">
        <f t="shared" si="24"/>
        <v>0</v>
      </c>
      <c r="AA27" s="14">
        <v>0</v>
      </c>
      <c r="AB27" s="148">
        <f t="shared" si="25"/>
        <v>0</v>
      </c>
      <c r="AC27" s="32"/>
      <c r="AD27" s="14">
        <v>0</v>
      </c>
      <c r="AE27" s="15">
        <v>12</v>
      </c>
      <c r="AF27" s="147">
        <f t="shared" si="26"/>
        <v>0</v>
      </c>
      <c r="AG27" s="14">
        <v>0</v>
      </c>
      <c r="AH27" s="147">
        <f t="shared" si="27"/>
        <v>0</v>
      </c>
      <c r="AI27" s="32"/>
      <c r="AJ27" s="14">
        <v>0</v>
      </c>
      <c r="AK27" s="15">
        <v>12</v>
      </c>
      <c r="AL27" s="147">
        <f t="shared" si="28"/>
        <v>0</v>
      </c>
      <c r="AM27" s="14">
        <v>0</v>
      </c>
      <c r="AN27" s="148">
        <f t="shared" si="29"/>
        <v>0</v>
      </c>
      <c r="AO27" s="32"/>
      <c r="AP27" s="14">
        <v>0</v>
      </c>
      <c r="AQ27" s="15">
        <v>12</v>
      </c>
      <c r="AR27" s="147">
        <f t="shared" si="30"/>
        <v>0</v>
      </c>
      <c r="AS27" s="14">
        <v>0</v>
      </c>
      <c r="AT27" s="147">
        <f t="shared" si="31"/>
        <v>0</v>
      </c>
      <c r="AU27" s="151">
        <f t="shared" si="1"/>
        <v>0</v>
      </c>
      <c r="AV27" s="152">
        <f t="shared" si="2"/>
        <v>0</v>
      </c>
    </row>
    <row r="28" spans="1:48" ht="12.75">
      <c r="A28" s="130">
        <v>21</v>
      </c>
      <c r="C28" s="2"/>
      <c r="D28" s="21">
        <v>0</v>
      </c>
      <c r="E28" s="144">
        <f t="shared" si="17"/>
        <v>0</v>
      </c>
      <c r="F28" s="69">
        <v>0</v>
      </c>
      <c r="G28" s="15">
        <v>12</v>
      </c>
      <c r="H28" s="147">
        <f t="shared" si="18"/>
        <v>0</v>
      </c>
      <c r="I28" s="14">
        <v>0</v>
      </c>
      <c r="J28" s="148">
        <f t="shared" si="19"/>
        <v>0</v>
      </c>
      <c r="K28" s="35"/>
      <c r="L28" s="14">
        <v>0</v>
      </c>
      <c r="M28" s="15">
        <v>12</v>
      </c>
      <c r="N28" s="147">
        <f t="shared" si="20"/>
        <v>0</v>
      </c>
      <c r="O28" s="14">
        <v>0</v>
      </c>
      <c r="P28" s="148">
        <f t="shared" si="21"/>
        <v>0</v>
      </c>
      <c r="Q28" s="32"/>
      <c r="R28" s="14">
        <v>0</v>
      </c>
      <c r="S28" s="15">
        <v>12</v>
      </c>
      <c r="T28" s="147">
        <f t="shared" si="22"/>
        <v>0</v>
      </c>
      <c r="U28" s="14">
        <v>0</v>
      </c>
      <c r="V28" s="148">
        <f t="shared" si="23"/>
        <v>0</v>
      </c>
      <c r="W28" s="32"/>
      <c r="X28" s="14">
        <v>0</v>
      </c>
      <c r="Y28" s="15">
        <v>12</v>
      </c>
      <c r="Z28" s="147">
        <f t="shared" si="24"/>
        <v>0</v>
      </c>
      <c r="AA28" s="14">
        <v>0</v>
      </c>
      <c r="AB28" s="148">
        <f t="shared" si="25"/>
        <v>0</v>
      </c>
      <c r="AC28" s="32"/>
      <c r="AD28" s="14">
        <v>0</v>
      </c>
      <c r="AE28" s="15">
        <v>12</v>
      </c>
      <c r="AF28" s="147">
        <f t="shared" si="26"/>
        <v>0</v>
      </c>
      <c r="AG28" s="14">
        <v>0</v>
      </c>
      <c r="AH28" s="147">
        <f t="shared" si="27"/>
        <v>0</v>
      </c>
      <c r="AI28" s="32"/>
      <c r="AJ28" s="14">
        <v>0</v>
      </c>
      <c r="AK28" s="15">
        <v>12</v>
      </c>
      <c r="AL28" s="147">
        <f t="shared" si="28"/>
        <v>0</v>
      </c>
      <c r="AM28" s="14">
        <v>0</v>
      </c>
      <c r="AN28" s="148">
        <f t="shared" si="29"/>
        <v>0</v>
      </c>
      <c r="AO28" s="32"/>
      <c r="AP28" s="14">
        <v>0</v>
      </c>
      <c r="AQ28" s="15">
        <v>12</v>
      </c>
      <c r="AR28" s="147">
        <f t="shared" si="30"/>
        <v>0</v>
      </c>
      <c r="AS28" s="14">
        <v>0</v>
      </c>
      <c r="AT28" s="147">
        <f t="shared" si="31"/>
        <v>0</v>
      </c>
      <c r="AU28" s="151">
        <f t="shared" si="1"/>
        <v>0</v>
      </c>
      <c r="AV28" s="152">
        <f t="shared" si="2"/>
        <v>0</v>
      </c>
    </row>
    <row r="29" spans="1:48" ht="12.75">
      <c r="A29" s="130">
        <v>22</v>
      </c>
      <c r="C29" s="2"/>
      <c r="D29" s="21">
        <v>0</v>
      </c>
      <c r="E29" s="144">
        <f t="shared" si="17"/>
        <v>0</v>
      </c>
      <c r="F29" s="69">
        <v>0</v>
      </c>
      <c r="G29" s="15">
        <v>12</v>
      </c>
      <c r="H29" s="147">
        <f t="shared" si="18"/>
        <v>0</v>
      </c>
      <c r="I29" s="14">
        <v>0</v>
      </c>
      <c r="J29" s="148">
        <f t="shared" si="19"/>
        <v>0</v>
      </c>
      <c r="K29" s="35"/>
      <c r="L29" s="14">
        <v>0</v>
      </c>
      <c r="M29" s="15">
        <v>12</v>
      </c>
      <c r="N29" s="147">
        <f t="shared" si="20"/>
        <v>0</v>
      </c>
      <c r="O29" s="14">
        <v>0</v>
      </c>
      <c r="P29" s="148">
        <f t="shared" si="21"/>
        <v>0</v>
      </c>
      <c r="Q29" s="32"/>
      <c r="R29" s="14">
        <v>0</v>
      </c>
      <c r="S29" s="15">
        <v>12</v>
      </c>
      <c r="T29" s="147">
        <f t="shared" si="22"/>
        <v>0</v>
      </c>
      <c r="U29" s="14">
        <v>0</v>
      </c>
      <c r="V29" s="148">
        <f t="shared" si="23"/>
        <v>0</v>
      </c>
      <c r="W29" s="32"/>
      <c r="X29" s="14">
        <v>0</v>
      </c>
      <c r="Y29" s="15">
        <v>12</v>
      </c>
      <c r="Z29" s="147">
        <f t="shared" si="24"/>
        <v>0</v>
      </c>
      <c r="AA29" s="14">
        <v>0</v>
      </c>
      <c r="AB29" s="148">
        <f t="shared" si="25"/>
        <v>0</v>
      </c>
      <c r="AC29" s="32"/>
      <c r="AD29" s="14">
        <v>0</v>
      </c>
      <c r="AE29" s="15">
        <v>12</v>
      </c>
      <c r="AF29" s="147">
        <f t="shared" si="26"/>
        <v>0</v>
      </c>
      <c r="AG29" s="14">
        <v>0</v>
      </c>
      <c r="AH29" s="147">
        <f t="shared" si="27"/>
        <v>0</v>
      </c>
      <c r="AI29" s="32"/>
      <c r="AJ29" s="14">
        <v>0</v>
      </c>
      <c r="AK29" s="15">
        <v>12</v>
      </c>
      <c r="AL29" s="147">
        <f t="shared" si="28"/>
        <v>0</v>
      </c>
      <c r="AM29" s="14">
        <v>0</v>
      </c>
      <c r="AN29" s="148">
        <f t="shared" si="29"/>
        <v>0</v>
      </c>
      <c r="AO29" s="32"/>
      <c r="AP29" s="14">
        <v>0</v>
      </c>
      <c r="AQ29" s="15">
        <v>12</v>
      </c>
      <c r="AR29" s="147">
        <f t="shared" si="30"/>
        <v>0</v>
      </c>
      <c r="AS29" s="14">
        <v>0</v>
      </c>
      <c r="AT29" s="147">
        <f t="shared" si="31"/>
        <v>0</v>
      </c>
      <c r="AU29" s="151">
        <f t="shared" si="1"/>
        <v>0</v>
      </c>
      <c r="AV29" s="152">
        <f t="shared" si="2"/>
        <v>0</v>
      </c>
    </row>
    <row r="30" spans="1:48" ht="12.75">
      <c r="A30" s="130">
        <v>23</v>
      </c>
      <c r="B30" s="2"/>
      <c r="C30" s="2"/>
      <c r="D30" s="21">
        <v>0</v>
      </c>
      <c r="E30" s="144">
        <f t="shared" si="17"/>
        <v>0</v>
      </c>
      <c r="F30" s="69">
        <v>0</v>
      </c>
      <c r="G30" s="15">
        <v>12</v>
      </c>
      <c r="H30" s="147">
        <f t="shared" si="18"/>
        <v>0</v>
      </c>
      <c r="I30" s="14">
        <v>0</v>
      </c>
      <c r="J30" s="148">
        <f t="shared" si="19"/>
        <v>0</v>
      </c>
      <c r="K30" s="35"/>
      <c r="L30" s="14">
        <v>0</v>
      </c>
      <c r="M30" s="15">
        <v>12</v>
      </c>
      <c r="N30" s="147">
        <f t="shared" si="20"/>
        <v>0</v>
      </c>
      <c r="O30" s="14">
        <v>0</v>
      </c>
      <c r="P30" s="148">
        <f t="shared" si="21"/>
        <v>0</v>
      </c>
      <c r="Q30" s="32"/>
      <c r="R30" s="14">
        <v>0</v>
      </c>
      <c r="S30" s="15">
        <v>12</v>
      </c>
      <c r="T30" s="147">
        <f t="shared" si="22"/>
        <v>0</v>
      </c>
      <c r="U30" s="14">
        <v>0</v>
      </c>
      <c r="V30" s="148">
        <f t="shared" si="23"/>
        <v>0</v>
      </c>
      <c r="W30" s="32"/>
      <c r="X30" s="14">
        <v>0</v>
      </c>
      <c r="Y30" s="15">
        <v>12</v>
      </c>
      <c r="Z30" s="147">
        <f t="shared" si="24"/>
        <v>0</v>
      </c>
      <c r="AA30" s="14">
        <v>0</v>
      </c>
      <c r="AB30" s="148">
        <f t="shared" si="25"/>
        <v>0</v>
      </c>
      <c r="AC30" s="32"/>
      <c r="AD30" s="14">
        <v>0</v>
      </c>
      <c r="AE30" s="15">
        <v>12</v>
      </c>
      <c r="AF30" s="147">
        <f t="shared" si="26"/>
        <v>0</v>
      </c>
      <c r="AG30" s="14">
        <v>0</v>
      </c>
      <c r="AH30" s="147">
        <f t="shared" si="27"/>
        <v>0</v>
      </c>
      <c r="AI30" s="32"/>
      <c r="AJ30" s="14">
        <v>0</v>
      </c>
      <c r="AK30" s="15">
        <v>12</v>
      </c>
      <c r="AL30" s="147">
        <f t="shared" si="28"/>
        <v>0</v>
      </c>
      <c r="AM30" s="14">
        <v>0</v>
      </c>
      <c r="AN30" s="148">
        <f t="shared" si="29"/>
        <v>0</v>
      </c>
      <c r="AO30" s="32"/>
      <c r="AP30" s="14">
        <v>0</v>
      </c>
      <c r="AQ30" s="15">
        <v>12</v>
      </c>
      <c r="AR30" s="147">
        <f t="shared" si="30"/>
        <v>0</v>
      </c>
      <c r="AS30" s="14">
        <v>0</v>
      </c>
      <c r="AT30" s="147">
        <f t="shared" si="31"/>
        <v>0</v>
      </c>
      <c r="AU30" s="151">
        <f t="shared" si="1"/>
        <v>0</v>
      </c>
      <c r="AV30" s="152">
        <f t="shared" si="2"/>
        <v>0</v>
      </c>
    </row>
    <row r="31" spans="1:48" ht="12.75">
      <c r="A31" s="130">
        <v>24</v>
      </c>
      <c r="B31" s="1"/>
      <c r="C31" s="1"/>
      <c r="D31" s="21">
        <v>0</v>
      </c>
      <c r="E31" s="144">
        <f t="shared" si="17"/>
        <v>0</v>
      </c>
      <c r="F31" s="69">
        <v>0</v>
      </c>
      <c r="G31" s="15">
        <v>12</v>
      </c>
      <c r="H31" s="147">
        <f t="shared" si="18"/>
        <v>0</v>
      </c>
      <c r="I31" s="14">
        <v>0</v>
      </c>
      <c r="J31" s="148">
        <f t="shared" si="19"/>
        <v>0</v>
      </c>
      <c r="K31" s="35"/>
      <c r="L31" s="14">
        <v>0</v>
      </c>
      <c r="M31" s="15">
        <v>12</v>
      </c>
      <c r="N31" s="147">
        <f t="shared" si="20"/>
        <v>0</v>
      </c>
      <c r="O31" s="14">
        <v>0</v>
      </c>
      <c r="P31" s="148">
        <f t="shared" si="21"/>
        <v>0</v>
      </c>
      <c r="Q31" s="32"/>
      <c r="R31" s="14">
        <v>0</v>
      </c>
      <c r="S31" s="15">
        <v>12</v>
      </c>
      <c r="T31" s="147">
        <f t="shared" si="22"/>
        <v>0</v>
      </c>
      <c r="U31" s="14">
        <v>0</v>
      </c>
      <c r="V31" s="148">
        <f t="shared" si="23"/>
        <v>0</v>
      </c>
      <c r="W31" s="32"/>
      <c r="X31" s="14">
        <v>0</v>
      </c>
      <c r="Y31" s="15">
        <v>12</v>
      </c>
      <c r="Z31" s="147">
        <f t="shared" si="24"/>
        <v>0</v>
      </c>
      <c r="AA31" s="14">
        <v>0</v>
      </c>
      <c r="AB31" s="148">
        <f t="shared" si="25"/>
        <v>0</v>
      </c>
      <c r="AC31" s="32"/>
      <c r="AD31" s="14">
        <v>0</v>
      </c>
      <c r="AE31" s="15">
        <v>12</v>
      </c>
      <c r="AF31" s="147">
        <f t="shared" si="26"/>
        <v>0</v>
      </c>
      <c r="AG31" s="14">
        <v>0</v>
      </c>
      <c r="AH31" s="147">
        <f t="shared" si="27"/>
        <v>0</v>
      </c>
      <c r="AI31" s="32"/>
      <c r="AJ31" s="14">
        <v>0</v>
      </c>
      <c r="AK31" s="15">
        <v>12</v>
      </c>
      <c r="AL31" s="147">
        <f t="shared" si="28"/>
        <v>0</v>
      </c>
      <c r="AM31" s="14">
        <v>0</v>
      </c>
      <c r="AN31" s="148">
        <f t="shared" si="29"/>
        <v>0</v>
      </c>
      <c r="AO31" s="32"/>
      <c r="AP31" s="14">
        <v>0</v>
      </c>
      <c r="AQ31" s="15">
        <v>12</v>
      </c>
      <c r="AR31" s="147">
        <f t="shared" si="30"/>
        <v>0</v>
      </c>
      <c r="AS31" s="14">
        <v>0</v>
      </c>
      <c r="AT31" s="147">
        <f t="shared" si="31"/>
        <v>0</v>
      </c>
      <c r="AU31" s="151">
        <f t="shared" si="1"/>
        <v>0</v>
      </c>
      <c r="AV31" s="152">
        <f t="shared" si="2"/>
        <v>0</v>
      </c>
    </row>
    <row r="32" spans="1:48" ht="12.75">
      <c r="A32" s="130">
        <v>25</v>
      </c>
      <c r="D32" s="21">
        <v>0</v>
      </c>
      <c r="E32" s="144">
        <f t="shared" si="17"/>
        <v>0</v>
      </c>
      <c r="F32" s="69">
        <v>0</v>
      </c>
      <c r="G32" s="15">
        <v>12</v>
      </c>
      <c r="H32" s="147">
        <f t="shared" si="18"/>
        <v>0</v>
      </c>
      <c r="I32" s="14">
        <v>0</v>
      </c>
      <c r="J32" s="148">
        <f t="shared" si="19"/>
        <v>0</v>
      </c>
      <c r="K32" s="35"/>
      <c r="L32" s="14">
        <v>0</v>
      </c>
      <c r="M32" s="15">
        <v>12</v>
      </c>
      <c r="N32" s="147">
        <f t="shared" si="20"/>
        <v>0</v>
      </c>
      <c r="O32" s="14">
        <v>0</v>
      </c>
      <c r="P32" s="148">
        <f t="shared" si="21"/>
        <v>0</v>
      </c>
      <c r="Q32" s="32"/>
      <c r="R32" s="14">
        <v>0</v>
      </c>
      <c r="S32" s="15">
        <v>12</v>
      </c>
      <c r="T32" s="147">
        <f t="shared" si="22"/>
        <v>0</v>
      </c>
      <c r="U32" s="14">
        <v>0</v>
      </c>
      <c r="V32" s="148">
        <f t="shared" si="23"/>
        <v>0</v>
      </c>
      <c r="W32" s="32"/>
      <c r="X32" s="14">
        <v>0</v>
      </c>
      <c r="Y32" s="15">
        <v>12</v>
      </c>
      <c r="Z32" s="147">
        <f t="shared" si="24"/>
        <v>0</v>
      </c>
      <c r="AA32" s="14">
        <v>0</v>
      </c>
      <c r="AB32" s="148">
        <f t="shared" si="25"/>
        <v>0</v>
      </c>
      <c r="AC32" s="32"/>
      <c r="AD32" s="14">
        <v>0</v>
      </c>
      <c r="AE32" s="15">
        <v>12</v>
      </c>
      <c r="AF32" s="147">
        <f t="shared" si="26"/>
        <v>0</v>
      </c>
      <c r="AG32" s="14">
        <v>0</v>
      </c>
      <c r="AH32" s="147">
        <f t="shared" si="27"/>
        <v>0</v>
      </c>
      <c r="AI32" s="32"/>
      <c r="AJ32" s="14">
        <v>0</v>
      </c>
      <c r="AK32" s="15">
        <v>12</v>
      </c>
      <c r="AL32" s="147">
        <f t="shared" si="28"/>
        <v>0</v>
      </c>
      <c r="AM32" s="14">
        <v>0</v>
      </c>
      <c r="AN32" s="148">
        <f t="shared" si="29"/>
        <v>0</v>
      </c>
      <c r="AO32" s="32"/>
      <c r="AP32" s="14">
        <v>0</v>
      </c>
      <c r="AQ32" s="15">
        <v>12</v>
      </c>
      <c r="AR32" s="147">
        <f t="shared" si="30"/>
        <v>0</v>
      </c>
      <c r="AS32" s="14">
        <v>0</v>
      </c>
      <c r="AT32" s="147">
        <f t="shared" si="31"/>
        <v>0</v>
      </c>
      <c r="AU32" s="151">
        <f t="shared" si="1"/>
        <v>0</v>
      </c>
      <c r="AV32" s="152">
        <f t="shared" si="2"/>
        <v>0</v>
      </c>
    </row>
    <row r="33" spans="1:48" ht="12.75">
      <c r="A33" s="130">
        <v>26</v>
      </c>
      <c r="D33" s="21">
        <v>0</v>
      </c>
      <c r="E33" s="144">
        <f t="shared" si="17"/>
        <v>0</v>
      </c>
      <c r="F33" s="69">
        <v>0</v>
      </c>
      <c r="G33" s="15">
        <v>12</v>
      </c>
      <c r="H33" s="147">
        <f t="shared" si="18"/>
        <v>0</v>
      </c>
      <c r="I33" s="14">
        <v>0</v>
      </c>
      <c r="J33" s="148">
        <f t="shared" si="19"/>
        <v>0</v>
      </c>
      <c r="K33" s="35"/>
      <c r="L33" s="14">
        <v>0</v>
      </c>
      <c r="M33" s="15">
        <v>12</v>
      </c>
      <c r="N33" s="147">
        <f t="shared" si="20"/>
        <v>0</v>
      </c>
      <c r="O33" s="14">
        <v>0</v>
      </c>
      <c r="P33" s="148">
        <f t="shared" si="21"/>
        <v>0</v>
      </c>
      <c r="Q33" s="32"/>
      <c r="R33" s="14">
        <v>0</v>
      </c>
      <c r="S33" s="15">
        <v>12</v>
      </c>
      <c r="T33" s="147">
        <f t="shared" si="22"/>
        <v>0</v>
      </c>
      <c r="U33" s="14">
        <v>0</v>
      </c>
      <c r="V33" s="148">
        <f t="shared" si="23"/>
        <v>0</v>
      </c>
      <c r="W33" s="32"/>
      <c r="X33" s="14">
        <v>0</v>
      </c>
      <c r="Y33" s="15">
        <v>12</v>
      </c>
      <c r="Z33" s="147">
        <f t="shared" si="24"/>
        <v>0</v>
      </c>
      <c r="AA33" s="14">
        <v>0</v>
      </c>
      <c r="AB33" s="148">
        <f t="shared" si="25"/>
        <v>0</v>
      </c>
      <c r="AC33" s="32"/>
      <c r="AD33" s="14">
        <v>0</v>
      </c>
      <c r="AE33" s="15">
        <v>12</v>
      </c>
      <c r="AF33" s="147">
        <f t="shared" si="26"/>
        <v>0</v>
      </c>
      <c r="AG33" s="14">
        <v>0</v>
      </c>
      <c r="AH33" s="147">
        <f t="shared" si="27"/>
        <v>0</v>
      </c>
      <c r="AI33" s="32"/>
      <c r="AJ33" s="14">
        <v>0</v>
      </c>
      <c r="AK33" s="15">
        <v>12</v>
      </c>
      <c r="AL33" s="147">
        <f t="shared" si="28"/>
        <v>0</v>
      </c>
      <c r="AM33" s="14">
        <v>0</v>
      </c>
      <c r="AN33" s="148">
        <f t="shared" si="29"/>
        <v>0</v>
      </c>
      <c r="AO33" s="32"/>
      <c r="AP33" s="14">
        <v>0</v>
      </c>
      <c r="AQ33" s="15">
        <v>12</v>
      </c>
      <c r="AR33" s="147">
        <f t="shared" si="30"/>
        <v>0</v>
      </c>
      <c r="AS33" s="14">
        <v>0</v>
      </c>
      <c r="AT33" s="147">
        <f t="shared" si="31"/>
        <v>0</v>
      </c>
      <c r="AU33" s="151">
        <f t="shared" si="1"/>
        <v>0</v>
      </c>
      <c r="AV33" s="152">
        <f t="shared" si="2"/>
        <v>0</v>
      </c>
    </row>
    <row r="34" spans="1:48" ht="12.75">
      <c r="A34" s="130">
        <v>27</v>
      </c>
      <c r="D34" s="21">
        <v>0</v>
      </c>
      <c r="E34" s="144">
        <f t="shared" si="17"/>
        <v>0</v>
      </c>
      <c r="F34" s="69">
        <v>0</v>
      </c>
      <c r="G34" s="15">
        <v>12</v>
      </c>
      <c r="H34" s="147">
        <f t="shared" si="18"/>
        <v>0</v>
      </c>
      <c r="I34" s="14">
        <v>0</v>
      </c>
      <c r="J34" s="148">
        <f t="shared" si="19"/>
        <v>0</v>
      </c>
      <c r="K34" s="35"/>
      <c r="L34" s="14">
        <v>0</v>
      </c>
      <c r="M34" s="15">
        <v>12</v>
      </c>
      <c r="N34" s="147">
        <f t="shared" si="20"/>
        <v>0</v>
      </c>
      <c r="O34" s="14">
        <v>0</v>
      </c>
      <c r="P34" s="148">
        <f t="shared" si="21"/>
        <v>0</v>
      </c>
      <c r="Q34" s="32"/>
      <c r="R34" s="14">
        <v>0</v>
      </c>
      <c r="S34" s="15">
        <v>12</v>
      </c>
      <c r="T34" s="147">
        <f t="shared" si="22"/>
        <v>0</v>
      </c>
      <c r="U34" s="14">
        <v>0</v>
      </c>
      <c r="V34" s="148">
        <f t="shared" si="23"/>
        <v>0</v>
      </c>
      <c r="W34" s="32"/>
      <c r="X34" s="14">
        <v>0</v>
      </c>
      <c r="Y34" s="15">
        <v>12</v>
      </c>
      <c r="Z34" s="147">
        <f t="shared" si="24"/>
        <v>0</v>
      </c>
      <c r="AA34" s="14">
        <v>0</v>
      </c>
      <c r="AB34" s="148">
        <f t="shared" si="25"/>
        <v>0</v>
      </c>
      <c r="AC34" s="32"/>
      <c r="AD34" s="14">
        <v>0</v>
      </c>
      <c r="AE34" s="15">
        <v>12</v>
      </c>
      <c r="AF34" s="147">
        <f t="shared" si="26"/>
        <v>0</v>
      </c>
      <c r="AG34" s="14">
        <v>0</v>
      </c>
      <c r="AH34" s="147">
        <f t="shared" si="27"/>
        <v>0</v>
      </c>
      <c r="AI34" s="32"/>
      <c r="AJ34" s="14">
        <v>0</v>
      </c>
      <c r="AK34" s="15">
        <v>12</v>
      </c>
      <c r="AL34" s="147">
        <f t="shared" si="28"/>
        <v>0</v>
      </c>
      <c r="AM34" s="14">
        <v>0</v>
      </c>
      <c r="AN34" s="148">
        <f t="shared" si="29"/>
        <v>0</v>
      </c>
      <c r="AO34" s="32"/>
      <c r="AP34" s="14">
        <v>0</v>
      </c>
      <c r="AQ34" s="15">
        <v>12</v>
      </c>
      <c r="AR34" s="147">
        <f t="shared" si="30"/>
        <v>0</v>
      </c>
      <c r="AS34" s="14">
        <v>0</v>
      </c>
      <c r="AT34" s="147">
        <f t="shared" si="31"/>
        <v>0</v>
      </c>
      <c r="AU34" s="151">
        <f t="shared" si="1"/>
        <v>0</v>
      </c>
      <c r="AV34" s="152">
        <f t="shared" si="2"/>
        <v>0</v>
      </c>
    </row>
    <row r="35" spans="1:48" ht="12.75">
      <c r="A35" s="130">
        <v>28</v>
      </c>
      <c r="D35" s="21">
        <v>0</v>
      </c>
      <c r="E35" s="144">
        <f t="shared" si="17"/>
        <v>0</v>
      </c>
      <c r="F35" s="69">
        <v>0</v>
      </c>
      <c r="G35" s="15">
        <v>12</v>
      </c>
      <c r="H35" s="147">
        <f t="shared" si="18"/>
        <v>0</v>
      </c>
      <c r="I35" s="14">
        <v>0</v>
      </c>
      <c r="J35" s="148">
        <f t="shared" si="19"/>
        <v>0</v>
      </c>
      <c r="K35" s="35"/>
      <c r="L35" s="14">
        <v>0</v>
      </c>
      <c r="M35" s="15">
        <v>12</v>
      </c>
      <c r="N35" s="147">
        <f t="shared" si="20"/>
        <v>0</v>
      </c>
      <c r="O35" s="14">
        <v>0</v>
      </c>
      <c r="P35" s="148">
        <f t="shared" si="21"/>
        <v>0</v>
      </c>
      <c r="Q35" s="32"/>
      <c r="R35" s="14">
        <v>0</v>
      </c>
      <c r="S35" s="15">
        <v>12</v>
      </c>
      <c r="T35" s="147">
        <f t="shared" si="22"/>
        <v>0</v>
      </c>
      <c r="U35" s="14">
        <v>0</v>
      </c>
      <c r="V35" s="148">
        <f t="shared" si="23"/>
        <v>0</v>
      </c>
      <c r="W35" s="32"/>
      <c r="X35" s="14">
        <v>0</v>
      </c>
      <c r="Y35" s="15">
        <v>12</v>
      </c>
      <c r="Z35" s="147">
        <f t="shared" si="24"/>
        <v>0</v>
      </c>
      <c r="AA35" s="14">
        <v>0</v>
      </c>
      <c r="AB35" s="148">
        <f t="shared" si="25"/>
        <v>0</v>
      </c>
      <c r="AC35" s="32"/>
      <c r="AD35" s="14">
        <v>0</v>
      </c>
      <c r="AE35" s="15">
        <v>12</v>
      </c>
      <c r="AF35" s="147">
        <f t="shared" si="26"/>
        <v>0</v>
      </c>
      <c r="AG35" s="14">
        <v>0</v>
      </c>
      <c r="AH35" s="147">
        <f t="shared" si="27"/>
        <v>0</v>
      </c>
      <c r="AI35" s="32"/>
      <c r="AJ35" s="14">
        <v>0</v>
      </c>
      <c r="AK35" s="15">
        <v>12</v>
      </c>
      <c r="AL35" s="147">
        <f t="shared" si="28"/>
        <v>0</v>
      </c>
      <c r="AM35" s="14">
        <v>0</v>
      </c>
      <c r="AN35" s="148">
        <f t="shared" si="29"/>
        <v>0</v>
      </c>
      <c r="AO35" s="32"/>
      <c r="AP35" s="14">
        <v>0</v>
      </c>
      <c r="AQ35" s="15">
        <v>12</v>
      </c>
      <c r="AR35" s="147">
        <f t="shared" si="30"/>
        <v>0</v>
      </c>
      <c r="AS35" s="14">
        <v>0</v>
      </c>
      <c r="AT35" s="147">
        <f t="shared" si="31"/>
        <v>0</v>
      </c>
      <c r="AU35" s="151">
        <f t="shared" si="1"/>
        <v>0</v>
      </c>
      <c r="AV35" s="152">
        <f t="shared" si="2"/>
        <v>0</v>
      </c>
    </row>
    <row r="36" spans="1:48" ht="12.75">
      <c r="A36" s="130">
        <v>29</v>
      </c>
      <c r="D36" s="21">
        <v>0</v>
      </c>
      <c r="E36" s="144">
        <f t="shared" si="17"/>
        <v>0</v>
      </c>
      <c r="F36" s="69">
        <v>0</v>
      </c>
      <c r="G36" s="15">
        <v>12</v>
      </c>
      <c r="H36" s="147">
        <f t="shared" si="18"/>
        <v>0</v>
      </c>
      <c r="I36" s="14">
        <v>0</v>
      </c>
      <c r="J36" s="148">
        <f t="shared" si="19"/>
        <v>0</v>
      </c>
      <c r="K36" s="35"/>
      <c r="L36" s="14">
        <v>0</v>
      </c>
      <c r="M36" s="15">
        <v>12</v>
      </c>
      <c r="N36" s="147">
        <f t="shared" si="20"/>
        <v>0</v>
      </c>
      <c r="O36" s="14">
        <v>0</v>
      </c>
      <c r="P36" s="148">
        <f t="shared" si="21"/>
        <v>0</v>
      </c>
      <c r="Q36" s="32"/>
      <c r="R36" s="14">
        <v>0</v>
      </c>
      <c r="S36" s="15">
        <v>12</v>
      </c>
      <c r="T36" s="147">
        <f t="shared" si="22"/>
        <v>0</v>
      </c>
      <c r="U36" s="14">
        <v>0</v>
      </c>
      <c r="V36" s="148">
        <f t="shared" si="23"/>
        <v>0</v>
      </c>
      <c r="W36" s="32"/>
      <c r="X36" s="14">
        <v>0</v>
      </c>
      <c r="Y36" s="15">
        <v>12</v>
      </c>
      <c r="Z36" s="147">
        <f t="shared" si="24"/>
        <v>0</v>
      </c>
      <c r="AA36" s="14">
        <v>0</v>
      </c>
      <c r="AB36" s="148">
        <f t="shared" si="25"/>
        <v>0</v>
      </c>
      <c r="AC36" s="32"/>
      <c r="AD36" s="14">
        <v>0</v>
      </c>
      <c r="AE36" s="15">
        <v>12</v>
      </c>
      <c r="AF36" s="147">
        <f t="shared" si="26"/>
        <v>0</v>
      </c>
      <c r="AG36" s="14">
        <v>0</v>
      </c>
      <c r="AH36" s="147">
        <f t="shared" si="27"/>
        <v>0</v>
      </c>
      <c r="AI36" s="32"/>
      <c r="AJ36" s="14">
        <v>0</v>
      </c>
      <c r="AK36" s="15">
        <v>12</v>
      </c>
      <c r="AL36" s="147">
        <f t="shared" si="28"/>
        <v>0</v>
      </c>
      <c r="AM36" s="14">
        <v>0</v>
      </c>
      <c r="AN36" s="148">
        <f t="shared" si="29"/>
        <v>0</v>
      </c>
      <c r="AO36" s="32"/>
      <c r="AP36" s="14">
        <v>0</v>
      </c>
      <c r="AQ36" s="15">
        <v>12</v>
      </c>
      <c r="AR36" s="147">
        <f t="shared" si="30"/>
        <v>0</v>
      </c>
      <c r="AS36" s="14">
        <v>0</v>
      </c>
      <c r="AT36" s="147">
        <f t="shared" si="31"/>
        <v>0</v>
      </c>
      <c r="AU36" s="151">
        <f t="shared" si="1"/>
        <v>0</v>
      </c>
      <c r="AV36" s="152">
        <f t="shared" si="2"/>
        <v>0</v>
      </c>
    </row>
    <row r="37" spans="1:48" ht="12.75">
      <c r="A37" s="130">
        <v>30</v>
      </c>
      <c r="D37" s="21">
        <v>0</v>
      </c>
      <c r="E37" s="144">
        <f t="shared" si="17"/>
        <v>0</v>
      </c>
      <c r="F37" s="69">
        <v>0</v>
      </c>
      <c r="G37" s="15">
        <v>12</v>
      </c>
      <c r="H37" s="147">
        <f t="shared" si="18"/>
        <v>0</v>
      </c>
      <c r="I37" s="14">
        <v>0</v>
      </c>
      <c r="J37" s="148">
        <f t="shared" si="19"/>
        <v>0</v>
      </c>
      <c r="K37" s="35"/>
      <c r="L37" s="14">
        <v>0</v>
      </c>
      <c r="M37" s="15">
        <v>12</v>
      </c>
      <c r="N37" s="147">
        <f t="shared" si="20"/>
        <v>0</v>
      </c>
      <c r="O37" s="14">
        <v>0</v>
      </c>
      <c r="P37" s="148">
        <f t="shared" si="21"/>
        <v>0</v>
      </c>
      <c r="Q37" s="32"/>
      <c r="R37" s="14">
        <v>0</v>
      </c>
      <c r="S37" s="15">
        <v>12</v>
      </c>
      <c r="T37" s="147">
        <f t="shared" si="22"/>
        <v>0</v>
      </c>
      <c r="U37" s="14">
        <v>0</v>
      </c>
      <c r="V37" s="148">
        <f t="shared" si="23"/>
        <v>0</v>
      </c>
      <c r="W37" s="32"/>
      <c r="X37" s="14">
        <v>0</v>
      </c>
      <c r="Y37" s="15">
        <v>12</v>
      </c>
      <c r="Z37" s="147">
        <f t="shared" si="24"/>
        <v>0</v>
      </c>
      <c r="AA37" s="14">
        <v>0</v>
      </c>
      <c r="AB37" s="148">
        <f t="shared" si="25"/>
        <v>0</v>
      </c>
      <c r="AC37" s="32"/>
      <c r="AD37" s="14">
        <v>0</v>
      </c>
      <c r="AE37" s="15">
        <v>12</v>
      </c>
      <c r="AF37" s="147">
        <f t="shared" si="26"/>
        <v>0</v>
      </c>
      <c r="AG37" s="14">
        <v>0</v>
      </c>
      <c r="AH37" s="147">
        <f t="shared" si="27"/>
        <v>0</v>
      </c>
      <c r="AI37" s="32"/>
      <c r="AJ37" s="14">
        <v>0</v>
      </c>
      <c r="AK37" s="15">
        <v>12</v>
      </c>
      <c r="AL37" s="147">
        <f t="shared" si="28"/>
        <v>0</v>
      </c>
      <c r="AM37" s="14">
        <v>0</v>
      </c>
      <c r="AN37" s="148">
        <f t="shared" si="29"/>
        <v>0</v>
      </c>
      <c r="AO37" s="32"/>
      <c r="AP37" s="14">
        <v>0</v>
      </c>
      <c r="AQ37" s="15">
        <v>12</v>
      </c>
      <c r="AR37" s="147">
        <f t="shared" si="30"/>
        <v>0</v>
      </c>
      <c r="AS37" s="14">
        <v>0</v>
      </c>
      <c r="AT37" s="147">
        <f t="shared" si="31"/>
        <v>0</v>
      </c>
      <c r="AU37" s="151">
        <f t="shared" si="1"/>
        <v>0</v>
      </c>
      <c r="AV37" s="152">
        <f t="shared" si="2"/>
        <v>0</v>
      </c>
    </row>
    <row r="38" spans="1:48" ht="12.75">
      <c r="A38" s="57">
        <v>31</v>
      </c>
      <c r="B38" s="78"/>
      <c r="C38" s="57"/>
      <c r="D38" s="143">
        <v>0</v>
      </c>
      <c r="E38" s="145">
        <f t="shared" si="17"/>
        <v>0</v>
      </c>
      <c r="F38" s="70">
        <v>0</v>
      </c>
      <c r="G38" s="71">
        <v>12</v>
      </c>
      <c r="H38" s="147">
        <f t="shared" si="18"/>
        <v>0</v>
      </c>
      <c r="I38" s="72">
        <v>0</v>
      </c>
      <c r="J38" s="148">
        <f t="shared" si="19"/>
        <v>0</v>
      </c>
      <c r="K38" s="76"/>
      <c r="L38" s="72">
        <v>0</v>
      </c>
      <c r="M38" s="71">
        <v>12</v>
      </c>
      <c r="N38" s="149">
        <f t="shared" si="20"/>
        <v>0</v>
      </c>
      <c r="O38" s="72">
        <v>0</v>
      </c>
      <c r="P38" s="150">
        <f t="shared" si="21"/>
        <v>0</v>
      </c>
      <c r="Q38" s="77"/>
      <c r="R38" s="72">
        <v>0</v>
      </c>
      <c r="S38" s="71">
        <v>12</v>
      </c>
      <c r="T38" s="147">
        <f t="shared" si="22"/>
        <v>0</v>
      </c>
      <c r="U38" s="72">
        <v>0</v>
      </c>
      <c r="V38" s="148">
        <f t="shared" si="23"/>
        <v>0</v>
      </c>
      <c r="W38" s="77"/>
      <c r="X38" s="72">
        <v>0</v>
      </c>
      <c r="Y38" s="71">
        <v>12</v>
      </c>
      <c r="Z38" s="147">
        <f t="shared" si="24"/>
        <v>0</v>
      </c>
      <c r="AA38" s="72">
        <v>0</v>
      </c>
      <c r="AB38" s="148">
        <f t="shared" si="25"/>
        <v>0</v>
      </c>
      <c r="AC38" s="77"/>
      <c r="AD38" s="72">
        <v>0</v>
      </c>
      <c r="AE38" s="71">
        <v>12</v>
      </c>
      <c r="AF38" s="147">
        <f t="shared" si="26"/>
        <v>0</v>
      </c>
      <c r="AG38" s="72">
        <v>0</v>
      </c>
      <c r="AH38" s="147">
        <f t="shared" si="27"/>
        <v>0</v>
      </c>
      <c r="AI38" s="77"/>
      <c r="AJ38" s="72">
        <v>0</v>
      </c>
      <c r="AK38" s="71">
        <v>12</v>
      </c>
      <c r="AL38" s="147">
        <f t="shared" si="28"/>
        <v>0</v>
      </c>
      <c r="AM38" s="72">
        <v>0</v>
      </c>
      <c r="AN38" s="148">
        <f t="shared" si="29"/>
        <v>0</v>
      </c>
      <c r="AO38" s="77"/>
      <c r="AP38" s="72">
        <v>0</v>
      </c>
      <c r="AQ38" s="71">
        <v>12</v>
      </c>
      <c r="AR38" s="147">
        <f t="shared" si="30"/>
        <v>0</v>
      </c>
      <c r="AS38" s="72">
        <v>0</v>
      </c>
      <c r="AT38" s="147">
        <f t="shared" si="31"/>
        <v>0</v>
      </c>
      <c r="AU38" s="151">
        <f t="shared" si="1"/>
        <v>0</v>
      </c>
      <c r="AV38" s="152">
        <f t="shared" si="2"/>
        <v>0</v>
      </c>
    </row>
    <row r="39" spans="2:48" ht="12.75">
      <c r="B39" s="12"/>
      <c r="E39" t="s">
        <v>47</v>
      </c>
      <c r="F39" s="140">
        <f>SUM(F8:F38)</f>
        <v>0</v>
      </c>
      <c r="G39" s="6"/>
      <c r="H39" s="26">
        <f>SUM(H8:H38)</f>
        <v>0</v>
      </c>
      <c r="I39" s="6"/>
      <c r="J39" s="26">
        <f>SUM(J8:J38)</f>
        <v>0</v>
      </c>
      <c r="K39" s="82"/>
      <c r="L39" s="139">
        <f>SUM(L8:L38)</f>
        <v>0</v>
      </c>
      <c r="M39" s="6"/>
      <c r="N39" s="26">
        <f>SUM(N8:N38)</f>
        <v>0</v>
      </c>
      <c r="O39" s="6"/>
      <c r="P39" s="26">
        <f>SUM(P8:P38)</f>
        <v>0</v>
      </c>
      <c r="Q39" s="45"/>
      <c r="R39" s="139">
        <f>SUM(R8:R38)</f>
        <v>0</v>
      </c>
      <c r="S39" s="6"/>
      <c r="T39" s="26">
        <f>SUM(T8:T38)</f>
        <v>0</v>
      </c>
      <c r="U39" s="6"/>
      <c r="V39" s="26">
        <f>SUM(V8:V38)</f>
        <v>0</v>
      </c>
      <c r="W39" s="45"/>
      <c r="X39" s="139">
        <f>SUM(X8:X38)</f>
        <v>0</v>
      </c>
      <c r="Y39" s="6"/>
      <c r="Z39" s="26">
        <f>SUM(Z8:Z38)</f>
        <v>0</v>
      </c>
      <c r="AA39" s="6"/>
      <c r="AB39" s="26">
        <f>SUM(AB8:AB38)</f>
        <v>0</v>
      </c>
      <c r="AC39" s="45"/>
      <c r="AD39" s="139">
        <f>SUM(AD8:AD38)</f>
        <v>0</v>
      </c>
      <c r="AE39" s="6"/>
      <c r="AF39" s="26">
        <f>SUM(AF8:AF38)</f>
        <v>0</v>
      </c>
      <c r="AG39" s="6"/>
      <c r="AH39" s="26">
        <f>SUM(AH8:AH38)</f>
        <v>0</v>
      </c>
      <c r="AI39" s="45"/>
      <c r="AJ39" s="139">
        <f>SUM(AJ8:AJ38)</f>
        <v>0</v>
      </c>
      <c r="AK39" s="6"/>
      <c r="AL39" s="26">
        <f>SUM(AL8:AL38)</f>
        <v>0</v>
      </c>
      <c r="AM39" s="6"/>
      <c r="AN39" s="26">
        <f>SUM(AN8:AN38)</f>
        <v>0</v>
      </c>
      <c r="AO39" s="45"/>
      <c r="AP39" s="139">
        <f>SUM(AP8:AP38)</f>
        <v>0</v>
      </c>
      <c r="AQ39" s="6"/>
      <c r="AR39" s="26">
        <f>SUM(AR8:AR38)</f>
        <v>0</v>
      </c>
      <c r="AS39" s="6"/>
      <c r="AT39" s="83">
        <f>SUM(AT8:AT38)</f>
        <v>0</v>
      </c>
      <c r="AU39" s="26">
        <f t="shared" si="1"/>
        <v>0</v>
      </c>
      <c r="AV39" s="26">
        <f t="shared" si="2"/>
        <v>0</v>
      </c>
    </row>
    <row r="40" spans="2:48" ht="12.75">
      <c r="B40" s="12"/>
      <c r="F40" s="6"/>
      <c r="G40" s="6"/>
      <c r="H40" s="27"/>
      <c r="I40" s="6"/>
      <c r="J40" s="27"/>
      <c r="K40" s="116"/>
      <c r="L40" s="6"/>
      <c r="M40" s="6"/>
      <c r="N40" s="27"/>
      <c r="O40" s="6"/>
      <c r="P40" s="27"/>
      <c r="Q40" s="8"/>
      <c r="R40" s="6"/>
      <c r="S40" s="6"/>
      <c r="T40" s="27"/>
      <c r="U40" s="6"/>
      <c r="V40" s="27"/>
      <c r="W40" s="8"/>
      <c r="X40" s="6"/>
      <c r="Y40" s="6"/>
      <c r="Z40" s="27"/>
      <c r="AA40" s="6"/>
      <c r="AB40" s="27"/>
      <c r="AC40" s="8"/>
      <c r="AD40" s="6"/>
      <c r="AE40" s="6"/>
      <c r="AF40" s="27"/>
      <c r="AG40" s="6"/>
      <c r="AH40" s="27"/>
      <c r="AI40" s="8"/>
      <c r="AJ40" s="6"/>
      <c r="AK40" s="6"/>
      <c r="AL40" s="27"/>
      <c r="AM40" s="6"/>
      <c r="AN40" s="27"/>
      <c r="AO40" s="8"/>
      <c r="AP40" s="6"/>
      <c r="AQ40" s="6"/>
      <c r="AR40" s="27"/>
      <c r="AS40" s="6"/>
      <c r="AT40" s="27"/>
      <c r="AU40" s="27"/>
      <c r="AV40" s="27"/>
    </row>
    <row r="41" spans="2:48" ht="12.75">
      <c r="B41" s="12"/>
      <c r="F41" s="6"/>
      <c r="G41" s="6"/>
      <c r="H41" s="27"/>
      <c r="I41" s="6"/>
      <c r="J41" s="27"/>
      <c r="K41" s="116"/>
      <c r="L41" s="6"/>
      <c r="M41" s="6"/>
      <c r="N41" s="27"/>
      <c r="O41" s="6"/>
      <c r="P41" s="27"/>
      <c r="Q41" s="8"/>
      <c r="R41" s="6"/>
      <c r="S41" s="6"/>
      <c r="T41" s="27"/>
      <c r="U41" s="6"/>
      <c r="V41" s="27"/>
      <c r="W41" s="8"/>
      <c r="X41" s="6"/>
      <c r="Y41" s="6"/>
      <c r="Z41" s="27"/>
      <c r="AA41" s="6"/>
      <c r="AB41" s="27"/>
      <c r="AC41" s="8"/>
      <c r="AD41" s="6"/>
      <c r="AE41" s="6"/>
      <c r="AF41" s="27"/>
      <c r="AG41" s="6"/>
      <c r="AH41" s="27"/>
      <c r="AI41" s="8"/>
      <c r="AJ41" s="6"/>
      <c r="AK41" s="6"/>
      <c r="AL41" s="27"/>
      <c r="AM41" s="6"/>
      <c r="AN41" s="27"/>
      <c r="AO41" s="8"/>
      <c r="AP41" s="6"/>
      <c r="AQ41" s="6"/>
      <c r="AR41" s="27"/>
      <c r="AS41" s="6"/>
      <c r="AT41" s="27"/>
      <c r="AU41" s="27"/>
      <c r="AV41" s="27"/>
    </row>
    <row r="42" spans="2:48" ht="12.75">
      <c r="B42" s="12"/>
      <c r="F42" s="6"/>
      <c r="G42" s="6"/>
      <c r="H42" s="27"/>
      <c r="I42" s="6"/>
      <c r="J42" s="27"/>
      <c r="K42" s="116"/>
      <c r="L42" s="6"/>
      <c r="M42" s="6"/>
      <c r="N42" s="27"/>
      <c r="O42" s="6"/>
      <c r="P42" s="27"/>
      <c r="Q42" s="8"/>
      <c r="R42" s="6"/>
      <c r="S42" s="6"/>
      <c r="T42" s="27"/>
      <c r="U42" s="6"/>
      <c r="V42" s="27"/>
      <c r="W42" s="8"/>
      <c r="X42" s="6"/>
      <c r="Y42" s="6"/>
      <c r="Z42" s="27"/>
      <c r="AA42" s="6"/>
      <c r="AB42" s="27"/>
      <c r="AC42" s="8"/>
      <c r="AD42" s="6"/>
      <c r="AE42" s="6"/>
      <c r="AF42" s="27"/>
      <c r="AG42" s="6"/>
      <c r="AH42" s="27"/>
      <c r="AI42" s="8"/>
      <c r="AJ42" s="6"/>
      <c r="AK42" s="6"/>
      <c r="AL42" s="27"/>
      <c r="AM42" s="6"/>
      <c r="AN42" s="27"/>
      <c r="AO42" s="8"/>
      <c r="AP42" s="6"/>
      <c r="AQ42" s="6"/>
      <c r="AR42" s="27"/>
      <c r="AS42" s="6"/>
      <c r="AT42" s="27"/>
      <c r="AU42" s="27"/>
      <c r="AV42" s="27"/>
    </row>
    <row r="43" spans="2:48" ht="12.75">
      <c r="B43" s="12"/>
      <c r="F43" s="6"/>
      <c r="G43" s="6"/>
      <c r="H43" s="27"/>
      <c r="I43" s="6"/>
      <c r="J43" s="27"/>
      <c r="K43" s="116"/>
      <c r="L43" s="6"/>
      <c r="M43" s="6"/>
      <c r="N43" s="27"/>
      <c r="O43" s="6"/>
      <c r="P43" s="27"/>
      <c r="Q43" s="8"/>
      <c r="R43" s="6"/>
      <c r="S43" s="6"/>
      <c r="T43" s="27"/>
      <c r="U43" s="6"/>
      <c r="V43" s="27"/>
      <c r="W43" s="8"/>
      <c r="X43" s="6"/>
      <c r="Y43" s="6"/>
      <c r="Z43" s="27"/>
      <c r="AA43" s="6"/>
      <c r="AB43" s="27"/>
      <c r="AC43" s="8"/>
      <c r="AD43" s="6"/>
      <c r="AE43" s="6"/>
      <c r="AF43" s="27"/>
      <c r="AG43" s="6"/>
      <c r="AH43" s="27"/>
      <c r="AI43" s="8"/>
      <c r="AJ43" s="6"/>
      <c r="AK43" s="6"/>
      <c r="AL43" s="27"/>
      <c r="AM43" s="6"/>
      <c r="AN43" s="27"/>
      <c r="AO43" s="8"/>
      <c r="AP43" s="6"/>
      <c r="AQ43" s="6"/>
      <c r="AR43" s="27"/>
      <c r="AS43" s="6"/>
      <c r="AT43" s="27"/>
      <c r="AU43" s="27"/>
      <c r="AV43" s="27"/>
    </row>
    <row r="44" spans="2:48" ht="12.75">
      <c r="B44" s="12"/>
      <c r="F44" s="6"/>
      <c r="G44" s="6"/>
      <c r="H44" s="27"/>
      <c r="I44" s="6"/>
      <c r="J44" s="27"/>
      <c r="K44" s="116"/>
      <c r="L44" s="6"/>
      <c r="M44" s="6"/>
      <c r="N44" s="27"/>
      <c r="O44" s="6"/>
      <c r="P44" s="27"/>
      <c r="Q44" s="8"/>
      <c r="R44" s="6"/>
      <c r="S44" s="6"/>
      <c r="T44" s="27"/>
      <c r="U44" s="6"/>
      <c r="V44" s="27"/>
      <c r="W44" s="8"/>
      <c r="X44" s="6"/>
      <c r="Y44" s="6"/>
      <c r="Z44" s="27"/>
      <c r="AA44" s="6"/>
      <c r="AB44" s="27"/>
      <c r="AC44" s="8"/>
      <c r="AD44" s="6"/>
      <c r="AE44" s="6"/>
      <c r="AF44" s="27"/>
      <c r="AG44" s="6"/>
      <c r="AH44" s="27"/>
      <c r="AI44" s="8"/>
      <c r="AJ44" s="6"/>
      <c r="AK44" s="6"/>
      <c r="AL44" s="27"/>
      <c r="AM44" s="6"/>
      <c r="AN44" s="27"/>
      <c r="AO44" s="8"/>
      <c r="AP44" s="6"/>
      <c r="AQ44" s="6"/>
      <c r="AR44" s="27"/>
      <c r="AS44" s="6"/>
      <c r="AT44" s="27"/>
      <c r="AU44" s="27"/>
      <c r="AV44" s="27"/>
    </row>
    <row r="45" spans="2:48" ht="12.75">
      <c r="B45" s="12"/>
      <c r="F45" s="6"/>
      <c r="G45" s="6"/>
      <c r="H45" s="27"/>
      <c r="I45" s="6"/>
      <c r="J45" s="27"/>
      <c r="K45" s="116"/>
      <c r="L45" s="6"/>
      <c r="M45" s="6"/>
      <c r="N45" s="27"/>
      <c r="O45" s="6"/>
      <c r="P45" s="27"/>
      <c r="Q45" s="8"/>
      <c r="R45" s="6"/>
      <c r="S45" s="6"/>
      <c r="T45" s="27"/>
      <c r="U45" s="6"/>
      <c r="V45" s="27"/>
      <c r="W45" s="8"/>
      <c r="X45" s="6"/>
      <c r="Y45" s="6"/>
      <c r="Z45" s="27"/>
      <c r="AA45" s="6"/>
      <c r="AB45" s="27"/>
      <c r="AC45" s="8"/>
      <c r="AD45" s="6"/>
      <c r="AE45" s="6"/>
      <c r="AF45" s="27"/>
      <c r="AG45" s="6"/>
      <c r="AH45" s="27"/>
      <c r="AI45" s="8"/>
      <c r="AJ45" s="6"/>
      <c r="AK45" s="6"/>
      <c r="AL45" s="27"/>
      <c r="AM45" s="6"/>
      <c r="AN45" s="27"/>
      <c r="AO45" s="8"/>
      <c r="AP45" s="6"/>
      <c r="AQ45" s="6"/>
      <c r="AR45" s="27"/>
      <c r="AS45" s="6"/>
      <c r="AT45" s="27"/>
      <c r="AU45" s="27"/>
      <c r="AV45" s="27"/>
    </row>
    <row r="46" spans="2:48" ht="12.75">
      <c r="B46" s="12"/>
      <c r="F46" s="6"/>
      <c r="G46" s="6"/>
      <c r="H46" s="27"/>
      <c r="I46" s="6"/>
      <c r="J46" s="27"/>
      <c r="K46" s="116"/>
      <c r="L46" s="6"/>
      <c r="M46" s="6"/>
      <c r="N46" s="27"/>
      <c r="O46" s="6"/>
      <c r="P46" s="27"/>
      <c r="Q46" s="8"/>
      <c r="R46" s="6"/>
      <c r="S46" s="6"/>
      <c r="T46" s="27"/>
      <c r="U46" s="6"/>
      <c r="V46" s="27"/>
      <c r="W46" s="8"/>
      <c r="X46" s="6"/>
      <c r="Y46" s="6"/>
      <c r="Z46" s="27"/>
      <c r="AA46" s="6"/>
      <c r="AB46" s="27"/>
      <c r="AC46" s="8"/>
      <c r="AD46" s="6"/>
      <c r="AE46" s="6"/>
      <c r="AF46" s="27"/>
      <c r="AG46" s="6"/>
      <c r="AH46" s="27"/>
      <c r="AI46" s="8"/>
      <c r="AJ46" s="6"/>
      <c r="AK46" s="6"/>
      <c r="AL46" s="27"/>
      <c r="AM46" s="6"/>
      <c r="AN46" s="27"/>
      <c r="AO46" s="8"/>
      <c r="AP46" s="6"/>
      <c r="AQ46" s="6"/>
      <c r="AR46" s="27"/>
      <c r="AS46" s="6"/>
      <c r="AT46" s="27"/>
      <c r="AU46" s="27"/>
      <c r="AV46" s="27"/>
    </row>
    <row r="47" spans="2:48" ht="12.75">
      <c r="B47" s="12"/>
      <c r="F47" s="6"/>
      <c r="G47" s="6"/>
      <c r="H47" s="27"/>
      <c r="I47" s="6"/>
      <c r="J47" s="27"/>
      <c r="K47" s="116"/>
      <c r="L47" s="6"/>
      <c r="M47" s="6"/>
      <c r="N47" s="27"/>
      <c r="O47" s="6"/>
      <c r="P47" s="27"/>
      <c r="Q47" s="8"/>
      <c r="R47" s="6"/>
      <c r="S47" s="6"/>
      <c r="T47" s="27"/>
      <c r="U47" s="6"/>
      <c r="V47" s="27"/>
      <c r="W47" s="8"/>
      <c r="X47" s="6"/>
      <c r="Y47" s="6"/>
      <c r="Z47" s="27"/>
      <c r="AA47" s="6"/>
      <c r="AB47" s="27"/>
      <c r="AC47" s="8"/>
      <c r="AD47" s="6"/>
      <c r="AE47" s="6"/>
      <c r="AF47" s="27"/>
      <c r="AG47" s="6"/>
      <c r="AH47" s="27"/>
      <c r="AI47" s="8"/>
      <c r="AJ47" s="6"/>
      <c r="AK47" s="6"/>
      <c r="AL47" s="27"/>
      <c r="AM47" s="6"/>
      <c r="AN47" s="27"/>
      <c r="AO47" s="8"/>
      <c r="AP47" s="6"/>
      <c r="AQ47" s="6"/>
      <c r="AR47" s="27"/>
      <c r="AS47" s="6"/>
      <c r="AT47" s="27"/>
      <c r="AU47" s="27"/>
      <c r="AV47" s="27"/>
    </row>
    <row r="48" spans="2:48" ht="12.75">
      <c r="B48" s="12"/>
      <c r="D48" s="11" t="s">
        <v>48</v>
      </c>
      <c r="E48" s="17">
        <v>0</v>
      </c>
      <c r="F48" s="6"/>
      <c r="G48" s="6"/>
      <c r="H48" s="27"/>
      <c r="I48" s="6"/>
      <c r="J48" s="27"/>
      <c r="K48" s="116"/>
      <c r="L48" s="6"/>
      <c r="M48" s="6"/>
      <c r="N48" s="27"/>
      <c r="O48" s="6"/>
      <c r="P48" s="27"/>
      <c r="Q48" s="8"/>
      <c r="R48" s="6"/>
      <c r="S48" s="6"/>
      <c r="T48" s="27"/>
      <c r="U48" s="6"/>
      <c r="V48" s="27"/>
      <c r="W48" s="8"/>
      <c r="X48" s="6"/>
      <c r="Y48" s="6"/>
      <c r="Z48" s="27"/>
      <c r="AA48" s="6"/>
      <c r="AB48" s="27"/>
      <c r="AC48" s="8"/>
      <c r="AD48" s="6"/>
      <c r="AE48" s="6"/>
      <c r="AF48" s="27"/>
      <c r="AG48" s="6"/>
      <c r="AH48" s="27"/>
      <c r="AI48" s="8"/>
      <c r="AJ48" s="6"/>
      <c r="AK48" s="6"/>
      <c r="AL48" s="27"/>
      <c r="AM48" s="6"/>
      <c r="AN48" s="27"/>
      <c r="AO48" s="8"/>
      <c r="AP48" s="6"/>
      <c r="AQ48" s="6"/>
      <c r="AR48" s="27"/>
      <c r="AS48" s="6"/>
      <c r="AT48" s="27"/>
      <c r="AU48" s="27"/>
      <c r="AV48" s="27"/>
    </row>
    <row r="49" spans="2:48" ht="12.75">
      <c r="B49" s="12"/>
      <c r="C49" s="29" t="s">
        <v>49</v>
      </c>
      <c r="D49" s="11"/>
      <c r="E49" s="87"/>
      <c r="F49" s="6"/>
      <c r="G49" s="6"/>
      <c r="H49" s="27"/>
      <c r="I49" s="6"/>
      <c r="J49" s="27"/>
      <c r="K49" s="116"/>
      <c r="L49" s="6"/>
      <c r="M49" s="6"/>
      <c r="N49" s="27"/>
      <c r="O49" s="6"/>
      <c r="P49" s="27"/>
      <c r="Q49" s="8"/>
      <c r="R49" s="6"/>
      <c r="S49" s="6"/>
      <c r="T49" s="27"/>
      <c r="U49" s="6"/>
      <c r="V49" s="27"/>
      <c r="W49" s="8"/>
      <c r="X49" s="6"/>
      <c r="Y49" s="6"/>
      <c r="Z49" s="27"/>
      <c r="AA49" s="6"/>
      <c r="AB49" s="27"/>
      <c r="AC49" s="8"/>
      <c r="AD49" s="6"/>
      <c r="AE49" s="6"/>
      <c r="AF49" s="27"/>
      <c r="AG49" s="6"/>
      <c r="AH49" s="27"/>
      <c r="AI49" s="8"/>
      <c r="AJ49" s="6"/>
      <c r="AK49" s="6"/>
      <c r="AL49" s="27"/>
      <c r="AM49" s="6"/>
      <c r="AN49" s="27"/>
      <c r="AO49" s="8"/>
      <c r="AP49" s="6"/>
      <c r="AQ49" s="6"/>
      <c r="AR49" s="27"/>
      <c r="AS49" s="6"/>
      <c r="AT49" s="27"/>
      <c r="AU49" s="27"/>
      <c r="AV49" s="27"/>
    </row>
    <row r="50" spans="3:47" ht="12.75">
      <c r="C50" s="29" t="s">
        <v>50</v>
      </c>
      <c r="E50" s="8"/>
      <c r="F50" s="8"/>
      <c r="G50" s="3"/>
      <c r="I50" s="3"/>
      <c r="J50" s="8"/>
      <c r="L50" s="8"/>
      <c r="M50" s="3"/>
      <c r="O50" s="3"/>
      <c r="P50" s="8"/>
      <c r="R50" s="8"/>
      <c r="U50" s="3"/>
      <c r="V50" s="8"/>
      <c r="X50" s="8"/>
      <c r="AA50" s="3"/>
      <c r="AD50" s="8"/>
      <c r="AE50" s="3"/>
      <c r="AG50" s="3"/>
      <c r="AH50" s="8"/>
      <c r="AJ50" s="8"/>
      <c r="AK50" s="3"/>
      <c r="AM50" s="3"/>
      <c r="AP50" s="8"/>
      <c r="AQ50" s="3"/>
      <c r="AS50" s="3"/>
      <c r="AT50" s="3"/>
      <c r="AU50" s="3"/>
    </row>
    <row r="51" spans="2:48" ht="12.75">
      <c r="B51" s="13"/>
      <c r="D51" s="11" t="s">
        <v>51</v>
      </c>
      <c r="E51" s="18" t="s">
        <v>52</v>
      </c>
      <c r="H51" s="3"/>
      <c r="J51" s="3"/>
      <c r="K51" s="8"/>
      <c r="M51" s="8"/>
      <c r="N51" s="3"/>
      <c r="Q51" s="8"/>
      <c r="S51" s="8"/>
      <c r="V51" s="3"/>
      <c r="W51" s="8"/>
      <c r="Y51" s="8"/>
      <c r="AB51" s="3"/>
      <c r="AE51" s="8"/>
      <c r="AF51" s="3"/>
      <c r="AH51" s="3"/>
      <c r="AK51" s="8"/>
      <c r="AL51" s="3"/>
      <c r="AN51" s="3"/>
      <c r="AQ51" s="8"/>
      <c r="AR51" s="3"/>
      <c r="AT51" s="3"/>
      <c r="AU51" s="3"/>
      <c r="AV51" s="3"/>
    </row>
    <row r="52" spans="2:48" ht="12.75">
      <c r="B52" s="12" t="s">
        <v>53</v>
      </c>
      <c r="C52" s="29" t="s">
        <v>54</v>
      </c>
      <c r="D52" s="5"/>
      <c r="E52" s="5"/>
      <c r="H52" s="3"/>
      <c r="J52" s="3"/>
      <c r="K52" s="8"/>
      <c r="M52" s="8"/>
      <c r="N52" s="3"/>
      <c r="Q52" s="8"/>
      <c r="V52" s="3"/>
      <c r="W52" s="8"/>
      <c r="AB52" s="3"/>
      <c r="AF52" s="3"/>
      <c r="AH52" s="3"/>
      <c r="AL52" s="3"/>
      <c r="AN52" s="3"/>
      <c r="AR52" s="3"/>
      <c r="AU52" s="3"/>
      <c r="AV52" s="3"/>
    </row>
    <row r="53" spans="4:48" ht="12.75">
      <c r="D53" s="11" t="s">
        <v>55</v>
      </c>
      <c r="E53" s="16"/>
      <c r="J53" s="3"/>
      <c r="K53" s="8"/>
      <c r="M53" s="8"/>
      <c r="Q53" s="8"/>
      <c r="V53" s="3"/>
      <c r="AF53" s="3"/>
      <c r="AL53" s="3"/>
      <c r="AU53" s="3"/>
      <c r="AV53" s="3"/>
    </row>
    <row r="54" spans="3:48" ht="12.75">
      <c r="C54" t="s">
        <v>56</v>
      </c>
      <c r="D54" s="11"/>
      <c r="E54" s="9"/>
      <c r="J54" s="3"/>
      <c r="K54" s="8"/>
      <c r="M54" s="8"/>
      <c r="Q54" s="8"/>
      <c r="V54" s="3"/>
      <c r="AF54" s="3"/>
      <c r="AL54" s="3"/>
      <c r="AU54" s="3"/>
      <c r="AV54" s="3"/>
    </row>
    <row r="55" spans="2:32" ht="12.75">
      <c r="B55" t="s">
        <v>57</v>
      </c>
      <c r="K55" s="8"/>
      <c r="M55" s="8"/>
      <c r="Q55" s="8"/>
      <c r="V55" s="3"/>
      <c r="AF55" s="3"/>
    </row>
    <row r="56" spans="11:22" ht="12.75">
      <c r="K56" s="8"/>
      <c r="M56" s="8"/>
      <c r="V56" s="3"/>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spans="11:13" ht="12.75">
      <c r="K157" s="8"/>
      <c r="M157" s="8"/>
    </row>
    <row r="158" spans="11:13" ht="12.75">
      <c r="K158" s="8"/>
      <c r="M158" s="8"/>
    </row>
    <row r="159" spans="11:13" ht="12.75">
      <c r="K159" s="8"/>
      <c r="M159" s="8"/>
    </row>
    <row r="160" spans="11:13" ht="12.75">
      <c r="K160" s="8"/>
      <c r="M160" s="8"/>
    </row>
    <row r="161" spans="11:13" ht="12.75">
      <c r="K161" s="8"/>
      <c r="M161" s="8"/>
    </row>
    <row r="162" spans="11:13" ht="12.75">
      <c r="K162" s="8"/>
      <c r="M162" s="8"/>
    </row>
    <row r="163" spans="11:13" ht="12.75">
      <c r="K163" s="8"/>
      <c r="M163" s="8"/>
    </row>
    <row r="164" spans="11:13" ht="12.75">
      <c r="K164" s="8"/>
      <c r="M164" s="8"/>
    </row>
    <row r="165" spans="11:13" ht="12.75">
      <c r="K165" s="8"/>
      <c r="M165" s="8"/>
    </row>
    <row r="166" spans="11:13" ht="12.75">
      <c r="K166" s="8"/>
      <c r="M166" s="8"/>
    </row>
    <row r="167" ht="12.75">
      <c r="M167" s="8"/>
    </row>
    <row r="168" ht="12.75">
      <c r="M168" s="8"/>
    </row>
    <row r="169" ht="12.75">
      <c r="M169" s="8"/>
    </row>
    <row r="170" ht="12.75">
      <c r="M170" s="8"/>
    </row>
    <row r="171" ht="12.75">
      <c r="M171" s="8"/>
    </row>
    <row r="172" ht="12.75">
      <c r="M172" s="8"/>
    </row>
    <row r="173" ht="12.75">
      <c r="M173" s="8"/>
    </row>
    <row r="174" ht="12.75">
      <c r="M174" s="8"/>
    </row>
    <row r="175" ht="12.75">
      <c r="M175" s="8"/>
    </row>
    <row r="176" ht="12.75">
      <c r="M176" s="8"/>
    </row>
  </sheetData>
  <printOptions/>
  <pageMargins left="0" right="0" top="0.32" bottom="0.25" header="0" footer="0"/>
  <pageSetup blackAndWhite="1" horizontalDpi="300" verticalDpi="300" orientation="landscape" scale="72" r:id="rId2"/>
  <headerFooter alignWithMargins="0">
    <oddFooter>&amp;CPage &amp;P</oddFooter>
  </headerFooter>
  <colBreaks count="3" manualBreakCount="3">
    <brk id="16" max="65535" man="1"/>
    <brk id="28" max="65535" man="1"/>
    <brk id="40" max="65535" man="1"/>
  </colBreaks>
  <drawing r:id="rId1"/>
</worksheet>
</file>

<file path=xl/worksheets/sheet4.xml><?xml version="1.0" encoding="utf-8"?>
<worksheet xmlns="http://schemas.openxmlformats.org/spreadsheetml/2006/main" xmlns:r="http://schemas.openxmlformats.org/officeDocument/2006/relationships">
  <dimension ref="A1:AY166"/>
  <sheetViews>
    <sheetView tabSelected="1" workbookViewId="0" topLeftCell="A27">
      <selection activeCell="D38" sqref="D38"/>
    </sheetView>
  </sheetViews>
  <sheetFormatPr defaultColWidth="9.140625" defaultRowHeight="12.75"/>
  <cols>
    <col min="1" max="1" width="3.00390625" style="0" customWidth="1"/>
    <col min="2" max="2" width="19.7109375" style="0" customWidth="1"/>
    <col min="3" max="3" width="16.7109375" style="0" customWidth="1"/>
    <col min="4" max="4" width="15.00390625" style="0" customWidth="1"/>
    <col min="5" max="5" width="14.28125" style="0" customWidth="1"/>
    <col min="6" max="6" width="10.00390625" style="0" customWidth="1"/>
    <col min="7" max="7" width="10.57421875" style="0" customWidth="1"/>
    <col min="8" max="8" width="11.7109375" style="0" customWidth="1"/>
    <col min="9" max="10" width="11.00390625" style="0" customWidth="1"/>
    <col min="11" max="11" width="1.7109375" style="0" customWidth="1"/>
    <col min="12" max="12" width="9.8515625" style="0" customWidth="1"/>
    <col min="13" max="13" width="10.28125" style="0" customWidth="1"/>
    <col min="14" max="14" width="12.57421875" style="0" customWidth="1"/>
    <col min="15" max="15" width="10.00390625" style="0" customWidth="1"/>
    <col min="16" max="16" width="10.28125" style="0" customWidth="1"/>
    <col min="17" max="17" width="1.421875" style="0" customWidth="1"/>
    <col min="18" max="18" width="9.28125" style="0" customWidth="1"/>
    <col min="19" max="19" width="10.00390625" style="0" customWidth="1"/>
    <col min="20" max="20" width="12.00390625" style="0" customWidth="1"/>
    <col min="21" max="21" width="11.140625" style="0" customWidth="1"/>
    <col min="22" max="22" width="10.28125" style="0" customWidth="1"/>
    <col min="23" max="23" width="0.85546875" style="0" customWidth="1"/>
    <col min="25" max="25" width="9.8515625" style="0" customWidth="1"/>
    <col min="26" max="26" width="11.7109375" style="0" customWidth="1"/>
    <col min="27" max="27" width="10.28125" style="0" customWidth="1"/>
    <col min="28" max="28" width="10.140625" style="0" customWidth="1"/>
    <col min="29" max="29" width="0.9921875" style="0" customWidth="1"/>
    <col min="31" max="31" width="10.7109375" style="0" customWidth="1"/>
    <col min="32" max="32" width="11.8515625" style="0" customWidth="1"/>
    <col min="33" max="33" width="10.00390625" style="0" customWidth="1"/>
    <col min="34" max="34" width="9.8515625" style="0" customWidth="1"/>
    <col min="35" max="35" width="1.28515625" style="0" customWidth="1"/>
    <col min="37" max="37" width="11.28125" style="0" customWidth="1"/>
    <col min="38" max="38" width="12.28125" style="0" customWidth="1"/>
    <col min="39" max="39" width="11.140625" style="0" customWidth="1"/>
    <col min="40" max="40" width="9.7109375" style="0" customWidth="1"/>
    <col min="41" max="41" width="0.9921875" style="0" customWidth="1"/>
    <col min="43" max="43" width="10.57421875" style="0" customWidth="1"/>
    <col min="44" max="44" width="11.8515625" style="0" customWidth="1"/>
    <col min="45" max="45" width="10.140625" style="0" customWidth="1"/>
    <col min="46" max="46" width="10.00390625" style="0" customWidth="1"/>
    <col min="47" max="47" width="11.421875" style="0" customWidth="1"/>
    <col min="48" max="48" width="12.00390625" style="0" customWidth="1"/>
  </cols>
  <sheetData>
    <row r="1" spans="1:5" ht="25.5">
      <c r="A1" s="131" t="s">
        <v>24</v>
      </c>
      <c r="C1" s="8"/>
      <c r="D1" s="8"/>
      <c r="E1" s="8"/>
    </row>
    <row r="2" spans="1:5" ht="25.5">
      <c r="A2" s="131" t="s">
        <v>25</v>
      </c>
      <c r="C2" s="8"/>
      <c r="D2" s="8"/>
      <c r="E2" s="8"/>
    </row>
    <row r="3" spans="1:5" ht="20.25">
      <c r="A3" s="134" t="s">
        <v>58</v>
      </c>
      <c r="C3" s="8"/>
      <c r="D3" s="8"/>
      <c r="E3" s="8"/>
    </row>
    <row r="4" spans="1:48" ht="15.75">
      <c r="A4" s="176"/>
      <c r="B4" s="189" t="s">
        <v>163</v>
      </c>
      <c r="C4" s="8" t="str">
        <f>+SUMMARY!$B$2</f>
        <v>**</v>
      </c>
      <c r="D4" s="8"/>
      <c r="E4" s="8"/>
      <c r="F4" s="36"/>
      <c r="G4" s="62"/>
      <c r="H4" s="62" t="s">
        <v>27</v>
      </c>
      <c r="I4" s="62"/>
      <c r="J4" s="63"/>
      <c r="K4" s="36"/>
      <c r="L4" s="62"/>
      <c r="M4" s="62"/>
      <c r="N4" s="62" t="s">
        <v>28</v>
      </c>
      <c r="O4" s="62"/>
      <c r="P4" s="63"/>
      <c r="Q4" s="36"/>
      <c r="R4" s="62"/>
      <c r="S4" s="62"/>
      <c r="T4" s="62" t="s">
        <v>29</v>
      </c>
      <c r="U4" s="62"/>
      <c r="V4" s="63"/>
      <c r="W4" s="36"/>
      <c r="X4" s="62"/>
      <c r="Y4" s="62"/>
      <c r="Z4" s="62" t="s">
        <v>30</v>
      </c>
      <c r="AA4" s="62"/>
      <c r="AB4" s="63"/>
      <c r="AC4" s="36"/>
      <c r="AD4" s="62"/>
      <c r="AE4" s="62"/>
      <c r="AF4" s="62" t="s">
        <v>31</v>
      </c>
      <c r="AG4" s="62"/>
      <c r="AH4" s="63"/>
      <c r="AI4" s="36"/>
      <c r="AJ4" s="62"/>
      <c r="AK4" s="62"/>
      <c r="AL4" s="62" t="s">
        <v>32</v>
      </c>
      <c r="AM4" s="62"/>
      <c r="AN4" s="63"/>
      <c r="AO4" s="36"/>
      <c r="AP4" s="62"/>
      <c r="AQ4" s="62"/>
      <c r="AR4" s="62" t="s">
        <v>33</v>
      </c>
      <c r="AS4" s="62"/>
      <c r="AT4" s="62"/>
      <c r="AU4" s="36"/>
      <c r="AV4" s="51"/>
    </row>
    <row r="5" spans="1:48" ht="15">
      <c r="A5" s="178"/>
      <c r="B5" s="190" t="s">
        <v>164</v>
      </c>
      <c r="C5" s="8" t="str">
        <f>+SUMMARY!$B$3</f>
        <v>**</v>
      </c>
      <c r="D5" s="1"/>
      <c r="F5" s="32"/>
      <c r="G5" s="31">
        <f>SUMMARY!C5</f>
        <v>36526</v>
      </c>
      <c r="H5" s="9" t="s">
        <v>10</v>
      </c>
      <c r="I5" s="31">
        <f>SUMMARY!C7</f>
        <v>36891</v>
      </c>
      <c r="J5" s="64"/>
      <c r="K5" s="32"/>
      <c r="L5" s="8"/>
      <c r="M5" s="31">
        <f>+I5+1</f>
        <v>36892</v>
      </c>
      <c r="N5" s="9" t="s">
        <v>10</v>
      </c>
      <c r="O5" s="31">
        <f>SUMMARY!E7</f>
        <v>37256</v>
      </c>
      <c r="P5" s="64"/>
      <c r="Q5" s="32"/>
      <c r="R5" s="8"/>
      <c r="S5" s="31">
        <f>+O5+1</f>
        <v>37257</v>
      </c>
      <c r="T5" s="9" t="s">
        <v>10</v>
      </c>
      <c r="U5" s="31">
        <f>SUMMARY!G7</f>
        <v>37621</v>
      </c>
      <c r="V5" s="64"/>
      <c r="W5" s="32"/>
      <c r="X5" s="8"/>
      <c r="Y5" s="31">
        <f>+U5+1</f>
        <v>37622</v>
      </c>
      <c r="Z5" s="9" t="s">
        <v>10</v>
      </c>
      <c r="AA5" s="31">
        <f>SUMMARY!I7</f>
        <v>37986</v>
      </c>
      <c r="AB5" s="64"/>
      <c r="AC5" s="32"/>
      <c r="AD5" s="8"/>
      <c r="AE5" s="31">
        <f>+AA5+1</f>
        <v>37987</v>
      </c>
      <c r="AF5" s="9" t="s">
        <v>10</v>
      </c>
      <c r="AG5" s="31">
        <f>SUMMARY!K7</f>
        <v>38352</v>
      </c>
      <c r="AH5" s="64"/>
      <c r="AI5" s="32"/>
      <c r="AJ5" s="8"/>
      <c r="AK5" s="31">
        <f>+AG5+1</f>
        <v>38353</v>
      </c>
      <c r="AL5" s="9" t="s">
        <v>10</v>
      </c>
      <c r="AM5" s="31">
        <f>SUMMARY!M7</f>
        <v>38717</v>
      </c>
      <c r="AN5" s="64"/>
      <c r="AO5" s="32"/>
      <c r="AP5" s="8"/>
      <c r="AQ5" s="31">
        <f>+AM5+1</f>
        <v>38718</v>
      </c>
      <c r="AR5" s="9" t="s">
        <v>10</v>
      </c>
      <c r="AS5" s="31">
        <f>SUMMARY!O7</f>
        <v>39082</v>
      </c>
      <c r="AT5" s="8"/>
      <c r="AU5" s="33" t="s">
        <v>9</v>
      </c>
      <c r="AV5" s="52" t="s">
        <v>9</v>
      </c>
    </row>
    <row r="6" spans="2:48" ht="12.75">
      <c r="B6" s="1"/>
      <c r="C6" s="1"/>
      <c r="D6" s="4" t="s">
        <v>59</v>
      </c>
      <c r="E6" s="5" t="s">
        <v>35</v>
      </c>
      <c r="F6" s="33" t="s">
        <v>37</v>
      </c>
      <c r="G6" s="9" t="s">
        <v>37</v>
      </c>
      <c r="H6" s="10" t="s">
        <v>38</v>
      </c>
      <c r="I6" s="10" t="s">
        <v>39</v>
      </c>
      <c r="J6" s="65" t="s">
        <v>39</v>
      </c>
      <c r="K6" s="34"/>
      <c r="L6" s="9" t="s">
        <v>37</v>
      </c>
      <c r="M6" s="9" t="s">
        <v>37</v>
      </c>
      <c r="N6" s="10" t="s">
        <v>38</v>
      </c>
      <c r="O6" s="10" t="s">
        <v>39</v>
      </c>
      <c r="P6" s="65" t="s">
        <v>39</v>
      </c>
      <c r="Q6" s="32"/>
      <c r="R6" s="9" t="s">
        <v>37</v>
      </c>
      <c r="S6" s="9" t="s">
        <v>37</v>
      </c>
      <c r="T6" s="10" t="s">
        <v>38</v>
      </c>
      <c r="U6" s="10" t="s">
        <v>39</v>
      </c>
      <c r="V6" s="65" t="s">
        <v>39</v>
      </c>
      <c r="W6" s="32"/>
      <c r="X6" s="9" t="s">
        <v>37</v>
      </c>
      <c r="Y6" s="9" t="s">
        <v>37</v>
      </c>
      <c r="Z6" s="10" t="s">
        <v>38</v>
      </c>
      <c r="AA6" s="10" t="s">
        <v>39</v>
      </c>
      <c r="AB6" s="65" t="s">
        <v>39</v>
      </c>
      <c r="AC6" s="32"/>
      <c r="AD6" s="9" t="s">
        <v>37</v>
      </c>
      <c r="AE6" s="9" t="s">
        <v>37</v>
      </c>
      <c r="AF6" s="10" t="s">
        <v>38</v>
      </c>
      <c r="AG6" s="10" t="s">
        <v>39</v>
      </c>
      <c r="AH6" s="65" t="s">
        <v>39</v>
      </c>
      <c r="AI6" s="32"/>
      <c r="AJ6" s="9" t="s">
        <v>37</v>
      </c>
      <c r="AK6" s="9" t="s">
        <v>37</v>
      </c>
      <c r="AL6" s="10" t="s">
        <v>38</v>
      </c>
      <c r="AM6" s="10" t="s">
        <v>39</v>
      </c>
      <c r="AN6" s="65" t="s">
        <v>39</v>
      </c>
      <c r="AO6" s="32"/>
      <c r="AP6" s="9" t="s">
        <v>37</v>
      </c>
      <c r="AQ6" s="9" t="s">
        <v>37</v>
      </c>
      <c r="AR6" s="10" t="s">
        <v>38</v>
      </c>
      <c r="AS6" s="10" t="s">
        <v>39</v>
      </c>
      <c r="AT6" s="10" t="s">
        <v>39</v>
      </c>
      <c r="AU6" s="34" t="s">
        <v>38</v>
      </c>
      <c r="AV6" s="53" t="s">
        <v>39</v>
      </c>
    </row>
    <row r="7" spans="1:48" ht="12.75">
      <c r="A7" s="57"/>
      <c r="B7" s="79" t="s">
        <v>40</v>
      </c>
      <c r="C7" s="79" t="s">
        <v>41</v>
      </c>
      <c r="D7" s="57" t="s">
        <v>60</v>
      </c>
      <c r="E7" s="57" t="s">
        <v>60</v>
      </c>
      <c r="F7" s="66" t="s">
        <v>61</v>
      </c>
      <c r="G7" s="50" t="s">
        <v>44</v>
      </c>
      <c r="H7" s="67" t="s">
        <v>45</v>
      </c>
      <c r="I7" s="67" t="s">
        <v>46</v>
      </c>
      <c r="J7" s="68" t="s">
        <v>45</v>
      </c>
      <c r="K7" s="73"/>
      <c r="L7" s="50" t="s">
        <v>61</v>
      </c>
      <c r="M7" s="50" t="s">
        <v>44</v>
      </c>
      <c r="N7" s="67" t="s">
        <v>45</v>
      </c>
      <c r="O7" s="67" t="s">
        <v>46</v>
      </c>
      <c r="P7" s="68" t="s">
        <v>45</v>
      </c>
      <c r="Q7" s="77"/>
      <c r="R7" s="50" t="s">
        <v>61</v>
      </c>
      <c r="S7" s="50" t="s">
        <v>44</v>
      </c>
      <c r="T7" s="67" t="s">
        <v>45</v>
      </c>
      <c r="U7" s="67" t="s">
        <v>46</v>
      </c>
      <c r="V7" s="68" t="s">
        <v>45</v>
      </c>
      <c r="W7" s="77"/>
      <c r="X7" s="50" t="s">
        <v>61</v>
      </c>
      <c r="Y7" s="50" t="s">
        <v>44</v>
      </c>
      <c r="Z7" s="67" t="s">
        <v>45</v>
      </c>
      <c r="AA7" s="67" t="s">
        <v>46</v>
      </c>
      <c r="AB7" s="68" t="s">
        <v>45</v>
      </c>
      <c r="AC7" s="77"/>
      <c r="AD7" s="50" t="s">
        <v>61</v>
      </c>
      <c r="AE7" s="50" t="s">
        <v>44</v>
      </c>
      <c r="AF7" s="67" t="s">
        <v>45</v>
      </c>
      <c r="AG7" s="67" t="s">
        <v>46</v>
      </c>
      <c r="AH7" s="68" t="s">
        <v>45</v>
      </c>
      <c r="AI7" s="77"/>
      <c r="AJ7" s="50" t="s">
        <v>61</v>
      </c>
      <c r="AK7" s="50" t="s">
        <v>44</v>
      </c>
      <c r="AL7" s="67" t="s">
        <v>45</v>
      </c>
      <c r="AM7" s="67" t="s">
        <v>46</v>
      </c>
      <c r="AN7" s="68" t="s">
        <v>45</v>
      </c>
      <c r="AO7" s="77"/>
      <c r="AP7" s="50" t="s">
        <v>61</v>
      </c>
      <c r="AQ7" s="50" t="s">
        <v>44</v>
      </c>
      <c r="AR7" s="67" t="s">
        <v>45</v>
      </c>
      <c r="AS7" s="67" t="s">
        <v>46</v>
      </c>
      <c r="AT7" s="67" t="s">
        <v>45</v>
      </c>
      <c r="AU7" s="80" t="s">
        <v>45</v>
      </c>
      <c r="AV7" s="81" t="s">
        <v>45</v>
      </c>
    </row>
    <row r="8" spans="1:48" ht="12.75">
      <c r="A8" s="130">
        <v>1</v>
      </c>
      <c r="D8" s="40">
        <v>0</v>
      </c>
      <c r="E8" s="40">
        <f>ROUND((+D8*(1+$E$48/12*$E$53)),2)</f>
        <v>0</v>
      </c>
      <c r="F8" s="110">
        <v>0</v>
      </c>
      <c r="G8" s="75">
        <v>12</v>
      </c>
      <c r="H8" s="137">
        <f>ROUND((+F8*E8),0)</f>
        <v>0</v>
      </c>
      <c r="I8" s="14">
        <v>0</v>
      </c>
      <c r="J8" s="137">
        <f>ROUND((+I8*H8),0)</f>
        <v>0</v>
      </c>
      <c r="K8" s="35"/>
      <c r="L8" s="15">
        <v>0</v>
      </c>
      <c r="M8" s="15">
        <v>12</v>
      </c>
      <c r="N8" s="137">
        <f aca="true" t="shared" si="0" ref="N8:N38">ROUND((+$E8*L8*(1+$E$48)),0)</f>
        <v>0</v>
      </c>
      <c r="O8" s="14">
        <v>0</v>
      </c>
      <c r="P8" s="138">
        <f>ROUND((+O8*N8),0)</f>
        <v>0</v>
      </c>
      <c r="Q8" s="32"/>
      <c r="R8" s="15">
        <v>0</v>
      </c>
      <c r="S8" s="15">
        <v>12</v>
      </c>
      <c r="T8" s="137">
        <f aca="true" t="shared" si="1" ref="T8:T38">ROUND((+$E8*R8*(1+$E$48)*(1+$E$48)),0)</f>
        <v>0</v>
      </c>
      <c r="U8" s="14">
        <v>0</v>
      </c>
      <c r="V8" s="137">
        <f>ROUND((+U8*T8),0)</f>
        <v>0</v>
      </c>
      <c r="W8" s="32"/>
      <c r="X8" s="15">
        <v>0</v>
      </c>
      <c r="Y8" s="15">
        <v>12</v>
      </c>
      <c r="Z8" s="137">
        <f aca="true" t="shared" si="2" ref="Z8:Z38">ROUND((+$E8*X8*(1+$E$48)*(1+$E$48)*(1+$E$48)),0)</f>
        <v>0</v>
      </c>
      <c r="AA8" s="14">
        <v>0</v>
      </c>
      <c r="AB8" s="138">
        <f>ROUND((+AA8*Z8),0)</f>
        <v>0</v>
      </c>
      <c r="AC8" s="32"/>
      <c r="AD8" s="15">
        <v>0</v>
      </c>
      <c r="AE8" s="15">
        <v>12</v>
      </c>
      <c r="AF8" s="137">
        <f aca="true" t="shared" si="3" ref="AF8:AF38">ROUND((+$E8*AD8*(1+$E$48)*(1+$E$48)*(1+$E$48)*(1+$E$48)),0)</f>
        <v>0</v>
      </c>
      <c r="AG8" s="14">
        <v>0</v>
      </c>
      <c r="AH8" s="137">
        <f>ROUND((+AG8*AF8),0)</f>
        <v>0</v>
      </c>
      <c r="AI8" s="32"/>
      <c r="AJ8" s="15">
        <v>0</v>
      </c>
      <c r="AK8" s="15">
        <v>12</v>
      </c>
      <c r="AL8" s="137">
        <f aca="true" t="shared" si="4" ref="AL8:AL38">ROUND((+$E8*AJ8*(1+$E$48)*(1+$E$48)*(1+$E$48)*(1+$E$48)*(1+$E$48)),0)</f>
        <v>0</v>
      </c>
      <c r="AM8" s="14">
        <v>0</v>
      </c>
      <c r="AN8" s="138">
        <f>ROUND((+AM8*AL8),0)</f>
        <v>0</v>
      </c>
      <c r="AO8" s="32"/>
      <c r="AP8" s="15">
        <v>0</v>
      </c>
      <c r="AQ8" s="15">
        <v>12</v>
      </c>
      <c r="AR8" s="137">
        <f>ROUND((+$E8*AP8*(1+$E$48)*(1+$E$48)*(1+$E$48)*(1+$E$48)*(1+$E$48)*(1+$E$48)),0)</f>
        <v>0</v>
      </c>
      <c r="AS8" s="14">
        <v>0</v>
      </c>
      <c r="AT8" s="137">
        <f>ROUND((+AS8*AR8),0)</f>
        <v>0</v>
      </c>
      <c r="AU8" s="61">
        <f aca="true" t="shared" si="5" ref="AU8:AU39">+AR8+AL8+AF8+Z8+T8+N8+H8</f>
        <v>0</v>
      </c>
      <c r="AV8" s="43">
        <f aca="true" t="shared" si="6" ref="AV8:AV39">+AT8+AN8+AH8+AB8+V8+P8+J8</f>
        <v>0</v>
      </c>
    </row>
    <row r="9" spans="1:48" ht="12.75">
      <c r="A9" s="130">
        <v>2</v>
      </c>
      <c r="B9" s="1"/>
      <c r="C9" s="1"/>
      <c r="D9" s="173">
        <v>0</v>
      </c>
      <c r="E9" s="173">
        <f>ROUND((+D9*(1+$E$48/12*$E$53)),2)</f>
        <v>0</v>
      </c>
      <c r="F9" s="110">
        <v>0</v>
      </c>
      <c r="G9" s="15">
        <v>12</v>
      </c>
      <c r="H9" s="147">
        <f>ROUND((+F9*E9),0)</f>
        <v>0</v>
      </c>
      <c r="I9" s="14">
        <v>0</v>
      </c>
      <c r="J9" s="147">
        <f aca="true" t="shared" si="7" ref="J9:J24">ROUND((+I9*H9),0)</f>
        <v>0</v>
      </c>
      <c r="K9" s="35"/>
      <c r="L9" s="15">
        <v>0</v>
      </c>
      <c r="M9" s="15">
        <v>12</v>
      </c>
      <c r="N9" s="147">
        <f t="shared" si="0"/>
        <v>0</v>
      </c>
      <c r="O9" s="14">
        <v>0</v>
      </c>
      <c r="P9" s="148">
        <f aca="true" t="shared" si="8" ref="P9:P24">ROUND((+O9*N9),0)</f>
        <v>0</v>
      </c>
      <c r="Q9" s="32"/>
      <c r="R9" s="15">
        <v>0</v>
      </c>
      <c r="S9" s="15">
        <v>12</v>
      </c>
      <c r="T9" s="147">
        <f t="shared" si="1"/>
        <v>0</v>
      </c>
      <c r="U9" s="14">
        <v>0</v>
      </c>
      <c r="V9" s="147">
        <f aca="true" t="shared" si="9" ref="V9:V24">ROUND((+U9*T9),0)</f>
        <v>0</v>
      </c>
      <c r="W9" s="32"/>
      <c r="X9" s="15">
        <v>0</v>
      </c>
      <c r="Y9" s="15">
        <v>12</v>
      </c>
      <c r="Z9" s="147">
        <f t="shared" si="2"/>
        <v>0</v>
      </c>
      <c r="AA9" s="14">
        <v>0</v>
      </c>
      <c r="AB9" s="148">
        <f aca="true" t="shared" si="10" ref="AB9:AB24">ROUND((+AA9*Z9),0)</f>
        <v>0</v>
      </c>
      <c r="AC9" s="32"/>
      <c r="AD9" s="15">
        <v>0</v>
      </c>
      <c r="AE9" s="15">
        <v>12</v>
      </c>
      <c r="AF9" s="147">
        <f t="shared" si="3"/>
        <v>0</v>
      </c>
      <c r="AG9" s="14">
        <v>0</v>
      </c>
      <c r="AH9" s="147">
        <f aca="true" t="shared" si="11" ref="AH9:AH24">ROUND((+AG9*AF9),0)</f>
        <v>0</v>
      </c>
      <c r="AI9" s="32"/>
      <c r="AJ9" s="15">
        <v>0</v>
      </c>
      <c r="AK9" s="15">
        <v>12</v>
      </c>
      <c r="AL9" s="147">
        <f t="shared" si="4"/>
        <v>0</v>
      </c>
      <c r="AM9" s="14">
        <v>0</v>
      </c>
      <c r="AN9" s="148">
        <f aca="true" t="shared" si="12" ref="AN9:AN24">ROUND((+AM9*AL9),0)</f>
        <v>0</v>
      </c>
      <c r="AO9" s="32"/>
      <c r="AP9" s="15">
        <v>0</v>
      </c>
      <c r="AQ9" s="15">
        <v>12</v>
      </c>
      <c r="AR9" s="147">
        <f aca="true" t="shared" si="13" ref="AR9:AR38">+$E9*AP9*(1+$E$48)*(1+$E$48)*(1+$E$48)*(1+$E$48)*(1+$E$48)*(1+$E$48)</f>
        <v>0</v>
      </c>
      <c r="AS9" s="14">
        <v>0</v>
      </c>
      <c r="AT9" s="147">
        <f aca="true" t="shared" si="14" ref="AT9:AT24">ROUND((+AS9*AR9),0)</f>
        <v>0</v>
      </c>
      <c r="AU9" s="151">
        <f t="shared" si="5"/>
        <v>0</v>
      </c>
      <c r="AV9" s="152">
        <f t="shared" si="6"/>
        <v>0</v>
      </c>
    </row>
    <row r="10" spans="1:51" ht="12.75">
      <c r="A10" s="130">
        <v>3</v>
      </c>
      <c r="B10" s="1"/>
      <c r="C10" s="1"/>
      <c r="D10" s="173">
        <v>0</v>
      </c>
      <c r="E10" s="173">
        <f aca="true" t="shared" si="15" ref="E10:E38">ROUND((+D10*(1+$E$48/12*$E$53)),2)</f>
        <v>0</v>
      </c>
      <c r="F10" s="110">
        <v>0</v>
      </c>
      <c r="G10" s="15">
        <v>12</v>
      </c>
      <c r="H10" s="147">
        <f aca="true" t="shared" si="16" ref="H10:H38">ROUND((+F10*E10),0)</f>
        <v>0</v>
      </c>
      <c r="I10" s="14">
        <v>0</v>
      </c>
      <c r="J10" s="147">
        <f t="shared" si="7"/>
        <v>0</v>
      </c>
      <c r="K10" s="35"/>
      <c r="L10" s="15">
        <v>0</v>
      </c>
      <c r="M10" s="15">
        <v>12</v>
      </c>
      <c r="N10" s="147">
        <f t="shared" si="0"/>
        <v>0</v>
      </c>
      <c r="O10" s="14">
        <v>0</v>
      </c>
      <c r="P10" s="148">
        <f t="shared" si="8"/>
        <v>0</v>
      </c>
      <c r="Q10" s="32"/>
      <c r="R10" s="15">
        <v>0</v>
      </c>
      <c r="S10" s="15">
        <v>12</v>
      </c>
      <c r="T10" s="147">
        <f t="shared" si="1"/>
        <v>0</v>
      </c>
      <c r="U10" s="14">
        <v>0</v>
      </c>
      <c r="V10" s="147">
        <f t="shared" si="9"/>
        <v>0</v>
      </c>
      <c r="W10" s="32"/>
      <c r="X10" s="15">
        <v>0</v>
      </c>
      <c r="Y10" s="15">
        <v>12</v>
      </c>
      <c r="Z10" s="147">
        <f t="shared" si="2"/>
        <v>0</v>
      </c>
      <c r="AA10" s="14">
        <v>0</v>
      </c>
      <c r="AB10" s="148">
        <f t="shared" si="10"/>
        <v>0</v>
      </c>
      <c r="AC10" s="32"/>
      <c r="AD10" s="15">
        <v>0</v>
      </c>
      <c r="AE10" s="15">
        <v>12</v>
      </c>
      <c r="AF10" s="147">
        <f t="shared" si="3"/>
        <v>0</v>
      </c>
      <c r="AG10" s="14">
        <v>0</v>
      </c>
      <c r="AH10" s="147">
        <f t="shared" si="11"/>
        <v>0</v>
      </c>
      <c r="AI10" s="32"/>
      <c r="AJ10" s="15">
        <v>0</v>
      </c>
      <c r="AK10" s="15">
        <v>12</v>
      </c>
      <c r="AL10" s="147">
        <f t="shared" si="4"/>
        <v>0</v>
      </c>
      <c r="AM10" s="14">
        <v>0</v>
      </c>
      <c r="AN10" s="148">
        <f t="shared" si="12"/>
        <v>0</v>
      </c>
      <c r="AO10" s="32"/>
      <c r="AP10" s="15">
        <v>0</v>
      </c>
      <c r="AQ10" s="15">
        <v>12</v>
      </c>
      <c r="AR10" s="147">
        <f t="shared" si="13"/>
        <v>0</v>
      </c>
      <c r="AS10" s="14">
        <v>0</v>
      </c>
      <c r="AT10" s="147">
        <f t="shared" si="14"/>
        <v>0</v>
      </c>
      <c r="AU10" s="151">
        <f t="shared" si="5"/>
        <v>0</v>
      </c>
      <c r="AV10" s="152">
        <f t="shared" si="6"/>
        <v>0</v>
      </c>
      <c r="AY10" s="8"/>
    </row>
    <row r="11" spans="1:51" ht="12.75">
      <c r="A11" s="130">
        <v>4</v>
      </c>
      <c r="B11" s="1"/>
      <c r="C11" s="1"/>
      <c r="D11" s="173">
        <v>0</v>
      </c>
      <c r="E11" s="173">
        <f t="shared" si="15"/>
        <v>0</v>
      </c>
      <c r="F11" s="110">
        <v>0</v>
      </c>
      <c r="G11" s="15">
        <v>12</v>
      </c>
      <c r="H11" s="147">
        <f t="shared" si="16"/>
        <v>0</v>
      </c>
      <c r="I11" s="14">
        <v>0</v>
      </c>
      <c r="J11" s="147">
        <f t="shared" si="7"/>
        <v>0</v>
      </c>
      <c r="K11" s="35"/>
      <c r="L11" s="15">
        <v>0</v>
      </c>
      <c r="M11" s="15">
        <v>12</v>
      </c>
      <c r="N11" s="147">
        <f t="shared" si="0"/>
        <v>0</v>
      </c>
      <c r="O11" s="14">
        <v>0</v>
      </c>
      <c r="P11" s="148">
        <f t="shared" si="8"/>
        <v>0</v>
      </c>
      <c r="Q11" s="32"/>
      <c r="R11" s="15">
        <v>0</v>
      </c>
      <c r="S11" s="15">
        <v>12</v>
      </c>
      <c r="T11" s="147">
        <f t="shared" si="1"/>
        <v>0</v>
      </c>
      <c r="U11" s="14">
        <v>0</v>
      </c>
      <c r="V11" s="147">
        <f t="shared" si="9"/>
        <v>0</v>
      </c>
      <c r="W11" s="32"/>
      <c r="X11" s="15">
        <v>0</v>
      </c>
      <c r="Y11" s="15">
        <v>12</v>
      </c>
      <c r="Z11" s="147">
        <f t="shared" si="2"/>
        <v>0</v>
      </c>
      <c r="AA11" s="14">
        <v>0</v>
      </c>
      <c r="AB11" s="148">
        <f t="shared" si="10"/>
        <v>0</v>
      </c>
      <c r="AC11" s="32"/>
      <c r="AD11" s="15">
        <v>0</v>
      </c>
      <c r="AE11" s="15">
        <v>12</v>
      </c>
      <c r="AF11" s="147">
        <f t="shared" si="3"/>
        <v>0</v>
      </c>
      <c r="AG11" s="14">
        <v>0</v>
      </c>
      <c r="AH11" s="147">
        <f t="shared" si="11"/>
        <v>0</v>
      </c>
      <c r="AI11" s="32"/>
      <c r="AJ11" s="15">
        <v>0</v>
      </c>
      <c r="AK11" s="15">
        <v>12</v>
      </c>
      <c r="AL11" s="147">
        <f t="shared" si="4"/>
        <v>0</v>
      </c>
      <c r="AM11" s="14">
        <v>0</v>
      </c>
      <c r="AN11" s="148">
        <f t="shared" si="12"/>
        <v>0</v>
      </c>
      <c r="AO11" s="32"/>
      <c r="AP11" s="15">
        <v>0</v>
      </c>
      <c r="AQ11" s="15">
        <v>12</v>
      </c>
      <c r="AR11" s="147">
        <f t="shared" si="13"/>
        <v>0</v>
      </c>
      <c r="AS11" s="14">
        <v>0</v>
      </c>
      <c r="AT11" s="147">
        <f t="shared" si="14"/>
        <v>0</v>
      </c>
      <c r="AU11" s="151">
        <f t="shared" si="5"/>
        <v>0</v>
      </c>
      <c r="AV11" s="152">
        <f t="shared" si="6"/>
        <v>0</v>
      </c>
      <c r="AY11" s="8"/>
    </row>
    <row r="12" spans="1:48" ht="12.75">
      <c r="A12" s="130">
        <v>5</v>
      </c>
      <c r="B12" s="1"/>
      <c r="C12" s="1"/>
      <c r="D12" s="173">
        <v>0</v>
      </c>
      <c r="E12" s="173">
        <f t="shared" si="15"/>
        <v>0</v>
      </c>
      <c r="F12" s="110">
        <v>0</v>
      </c>
      <c r="G12" s="15">
        <v>12</v>
      </c>
      <c r="H12" s="147">
        <f t="shared" si="16"/>
        <v>0</v>
      </c>
      <c r="I12" s="14">
        <v>0</v>
      </c>
      <c r="J12" s="147">
        <f t="shared" si="7"/>
        <v>0</v>
      </c>
      <c r="K12" s="35"/>
      <c r="L12" s="15">
        <v>0</v>
      </c>
      <c r="M12" s="15">
        <v>12</v>
      </c>
      <c r="N12" s="147">
        <f t="shared" si="0"/>
        <v>0</v>
      </c>
      <c r="O12" s="14">
        <v>0</v>
      </c>
      <c r="P12" s="148">
        <f t="shared" si="8"/>
        <v>0</v>
      </c>
      <c r="Q12" s="32"/>
      <c r="R12" s="15">
        <v>0</v>
      </c>
      <c r="S12" s="15">
        <v>12</v>
      </c>
      <c r="T12" s="147">
        <f t="shared" si="1"/>
        <v>0</v>
      </c>
      <c r="U12" s="14">
        <v>0</v>
      </c>
      <c r="V12" s="147">
        <f t="shared" si="9"/>
        <v>0</v>
      </c>
      <c r="W12" s="32"/>
      <c r="X12" s="15">
        <v>0</v>
      </c>
      <c r="Y12" s="15">
        <v>12</v>
      </c>
      <c r="Z12" s="147">
        <f t="shared" si="2"/>
        <v>0</v>
      </c>
      <c r="AA12" s="14">
        <v>0</v>
      </c>
      <c r="AB12" s="148">
        <f t="shared" si="10"/>
        <v>0</v>
      </c>
      <c r="AC12" s="32"/>
      <c r="AD12" s="15">
        <v>0</v>
      </c>
      <c r="AE12" s="15">
        <v>12</v>
      </c>
      <c r="AF12" s="147">
        <f t="shared" si="3"/>
        <v>0</v>
      </c>
      <c r="AG12" s="14">
        <v>0</v>
      </c>
      <c r="AH12" s="147">
        <f t="shared" si="11"/>
        <v>0</v>
      </c>
      <c r="AI12" s="32"/>
      <c r="AJ12" s="15">
        <v>0</v>
      </c>
      <c r="AK12" s="15">
        <v>12</v>
      </c>
      <c r="AL12" s="147">
        <f t="shared" si="4"/>
        <v>0</v>
      </c>
      <c r="AM12" s="14">
        <v>0</v>
      </c>
      <c r="AN12" s="148">
        <f t="shared" si="12"/>
        <v>0</v>
      </c>
      <c r="AO12" s="32"/>
      <c r="AP12" s="15">
        <v>0</v>
      </c>
      <c r="AQ12" s="15">
        <v>12</v>
      </c>
      <c r="AR12" s="147">
        <f t="shared" si="13"/>
        <v>0</v>
      </c>
      <c r="AS12" s="14">
        <v>0</v>
      </c>
      <c r="AT12" s="147">
        <f t="shared" si="14"/>
        <v>0</v>
      </c>
      <c r="AU12" s="151">
        <f t="shared" si="5"/>
        <v>0</v>
      </c>
      <c r="AV12" s="152">
        <f t="shared" si="6"/>
        <v>0</v>
      </c>
    </row>
    <row r="13" spans="1:48" ht="12.75">
      <c r="A13" s="130">
        <v>6</v>
      </c>
      <c r="B13" s="1"/>
      <c r="C13" s="1"/>
      <c r="D13" s="173">
        <v>0</v>
      </c>
      <c r="E13" s="173">
        <f t="shared" si="15"/>
        <v>0</v>
      </c>
      <c r="F13" s="110">
        <v>0</v>
      </c>
      <c r="G13" s="15">
        <v>12</v>
      </c>
      <c r="H13" s="147">
        <f t="shared" si="16"/>
        <v>0</v>
      </c>
      <c r="I13" s="14">
        <v>0</v>
      </c>
      <c r="J13" s="147">
        <f t="shared" si="7"/>
        <v>0</v>
      </c>
      <c r="K13" s="35"/>
      <c r="L13" s="15">
        <v>0</v>
      </c>
      <c r="M13" s="15">
        <v>12</v>
      </c>
      <c r="N13" s="147">
        <f t="shared" si="0"/>
        <v>0</v>
      </c>
      <c r="O13" s="14">
        <v>0</v>
      </c>
      <c r="P13" s="148">
        <f t="shared" si="8"/>
        <v>0</v>
      </c>
      <c r="Q13" s="32"/>
      <c r="R13" s="15">
        <v>0</v>
      </c>
      <c r="S13" s="15">
        <v>12</v>
      </c>
      <c r="T13" s="147">
        <f t="shared" si="1"/>
        <v>0</v>
      </c>
      <c r="U13" s="14">
        <v>0</v>
      </c>
      <c r="V13" s="147">
        <f t="shared" si="9"/>
        <v>0</v>
      </c>
      <c r="W13" s="32"/>
      <c r="X13" s="15">
        <v>0</v>
      </c>
      <c r="Y13" s="15">
        <v>12</v>
      </c>
      <c r="Z13" s="147">
        <f t="shared" si="2"/>
        <v>0</v>
      </c>
      <c r="AA13" s="14">
        <v>0</v>
      </c>
      <c r="AB13" s="148">
        <f t="shared" si="10"/>
        <v>0</v>
      </c>
      <c r="AC13" s="32"/>
      <c r="AD13" s="15">
        <v>0</v>
      </c>
      <c r="AE13" s="15">
        <v>12</v>
      </c>
      <c r="AF13" s="147">
        <f t="shared" si="3"/>
        <v>0</v>
      </c>
      <c r="AG13" s="14">
        <v>0</v>
      </c>
      <c r="AH13" s="147">
        <f t="shared" si="11"/>
        <v>0</v>
      </c>
      <c r="AI13" s="32"/>
      <c r="AJ13" s="15">
        <v>0</v>
      </c>
      <c r="AK13" s="15">
        <v>12</v>
      </c>
      <c r="AL13" s="147">
        <f t="shared" si="4"/>
        <v>0</v>
      </c>
      <c r="AM13" s="14">
        <v>0</v>
      </c>
      <c r="AN13" s="148">
        <f t="shared" si="12"/>
        <v>0</v>
      </c>
      <c r="AO13" s="32"/>
      <c r="AP13" s="15">
        <v>0</v>
      </c>
      <c r="AQ13" s="15">
        <v>12</v>
      </c>
      <c r="AR13" s="147">
        <f t="shared" si="13"/>
        <v>0</v>
      </c>
      <c r="AS13" s="14">
        <v>0</v>
      </c>
      <c r="AT13" s="147">
        <f t="shared" si="14"/>
        <v>0</v>
      </c>
      <c r="AU13" s="151">
        <f t="shared" si="5"/>
        <v>0</v>
      </c>
      <c r="AV13" s="152">
        <f t="shared" si="6"/>
        <v>0</v>
      </c>
    </row>
    <row r="14" spans="1:48" ht="12.75">
      <c r="A14" s="130">
        <v>7</v>
      </c>
      <c r="B14" s="1"/>
      <c r="C14" s="1"/>
      <c r="D14" s="173">
        <v>0</v>
      </c>
      <c r="E14" s="173">
        <f t="shared" si="15"/>
        <v>0</v>
      </c>
      <c r="F14" s="110">
        <v>0</v>
      </c>
      <c r="G14" s="15">
        <v>12</v>
      </c>
      <c r="H14" s="147">
        <f t="shared" si="16"/>
        <v>0</v>
      </c>
      <c r="I14" s="14">
        <v>0</v>
      </c>
      <c r="J14" s="147">
        <f t="shared" si="7"/>
        <v>0</v>
      </c>
      <c r="K14" s="35"/>
      <c r="L14" s="15">
        <v>0</v>
      </c>
      <c r="M14" s="15">
        <v>12</v>
      </c>
      <c r="N14" s="147">
        <f t="shared" si="0"/>
        <v>0</v>
      </c>
      <c r="O14" s="14">
        <v>0</v>
      </c>
      <c r="P14" s="148">
        <f t="shared" si="8"/>
        <v>0</v>
      </c>
      <c r="Q14" s="32"/>
      <c r="R14" s="15">
        <v>0</v>
      </c>
      <c r="S14" s="15">
        <v>12</v>
      </c>
      <c r="T14" s="147">
        <f t="shared" si="1"/>
        <v>0</v>
      </c>
      <c r="U14" s="14">
        <v>0</v>
      </c>
      <c r="V14" s="147">
        <f t="shared" si="9"/>
        <v>0</v>
      </c>
      <c r="W14" s="32"/>
      <c r="X14" s="15">
        <v>0</v>
      </c>
      <c r="Y14" s="15">
        <v>12</v>
      </c>
      <c r="Z14" s="147">
        <f t="shared" si="2"/>
        <v>0</v>
      </c>
      <c r="AA14" s="14">
        <v>0</v>
      </c>
      <c r="AB14" s="148">
        <f t="shared" si="10"/>
        <v>0</v>
      </c>
      <c r="AC14" s="32"/>
      <c r="AD14" s="15">
        <v>0</v>
      </c>
      <c r="AE14" s="15">
        <v>12</v>
      </c>
      <c r="AF14" s="147">
        <f t="shared" si="3"/>
        <v>0</v>
      </c>
      <c r="AG14" s="14">
        <v>0</v>
      </c>
      <c r="AH14" s="147">
        <f t="shared" si="11"/>
        <v>0</v>
      </c>
      <c r="AI14" s="32"/>
      <c r="AJ14" s="15">
        <v>0</v>
      </c>
      <c r="AK14" s="15">
        <v>12</v>
      </c>
      <c r="AL14" s="147">
        <f t="shared" si="4"/>
        <v>0</v>
      </c>
      <c r="AM14" s="14">
        <v>0</v>
      </c>
      <c r="AN14" s="148">
        <f t="shared" si="12"/>
        <v>0</v>
      </c>
      <c r="AO14" s="32"/>
      <c r="AP14" s="15">
        <v>0</v>
      </c>
      <c r="AQ14" s="15">
        <v>12</v>
      </c>
      <c r="AR14" s="147">
        <f t="shared" si="13"/>
        <v>0</v>
      </c>
      <c r="AS14" s="14">
        <v>0</v>
      </c>
      <c r="AT14" s="147">
        <f t="shared" si="14"/>
        <v>0</v>
      </c>
      <c r="AU14" s="151">
        <f t="shared" si="5"/>
        <v>0</v>
      </c>
      <c r="AV14" s="152">
        <f t="shared" si="6"/>
        <v>0</v>
      </c>
    </row>
    <row r="15" spans="1:48" ht="12.75">
      <c r="A15" s="130">
        <v>8</v>
      </c>
      <c r="B15" s="1"/>
      <c r="C15" s="1"/>
      <c r="D15" s="173">
        <v>0</v>
      </c>
      <c r="E15" s="173">
        <f t="shared" si="15"/>
        <v>0</v>
      </c>
      <c r="F15" s="110">
        <v>0</v>
      </c>
      <c r="G15" s="15">
        <v>12</v>
      </c>
      <c r="H15" s="147">
        <f t="shared" si="16"/>
        <v>0</v>
      </c>
      <c r="I15" s="14">
        <v>0</v>
      </c>
      <c r="J15" s="147">
        <f t="shared" si="7"/>
        <v>0</v>
      </c>
      <c r="K15" s="35"/>
      <c r="L15" s="15">
        <v>0</v>
      </c>
      <c r="M15" s="15">
        <v>12</v>
      </c>
      <c r="N15" s="147">
        <f t="shared" si="0"/>
        <v>0</v>
      </c>
      <c r="O15" s="14">
        <v>0</v>
      </c>
      <c r="P15" s="148">
        <f t="shared" si="8"/>
        <v>0</v>
      </c>
      <c r="Q15" s="32"/>
      <c r="R15" s="15">
        <v>0</v>
      </c>
      <c r="S15" s="15">
        <v>12</v>
      </c>
      <c r="T15" s="147">
        <f t="shared" si="1"/>
        <v>0</v>
      </c>
      <c r="U15" s="14">
        <v>0</v>
      </c>
      <c r="V15" s="147">
        <f t="shared" si="9"/>
        <v>0</v>
      </c>
      <c r="W15" s="32"/>
      <c r="X15" s="15">
        <v>0</v>
      </c>
      <c r="Y15" s="15">
        <v>12</v>
      </c>
      <c r="Z15" s="147">
        <f t="shared" si="2"/>
        <v>0</v>
      </c>
      <c r="AA15" s="14">
        <v>0</v>
      </c>
      <c r="AB15" s="148">
        <f t="shared" si="10"/>
        <v>0</v>
      </c>
      <c r="AC15" s="32"/>
      <c r="AD15" s="15">
        <v>0</v>
      </c>
      <c r="AE15" s="15">
        <v>12</v>
      </c>
      <c r="AF15" s="147">
        <f t="shared" si="3"/>
        <v>0</v>
      </c>
      <c r="AG15" s="14">
        <v>0</v>
      </c>
      <c r="AH15" s="147">
        <f t="shared" si="11"/>
        <v>0</v>
      </c>
      <c r="AI15" s="32"/>
      <c r="AJ15" s="15">
        <v>0</v>
      </c>
      <c r="AK15" s="15">
        <v>12</v>
      </c>
      <c r="AL15" s="147">
        <f t="shared" si="4"/>
        <v>0</v>
      </c>
      <c r="AM15" s="14">
        <v>0</v>
      </c>
      <c r="AN15" s="148">
        <f t="shared" si="12"/>
        <v>0</v>
      </c>
      <c r="AO15" s="32"/>
      <c r="AP15" s="15">
        <v>0</v>
      </c>
      <c r="AQ15" s="15">
        <v>12</v>
      </c>
      <c r="AR15" s="147">
        <f t="shared" si="13"/>
        <v>0</v>
      </c>
      <c r="AS15" s="14">
        <v>0</v>
      </c>
      <c r="AT15" s="147">
        <f t="shared" si="14"/>
        <v>0</v>
      </c>
      <c r="AU15" s="151">
        <f t="shared" si="5"/>
        <v>0</v>
      </c>
      <c r="AV15" s="152">
        <f t="shared" si="6"/>
        <v>0</v>
      </c>
    </row>
    <row r="16" spans="1:48" ht="12.75">
      <c r="A16" s="130">
        <v>9</v>
      </c>
      <c r="B16" s="1"/>
      <c r="C16" s="1"/>
      <c r="D16" s="173">
        <v>0</v>
      </c>
      <c r="E16" s="173">
        <f t="shared" si="15"/>
        <v>0</v>
      </c>
      <c r="F16" s="110">
        <v>0</v>
      </c>
      <c r="G16" s="15">
        <v>12</v>
      </c>
      <c r="H16" s="147">
        <f t="shared" si="16"/>
        <v>0</v>
      </c>
      <c r="I16" s="14">
        <v>0</v>
      </c>
      <c r="J16" s="147">
        <f t="shared" si="7"/>
        <v>0</v>
      </c>
      <c r="K16" s="35"/>
      <c r="L16" s="15">
        <v>0</v>
      </c>
      <c r="M16" s="15">
        <v>12</v>
      </c>
      <c r="N16" s="147">
        <f t="shared" si="0"/>
        <v>0</v>
      </c>
      <c r="O16" s="14">
        <v>0</v>
      </c>
      <c r="P16" s="148">
        <f t="shared" si="8"/>
        <v>0</v>
      </c>
      <c r="Q16" s="32"/>
      <c r="R16" s="15">
        <v>0</v>
      </c>
      <c r="S16" s="15">
        <v>12</v>
      </c>
      <c r="T16" s="147">
        <f t="shared" si="1"/>
        <v>0</v>
      </c>
      <c r="U16" s="14">
        <v>0</v>
      </c>
      <c r="V16" s="147">
        <f t="shared" si="9"/>
        <v>0</v>
      </c>
      <c r="W16" s="32"/>
      <c r="X16" s="15">
        <v>0</v>
      </c>
      <c r="Y16" s="15">
        <v>12</v>
      </c>
      <c r="Z16" s="147">
        <f t="shared" si="2"/>
        <v>0</v>
      </c>
      <c r="AA16" s="14">
        <v>0</v>
      </c>
      <c r="AB16" s="148">
        <f t="shared" si="10"/>
        <v>0</v>
      </c>
      <c r="AC16" s="32"/>
      <c r="AD16" s="15">
        <v>0</v>
      </c>
      <c r="AE16" s="15">
        <v>12</v>
      </c>
      <c r="AF16" s="147">
        <f t="shared" si="3"/>
        <v>0</v>
      </c>
      <c r="AG16" s="14">
        <v>0</v>
      </c>
      <c r="AH16" s="147">
        <f t="shared" si="11"/>
        <v>0</v>
      </c>
      <c r="AI16" s="32"/>
      <c r="AJ16" s="15">
        <v>0</v>
      </c>
      <c r="AK16" s="15">
        <v>12</v>
      </c>
      <c r="AL16" s="147">
        <f t="shared" si="4"/>
        <v>0</v>
      </c>
      <c r="AM16" s="14">
        <v>0</v>
      </c>
      <c r="AN16" s="148">
        <f t="shared" si="12"/>
        <v>0</v>
      </c>
      <c r="AO16" s="32"/>
      <c r="AP16" s="15">
        <v>0</v>
      </c>
      <c r="AQ16" s="15">
        <v>12</v>
      </c>
      <c r="AR16" s="147">
        <f t="shared" si="13"/>
        <v>0</v>
      </c>
      <c r="AS16" s="14">
        <v>0</v>
      </c>
      <c r="AT16" s="147">
        <f t="shared" si="14"/>
        <v>0</v>
      </c>
      <c r="AU16" s="151">
        <f t="shared" si="5"/>
        <v>0</v>
      </c>
      <c r="AV16" s="152">
        <f t="shared" si="6"/>
        <v>0</v>
      </c>
    </row>
    <row r="17" spans="1:48" ht="12.75">
      <c r="A17" s="130">
        <v>10</v>
      </c>
      <c r="B17" s="1"/>
      <c r="C17" s="1"/>
      <c r="D17" s="173">
        <v>0</v>
      </c>
      <c r="E17" s="173">
        <f t="shared" si="15"/>
        <v>0</v>
      </c>
      <c r="F17" s="110">
        <v>0</v>
      </c>
      <c r="G17" s="15">
        <v>12</v>
      </c>
      <c r="H17" s="147">
        <f t="shared" si="16"/>
        <v>0</v>
      </c>
      <c r="I17" s="14">
        <v>0</v>
      </c>
      <c r="J17" s="147">
        <f t="shared" si="7"/>
        <v>0</v>
      </c>
      <c r="K17" s="35"/>
      <c r="L17" s="15">
        <v>0</v>
      </c>
      <c r="M17" s="15">
        <v>12</v>
      </c>
      <c r="N17" s="147">
        <f t="shared" si="0"/>
        <v>0</v>
      </c>
      <c r="O17" s="14">
        <v>0</v>
      </c>
      <c r="P17" s="148">
        <f t="shared" si="8"/>
        <v>0</v>
      </c>
      <c r="Q17" s="32"/>
      <c r="R17" s="15">
        <v>0</v>
      </c>
      <c r="S17" s="15">
        <v>12</v>
      </c>
      <c r="T17" s="147">
        <f t="shared" si="1"/>
        <v>0</v>
      </c>
      <c r="U17" s="14">
        <v>0</v>
      </c>
      <c r="V17" s="147">
        <f t="shared" si="9"/>
        <v>0</v>
      </c>
      <c r="W17" s="32"/>
      <c r="X17" s="15">
        <v>0</v>
      </c>
      <c r="Y17" s="15">
        <v>12</v>
      </c>
      <c r="Z17" s="147">
        <f t="shared" si="2"/>
        <v>0</v>
      </c>
      <c r="AA17" s="14">
        <v>0</v>
      </c>
      <c r="AB17" s="148">
        <f t="shared" si="10"/>
        <v>0</v>
      </c>
      <c r="AC17" s="32"/>
      <c r="AD17" s="15">
        <v>0</v>
      </c>
      <c r="AE17" s="15">
        <v>12</v>
      </c>
      <c r="AF17" s="147">
        <f t="shared" si="3"/>
        <v>0</v>
      </c>
      <c r="AG17" s="14">
        <v>0</v>
      </c>
      <c r="AH17" s="147">
        <f t="shared" si="11"/>
        <v>0</v>
      </c>
      <c r="AI17" s="32"/>
      <c r="AJ17" s="15">
        <v>0</v>
      </c>
      <c r="AK17" s="15">
        <v>12</v>
      </c>
      <c r="AL17" s="147">
        <f t="shared" si="4"/>
        <v>0</v>
      </c>
      <c r="AM17" s="14">
        <v>0</v>
      </c>
      <c r="AN17" s="148">
        <f t="shared" si="12"/>
        <v>0</v>
      </c>
      <c r="AO17" s="32"/>
      <c r="AP17" s="15">
        <v>0</v>
      </c>
      <c r="AQ17" s="15">
        <v>12</v>
      </c>
      <c r="AR17" s="147">
        <f t="shared" si="13"/>
        <v>0</v>
      </c>
      <c r="AS17" s="14">
        <v>0</v>
      </c>
      <c r="AT17" s="147">
        <f t="shared" si="14"/>
        <v>0</v>
      </c>
      <c r="AU17" s="151">
        <f t="shared" si="5"/>
        <v>0</v>
      </c>
      <c r="AV17" s="152">
        <f t="shared" si="6"/>
        <v>0</v>
      </c>
    </row>
    <row r="18" spans="1:48" ht="12.75">
      <c r="A18" s="130">
        <v>11</v>
      </c>
      <c r="B18" s="1"/>
      <c r="C18" s="1"/>
      <c r="D18" s="173">
        <v>0</v>
      </c>
      <c r="E18" s="173">
        <f t="shared" si="15"/>
        <v>0</v>
      </c>
      <c r="F18" s="110">
        <v>0</v>
      </c>
      <c r="G18" s="15">
        <v>12</v>
      </c>
      <c r="H18" s="147">
        <f t="shared" si="16"/>
        <v>0</v>
      </c>
      <c r="I18" s="14">
        <v>0</v>
      </c>
      <c r="J18" s="147">
        <f t="shared" si="7"/>
        <v>0</v>
      </c>
      <c r="K18" s="35"/>
      <c r="L18" s="15">
        <v>0</v>
      </c>
      <c r="M18" s="15">
        <v>12</v>
      </c>
      <c r="N18" s="147">
        <f t="shared" si="0"/>
        <v>0</v>
      </c>
      <c r="O18" s="14">
        <v>0</v>
      </c>
      <c r="P18" s="148">
        <f t="shared" si="8"/>
        <v>0</v>
      </c>
      <c r="Q18" s="32"/>
      <c r="R18" s="15">
        <v>0</v>
      </c>
      <c r="S18" s="15">
        <v>12</v>
      </c>
      <c r="T18" s="147">
        <f t="shared" si="1"/>
        <v>0</v>
      </c>
      <c r="U18" s="14">
        <v>0</v>
      </c>
      <c r="V18" s="147">
        <f t="shared" si="9"/>
        <v>0</v>
      </c>
      <c r="W18" s="32"/>
      <c r="X18" s="15">
        <v>0</v>
      </c>
      <c r="Y18" s="15">
        <v>12</v>
      </c>
      <c r="Z18" s="147">
        <f t="shared" si="2"/>
        <v>0</v>
      </c>
      <c r="AA18" s="14">
        <v>0</v>
      </c>
      <c r="AB18" s="148">
        <f t="shared" si="10"/>
        <v>0</v>
      </c>
      <c r="AC18" s="32"/>
      <c r="AD18" s="15">
        <v>0</v>
      </c>
      <c r="AE18" s="15">
        <v>12</v>
      </c>
      <c r="AF18" s="147">
        <f t="shared" si="3"/>
        <v>0</v>
      </c>
      <c r="AG18" s="14">
        <v>0</v>
      </c>
      <c r="AH18" s="147">
        <f t="shared" si="11"/>
        <v>0</v>
      </c>
      <c r="AI18" s="32"/>
      <c r="AJ18" s="15">
        <v>0</v>
      </c>
      <c r="AK18" s="15">
        <v>12</v>
      </c>
      <c r="AL18" s="147">
        <f t="shared" si="4"/>
        <v>0</v>
      </c>
      <c r="AM18" s="14">
        <v>0</v>
      </c>
      <c r="AN18" s="148">
        <f t="shared" si="12"/>
        <v>0</v>
      </c>
      <c r="AO18" s="32"/>
      <c r="AP18" s="15">
        <v>0</v>
      </c>
      <c r="AQ18" s="15">
        <v>12</v>
      </c>
      <c r="AR18" s="147">
        <f t="shared" si="13"/>
        <v>0</v>
      </c>
      <c r="AS18" s="14">
        <v>0</v>
      </c>
      <c r="AT18" s="147">
        <f t="shared" si="14"/>
        <v>0</v>
      </c>
      <c r="AU18" s="151">
        <f t="shared" si="5"/>
        <v>0</v>
      </c>
      <c r="AV18" s="152">
        <f t="shared" si="6"/>
        <v>0</v>
      </c>
    </row>
    <row r="19" spans="1:48" ht="12.75">
      <c r="A19" s="130">
        <v>12</v>
      </c>
      <c r="B19" s="1"/>
      <c r="C19" s="1"/>
      <c r="D19" s="173">
        <v>0</v>
      </c>
      <c r="E19" s="173">
        <f t="shared" si="15"/>
        <v>0</v>
      </c>
      <c r="F19" s="110">
        <v>0</v>
      </c>
      <c r="G19" s="15">
        <v>12</v>
      </c>
      <c r="H19" s="147">
        <f t="shared" si="16"/>
        <v>0</v>
      </c>
      <c r="I19" s="14">
        <v>0</v>
      </c>
      <c r="J19" s="147">
        <f t="shared" si="7"/>
        <v>0</v>
      </c>
      <c r="K19" s="35"/>
      <c r="L19" s="15">
        <v>0</v>
      </c>
      <c r="M19" s="15">
        <v>12</v>
      </c>
      <c r="N19" s="147">
        <f t="shared" si="0"/>
        <v>0</v>
      </c>
      <c r="O19" s="14">
        <v>0</v>
      </c>
      <c r="P19" s="148">
        <f t="shared" si="8"/>
        <v>0</v>
      </c>
      <c r="Q19" s="32"/>
      <c r="R19" s="15">
        <v>0</v>
      </c>
      <c r="S19" s="15">
        <v>12</v>
      </c>
      <c r="T19" s="147">
        <f t="shared" si="1"/>
        <v>0</v>
      </c>
      <c r="U19" s="14">
        <v>0</v>
      </c>
      <c r="V19" s="147">
        <f t="shared" si="9"/>
        <v>0</v>
      </c>
      <c r="W19" s="32"/>
      <c r="X19" s="15">
        <v>0</v>
      </c>
      <c r="Y19" s="15">
        <v>12</v>
      </c>
      <c r="Z19" s="147">
        <f t="shared" si="2"/>
        <v>0</v>
      </c>
      <c r="AA19" s="14">
        <v>0</v>
      </c>
      <c r="AB19" s="148">
        <f t="shared" si="10"/>
        <v>0</v>
      </c>
      <c r="AC19" s="32"/>
      <c r="AD19" s="15">
        <v>0</v>
      </c>
      <c r="AE19" s="15">
        <v>12</v>
      </c>
      <c r="AF19" s="147">
        <f t="shared" si="3"/>
        <v>0</v>
      </c>
      <c r="AG19" s="14">
        <v>0</v>
      </c>
      <c r="AH19" s="147">
        <f t="shared" si="11"/>
        <v>0</v>
      </c>
      <c r="AI19" s="32"/>
      <c r="AJ19" s="15">
        <v>0</v>
      </c>
      <c r="AK19" s="15">
        <v>12</v>
      </c>
      <c r="AL19" s="147">
        <f t="shared" si="4"/>
        <v>0</v>
      </c>
      <c r="AM19" s="14">
        <v>0</v>
      </c>
      <c r="AN19" s="148">
        <f t="shared" si="12"/>
        <v>0</v>
      </c>
      <c r="AO19" s="32"/>
      <c r="AP19" s="15">
        <v>0</v>
      </c>
      <c r="AQ19" s="15">
        <v>12</v>
      </c>
      <c r="AR19" s="147">
        <f t="shared" si="13"/>
        <v>0</v>
      </c>
      <c r="AS19" s="14">
        <v>0</v>
      </c>
      <c r="AT19" s="147">
        <f t="shared" si="14"/>
        <v>0</v>
      </c>
      <c r="AU19" s="151">
        <f t="shared" si="5"/>
        <v>0</v>
      </c>
      <c r="AV19" s="152">
        <f t="shared" si="6"/>
        <v>0</v>
      </c>
    </row>
    <row r="20" spans="1:48" ht="12.75">
      <c r="A20" s="130">
        <v>13</v>
      </c>
      <c r="B20" s="1"/>
      <c r="C20" s="7"/>
      <c r="D20" s="173">
        <v>0</v>
      </c>
      <c r="E20" s="173">
        <f t="shared" si="15"/>
        <v>0</v>
      </c>
      <c r="F20" s="110">
        <v>0</v>
      </c>
      <c r="G20" s="15">
        <v>12</v>
      </c>
      <c r="H20" s="147">
        <f t="shared" si="16"/>
        <v>0</v>
      </c>
      <c r="I20" s="14">
        <v>0</v>
      </c>
      <c r="J20" s="147">
        <f t="shared" si="7"/>
        <v>0</v>
      </c>
      <c r="K20" s="35"/>
      <c r="L20" s="15">
        <v>0</v>
      </c>
      <c r="M20" s="15">
        <v>12</v>
      </c>
      <c r="N20" s="147">
        <f t="shared" si="0"/>
        <v>0</v>
      </c>
      <c r="O20" s="14">
        <v>0</v>
      </c>
      <c r="P20" s="148">
        <f t="shared" si="8"/>
        <v>0</v>
      </c>
      <c r="Q20" s="32"/>
      <c r="R20" s="15">
        <v>0</v>
      </c>
      <c r="S20" s="15">
        <v>12</v>
      </c>
      <c r="T20" s="147">
        <f t="shared" si="1"/>
        <v>0</v>
      </c>
      <c r="U20" s="14">
        <v>0</v>
      </c>
      <c r="V20" s="147">
        <f t="shared" si="9"/>
        <v>0</v>
      </c>
      <c r="W20" s="32"/>
      <c r="X20" s="15">
        <v>0</v>
      </c>
      <c r="Y20" s="15">
        <v>12</v>
      </c>
      <c r="Z20" s="147">
        <f t="shared" si="2"/>
        <v>0</v>
      </c>
      <c r="AA20" s="14">
        <v>0</v>
      </c>
      <c r="AB20" s="148">
        <f t="shared" si="10"/>
        <v>0</v>
      </c>
      <c r="AC20" s="32"/>
      <c r="AD20" s="15">
        <v>0</v>
      </c>
      <c r="AE20" s="15">
        <v>12</v>
      </c>
      <c r="AF20" s="147">
        <f t="shared" si="3"/>
        <v>0</v>
      </c>
      <c r="AG20" s="14">
        <v>0</v>
      </c>
      <c r="AH20" s="147">
        <f t="shared" si="11"/>
        <v>0</v>
      </c>
      <c r="AI20" s="32"/>
      <c r="AJ20" s="15">
        <v>0</v>
      </c>
      <c r="AK20" s="15">
        <v>12</v>
      </c>
      <c r="AL20" s="147">
        <f t="shared" si="4"/>
        <v>0</v>
      </c>
      <c r="AM20" s="14">
        <v>0</v>
      </c>
      <c r="AN20" s="148">
        <f t="shared" si="12"/>
        <v>0</v>
      </c>
      <c r="AO20" s="32"/>
      <c r="AP20" s="15">
        <v>0</v>
      </c>
      <c r="AQ20" s="15">
        <v>12</v>
      </c>
      <c r="AR20" s="147">
        <f t="shared" si="13"/>
        <v>0</v>
      </c>
      <c r="AS20" s="14">
        <v>0</v>
      </c>
      <c r="AT20" s="147">
        <f t="shared" si="14"/>
        <v>0</v>
      </c>
      <c r="AU20" s="151">
        <f t="shared" si="5"/>
        <v>0</v>
      </c>
      <c r="AV20" s="152">
        <f t="shared" si="6"/>
        <v>0</v>
      </c>
    </row>
    <row r="21" spans="1:48" ht="12.75">
      <c r="A21" s="130">
        <v>14</v>
      </c>
      <c r="B21" s="1"/>
      <c r="C21" s="7"/>
      <c r="D21" s="173">
        <v>0</v>
      </c>
      <c r="E21" s="173">
        <f t="shared" si="15"/>
        <v>0</v>
      </c>
      <c r="F21" s="110">
        <v>0</v>
      </c>
      <c r="G21" s="15">
        <v>12</v>
      </c>
      <c r="H21" s="147">
        <f t="shared" si="16"/>
        <v>0</v>
      </c>
      <c r="I21" s="14">
        <v>0</v>
      </c>
      <c r="J21" s="147">
        <f t="shared" si="7"/>
        <v>0</v>
      </c>
      <c r="K21" s="35"/>
      <c r="L21" s="15">
        <v>0</v>
      </c>
      <c r="M21" s="15">
        <v>12</v>
      </c>
      <c r="N21" s="147">
        <f t="shared" si="0"/>
        <v>0</v>
      </c>
      <c r="O21" s="14">
        <v>0</v>
      </c>
      <c r="P21" s="148">
        <f t="shared" si="8"/>
        <v>0</v>
      </c>
      <c r="Q21" s="32"/>
      <c r="R21" s="15">
        <v>0</v>
      </c>
      <c r="S21" s="15">
        <v>12</v>
      </c>
      <c r="T21" s="147">
        <f t="shared" si="1"/>
        <v>0</v>
      </c>
      <c r="U21" s="14">
        <v>0</v>
      </c>
      <c r="V21" s="147">
        <f t="shared" si="9"/>
        <v>0</v>
      </c>
      <c r="W21" s="32"/>
      <c r="X21" s="15">
        <v>0</v>
      </c>
      <c r="Y21" s="15">
        <v>12</v>
      </c>
      <c r="Z21" s="147">
        <f t="shared" si="2"/>
        <v>0</v>
      </c>
      <c r="AA21" s="14">
        <v>0</v>
      </c>
      <c r="AB21" s="148">
        <f t="shared" si="10"/>
        <v>0</v>
      </c>
      <c r="AC21" s="32"/>
      <c r="AD21" s="15">
        <v>0</v>
      </c>
      <c r="AE21" s="15">
        <v>12</v>
      </c>
      <c r="AF21" s="147">
        <f t="shared" si="3"/>
        <v>0</v>
      </c>
      <c r="AG21" s="14">
        <v>0</v>
      </c>
      <c r="AH21" s="147">
        <f t="shared" si="11"/>
        <v>0</v>
      </c>
      <c r="AI21" s="32"/>
      <c r="AJ21" s="15">
        <v>0</v>
      </c>
      <c r="AK21" s="15">
        <v>12</v>
      </c>
      <c r="AL21" s="147">
        <f t="shared" si="4"/>
        <v>0</v>
      </c>
      <c r="AM21" s="14">
        <v>0</v>
      </c>
      <c r="AN21" s="148">
        <f t="shared" si="12"/>
        <v>0</v>
      </c>
      <c r="AO21" s="32"/>
      <c r="AP21" s="15">
        <v>0</v>
      </c>
      <c r="AQ21" s="15">
        <v>12</v>
      </c>
      <c r="AR21" s="147">
        <f t="shared" si="13"/>
        <v>0</v>
      </c>
      <c r="AS21" s="14">
        <v>0</v>
      </c>
      <c r="AT21" s="147">
        <f t="shared" si="14"/>
        <v>0</v>
      </c>
      <c r="AU21" s="151">
        <f t="shared" si="5"/>
        <v>0</v>
      </c>
      <c r="AV21" s="152">
        <f t="shared" si="6"/>
        <v>0</v>
      </c>
    </row>
    <row r="22" spans="1:48" ht="12.75">
      <c r="A22" s="130">
        <v>15</v>
      </c>
      <c r="B22" s="1"/>
      <c r="C22" s="1"/>
      <c r="D22" s="173">
        <v>0</v>
      </c>
      <c r="E22" s="173">
        <f t="shared" si="15"/>
        <v>0</v>
      </c>
      <c r="F22" s="110">
        <v>0</v>
      </c>
      <c r="G22" s="15">
        <v>12</v>
      </c>
      <c r="H22" s="147">
        <f t="shared" si="16"/>
        <v>0</v>
      </c>
      <c r="I22" s="14">
        <v>0</v>
      </c>
      <c r="J22" s="147">
        <f t="shared" si="7"/>
        <v>0</v>
      </c>
      <c r="K22" s="35"/>
      <c r="L22" s="15">
        <v>0</v>
      </c>
      <c r="M22" s="15">
        <v>12</v>
      </c>
      <c r="N22" s="147">
        <f t="shared" si="0"/>
        <v>0</v>
      </c>
      <c r="O22" s="14">
        <v>0</v>
      </c>
      <c r="P22" s="148">
        <f t="shared" si="8"/>
        <v>0</v>
      </c>
      <c r="Q22" s="32"/>
      <c r="R22" s="15">
        <v>0</v>
      </c>
      <c r="S22" s="15">
        <v>12</v>
      </c>
      <c r="T22" s="147">
        <f t="shared" si="1"/>
        <v>0</v>
      </c>
      <c r="U22" s="14">
        <v>0</v>
      </c>
      <c r="V22" s="147">
        <f t="shared" si="9"/>
        <v>0</v>
      </c>
      <c r="W22" s="32"/>
      <c r="X22" s="15">
        <v>0</v>
      </c>
      <c r="Y22" s="15">
        <v>12</v>
      </c>
      <c r="Z22" s="147">
        <f t="shared" si="2"/>
        <v>0</v>
      </c>
      <c r="AA22" s="14">
        <v>0</v>
      </c>
      <c r="AB22" s="148">
        <f t="shared" si="10"/>
        <v>0</v>
      </c>
      <c r="AC22" s="32"/>
      <c r="AD22" s="15">
        <v>0</v>
      </c>
      <c r="AE22" s="15">
        <v>12</v>
      </c>
      <c r="AF22" s="147">
        <f t="shared" si="3"/>
        <v>0</v>
      </c>
      <c r="AG22" s="14">
        <v>0</v>
      </c>
      <c r="AH22" s="147">
        <f t="shared" si="11"/>
        <v>0</v>
      </c>
      <c r="AI22" s="32"/>
      <c r="AJ22" s="15">
        <v>0</v>
      </c>
      <c r="AK22" s="15">
        <v>12</v>
      </c>
      <c r="AL22" s="147">
        <f t="shared" si="4"/>
        <v>0</v>
      </c>
      <c r="AM22" s="14">
        <v>0</v>
      </c>
      <c r="AN22" s="148">
        <f t="shared" si="12"/>
        <v>0</v>
      </c>
      <c r="AO22" s="32"/>
      <c r="AP22" s="15">
        <v>0</v>
      </c>
      <c r="AQ22" s="15">
        <v>12</v>
      </c>
      <c r="AR22" s="147">
        <f t="shared" si="13"/>
        <v>0</v>
      </c>
      <c r="AS22" s="14">
        <v>0</v>
      </c>
      <c r="AT22" s="147">
        <f t="shared" si="14"/>
        <v>0</v>
      </c>
      <c r="AU22" s="151">
        <f t="shared" si="5"/>
        <v>0</v>
      </c>
      <c r="AV22" s="152">
        <f t="shared" si="6"/>
        <v>0</v>
      </c>
    </row>
    <row r="23" spans="1:48" ht="12.75">
      <c r="A23" s="130">
        <v>16</v>
      </c>
      <c r="B23" s="1"/>
      <c r="C23" s="1"/>
      <c r="D23" s="173">
        <v>0</v>
      </c>
      <c r="E23" s="173">
        <f t="shared" si="15"/>
        <v>0</v>
      </c>
      <c r="F23" s="110">
        <v>0</v>
      </c>
      <c r="G23" s="15">
        <v>12</v>
      </c>
      <c r="H23" s="147">
        <f t="shared" si="16"/>
        <v>0</v>
      </c>
      <c r="I23" s="14">
        <v>0</v>
      </c>
      <c r="J23" s="147">
        <f t="shared" si="7"/>
        <v>0</v>
      </c>
      <c r="K23" s="35"/>
      <c r="L23" s="15">
        <v>0</v>
      </c>
      <c r="M23" s="15">
        <v>12</v>
      </c>
      <c r="N23" s="147">
        <f t="shared" si="0"/>
        <v>0</v>
      </c>
      <c r="O23" s="14">
        <v>0</v>
      </c>
      <c r="P23" s="148">
        <f t="shared" si="8"/>
        <v>0</v>
      </c>
      <c r="Q23" s="32"/>
      <c r="R23" s="15">
        <v>0</v>
      </c>
      <c r="S23" s="15">
        <v>12</v>
      </c>
      <c r="T23" s="147">
        <f t="shared" si="1"/>
        <v>0</v>
      </c>
      <c r="U23" s="14">
        <v>0</v>
      </c>
      <c r="V23" s="147">
        <f t="shared" si="9"/>
        <v>0</v>
      </c>
      <c r="W23" s="32"/>
      <c r="X23" s="15">
        <v>0</v>
      </c>
      <c r="Y23" s="15">
        <v>12</v>
      </c>
      <c r="Z23" s="147">
        <f t="shared" si="2"/>
        <v>0</v>
      </c>
      <c r="AA23" s="14">
        <v>0</v>
      </c>
      <c r="AB23" s="148">
        <f t="shared" si="10"/>
        <v>0</v>
      </c>
      <c r="AC23" s="32"/>
      <c r="AD23" s="15">
        <v>0</v>
      </c>
      <c r="AE23" s="15">
        <v>12</v>
      </c>
      <c r="AF23" s="147">
        <f t="shared" si="3"/>
        <v>0</v>
      </c>
      <c r="AG23" s="14">
        <v>0</v>
      </c>
      <c r="AH23" s="147">
        <f t="shared" si="11"/>
        <v>0</v>
      </c>
      <c r="AI23" s="32"/>
      <c r="AJ23" s="15">
        <v>0</v>
      </c>
      <c r="AK23" s="15">
        <v>12</v>
      </c>
      <c r="AL23" s="147">
        <f t="shared" si="4"/>
        <v>0</v>
      </c>
      <c r="AM23" s="14">
        <v>0</v>
      </c>
      <c r="AN23" s="148">
        <f t="shared" si="12"/>
        <v>0</v>
      </c>
      <c r="AO23" s="32"/>
      <c r="AP23" s="15">
        <v>0</v>
      </c>
      <c r="AQ23" s="15">
        <v>12</v>
      </c>
      <c r="AR23" s="147">
        <f t="shared" si="13"/>
        <v>0</v>
      </c>
      <c r="AS23" s="14">
        <v>0</v>
      </c>
      <c r="AT23" s="147">
        <f t="shared" si="14"/>
        <v>0</v>
      </c>
      <c r="AU23" s="151">
        <f t="shared" si="5"/>
        <v>0</v>
      </c>
      <c r="AV23" s="152">
        <f t="shared" si="6"/>
        <v>0</v>
      </c>
    </row>
    <row r="24" spans="1:48" ht="12.75">
      <c r="A24" s="130">
        <v>17</v>
      </c>
      <c r="B24" s="1"/>
      <c r="C24" s="1"/>
      <c r="D24" s="173">
        <v>0</v>
      </c>
      <c r="E24" s="173">
        <f t="shared" si="15"/>
        <v>0</v>
      </c>
      <c r="F24" s="110">
        <v>0</v>
      </c>
      <c r="G24" s="15">
        <v>12</v>
      </c>
      <c r="H24" s="147">
        <f t="shared" si="16"/>
        <v>0</v>
      </c>
      <c r="I24" s="14">
        <v>0</v>
      </c>
      <c r="J24" s="147">
        <f t="shared" si="7"/>
        <v>0</v>
      </c>
      <c r="K24" s="35"/>
      <c r="L24" s="15">
        <v>0</v>
      </c>
      <c r="M24" s="15">
        <v>12</v>
      </c>
      <c r="N24" s="147">
        <f t="shared" si="0"/>
        <v>0</v>
      </c>
      <c r="O24" s="14">
        <v>0</v>
      </c>
      <c r="P24" s="148">
        <f t="shared" si="8"/>
        <v>0</v>
      </c>
      <c r="Q24" s="32"/>
      <c r="R24" s="15">
        <v>0</v>
      </c>
      <c r="S24" s="15">
        <v>12</v>
      </c>
      <c r="T24" s="147">
        <f t="shared" si="1"/>
        <v>0</v>
      </c>
      <c r="U24" s="14">
        <v>0</v>
      </c>
      <c r="V24" s="147">
        <f t="shared" si="9"/>
        <v>0</v>
      </c>
      <c r="W24" s="32"/>
      <c r="X24" s="15">
        <v>0</v>
      </c>
      <c r="Y24" s="15">
        <v>12</v>
      </c>
      <c r="Z24" s="147">
        <f t="shared" si="2"/>
        <v>0</v>
      </c>
      <c r="AA24" s="14">
        <v>0</v>
      </c>
      <c r="AB24" s="148">
        <f t="shared" si="10"/>
        <v>0</v>
      </c>
      <c r="AC24" s="32"/>
      <c r="AD24" s="15">
        <v>0</v>
      </c>
      <c r="AE24" s="15">
        <v>12</v>
      </c>
      <c r="AF24" s="147">
        <f t="shared" si="3"/>
        <v>0</v>
      </c>
      <c r="AG24" s="14">
        <v>0</v>
      </c>
      <c r="AH24" s="147">
        <f t="shared" si="11"/>
        <v>0</v>
      </c>
      <c r="AI24" s="32"/>
      <c r="AJ24" s="15">
        <v>0</v>
      </c>
      <c r="AK24" s="15">
        <v>12</v>
      </c>
      <c r="AL24" s="147">
        <f t="shared" si="4"/>
        <v>0</v>
      </c>
      <c r="AM24" s="14">
        <v>0</v>
      </c>
      <c r="AN24" s="148">
        <f t="shared" si="12"/>
        <v>0</v>
      </c>
      <c r="AO24" s="32"/>
      <c r="AP24" s="15">
        <v>0</v>
      </c>
      <c r="AQ24" s="15">
        <v>12</v>
      </c>
      <c r="AR24" s="147">
        <f t="shared" si="13"/>
        <v>0</v>
      </c>
      <c r="AS24" s="14">
        <v>0</v>
      </c>
      <c r="AT24" s="147">
        <f t="shared" si="14"/>
        <v>0</v>
      </c>
      <c r="AU24" s="151">
        <f t="shared" si="5"/>
        <v>0</v>
      </c>
      <c r="AV24" s="152">
        <f t="shared" si="6"/>
        <v>0</v>
      </c>
    </row>
    <row r="25" spans="1:48" ht="12.75">
      <c r="A25" s="130">
        <v>18</v>
      </c>
      <c r="B25" s="1"/>
      <c r="C25" s="1"/>
      <c r="D25" s="173">
        <v>0</v>
      </c>
      <c r="E25" s="173">
        <f t="shared" si="15"/>
        <v>0</v>
      </c>
      <c r="F25" s="110">
        <v>0</v>
      </c>
      <c r="G25" s="15">
        <v>12</v>
      </c>
      <c r="H25" s="147">
        <f t="shared" si="16"/>
        <v>0</v>
      </c>
      <c r="I25" s="14">
        <v>0</v>
      </c>
      <c r="J25" s="147">
        <f aca="true" t="shared" si="17" ref="J25:J38">ROUND((+I25*H25),0)</f>
        <v>0</v>
      </c>
      <c r="K25" s="35"/>
      <c r="L25" s="15">
        <v>0</v>
      </c>
      <c r="M25" s="15">
        <v>12</v>
      </c>
      <c r="N25" s="147">
        <f t="shared" si="0"/>
        <v>0</v>
      </c>
      <c r="O25" s="14">
        <v>0</v>
      </c>
      <c r="P25" s="148">
        <f aca="true" t="shared" si="18" ref="P25:P38">ROUND((+O25*N25),0)</f>
        <v>0</v>
      </c>
      <c r="Q25" s="32"/>
      <c r="R25" s="15">
        <v>0</v>
      </c>
      <c r="S25" s="15">
        <v>12</v>
      </c>
      <c r="T25" s="147">
        <f t="shared" si="1"/>
        <v>0</v>
      </c>
      <c r="U25" s="14">
        <v>0</v>
      </c>
      <c r="V25" s="147">
        <f aca="true" t="shared" si="19" ref="V25:V38">ROUND((+U25*T25),0)</f>
        <v>0</v>
      </c>
      <c r="W25" s="32"/>
      <c r="X25" s="15">
        <v>0</v>
      </c>
      <c r="Y25" s="15">
        <v>12</v>
      </c>
      <c r="Z25" s="147">
        <f t="shared" si="2"/>
        <v>0</v>
      </c>
      <c r="AA25" s="14">
        <v>0</v>
      </c>
      <c r="AB25" s="148">
        <f aca="true" t="shared" si="20" ref="AB25:AB38">ROUND((+AA25*Z25),0)</f>
        <v>0</v>
      </c>
      <c r="AC25" s="32"/>
      <c r="AD25" s="15">
        <v>0</v>
      </c>
      <c r="AE25" s="15">
        <v>12</v>
      </c>
      <c r="AF25" s="147">
        <f t="shared" si="3"/>
        <v>0</v>
      </c>
      <c r="AG25" s="14">
        <v>0</v>
      </c>
      <c r="AH25" s="147">
        <f aca="true" t="shared" si="21" ref="AH25:AH38">ROUND((+AG25*AF25),0)</f>
        <v>0</v>
      </c>
      <c r="AI25" s="32"/>
      <c r="AJ25" s="15">
        <v>0</v>
      </c>
      <c r="AK25" s="15">
        <v>12</v>
      </c>
      <c r="AL25" s="147">
        <f t="shared" si="4"/>
        <v>0</v>
      </c>
      <c r="AM25" s="14">
        <v>0</v>
      </c>
      <c r="AN25" s="148">
        <f aca="true" t="shared" si="22" ref="AN25:AN38">ROUND((+AM25*AL25),0)</f>
        <v>0</v>
      </c>
      <c r="AO25" s="32"/>
      <c r="AP25" s="15">
        <v>0</v>
      </c>
      <c r="AQ25" s="15">
        <v>12</v>
      </c>
      <c r="AR25" s="147">
        <f t="shared" si="13"/>
        <v>0</v>
      </c>
      <c r="AS25" s="14">
        <v>0</v>
      </c>
      <c r="AT25" s="147">
        <f aca="true" t="shared" si="23" ref="AT25:AT38">ROUND((+AS25*AR25),0)</f>
        <v>0</v>
      </c>
      <c r="AU25" s="151">
        <f t="shared" si="5"/>
        <v>0</v>
      </c>
      <c r="AV25" s="152">
        <f t="shared" si="6"/>
        <v>0</v>
      </c>
    </row>
    <row r="26" spans="1:48" ht="12.75">
      <c r="A26" s="130">
        <v>19</v>
      </c>
      <c r="B26" s="1"/>
      <c r="C26" s="1"/>
      <c r="D26" s="173">
        <v>0</v>
      </c>
      <c r="E26" s="173">
        <f t="shared" si="15"/>
        <v>0</v>
      </c>
      <c r="F26" s="110">
        <v>0</v>
      </c>
      <c r="G26" s="15">
        <v>12</v>
      </c>
      <c r="H26" s="147">
        <f t="shared" si="16"/>
        <v>0</v>
      </c>
      <c r="I26" s="14">
        <v>0</v>
      </c>
      <c r="J26" s="147">
        <f t="shared" si="17"/>
        <v>0</v>
      </c>
      <c r="K26" s="35"/>
      <c r="L26" s="15">
        <v>0</v>
      </c>
      <c r="M26" s="15">
        <v>12</v>
      </c>
      <c r="N26" s="147">
        <f t="shared" si="0"/>
        <v>0</v>
      </c>
      <c r="O26" s="14">
        <v>0</v>
      </c>
      <c r="P26" s="148">
        <f t="shared" si="18"/>
        <v>0</v>
      </c>
      <c r="Q26" s="32"/>
      <c r="R26" s="15">
        <v>0</v>
      </c>
      <c r="S26" s="15">
        <v>12</v>
      </c>
      <c r="T26" s="147">
        <f t="shared" si="1"/>
        <v>0</v>
      </c>
      <c r="U26" s="14">
        <v>0</v>
      </c>
      <c r="V26" s="147">
        <f t="shared" si="19"/>
        <v>0</v>
      </c>
      <c r="W26" s="32"/>
      <c r="X26" s="15">
        <v>0</v>
      </c>
      <c r="Y26" s="15">
        <v>12</v>
      </c>
      <c r="Z26" s="147">
        <f t="shared" si="2"/>
        <v>0</v>
      </c>
      <c r="AA26" s="14">
        <v>0</v>
      </c>
      <c r="AB26" s="148">
        <f t="shared" si="20"/>
        <v>0</v>
      </c>
      <c r="AC26" s="32"/>
      <c r="AD26" s="15">
        <v>0</v>
      </c>
      <c r="AE26" s="15">
        <v>12</v>
      </c>
      <c r="AF26" s="147">
        <f t="shared" si="3"/>
        <v>0</v>
      </c>
      <c r="AG26" s="14">
        <v>0</v>
      </c>
      <c r="AH26" s="147">
        <f t="shared" si="21"/>
        <v>0</v>
      </c>
      <c r="AI26" s="32"/>
      <c r="AJ26" s="15">
        <v>0</v>
      </c>
      <c r="AK26" s="15">
        <v>12</v>
      </c>
      <c r="AL26" s="147">
        <f t="shared" si="4"/>
        <v>0</v>
      </c>
      <c r="AM26" s="14">
        <v>0</v>
      </c>
      <c r="AN26" s="148">
        <f t="shared" si="22"/>
        <v>0</v>
      </c>
      <c r="AO26" s="32"/>
      <c r="AP26" s="15">
        <v>0</v>
      </c>
      <c r="AQ26" s="15">
        <v>12</v>
      </c>
      <c r="AR26" s="147">
        <f t="shared" si="13"/>
        <v>0</v>
      </c>
      <c r="AS26" s="14">
        <v>0</v>
      </c>
      <c r="AT26" s="147">
        <f t="shared" si="23"/>
        <v>0</v>
      </c>
      <c r="AU26" s="151">
        <f t="shared" si="5"/>
        <v>0</v>
      </c>
      <c r="AV26" s="152">
        <f t="shared" si="6"/>
        <v>0</v>
      </c>
    </row>
    <row r="27" spans="1:48" ht="12.75">
      <c r="A27" s="130">
        <v>20</v>
      </c>
      <c r="B27" s="1"/>
      <c r="C27" s="1"/>
      <c r="D27" s="173">
        <v>0</v>
      </c>
      <c r="E27" s="173">
        <f t="shared" si="15"/>
        <v>0</v>
      </c>
      <c r="F27" s="110">
        <v>0</v>
      </c>
      <c r="G27" s="15">
        <v>12</v>
      </c>
      <c r="H27" s="147">
        <f t="shared" si="16"/>
        <v>0</v>
      </c>
      <c r="I27" s="14">
        <v>0</v>
      </c>
      <c r="J27" s="147">
        <f t="shared" si="17"/>
        <v>0</v>
      </c>
      <c r="K27" s="35"/>
      <c r="L27" s="15">
        <v>0</v>
      </c>
      <c r="M27" s="15">
        <v>12</v>
      </c>
      <c r="N27" s="147">
        <f t="shared" si="0"/>
        <v>0</v>
      </c>
      <c r="O27" s="14">
        <v>0</v>
      </c>
      <c r="P27" s="148">
        <f t="shared" si="18"/>
        <v>0</v>
      </c>
      <c r="Q27" s="32"/>
      <c r="R27" s="15">
        <v>0</v>
      </c>
      <c r="S27" s="15">
        <v>12</v>
      </c>
      <c r="T27" s="147">
        <f t="shared" si="1"/>
        <v>0</v>
      </c>
      <c r="U27" s="14">
        <v>0</v>
      </c>
      <c r="V27" s="147">
        <f t="shared" si="19"/>
        <v>0</v>
      </c>
      <c r="W27" s="32"/>
      <c r="X27" s="15">
        <v>0</v>
      </c>
      <c r="Y27" s="15">
        <v>12</v>
      </c>
      <c r="Z27" s="147">
        <f t="shared" si="2"/>
        <v>0</v>
      </c>
      <c r="AA27" s="14">
        <v>0</v>
      </c>
      <c r="AB27" s="148">
        <f t="shared" si="20"/>
        <v>0</v>
      </c>
      <c r="AC27" s="32"/>
      <c r="AD27" s="15">
        <v>0</v>
      </c>
      <c r="AE27" s="15">
        <v>12</v>
      </c>
      <c r="AF27" s="147">
        <f t="shared" si="3"/>
        <v>0</v>
      </c>
      <c r="AG27" s="14">
        <v>0</v>
      </c>
      <c r="AH27" s="147">
        <f t="shared" si="21"/>
        <v>0</v>
      </c>
      <c r="AI27" s="32"/>
      <c r="AJ27" s="15">
        <v>0</v>
      </c>
      <c r="AK27" s="15">
        <v>12</v>
      </c>
      <c r="AL27" s="147">
        <f t="shared" si="4"/>
        <v>0</v>
      </c>
      <c r="AM27" s="14">
        <v>0</v>
      </c>
      <c r="AN27" s="148">
        <f t="shared" si="22"/>
        <v>0</v>
      </c>
      <c r="AO27" s="32"/>
      <c r="AP27" s="15">
        <v>0</v>
      </c>
      <c r="AQ27" s="15">
        <v>12</v>
      </c>
      <c r="AR27" s="147">
        <f t="shared" si="13"/>
        <v>0</v>
      </c>
      <c r="AS27" s="14">
        <v>0</v>
      </c>
      <c r="AT27" s="147">
        <f t="shared" si="23"/>
        <v>0</v>
      </c>
      <c r="AU27" s="151">
        <f t="shared" si="5"/>
        <v>0</v>
      </c>
      <c r="AV27" s="152">
        <f t="shared" si="6"/>
        <v>0</v>
      </c>
    </row>
    <row r="28" spans="1:48" ht="12.75">
      <c r="A28" s="130">
        <v>21</v>
      </c>
      <c r="B28" s="1"/>
      <c r="C28" s="1"/>
      <c r="D28" s="173">
        <v>0</v>
      </c>
      <c r="E28" s="173">
        <f t="shared" si="15"/>
        <v>0</v>
      </c>
      <c r="F28" s="110">
        <v>0</v>
      </c>
      <c r="G28" s="15">
        <v>12</v>
      </c>
      <c r="H28" s="147">
        <f t="shared" si="16"/>
        <v>0</v>
      </c>
      <c r="I28" s="14">
        <v>0</v>
      </c>
      <c r="J28" s="147">
        <f t="shared" si="17"/>
        <v>0</v>
      </c>
      <c r="K28" s="35"/>
      <c r="L28" s="15">
        <v>0</v>
      </c>
      <c r="M28" s="15">
        <v>12</v>
      </c>
      <c r="N28" s="147">
        <f t="shared" si="0"/>
        <v>0</v>
      </c>
      <c r="O28" s="14">
        <v>0</v>
      </c>
      <c r="P28" s="148">
        <f t="shared" si="18"/>
        <v>0</v>
      </c>
      <c r="Q28" s="32"/>
      <c r="R28" s="15">
        <v>0</v>
      </c>
      <c r="S28" s="15">
        <v>12</v>
      </c>
      <c r="T28" s="147">
        <f t="shared" si="1"/>
        <v>0</v>
      </c>
      <c r="U28" s="14">
        <v>0</v>
      </c>
      <c r="V28" s="147">
        <f t="shared" si="19"/>
        <v>0</v>
      </c>
      <c r="W28" s="32"/>
      <c r="X28" s="15">
        <v>0</v>
      </c>
      <c r="Y28" s="15">
        <v>12</v>
      </c>
      <c r="Z28" s="147">
        <f t="shared" si="2"/>
        <v>0</v>
      </c>
      <c r="AA28" s="14">
        <v>0</v>
      </c>
      <c r="AB28" s="148">
        <f t="shared" si="20"/>
        <v>0</v>
      </c>
      <c r="AC28" s="32"/>
      <c r="AD28" s="15">
        <v>0</v>
      </c>
      <c r="AE28" s="15">
        <v>12</v>
      </c>
      <c r="AF28" s="147">
        <f t="shared" si="3"/>
        <v>0</v>
      </c>
      <c r="AG28" s="14">
        <v>0</v>
      </c>
      <c r="AH28" s="147">
        <f t="shared" si="21"/>
        <v>0</v>
      </c>
      <c r="AI28" s="32"/>
      <c r="AJ28" s="15">
        <v>0</v>
      </c>
      <c r="AK28" s="15">
        <v>12</v>
      </c>
      <c r="AL28" s="147">
        <f t="shared" si="4"/>
        <v>0</v>
      </c>
      <c r="AM28" s="14">
        <v>0</v>
      </c>
      <c r="AN28" s="148">
        <f t="shared" si="22"/>
        <v>0</v>
      </c>
      <c r="AO28" s="32"/>
      <c r="AP28" s="15">
        <v>0</v>
      </c>
      <c r="AQ28" s="15">
        <v>12</v>
      </c>
      <c r="AR28" s="147">
        <f t="shared" si="13"/>
        <v>0</v>
      </c>
      <c r="AS28" s="14">
        <v>0</v>
      </c>
      <c r="AT28" s="147">
        <f t="shared" si="23"/>
        <v>0</v>
      </c>
      <c r="AU28" s="151">
        <f t="shared" si="5"/>
        <v>0</v>
      </c>
      <c r="AV28" s="152">
        <f t="shared" si="6"/>
        <v>0</v>
      </c>
    </row>
    <row r="29" spans="1:48" ht="12.75">
      <c r="A29" s="130">
        <v>22</v>
      </c>
      <c r="B29" s="1"/>
      <c r="C29" s="1"/>
      <c r="D29" s="173">
        <v>0</v>
      </c>
      <c r="E29" s="173">
        <f t="shared" si="15"/>
        <v>0</v>
      </c>
      <c r="F29" s="110">
        <v>0</v>
      </c>
      <c r="G29" s="15">
        <v>12</v>
      </c>
      <c r="H29" s="147">
        <f t="shared" si="16"/>
        <v>0</v>
      </c>
      <c r="I29" s="14">
        <v>0</v>
      </c>
      <c r="J29" s="147">
        <f t="shared" si="17"/>
        <v>0</v>
      </c>
      <c r="K29" s="35"/>
      <c r="L29" s="15">
        <v>0</v>
      </c>
      <c r="M29" s="15">
        <v>12</v>
      </c>
      <c r="N29" s="147">
        <f t="shared" si="0"/>
        <v>0</v>
      </c>
      <c r="O29" s="14">
        <v>0</v>
      </c>
      <c r="P29" s="148">
        <f t="shared" si="18"/>
        <v>0</v>
      </c>
      <c r="Q29" s="32"/>
      <c r="R29" s="15">
        <v>0</v>
      </c>
      <c r="S29" s="15">
        <v>12</v>
      </c>
      <c r="T29" s="147">
        <f t="shared" si="1"/>
        <v>0</v>
      </c>
      <c r="U29" s="14">
        <v>0</v>
      </c>
      <c r="V29" s="147">
        <f t="shared" si="19"/>
        <v>0</v>
      </c>
      <c r="W29" s="32"/>
      <c r="X29" s="15">
        <v>0</v>
      </c>
      <c r="Y29" s="15">
        <v>12</v>
      </c>
      <c r="Z29" s="147">
        <f t="shared" si="2"/>
        <v>0</v>
      </c>
      <c r="AA29" s="14">
        <v>0</v>
      </c>
      <c r="AB29" s="148">
        <f t="shared" si="20"/>
        <v>0</v>
      </c>
      <c r="AC29" s="32"/>
      <c r="AD29" s="15">
        <v>0</v>
      </c>
      <c r="AE29" s="15">
        <v>12</v>
      </c>
      <c r="AF29" s="147">
        <f t="shared" si="3"/>
        <v>0</v>
      </c>
      <c r="AG29" s="14">
        <v>0</v>
      </c>
      <c r="AH29" s="147">
        <f t="shared" si="21"/>
        <v>0</v>
      </c>
      <c r="AI29" s="32"/>
      <c r="AJ29" s="15">
        <v>0</v>
      </c>
      <c r="AK29" s="15">
        <v>12</v>
      </c>
      <c r="AL29" s="147">
        <f t="shared" si="4"/>
        <v>0</v>
      </c>
      <c r="AM29" s="14">
        <v>0</v>
      </c>
      <c r="AN29" s="148">
        <f t="shared" si="22"/>
        <v>0</v>
      </c>
      <c r="AO29" s="32"/>
      <c r="AP29" s="15">
        <v>0</v>
      </c>
      <c r="AQ29" s="15">
        <v>12</v>
      </c>
      <c r="AR29" s="147">
        <f t="shared" si="13"/>
        <v>0</v>
      </c>
      <c r="AS29" s="14">
        <v>0</v>
      </c>
      <c r="AT29" s="147">
        <f t="shared" si="23"/>
        <v>0</v>
      </c>
      <c r="AU29" s="151">
        <f t="shared" si="5"/>
        <v>0</v>
      </c>
      <c r="AV29" s="152">
        <f t="shared" si="6"/>
        <v>0</v>
      </c>
    </row>
    <row r="30" spans="1:48" ht="12.75">
      <c r="A30" s="130">
        <v>23</v>
      </c>
      <c r="B30" s="2"/>
      <c r="C30" s="2"/>
      <c r="D30" s="173">
        <v>0</v>
      </c>
      <c r="E30" s="173">
        <f t="shared" si="15"/>
        <v>0</v>
      </c>
      <c r="F30" s="110">
        <v>0</v>
      </c>
      <c r="G30" s="15">
        <v>12</v>
      </c>
      <c r="H30" s="147">
        <f t="shared" si="16"/>
        <v>0</v>
      </c>
      <c r="I30" s="14">
        <v>0</v>
      </c>
      <c r="J30" s="147">
        <f t="shared" si="17"/>
        <v>0</v>
      </c>
      <c r="K30" s="35"/>
      <c r="L30" s="15">
        <v>0</v>
      </c>
      <c r="M30" s="15">
        <v>12</v>
      </c>
      <c r="N30" s="147">
        <f t="shared" si="0"/>
        <v>0</v>
      </c>
      <c r="O30" s="14">
        <v>0</v>
      </c>
      <c r="P30" s="148">
        <f t="shared" si="18"/>
        <v>0</v>
      </c>
      <c r="Q30" s="32"/>
      <c r="R30" s="15">
        <v>0</v>
      </c>
      <c r="S30" s="15">
        <v>12</v>
      </c>
      <c r="T30" s="147">
        <f t="shared" si="1"/>
        <v>0</v>
      </c>
      <c r="U30" s="14">
        <v>0</v>
      </c>
      <c r="V30" s="147">
        <f t="shared" si="19"/>
        <v>0</v>
      </c>
      <c r="W30" s="32"/>
      <c r="X30" s="15">
        <v>0</v>
      </c>
      <c r="Y30" s="15">
        <v>12</v>
      </c>
      <c r="Z30" s="147">
        <f t="shared" si="2"/>
        <v>0</v>
      </c>
      <c r="AA30" s="14">
        <v>0</v>
      </c>
      <c r="AB30" s="148">
        <f t="shared" si="20"/>
        <v>0</v>
      </c>
      <c r="AC30" s="32"/>
      <c r="AD30" s="15">
        <v>0</v>
      </c>
      <c r="AE30" s="15">
        <v>12</v>
      </c>
      <c r="AF30" s="147">
        <f t="shared" si="3"/>
        <v>0</v>
      </c>
      <c r="AG30" s="14">
        <v>0</v>
      </c>
      <c r="AH30" s="147">
        <f t="shared" si="21"/>
        <v>0</v>
      </c>
      <c r="AI30" s="32"/>
      <c r="AJ30" s="15">
        <v>0</v>
      </c>
      <c r="AK30" s="15">
        <v>12</v>
      </c>
      <c r="AL30" s="147">
        <f t="shared" si="4"/>
        <v>0</v>
      </c>
      <c r="AM30" s="14">
        <v>0</v>
      </c>
      <c r="AN30" s="148">
        <f t="shared" si="22"/>
        <v>0</v>
      </c>
      <c r="AO30" s="32"/>
      <c r="AP30" s="15">
        <v>0</v>
      </c>
      <c r="AQ30" s="15">
        <v>12</v>
      </c>
      <c r="AR30" s="147">
        <f t="shared" si="13"/>
        <v>0</v>
      </c>
      <c r="AS30" s="14">
        <v>0</v>
      </c>
      <c r="AT30" s="147">
        <f t="shared" si="23"/>
        <v>0</v>
      </c>
      <c r="AU30" s="151">
        <f t="shared" si="5"/>
        <v>0</v>
      </c>
      <c r="AV30" s="152">
        <f t="shared" si="6"/>
        <v>0</v>
      </c>
    </row>
    <row r="31" spans="1:48" ht="12.75">
      <c r="A31" s="130">
        <v>24</v>
      </c>
      <c r="B31" s="1"/>
      <c r="C31" s="1"/>
      <c r="D31" s="173">
        <v>0</v>
      </c>
      <c r="E31" s="173">
        <f t="shared" si="15"/>
        <v>0</v>
      </c>
      <c r="F31" s="110">
        <v>0</v>
      </c>
      <c r="G31" s="15">
        <v>12</v>
      </c>
      <c r="H31" s="147">
        <f t="shared" si="16"/>
        <v>0</v>
      </c>
      <c r="I31" s="14">
        <v>0</v>
      </c>
      <c r="J31" s="147">
        <f t="shared" si="17"/>
        <v>0</v>
      </c>
      <c r="K31" s="35"/>
      <c r="L31" s="15">
        <v>0</v>
      </c>
      <c r="M31" s="15">
        <v>12</v>
      </c>
      <c r="N31" s="147">
        <f t="shared" si="0"/>
        <v>0</v>
      </c>
      <c r="O31" s="14">
        <v>0</v>
      </c>
      <c r="P31" s="148">
        <f t="shared" si="18"/>
        <v>0</v>
      </c>
      <c r="Q31" s="32"/>
      <c r="R31" s="15">
        <v>0</v>
      </c>
      <c r="S31" s="15">
        <v>12</v>
      </c>
      <c r="T31" s="147">
        <f t="shared" si="1"/>
        <v>0</v>
      </c>
      <c r="U31" s="14">
        <v>0</v>
      </c>
      <c r="V31" s="147">
        <f t="shared" si="19"/>
        <v>0</v>
      </c>
      <c r="W31" s="32"/>
      <c r="X31" s="15">
        <v>0</v>
      </c>
      <c r="Y31" s="15">
        <v>12</v>
      </c>
      <c r="Z31" s="147">
        <f t="shared" si="2"/>
        <v>0</v>
      </c>
      <c r="AA31" s="14">
        <v>0</v>
      </c>
      <c r="AB31" s="148">
        <f t="shared" si="20"/>
        <v>0</v>
      </c>
      <c r="AC31" s="32"/>
      <c r="AD31" s="15">
        <v>0</v>
      </c>
      <c r="AE31" s="15">
        <v>12</v>
      </c>
      <c r="AF31" s="147">
        <f t="shared" si="3"/>
        <v>0</v>
      </c>
      <c r="AG31" s="14">
        <v>0</v>
      </c>
      <c r="AH31" s="147">
        <f t="shared" si="21"/>
        <v>0</v>
      </c>
      <c r="AI31" s="32"/>
      <c r="AJ31" s="15">
        <v>0</v>
      </c>
      <c r="AK31" s="15">
        <v>12</v>
      </c>
      <c r="AL31" s="147">
        <f t="shared" si="4"/>
        <v>0</v>
      </c>
      <c r="AM31" s="14">
        <v>0</v>
      </c>
      <c r="AN31" s="148">
        <f t="shared" si="22"/>
        <v>0</v>
      </c>
      <c r="AO31" s="32"/>
      <c r="AP31" s="15">
        <v>0</v>
      </c>
      <c r="AQ31" s="15">
        <v>12</v>
      </c>
      <c r="AR31" s="147">
        <f t="shared" si="13"/>
        <v>0</v>
      </c>
      <c r="AS31" s="14">
        <v>0</v>
      </c>
      <c r="AT31" s="147">
        <f t="shared" si="23"/>
        <v>0</v>
      </c>
      <c r="AU31" s="151">
        <f t="shared" si="5"/>
        <v>0</v>
      </c>
      <c r="AV31" s="152">
        <f t="shared" si="6"/>
        <v>0</v>
      </c>
    </row>
    <row r="32" spans="1:48" ht="12.75">
      <c r="A32" s="130">
        <v>25</v>
      </c>
      <c r="D32" s="173">
        <v>0</v>
      </c>
      <c r="E32" s="173">
        <f t="shared" si="15"/>
        <v>0</v>
      </c>
      <c r="F32" s="110">
        <v>0</v>
      </c>
      <c r="G32" s="15">
        <v>12</v>
      </c>
      <c r="H32" s="147">
        <f t="shared" si="16"/>
        <v>0</v>
      </c>
      <c r="I32" s="14">
        <v>0</v>
      </c>
      <c r="J32" s="147">
        <f t="shared" si="17"/>
        <v>0</v>
      </c>
      <c r="K32" s="35"/>
      <c r="L32" s="15">
        <v>0</v>
      </c>
      <c r="M32" s="15">
        <v>12</v>
      </c>
      <c r="N32" s="147">
        <f t="shared" si="0"/>
        <v>0</v>
      </c>
      <c r="O32" s="14">
        <v>0</v>
      </c>
      <c r="P32" s="148">
        <f t="shared" si="18"/>
        <v>0</v>
      </c>
      <c r="Q32" s="32"/>
      <c r="R32" s="15">
        <v>0</v>
      </c>
      <c r="S32" s="15">
        <v>12</v>
      </c>
      <c r="T32" s="147">
        <f t="shared" si="1"/>
        <v>0</v>
      </c>
      <c r="U32" s="14">
        <v>0</v>
      </c>
      <c r="V32" s="147">
        <f t="shared" si="19"/>
        <v>0</v>
      </c>
      <c r="W32" s="32"/>
      <c r="X32" s="15">
        <v>0</v>
      </c>
      <c r="Y32" s="15">
        <v>12</v>
      </c>
      <c r="Z32" s="147">
        <f t="shared" si="2"/>
        <v>0</v>
      </c>
      <c r="AA32" s="14">
        <v>0</v>
      </c>
      <c r="AB32" s="148">
        <f t="shared" si="20"/>
        <v>0</v>
      </c>
      <c r="AC32" s="32"/>
      <c r="AD32" s="15">
        <v>0</v>
      </c>
      <c r="AE32" s="15">
        <v>12</v>
      </c>
      <c r="AF32" s="147">
        <f t="shared" si="3"/>
        <v>0</v>
      </c>
      <c r="AG32" s="14">
        <v>0</v>
      </c>
      <c r="AH32" s="147">
        <f t="shared" si="21"/>
        <v>0</v>
      </c>
      <c r="AI32" s="32"/>
      <c r="AJ32" s="15">
        <v>0</v>
      </c>
      <c r="AK32" s="15">
        <v>12</v>
      </c>
      <c r="AL32" s="147">
        <f t="shared" si="4"/>
        <v>0</v>
      </c>
      <c r="AM32" s="14">
        <v>0</v>
      </c>
      <c r="AN32" s="148">
        <f t="shared" si="22"/>
        <v>0</v>
      </c>
      <c r="AO32" s="32"/>
      <c r="AP32" s="15">
        <v>0</v>
      </c>
      <c r="AQ32" s="15">
        <v>12</v>
      </c>
      <c r="AR32" s="147">
        <f t="shared" si="13"/>
        <v>0</v>
      </c>
      <c r="AS32" s="14">
        <v>0</v>
      </c>
      <c r="AT32" s="147">
        <f t="shared" si="23"/>
        <v>0</v>
      </c>
      <c r="AU32" s="151">
        <f t="shared" si="5"/>
        <v>0</v>
      </c>
      <c r="AV32" s="152">
        <f t="shared" si="6"/>
        <v>0</v>
      </c>
    </row>
    <row r="33" spans="1:48" ht="12.75">
      <c r="A33" s="130">
        <v>26</v>
      </c>
      <c r="D33" s="173">
        <v>0</v>
      </c>
      <c r="E33" s="173">
        <f t="shared" si="15"/>
        <v>0</v>
      </c>
      <c r="F33" s="110">
        <v>0</v>
      </c>
      <c r="G33" s="15">
        <v>12</v>
      </c>
      <c r="H33" s="147">
        <f t="shared" si="16"/>
        <v>0</v>
      </c>
      <c r="I33" s="14">
        <v>0</v>
      </c>
      <c r="J33" s="147">
        <f t="shared" si="17"/>
        <v>0</v>
      </c>
      <c r="K33" s="35"/>
      <c r="L33" s="15">
        <v>0</v>
      </c>
      <c r="M33" s="15">
        <v>12</v>
      </c>
      <c r="N33" s="147">
        <f t="shared" si="0"/>
        <v>0</v>
      </c>
      <c r="O33" s="14">
        <v>0</v>
      </c>
      <c r="P33" s="148">
        <f t="shared" si="18"/>
        <v>0</v>
      </c>
      <c r="Q33" s="32"/>
      <c r="R33" s="15">
        <v>0</v>
      </c>
      <c r="S33" s="15">
        <v>12</v>
      </c>
      <c r="T33" s="147">
        <f t="shared" si="1"/>
        <v>0</v>
      </c>
      <c r="U33" s="14">
        <v>0</v>
      </c>
      <c r="V33" s="147">
        <f t="shared" si="19"/>
        <v>0</v>
      </c>
      <c r="W33" s="32"/>
      <c r="X33" s="15">
        <v>0</v>
      </c>
      <c r="Y33" s="15">
        <v>12</v>
      </c>
      <c r="Z33" s="147">
        <f t="shared" si="2"/>
        <v>0</v>
      </c>
      <c r="AA33" s="14">
        <v>0</v>
      </c>
      <c r="AB33" s="148">
        <f t="shared" si="20"/>
        <v>0</v>
      </c>
      <c r="AC33" s="32"/>
      <c r="AD33" s="15">
        <v>0</v>
      </c>
      <c r="AE33" s="15">
        <v>12</v>
      </c>
      <c r="AF33" s="147">
        <f t="shared" si="3"/>
        <v>0</v>
      </c>
      <c r="AG33" s="14">
        <v>0</v>
      </c>
      <c r="AH33" s="147">
        <f t="shared" si="21"/>
        <v>0</v>
      </c>
      <c r="AI33" s="32"/>
      <c r="AJ33" s="15">
        <v>0</v>
      </c>
      <c r="AK33" s="15">
        <v>12</v>
      </c>
      <c r="AL33" s="147">
        <f t="shared" si="4"/>
        <v>0</v>
      </c>
      <c r="AM33" s="14">
        <v>0</v>
      </c>
      <c r="AN33" s="148">
        <f t="shared" si="22"/>
        <v>0</v>
      </c>
      <c r="AO33" s="32"/>
      <c r="AP33" s="15">
        <v>0</v>
      </c>
      <c r="AQ33" s="15">
        <v>12</v>
      </c>
      <c r="AR33" s="147">
        <f t="shared" si="13"/>
        <v>0</v>
      </c>
      <c r="AS33" s="14">
        <v>0</v>
      </c>
      <c r="AT33" s="147">
        <f t="shared" si="23"/>
        <v>0</v>
      </c>
      <c r="AU33" s="151">
        <f t="shared" si="5"/>
        <v>0</v>
      </c>
      <c r="AV33" s="152">
        <f t="shared" si="6"/>
        <v>0</v>
      </c>
    </row>
    <row r="34" spans="1:48" ht="12.75">
      <c r="A34" s="130">
        <v>27</v>
      </c>
      <c r="D34" s="173">
        <v>0</v>
      </c>
      <c r="E34" s="173">
        <f t="shared" si="15"/>
        <v>0</v>
      </c>
      <c r="F34" s="110">
        <v>0</v>
      </c>
      <c r="G34" s="15">
        <v>12</v>
      </c>
      <c r="H34" s="147">
        <f t="shared" si="16"/>
        <v>0</v>
      </c>
      <c r="I34" s="14">
        <v>0</v>
      </c>
      <c r="J34" s="147">
        <f t="shared" si="17"/>
        <v>0</v>
      </c>
      <c r="K34" s="35"/>
      <c r="L34" s="15">
        <v>0</v>
      </c>
      <c r="M34" s="15">
        <v>12</v>
      </c>
      <c r="N34" s="147">
        <f t="shared" si="0"/>
        <v>0</v>
      </c>
      <c r="O34" s="14">
        <v>0</v>
      </c>
      <c r="P34" s="148">
        <f t="shared" si="18"/>
        <v>0</v>
      </c>
      <c r="Q34" s="32"/>
      <c r="R34" s="15">
        <v>0</v>
      </c>
      <c r="S34" s="15">
        <v>12</v>
      </c>
      <c r="T34" s="147">
        <f t="shared" si="1"/>
        <v>0</v>
      </c>
      <c r="U34" s="14">
        <v>0</v>
      </c>
      <c r="V34" s="147">
        <f t="shared" si="19"/>
        <v>0</v>
      </c>
      <c r="W34" s="32"/>
      <c r="X34" s="15">
        <v>0</v>
      </c>
      <c r="Y34" s="15">
        <v>12</v>
      </c>
      <c r="Z34" s="147">
        <f t="shared" si="2"/>
        <v>0</v>
      </c>
      <c r="AA34" s="14">
        <v>0</v>
      </c>
      <c r="AB34" s="148">
        <f t="shared" si="20"/>
        <v>0</v>
      </c>
      <c r="AC34" s="32"/>
      <c r="AD34" s="15">
        <v>0</v>
      </c>
      <c r="AE34" s="15">
        <v>12</v>
      </c>
      <c r="AF34" s="147">
        <f t="shared" si="3"/>
        <v>0</v>
      </c>
      <c r="AG34" s="14">
        <v>0</v>
      </c>
      <c r="AH34" s="147">
        <f t="shared" si="21"/>
        <v>0</v>
      </c>
      <c r="AI34" s="32"/>
      <c r="AJ34" s="15">
        <v>0</v>
      </c>
      <c r="AK34" s="15">
        <v>12</v>
      </c>
      <c r="AL34" s="147">
        <f t="shared" si="4"/>
        <v>0</v>
      </c>
      <c r="AM34" s="14">
        <v>0</v>
      </c>
      <c r="AN34" s="148">
        <f t="shared" si="22"/>
        <v>0</v>
      </c>
      <c r="AO34" s="32"/>
      <c r="AP34" s="15">
        <v>0</v>
      </c>
      <c r="AQ34" s="15">
        <v>12</v>
      </c>
      <c r="AR34" s="147">
        <f t="shared" si="13"/>
        <v>0</v>
      </c>
      <c r="AS34" s="14">
        <v>0</v>
      </c>
      <c r="AT34" s="147">
        <f t="shared" si="23"/>
        <v>0</v>
      </c>
      <c r="AU34" s="151">
        <f t="shared" si="5"/>
        <v>0</v>
      </c>
      <c r="AV34" s="152">
        <f t="shared" si="6"/>
        <v>0</v>
      </c>
    </row>
    <row r="35" spans="1:48" ht="12.75">
      <c r="A35" s="130">
        <v>28</v>
      </c>
      <c r="D35" s="173">
        <v>0</v>
      </c>
      <c r="E35" s="173">
        <f t="shared" si="15"/>
        <v>0</v>
      </c>
      <c r="F35" s="110">
        <v>0</v>
      </c>
      <c r="G35" s="15">
        <v>12</v>
      </c>
      <c r="H35" s="147">
        <f t="shared" si="16"/>
        <v>0</v>
      </c>
      <c r="I35" s="14">
        <v>0</v>
      </c>
      <c r="J35" s="147">
        <f t="shared" si="17"/>
        <v>0</v>
      </c>
      <c r="K35" s="35"/>
      <c r="L35" s="15">
        <v>0</v>
      </c>
      <c r="M35" s="15">
        <v>12</v>
      </c>
      <c r="N35" s="147">
        <f t="shared" si="0"/>
        <v>0</v>
      </c>
      <c r="O35" s="14">
        <v>0</v>
      </c>
      <c r="P35" s="148">
        <f t="shared" si="18"/>
        <v>0</v>
      </c>
      <c r="Q35" s="32"/>
      <c r="R35" s="15">
        <v>0</v>
      </c>
      <c r="S35" s="15">
        <v>12</v>
      </c>
      <c r="T35" s="147">
        <f t="shared" si="1"/>
        <v>0</v>
      </c>
      <c r="U35" s="14">
        <v>0</v>
      </c>
      <c r="V35" s="147">
        <f t="shared" si="19"/>
        <v>0</v>
      </c>
      <c r="W35" s="32"/>
      <c r="X35" s="15">
        <v>0</v>
      </c>
      <c r="Y35" s="15">
        <v>12</v>
      </c>
      <c r="Z35" s="147">
        <f t="shared" si="2"/>
        <v>0</v>
      </c>
      <c r="AA35" s="14">
        <v>0</v>
      </c>
      <c r="AB35" s="148">
        <f t="shared" si="20"/>
        <v>0</v>
      </c>
      <c r="AC35" s="32"/>
      <c r="AD35" s="15">
        <v>0</v>
      </c>
      <c r="AE35" s="15">
        <v>12</v>
      </c>
      <c r="AF35" s="147">
        <f t="shared" si="3"/>
        <v>0</v>
      </c>
      <c r="AG35" s="14">
        <v>0</v>
      </c>
      <c r="AH35" s="147">
        <f t="shared" si="21"/>
        <v>0</v>
      </c>
      <c r="AI35" s="32"/>
      <c r="AJ35" s="15">
        <v>0</v>
      </c>
      <c r="AK35" s="15">
        <v>12</v>
      </c>
      <c r="AL35" s="147">
        <f t="shared" si="4"/>
        <v>0</v>
      </c>
      <c r="AM35" s="14">
        <v>0</v>
      </c>
      <c r="AN35" s="148">
        <f t="shared" si="22"/>
        <v>0</v>
      </c>
      <c r="AO35" s="32"/>
      <c r="AP35" s="15">
        <v>0</v>
      </c>
      <c r="AQ35" s="15">
        <v>12</v>
      </c>
      <c r="AR35" s="147">
        <f t="shared" si="13"/>
        <v>0</v>
      </c>
      <c r="AS35" s="14">
        <v>0</v>
      </c>
      <c r="AT35" s="147">
        <f t="shared" si="23"/>
        <v>0</v>
      </c>
      <c r="AU35" s="151">
        <f t="shared" si="5"/>
        <v>0</v>
      </c>
      <c r="AV35" s="152">
        <f t="shared" si="6"/>
        <v>0</v>
      </c>
    </row>
    <row r="36" spans="1:48" ht="12.75">
      <c r="A36" s="130">
        <v>29</v>
      </c>
      <c r="D36" s="173">
        <v>0</v>
      </c>
      <c r="E36" s="173">
        <f t="shared" si="15"/>
        <v>0</v>
      </c>
      <c r="F36" s="110">
        <v>0</v>
      </c>
      <c r="G36" s="15">
        <v>12</v>
      </c>
      <c r="H36" s="147">
        <f t="shared" si="16"/>
        <v>0</v>
      </c>
      <c r="I36" s="14">
        <v>0</v>
      </c>
      <c r="J36" s="147">
        <f t="shared" si="17"/>
        <v>0</v>
      </c>
      <c r="K36" s="35"/>
      <c r="L36" s="15">
        <v>0</v>
      </c>
      <c r="M36" s="15">
        <v>12</v>
      </c>
      <c r="N36" s="147">
        <f t="shared" si="0"/>
        <v>0</v>
      </c>
      <c r="O36" s="14">
        <v>0</v>
      </c>
      <c r="P36" s="148">
        <f t="shared" si="18"/>
        <v>0</v>
      </c>
      <c r="Q36" s="32"/>
      <c r="R36" s="15">
        <v>0</v>
      </c>
      <c r="S36" s="15">
        <v>12</v>
      </c>
      <c r="T36" s="147">
        <f t="shared" si="1"/>
        <v>0</v>
      </c>
      <c r="U36" s="14">
        <v>0</v>
      </c>
      <c r="V36" s="147">
        <f t="shared" si="19"/>
        <v>0</v>
      </c>
      <c r="W36" s="32"/>
      <c r="X36" s="15">
        <v>0</v>
      </c>
      <c r="Y36" s="15">
        <v>12</v>
      </c>
      <c r="Z36" s="147">
        <f t="shared" si="2"/>
        <v>0</v>
      </c>
      <c r="AA36" s="14">
        <v>0</v>
      </c>
      <c r="AB36" s="148">
        <f t="shared" si="20"/>
        <v>0</v>
      </c>
      <c r="AC36" s="32"/>
      <c r="AD36" s="15">
        <v>0</v>
      </c>
      <c r="AE36" s="15">
        <v>12</v>
      </c>
      <c r="AF36" s="147">
        <f t="shared" si="3"/>
        <v>0</v>
      </c>
      <c r="AG36" s="14">
        <v>0</v>
      </c>
      <c r="AH36" s="147">
        <f t="shared" si="21"/>
        <v>0</v>
      </c>
      <c r="AI36" s="32"/>
      <c r="AJ36" s="15">
        <v>0</v>
      </c>
      <c r="AK36" s="15">
        <v>12</v>
      </c>
      <c r="AL36" s="147">
        <f t="shared" si="4"/>
        <v>0</v>
      </c>
      <c r="AM36" s="14">
        <v>0</v>
      </c>
      <c r="AN36" s="148">
        <f t="shared" si="22"/>
        <v>0</v>
      </c>
      <c r="AO36" s="32"/>
      <c r="AP36" s="15">
        <v>0</v>
      </c>
      <c r="AQ36" s="15">
        <v>12</v>
      </c>
      <c r="AR36" s="147">
        <f t="shared" si="13"/>
        <v>0</v>
      </c>
      <c r="AS36" s="14">
        <v>0</v>
      </c>
      <c r="AT36" s="147">
        <f t="shared" si="23"/>
        <v>0</v>
      </c>
      <c r="AU36" s="151">
        <f t="shared" si="5"/>
        <v>0</v>
      </c>
      <c r="AV36" s="152">
        <f t="shared" si="6"/>
        <v>0</v>
      </c>
    </row>
    <row r="37" spans="1:48" ht="12.75">
      <c r="A37" s="130">
        <v>30</v>
      </c>
      <c r="D37" s="173">
        <v>0</v>
      </c>
      <c r="E37" s="173">
        <f t="shared" si="15"/>
        <v>0</v>
      </c>
      <c r="F37" s="110">
        <v>0</v>
      </c>
      <c r="G37" s="15">
        <v>12</v>
      </c>
      <c r="H37" s="147">
        <f t="shared" si="16"/>
        <v>0</v>
      </c>
      <c r="I37" s="14">
        <v>0</v>
      </c>
      <c r="J37" s="147">
        <f t="shared" si="17"/>
        <v>0</v>
      </c>
      <c r="K37" s="35"/>
      <c r="L37" s="15">
        <v>0</v>
      </c>
      <c r="M37" s="15">
        <v>12</v>
      </c>
      <c r="N37" s="147">
        <f t="shared" si="0"/>
        <v>0</v>
      </c>
      <c r="O37" s="14">
        <v>0</v>
      </c>
      <c r="P37" s="148">
        <f t="shared" si="18"/>
        <v>0</v>
      </c>
      <c r="Q37" s="32"/>
      <c r="R37" s="15">
        <v>0</v>
      </c>
      <c r="S37" s="15">
        <v>12</v>
      </c>
      <c r="T37" s="147">
        <f t="shared" si="1"/>
        <v>0</v>
      </c>
      <c r="U37" s="14">
        <v>0</v>
      </c>
      <c r="V37" s="147">
        <f t="shared" si="19"/>
        <v>0</v>
      </c>
      <c r="W37" s="32"/>
      <c r="X37" s="15">
        <v>0</v>
      </c>
      <c r="Y37" s="15">
        <v>12</v>
      </c>
      <c r="Z37" s="147">
        <f t="shared" si="2"/>
        <v>0</v>
      </c>
      <c r="AA37" s="14">
        <v>0</v>
      </c>
      <c r="AB37" s="148">
        <f t="shared" si="20"/>
        <v>0</v>
      </c>
      <c r="AC37" s="32"/>
      <c r="AD37" s="15">
        <v>0</v>
      </c>
      <c r="AE37" s="15">
        <v>12</v>
      </c>
      <c r="AF37" s="147">
        <f t="shared" si="3"/>
        <v>0</v>
      </c>
      <c r="AG37" s="14">
        <v>0</v>
      </c>
      <c r="AH37" s="147">
        <f t="shared" si="21"/>
        <v>0</v>
      </c>
      <c r="AI37" s="32"/>
      <c r="AJ37" s="15">
        <v>0</v>
      </c>
      <c r="AK37" s="15">
        <v>12</v>
      </c>
      <c r="AL37" s="147">
        <f t="shared" si="4"/>
        <v>0</v>
      </c>
      <c r="AM37" s="14">
        <v>0</v>
      </c>
      <c r="AN37" s="148">
        <f t="shared" si="22"/>
        <v>0</v>
      </c>
      <c r="AO37" s="32"/>
      <c r="AP37" s="15">
        <v>0</v>
      </c>
      <c r="AQ37" s="15">
        <v>12</v>
      </c>
      <c r="AR37" s="147">
        <f t="shared" si="13"/>
        <v>0</v>
      </c>
      <c r="AS37" s="14">
        <v>0</v>
      </c>
      <c r="AT37" s="147">
        <f t="shared" si="23"/>
        <v>0</v>
      </c>
      <c r="AU37" s="151">
        <f t="shared" si="5"/>
        <v>0</v>
      </c>
      <c r="AV37" s="152">
        <f t="shared" si="6"/>
        <v>0</v>
      </c>
    </row>
    <row r="38" spans="1:48" ht="12.75">
      <c r="A38" s="57">
        <v>31</v>
      </c>
      <c r="B38" s="78"/>
      <c r="C38" s="57"/>
      <c r="D38" s="174">
        <v>0</v>
      </c>
      <c r="E38" s="175">
        <f t="shared" si="15"/>
        <v>0</v>
      </c>
      <c r="F38" s="110">
        <v>0</v>
      </c>
      <c r="G38" s="71">
        <v>12</v>
      </c>
      <c r="H38" s="147">
        <f t="shared" si="16"/>
        <v>0</v>
      </c>
      <c r="I38" s="72">
        <v>0</v>
      </c>
      <c r="J38" s="147">
        <f t="shared" si="17"/>
        <v>0</v>
      </c>
      <c r="K38" s="76"/>
      <c r="L38" s="71">
        <v>0</v>
      </c>
      <c r="M38" s="71">
        <v>12</v>
      </c>
      <c r="N38" s="147">
        <f t="shared" si="0"/>
        <v>0</v>
      </c>
      <c r="O38" s="72">
        <v>0</v>
      </c>
      <c r="P38" s="150">
        <f t="shared" si="18"/>
        <v>0</v>
      </c>
      <c r="Q38" s="77"/>
      <c r="R38" s="15">
        <v>0</v>
      </c>
      <c r="S38" s="71">
        <v>12</v>
      </c>
      <c r="T38" s="147">
        <f t="shared" si="1"/>
        <v>0</v>
      </c>
      <c r="U38" s="72">
        <v>0</v>
      </c>
      <c r="V38" s="147">
        <f t="shared" si="19"/>
        <v>0</v>
      </c>
      <c r="W38" s="77"/>
      <c r="X38" s="71">
        <v>0</v>
      </c>
      <c r="Y38" s="71">
        <v>12</v>
      </c>
      <c r="Z38" s="147">
        <f t="shared" si="2"/>
        <v>0</v>
      </c>
      <c r="AA38" s="72">
        <v>0</v>
      </c>
      <c r="AB38" s="150">
        <f t="shared" si="20"/>
        <v>0</v>
      </c>
      <c r="AC38" s="77"/>
      <c r="AD38" s="15">
        <v>0</v>
      </c>
      <c r="AE38" s="71">
        <v>12</v>
      </c>
      <c r="AF38" s="147">
        <f t="shared" si="3"/>
        <v>0</v>
      </c>
      <c r="AG38" s="72">
        <v>0</v>
      </c>
      <c r="AH38" s="147">
        <f t="shared" si="21"/>
        <v>0</v>
      </c>
      <c r="AI38" s="77"/>
      <c r="AJ38" s="71">
        <v>0</v>
      </c>
      <c r="AK38" s="71">
        <v>12</v>
      </c>
      <c r="AL38" s="147">
        <f t="shared" si="4"/>
        <v>0</v>
      </c>
      <c r="AM38" s="72">
        <v>0</v>
      </c>
      <c r="AN38" s="150">
        <f t="shared" si="22"/>
        <v>0</v>
      </c>
      <c r="AO38" s="77"/>
      <c r="AP38" s="15">
        <v>0</v>
      </c>
      <c r="AQ38" s="71">
        <v>12</v>
      </c>
      <c r="AR38" s="147">
        <f t="shared" si="13"/>
        <v>0</v>
      </c>
      <c r="AS38" s="72">
        <v>0</v>
      </c>
      <c r="AT38" s="147">
        <f t="shared" si="23"/>
        <v>0</v>
      </c>
      <c r="AU38" s="151">
        <f t="shared" si="5"/>
        <v>0</v>
      </c>
      <c r="AV38" s="152">
        <f t="shared" si="6"/>
        <v>0</v>
      </c>
    </row>
    <row r="39" spans="2:48" ht="12.75">
      <c r="B39" s="12"/>
      <c r="E39" t="s">
        <v>47</v>
      </c>
      <c r="F39" s="142">
        <f>SUM(F8:F38)</f>
        <v>0</v>
      </c>
      <c r="G39" s="6"/>
      <c r="H39" s="26">
        <f>SUM(H8:H38)</f>
        <v>0</v>
      </c>
      <c r="I39" s="6"/>
      <c r="J39" s="26">
        <f>SUM(J8:J38)</f>
        <v>0</v>
      </c>
      <c r="K39" s="82"/>
      <c r="L39" s="141">
        <f>SUM(L8:L38)</f>
        <v>0</v>
      </c>
      <c r="M39" s="6"/>
      <c r="N39" s="26">
        <f>SUM(N8:N38)</f>
        <v>0</v>
      </c>
      <c r="O39" s="6"/>
      <c r="P39" s="26">
        <f>SUM(P8:P38)</f>
        <v>0</v>
      </c>
      <c r="Q39" s="45"/>
      <c r="R39" s="141">
        <f>SUM(R8:R38)</f>
        <v>0</v>
      </c>
      <c r="S39" s="6"/>
      <c r="T39" s="26">
        <f>SUM(T8:T38)</f>
        <v>0</v>
      </c>
      <c r="U39" s="6"/>
      <c r="V39" s="26">
        <f>SUM(V8:V38)</f>
        <v>0</v>
      </c>
      <c r="W39" s="45"/>
      <c r="X39" s="141">
        <f>SUM(X8:X38)</f>
        <v>0</v>
      </c>
      <c r="Y39" s="6"/>
      <c r="Z39" s="26">
        <f>SUM(Z8:Z38)</f>
        <v>0</v>
      </c>
      <c r="AA39" s="6"/>
      <c r="AB39" s="26">
        <f>SUM(AB8:AB38)</f>
        <v>0</v>
      </c>
      <c r="AC39" s="45"/>
      <c r="AD39" s="141">
        <f>SUM(AD8:AD38)</f>
        <v>0</v>
      </c>
      <c r="AE39" s="6"/>
      <c r="AF39" s="26">
        <f>SUM(AF8:AF38)</f>
        <v>0</v>
      </c>
      <c r="AG39" s="6"/>
      <c r="AH39" s="26">
        <f>SUM(AH8:AH38)</f>
        <v>0</v>
      </c>
      <c r="AI39" s="45"/>
      <c r="AJ39" s="141">
        <f>SUM(AJ8:AJ38)</f>
        <v>0</v>
      </c>
      <c r="AK39" s="6"/>
      <c r="AL39" s="26">
        <f>SUM(AL8:AL38)</f>
        <v>0</v>
      </c>
      <c r="AM39" s="6"/>
      <c r="AN39" s="26">
        <f>SUM(AN8:AN38)</f>
        <v>0</v>
      </c>
      <c r="AO39" s="45"/>
      <c r="AP39" s="141">
        <f>SUM(AP8:AP38)</f>
        <v>0</v>
      </c>
      <c r="AQ39" s="6"/>
      <c r="AR39" s="26">
        <f>SUM(AR8:AR38)</f>
        <v>0</v>
      </c>
      <c r="AS39" s="6"/>
      <c r="AT39" s="83">
        <f>SUM(AT8:AT38)</f>
        <v>0</v>
      </c>
      <c r="AU39" s="26">
        <f t="shared" si="5"/>
        <v>0</v>
      </c>
      <c r="AV39" s="26">
        <f t="shared" si="6"/>
        <v>0</v>
      </c>
    </row>
    <row r="40" spans="2:48" ht="12.75">
      <c r="B40" s="12"/>
      <c r="K40" s="8"/>
      <c r="M40" s="8"/>
      <c r="N40" s="3"/>
      <c r="P40" s="3"/>
      <c r="Q40" s="8"/>
      <c r="S40" s="8"/>
      <c r="T40" s="3"/>
      <c r="V40" s="3"/>
      <c r="W40" s="8"/>
      <c r="Y40" s="8"/>
      <c r="Z40" s="3"/>
      <c r="AB40" s="3"/>
      <c r="AE40" s="8"/>
      <c r="AF40" s="3"/>
      <c r="AH40" s="3"/>
      <c r="AK40" s="8"/>
      <c r="AL40" s="3"/>
      <c r="AQ40" s="8"/>
      <c r="AT40" s="3"/>
      <c r="AU40" s="3"/>
      <c r="AV40" s="3"/>
    </row>
    <row r="41" spans="2:48" ht="12.75">
      <c r="B41" s="12"/>
      <c r="K41" s="8"/>
      <c r="M41" s="8"/>
      <c r="P41" s="3"/>
      <c r="Q41" s="8"/>
      <c r="T41" s="3"/>
      <c r="V41" s="3"/>
      <c r="W41" s="8"/>
      <c r="Z41" s="3"/>
      <c r="AF41" s="3"/>
      <c r="AH41" s="3"/>
      <c r="AT41" s="3"/>
      <c r="AU41" s="3"/>
      <c r="AV41" s="3"/>
    </row>
    <row r="42" spans="2:48" ht="12.75">
      <c r="B42" s="12"/>
      <c r="K42" s="8"/>
      <c r="M42" s="8"/>
      <c r="P42" s="3"/>
      <c r="Q42" s="8"/>
      <c r="T42" s="3"/>
      <c r="V42" s="3"/>
      <c r="Z42" s="3"/>
      <c r="AF42" s="3"/>
      <c r="AH42" s="3"/>
      <c r="AV42" s="3"/>
    </row>
    <row r="43" spans="2:48" ht="12.75">
      <c r="B43" s="12"/>
      <c r="K43" s="8"/>
      <c r="M43" s="8"/>
      <c r="P43" s="3"/>
      <c r="Q43" s="8"/>
      <c r="T43" s="3"/>
      <c r="AH43" s="3"/>
      <c r="AV43" s="3"/>
    </row>
    <row r="44" spans="2:20" ht="12.75">
      <c r="B44" s="12"/>
      <c r="K44" s="8"/>
      <c r="M44" s="8"/>
      <c r="P44" s="3"/>
      <c r="Q44" s="8"/>
      <c r="T44" s="3"/>
    </row>
    <row r="45" spans="2:20" ht="12.75">
      <c r="B45" s="12"/>
      <c r="K45" s="8"/>
      <c r="M45" s="8"/>
      <c r="T45" s="3"/>
    </row>
    <row r="46" spans="2:13" ht="12.75">
      <c r="B46" s="12"/>
      <c r="K46" s="8"/>
      <c r="M46" s="8"/>
    </row>
    <row r="47" spans="2:13" ht="12.75">
      <c r="B47" s="12"/>
      <c r="D47" s="11" t="s">
        <v>62</v>
      </c>
      <c r="E47" s="16">
        <v>0</v>
      </c>
      <c r="K47" s="8"/>
      <c r="M47" s="8"/>
    </row>
    <row r="48" spans="2:13" ht="12.75">
      <c r="B48" s="12"/>
      <c r="D48" s="11" t="s">
        <v>48</v>
      </c>
      <c r="E48" s="17">
        <v>0</v>
      </c>
      <c r="K48" s="8"/>
      <c r="M48" s="8"/>
    </row>
    <row r="49" spans="2:13" ht="12.75">
      <c r="B49" s="12"/>
      <c r="C49" s="29" t="s">
        <v>49</v>
      </c>
      <c r="D49" s="11"/>
      <c r="E49" s="87"/>
      <c r="K49" s="8"/>
      <c r="M49" s="8"/>
    </row>
    <row r="50" spans="3:13" ht="12.75">
      <c r="C50" s="29" t="s">
        <v>50</v>
      </c>
      <c r="E50" s="8"/>
      <c r="K50" s="8"/>
      <c r="M50" s="8"/>
    </row>
    <row r="51" spans="2:13" ht="12.75">
      <c r="B51" s="13"/>
      <c r="D51" s="11" t="s">
        <v>51</v>
      </c>
      <c r="E51" s="18" t="s">
        <v>52</v>
      </c>
      <c r="K51" s="8"/>
      <c r="M51" s="8"/>
    </row>
    <row r="52" spans="2:13" ht="12.75">
      <c r="B52" s="12" t="s">
        <v>53</v>
      </c>
      <c r="C52" s="29" t="s">
        <v>54</v>
      </c>
      <c r="K52" s="8"/>
      <c r="M52" s="8"/>
    </row>
    <row r="53" spans="4:13" ht="12.75">
      <c r="D53" s="11" t="s">
        <v>55</v>
      </c>
      <c r="E53" s="16"/>
      <c r="K53" s="8"/>
      <c r="M53" s="8"/>
    </row>
    <row r="54" spans="3:13" ht="12.75">
      <c r="C54" s="29" t="s">
        <v>56</v>
      </c>
      <c r="D54" s="11"/>
      <c r="E54" s="9"/>
      <c r="K54" s="8"/>
      <c r="M54" s="8"/>
    </row>
    <row r="55" spans="2:13" ht="12.75">
      <c r="B55" t="s">
        <v>57</v>
      </c>
      <c r="K55" s="8"/>
      <c r="M55" s="8"/>
    </row>
    <row r="56" spans="11:13" ht="12.75">
      <c r="K56" s="8"/>
      <c r="M56" s="8"/>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ht="12.75">
      <c r="M157" s="8"/>
    </row>
    <row r="158" ht="12.75">
      <c r="M158" s="8"/>
    </row>
    <row r="159" ht="12.75">
      <c r="M159" s="8"/>
    </row>
    <row r="160" ht="12.75">
      <c r="M160" s="8"/>
    </row>
    <row r="161" ht="12.75">
      <c r="M161" s="8"/>
    </row>
    <row r="162" ht="12.75">
      <c r="M162" s="8"/>
    </row>
    <row r="163" ht="12.75">
      <c r="M163" s="8"/>
    </row>
    <row r="164" ht="12.75">
      <c r="M164" s="8"/>
    </row>
    <row r="165" ht="12.75">
      <c r="M165" s="8"/>
    </row>
    <row r="166" ht="12.75">
      <c r="M166" s="8"/>
    </row>
  </sheetData>
  <printOptions/>
  <pageMargins left="0" right="0" top="0.18" bottom="0.31" header="0.17" footer="0.17"/>
  <pageSetup blackAndWhite="1" horizontalDpi="300" verticalDpi="300" orientation="landscape" scale="73" r:id="rId2"/>
  <headerFooter alignWithMargins="0">
    <oddFooter>&amp;CPage &amp;P</oddFooter>
  </headerFooter>
  <colBreaks count="3" manualBreakCount="3">
    <brk id="16" max="65535" man="1"/>
    <brk id="28" max="65535" man="1"/>
    <brk id="4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U72"/>
  <sheetViews>
    <sheetView workbookViewId="0" topLeftCell="A1">
      <selection activeCell="A1" sqref="A1"/>
    </sheetView>
  </sheetViews>
  <sheetFormatPr defaultColWidth="9.140625" defaultRowHeight="12.75"/>
  <cols>
    <col min="1" max="1" width="3.7109375" style="0" customWidth="1"/>
    <col min="2" max="2" width="16.7109375" style="0" customWidth="1"/>
    <col min="3" max="3" width="15.00390625" style="0" customWidth="1"/>
    <col min="4" max="4" width="12.8515625" style="0" customWidth="1"/>
    <col min="5" max="16" width="11.140625" style="0" customWidth="1"/>
    <col min="17" max="17" width="11.8515625" style="0" customWidth="1"/>
    <col min="18" max="18" width="13.8515625" style="0" customWidth="1"/>
    <col min="19" max="19" width="12.7109375" style="0" customWidth="1"/>
  </cols>
  <sheetData>
    <row r="1" spans="1:21" ht="25.5">
      <c r="A1" s="136" t="s">
        <v>63</v>
      </c>
      <c r="B1" s="8"/>
      <c r="C1" s="7"/>
      <c r="D1" s="8"/>
      <c r="E1" s="7"/>
      <c r="F1" s="7"/>
      <c r="G1" s="7"/>
      <c r="H1" s="1"/>
      <c r="I1" s="1"/>
      <c r="J1" s="1"/>
      <c r="K1" s="1"/>
      <c r="L1" s="1"/>
      <c r="M1" s="1"/>
      <c r="N1" s="1"/>
      <c r="O1" s="1"/>
      <c r="P1" s="1"/>
      <c r="Q1" s="1"/>
      <c r="R1" s="7"/>
      <c r="S1" s="1"/>
      <c r="T1" s="19"/>
      <c r="U1" s="1"/>
    </row>
    <row r="2" spans="1:21" ht="12.75">
      <c r="A2" s="8"/>
      <c r="B2" s="8" t="str">
        <f>+SUMMARY!$B$2</f>
        <v>**</v>
      </c>
      <c r="C2" s="7"/>
      <c r="D2" s="7"/>
      <c r="E2" s="7"/>
      <c r="F2" s="7"/>
      <c r="G2" s="1"/>
      <c r="H2" s="1"/>
      <c r="I2" s="1"/>
      <c r="J2" s="1"/>
      <c r="K2" s="1"/>
      <c r="L2" s="1"/>
      <c r="M2" s="1"/>
      <c r="N2" s="1"/>
      <c r="O2" s="1"/>
      <c r="P2" s="1"/>
      <c r="Q2" s="1"/>
      <c r="R2" s="1"/>
      <c r="S2" s="1"/>
      <c r="U2" s="1"/>
    </row>
    <row r="3" spans="2:21" ht="13.5" thickBot="1">
      <c r="B3" s="8" t="str">
        <f>+SUMMARY!$B$3</f>
        <v>**</v>
      </c>
      <c r="C3" s="1"/>
      <c r="D3" s="1"/>
      <c r="E3" s="7"/>
      <c r="F3" s="1"/>
      <c r="G3" s="1"/>
      <c r="H3" s="1"/>
      <c r="I3" s="1"/>
      <c r="J3" s="1"/>
      <c r="K3" s="1"/>
      <c r="L3" s="1"/>
      <c r="M3" s="1"/>
      <c r="N3" s="1"/>
      <c r="O3" s="1"/>
      <c r="P3" s="1"/>
      <c r="Q3" s="1"/>
      <c r="R3" s="1"/>
      <c r="S3" s="1"/>
      <c r="U3" s="1"/>
    </row>
    <row r="4" spans="1:19" ht="12.75">
      <c r="A4" s="91"/>
      <c r="B4" s="127"/>
      <c r="C4" s="94" t="s">
        <v>64</v>
      </c>
      <c r="D4" s="95" t="s">
        <v>65</v>
      </c>
      <c r="E4" s="92" t="s">
        <v>66</v>
      </c>
      <c r="F4" s="92" t="s">
        <v>67</v>
      </c>
      <c r="G4" s="92" t="s">
        <v>68</v>
      </c>
      <c r="H4" s="93" t="s">
        <v>69</v>
      </c>
      <c r="I4" s="93" t="s">
        <v>70</v>
      </c>
      <c r="J4" s="92" t="s">
        <v>71</v>
      </c>
      <c r="K4" s="92" t="s">
        <v>72</v>
      </c>
      <c r="L4" s="92" t="s">
        <v>73</v>
      </c>
      <c r="M4" s="93" t="s">
        <v>74</v>
      </c>
      <c r="N4" s="93" t="s">
        <v>74</v>
      </c>
      <c r="O4" s="93" t="s">
        <v>74</v>
      </c>
      <c r="P4" s="93" t="s">
        <v>74</v>
      </c>
      <c r="Q4" s="95" t="s">
        <v>75</v>
      </c>
      <c r="R4" s="95"/>
      <c r="S4" s="8"/>
    </row>
    <row r="5" spans="1:19" ht="12.75">
      <c r="A5" s="96"/>
      <c r="B5" s="8"/>
      <c r="C5" s="100" t="s">
        <v>76</v>
      </c>
      <c r="D5" s="99" t="s">
        <v>77</v>
      </c>
      <c r="E5" s="9"/>
      <c r="F5" s="9"/>
      <c r="G5" s="9"/>
      <c r="H5" s="87" t="s">
        <v>78</v>
      </c>
      <c r="I5" s="87" t="s">
        <v>79</v>
      </c>
      <c r="J5" s="87" t="s">
        <v>80</v>
      </c>
      <c r="K5" s="87" t="s">
        <v>81</v>
      </c>
      <c r="L5" s="87" t="s">
        <v>81</v>
      </c>
      <c r="M5" s="87" t="s">
        <v>82</v>
      </c>
      <c r="N5" s="87" t="s">
        <v>82</v>
      </c>
      <c r="O5" s="87" t="s">
        <v>82</v>
      </c>
      <c r="P5" s="87" t="s">
        <v>82</v>
      </c>
      <c r="Q5" s="99" t="s">
        <v>83</v>
      </c>
      <c r="R5" s="99" t="s">
        <v>84</v>
      </c>
      <c r="S5" s="8"/>
    </row>
    <row r="6" spans="1:19" ht="12.75">
      <c r="A6" s="96"/>
      <c r="B6" s="8" t="s">
        <v>40</v>
      </c>
      <c r="C6" s="100" t="s">
        <v>85</v>
      </c>
      <c r="D6" s="99" t="s">
        <v>86</v>
      </c>
      <c r="G6" s="86"/>
      <c r="H6" s="9" t="s">
        <v>87</v>
      </c>
      <c r="I6" s="9" t="s">
        <v>87</v>
      </c>
      <c r="M6" s="97"/>
      <c r="O6" s="87"/>
      <c r="P6" s="98"/>
      <c r="Q6" s="99" t="s">
        <v>88</v>
      </c>
      <c r="R6" s="99" t="s">
        <v>22</v>
      </c>
      <c r="S6" s="8"/>
    </row>
    <row r="7" spans="1:19" ht="12.75">
      <c r="A7" s="96"/>
      <c r="B7" s="8"/>
      <c r="C7" s="128"/>
      <c r="D7" s="170" t="s">
        <v>89</v>
      </c>
      <c r="E7" s="9" t="s">
        <v>90</v>
      </c>
      <c r="F7" s="97" t="s">
        <v>91</v>
      </c>
      <c r="G7" s="97" t="s">
        <v>92</v>
      </c>
      <c r="H7" s="97"/>
      <c r="I7" s="97"/>
      <c r="J7" s="97"/>
      <c r="K7" s="97"/>
      <c r="L7" s="97"/>
      <c r="M7" s="8"/>
      <c r="O7" s="97"/>
      <c r="P7" s="101"/>
      <c r="R7" s="119"/>
      <c r="S7" s="8"/>
    </row>
    <row r="8" spans="1:18" ht="13.5" thickBot="1">
      <c r="A8" s="102"/>
      <c r="B8" s="54"/>
      <c r="C8" s="129"/>
      <c r="D8" s="120"/>
      <c r="E8" s="103" t="s">
        <v>93</v>
      </c>
      <c r="F8" s="103" t="s">
        <v>94</v>
      </c>
      <c r="G8" s="103" t="s">
        <v>95</v>
      </c>
      <c r="H8" s="103" t="s">
        <v>96</v>
      </c>
      <c r="I8" s="103" t="s">
        <v>97</v>
      </c>
      <c r="J8" s="103" t="s">
        <v>98</v>
      </c>
      <c r="K8" s="103" t="s">
        <v>99</v>
      </c>
      <c r="L8" s="103" t="s">
        <v>100</v>
      </c>
      <c r="M8" s="103" t="s">
        <v>101</v>
      </c>
      <c r="N8" s="103" t="s">
        <v>102</v>
      </c>
      <c r="O8" s="103" t="s">
        <v>103</v>
      </c>
      <c r="P8" s="103" t="s">
        <v>104</v>
      </c>
      <c r="Q8" s="104"/>
      <c r="R8" s="120"/>
    </row>
    <row r="9" spans="1:18" ht="12.75">
      <c r="A9" s="130">
        <v>1</v>
      </c>
      <c r="C9" s="5"/>
      <c r="D9" s="27">
        <f>'LABOR - Percent of Effort'!D8</f>
        <v>0</v>
      </c>
      <c r="E9" s="155">
        <f>IF(D9&lt;68400,ROUND((D9*0.062),0),ROUND((0.062*68400),0))</f>
        <v>0</v>
      </c>
      <c r="F9" s="44">
        <f aca="true" t="shared" si="0" ref="F9:F24">ROUND((D9*0.0145),0)</f>
        <v>0</v>
      </c>
      <c r="G9" s="155">
        <v>0</v>
      </c>
      <c r="H9" s="44">
        <v>0</v>
      </c>
      <c r="I9" s="3">
        <v>0</v>
      </c>
      <c r="J9" s="44">
        <v>0</v>
      </c>
      <c r="K9" s="155">
        <v>0</v>
      </c>
      <c r="L9" s="44">
        <v>0</v>
      </c>
      <c r="M9" s="3">
        <v>0</v>
      </c>
      <c r="N9" s="44">
        <v>0</v>
      </c>
      <c r="O9" s="44">
        <v>0</v>
      </c>
      <c r="P9" s="3">
        <v>0</v>
      </c>
      <c r="Q9" s="26">
        <f>SUM(E9:P9)</f>
        <v>0</v>
      </c>
      <c r="R9" s="172" t="e">
        <f>ROUND((Q9/D9),4)</f>
        <v>#DIV/0!</v>
      </c>
    </row>
    <row r="10" spans="1:18" ht="12.75">
      <c r="A10" s="130">
        <v>2</v>
      </c>
      <c r="C10" s="5"/>
      <c r="D10" s="146">
        <f>'LABOR - Percent of Effort'!D9</f>
        <v>0</v>
      </c>
      <c r="E10" s="156">
        <f aca="true" t="shared" si="1" ref="E10:E25">IF(D10&lt;68400,ROUND((D10*0.062),0),ROUND((0.062*68400),0))</f>
        <v>0</v>
      </c>
      <c r="F10" s="152">
        <f t="shared" si="0"/>
        <v>0</v>
      </c>
      <c r="G10" s="156">
        <v>0</v>
      </c>
      <c r="H10" s="152">
        <v>0</v>
      </c>
      <c r="I10" s="21">
        <v>0</v>
      </c>
      <c r="J10" s="152">
        <v>0</v>
      </c>
      <c r="K10" s="156">
        <v>0</v>
      </c>
      <c r="L10" s="152">
        <v>0</v>
      </c>
      <c r="M10" s="21">
        <v>0</v>
      </c>
      <c r="N10" s="152">
        <v>0</v>
      </c>
      <c r="O10" s="152">
        <v>0</v>
      </c>
      <c r="P10" s="21">
        <v>0</v>
      </c>
      <c r="Q10" s="153">
        <f aca="true" t="shared" si="2" ref="Q10:Q25">SUM(E10:P10)</f>
        <v>0</v>
      </c>
      <c r="R10" s="172" t="e">
        <f>ROUND((Q10/D10),4)</f>
        <v>#DIV/0!</v>
      </c>
    </row>
    <row r="11" spans="1:18" ht="12.75">
      <c r="A11" s="130">
        <v>3</v>
      </c>
      <c r="C11" s="5"/>
      <c r="D11" s="146">
        <f>'LABOR - Percent of Effort'!D10</f>
        <v>0</v>
      </c>
      <c r="E11" s="156">
        <f t="shared" si="1"/>
        <v>0</v>
      </c>
      <c r="F11" s="152">
        <f t="shared" si="0"/>
        <v>0</v>
      </c>
      <c r="G11" s="156">
        <v>0</v>
      </c>
      <c r="H11" s="152">
        <v>0</v>
      </c>
      <c r="I11" s="21">
        <v>0</v>
      </c>
      <c r="J11" s="152">
        <v>0</v>
      </c>
      <c r="K11" s="156">
        <v>0</v>
      </c>
      <c r="L11" s="152">
        <v>0</v>
      </c>
      <c r="M11" s="21">
        <v>0</v>
      </c>
      <c r="N11" s="152">
        <v>0</v>
      </c>
      <c r="O11" s="152">
        <v>0</v>
      </c>
      <c r="P11" s="21">
        <v>0</v>
      </c>
      <c r="Q11" s="153">
        <f t="shared" si="2"/>
        <v>0</v>
      </c>
      <c r="R11" s="172" t="e">
        <f aca="true" t="shared" si="3" ref="R11:R25">ROUND((Q11/D11),4)</f>
        <v>#DIV/0!</v>
      </c>
    </row>
    <row r="12" spans="1:18" ht="12.75">
      <c r="A12" s="130">
        <v>4</v>
      </c>
      <c r="C12" s="5"/>
      <c r="D12" s="146">
        <f>'LABOR - Percent of Effort'!D11</f>
        <v>0</v>
      </c>
      <c r="E12" s="156">
        <f t="shared" si="1"/>
        <v>0</v>
      </c>
      <c r="F12" s="152">
        <f t="shared" si="0"/>
        <v>0</v>
      </c>
      <c r="G12" s="156">
        <v>0</v>
      </c>
      <c r="H12" s="152">
        <v>0</v>
      </c>
      <c r="I12" s="21">
        <v>0</v>
      </c>
      <c r="J12" s="152">
        <v>0</v>
      </c>
      <c r="K12" s="156">
        <v>0</v>
      </c>
      <c r="L12" s="152">
        <v>0</v>
      </c>
      <c r="M12" s="21">
        <v>0</v>
      </c>
      <c r="N12" s="152">
        <v>0</v>
      </c>
      <c r="O12" s="152">
        <v>0</v>
      </c>
      <c r="P12" s="21">
        <v>0</v>
      </c>
      <c r="Q12" s="153">
        <f t="shared" si="2"/>
        <v>0</v>
      </c>
      <c r="R12" s="172" t="e">
        <f t="shared" si="3"/>
        <v>#DIV/0!</v>
      </c>
    </row>
    <row r="13" spans="1:18" ht="12.75">
      <c r="A13" s="130">
        <v>5</v>
      </c>
      <c r="C13" s="5"/>
      <c r="D13" s="146">
        <f>'LABOR - Percent of Effort'!D12</f>
        <v>0</v>
      </c>
      <c r="E13" s="156">
        <f t="shared" si="1"/>
        <v>0</v>
      </c>
      <c r="F13" s="152">
        <f t="shared" si="0"/>
        <v>0</v>
      </c>
      <c r="G13" s="156">
        <v>0</v>
      </c>
      <c r="H13" s="152">
        <v>0</v>
      </c>
      <c r="I13" s="21">
        <v>0</v>
      </c>
      <c r="J13" s="152">
        <v>0</v>
      </c>
      <c r="K13" s="156">
        <v>0</v>
      </c>
      <c r="L13" s="152">
        <v>0</v>
      </c>
      <c r="M13" s="21">
        <v>0</v>
      </c>
      <c r="N13" s="152">
        <v>0</v>
      </c>
      <c r="O13" s="152">
        <v>0</v>
      </c>
      <c r="P13" s="21">
        <v>0</v>
      </c>
      <c r="Q13" s="153">
        <f t="shared" si="2"/>
        <v>0</v>
      </c>
      <c r="R13" s="172" t="e">
        <f t="shared" si="3"/>
        <v>#DIV/0!</v>
      </c>
    </row>
    <row r="14" spans="1:18" ht="12.75">
      <c r="A14" s="130">
        <v>6</v>
      </c>
      <c r="C14" s="5"/>
      <c r="D14" s="146">
        <f>'LABOR - Percent of Effort'!D13</f>
        <v>0</v>
      </c>
      <c r="E14" s="156">
        <f t="shared" si="1"/>
        <v>0</v>
      </c>
      <c r="F14" s="152">
        <f t="shared" si="0"/>
        <v>0</v>
      </c>
      <c r="G14" s="156">
        <v>0</v>
      </c>
      <c r="H14" s="152">
        <v>0</v>
      </c>
      <c r="I14" s="21">
        <v>0</v>
      </c>
      <c r="J14" s="152">
        <v>0</v>
      </c>
      <c r="K14" s="156">
        <v>0</v>
      </c>
      <c r="L14" s="152">
        <v>0</v>
      </c>
      <c r="M14" s="21">
        <v>0</v>
      </c>
      <c r="N14" s="152">
        <v>0</v>
      </c>
      <c r="O14" s="152">
        <v>0</v>
      </c>
      <c r="P14" s="21">
        <v>0</v>
      </c>
      <c r="Q14" s="153">
        <f t="shared" si="2"/>
        <v>0</v>
      </c>
      <c r="R14" s="172" t="e">
        <f t="shared" si="3"/>
        <v>#DIV/0!</v>
      </c>
    </row>
    <row r="15" spans="1:18" ht="12.75">
      <c r="A15" s="130">
        <v>7</v>
      </c>
      <c r="C15" s="5"/>
      <c r="D15" s="146">
        <f>'LABOR - Percent of Effort'!D14</f>
        <v>0</v>
      </c>
      <c r="E15" s="156">
        <f t="shared" si="1"/>
        <v>0</v>
      </c>
      <c r="F15" s="152">
        <f t="shared" si="0"/>
        <v>0</v>
      </c>
      <c r="G15" s="156">
        <v>0</v>
      </c>
      <c r="H15" s="152">
        <v>0</v>
      </c>
      <c r="I15" s="21">
        <v>0</v>
      </c>
      <c r="J15" s="152">
        <v>0</v>
      </c>
      <c r="K15" s="156">
        <v>0</v>
      </c>
      <c r="L15" s="152">
        <v>0</v>
      </c>
      <c r="M15" s="21">
        <v>0</v>
      </c>
      <c r="N15" s="152">
        <v>0</v>
      </c>
      <c r="O15" s="152">
        <v>0</v>
      </c>
      <c r="P15" s="21">
        <v>0</v>
      </c>
      <c r="Q15" s="153">
        <f t="shared" si="2"/>
        <v>0</v>
      </c>
      <c r="R15" s="172" t="e">
        <f t="shared" si="3"/>
        <v>#DIV/0!</v>
      </c>
    </row>
    <row r="16" spans="1:18" ht="12.75">
      <c r="A16" s="130">
        <v>8</v>
      </c>
      <c r="C16" s="5"/>
      <c r="D16" s="146">
        <f>'LABOR - Percent of Effort'!D15</f>
        <v>0</v>
      </c>
      <c r="E16" s="156">
        <f t="shared" si="1"/>
        <v>0</v>
      </c>
      <c r="F16" s="152">
        <f t="shared" si="0"/>
        <v>0</v>
      </c>
      <c r="G16" s="156">
        <v>0</v>
      </c>
      <c r="H16" s="152">
        <v>0</v>
      </c>
      <c r="I16" s="21">
        <v>0</v>
      </c>
      <c r="J16" s="152">
        <v>0</v>
      </c>
      <c r="K16" s="156">
        <v>0</v>
      </c>
      <c r="L16" s="152">
        <v>0</v>
      </c>
      <c r="M16" s="21">
        <v>0</v>
      </c>
      <c r="N16" s="152">
        <v>0</v>
      </c>
      <c r="O16" s="152">
        <v>0</v>
      </c>
      <c r="P16" s="21">
        <v>0</v>
      </c>
      <c r="Q16" s="153">
        <f t="shared" si="2"/>
        <v>0</v>
      </c>
      <c r="R16" s="172" t="e">
        <f t="shared" si="3"/>
        <v>#DIV/0!</v>
      </c>
    </row>
    <row r="17" spans="1:18" ht="12.75">
      <c r="A17" s="130">
        <v>9</v>
      </c>
      <c r="C17" s="5"/>
      <c r="D17" s="146">
        <f>'LABOR - Percent of Effort'!D16</f>
        <v>0</v>
      </c>
      <c r="E17" s="156">
        <f t="shared" si="1"/>
        <v>0</v>
      </c>
      <c r="F17" s="152">
        <f t="shared" si="0"/>
        <v>0</v>
      </c>
      <c r="G17" s="156">
        <v>0</v>
      </c>
      <c r="H17" s="152">
        <v>0</v>
      </c>
      <c r="I17" s="21">
        <v>0</v>
      </c>
      <c r="J17" s="152">
        <v>0</v>
      </c>
      <c r="K17" s="156">
        <v>0</v>
      </c>
      <c r="L17" s="152">
        <v>0</v>
      </c>
      <c r="M17" s="21">
        <v>0</v>
      </c>
      <c r="N17" s="152">
        <v>0</v>
      </c>
      <c r="O17" s="152">
        <v>0</v>
      </c>
      <c r="P17" s="21">
        <v>0</v>
      </c>
      <c r="Q17" s="153">
        <f t="shared" si="2"/>
        <v>0</v>
      </c>
      <c r="R17" s="172" t="e">
        <f t="shared" si="3"/>
        <v>#DIV/0!</v>
      </c>
    </row>
    <row r="18" spans="1:18" ht="12.75">
      <c r="A18" s="130">
        <v>10</v>
      </c>
      <c r="C18" s="5"/>
      <c r="D18" s="146">
        <f>'LABOR - Percent of Effort'!D17</f>
        <v>0</v>
      </c>
      <c r="E18" s="156">
        <f t="shared" si="1"/>
        <v>0</v>
      </c>
      <c r="F18" s="152">
        <f t="shared" si="0"/>
        <v>0</v>
      </c>
      <c r="G18" s="156">
        <v>0</v>
      </c>
      <c r="H18" s="152">
        <v>0</v>
      </c>
      <c r="I18" s="21">
        <v>0</v>
      </c>
      <c r="J18" s="152">
        <v>0</v>
      </c>
      <c r="K18" s="156">
        <v>0</v>
      </c>
      <c r="L18" s="152">
        <v>0</v>
      </c>
      <c r="M18" s="21">
        <v>0</v>
      </c>
      <c r="N18" s="152">
        <v>0</v>
      </c>
      <c r="O18" s="152">
        <v>0</v>
      </c>
      <c r="P18" s="21">
        <v>0</v>
      </c>
      <c r="Q18" s="153">
        <f t="shared" si="2"/>
        <v>0</v>
      </c>
      <c r="R18" s="172" t="e">
        <f t="shared" si="3"/>
        <v>#DIV/0!</v>
      </c>
    </row>
    <row r="19" spans="1:18" ht="12.75">
      <c r="A19" s="130">
        <v>11</v>
      </c>
      <c r="C19" s="5"/>
      <c r="D19" s="146">
        <f>'LABOR - Percent of Effort'!D18</f>
        <v>0</v>
      </c>
      <c r="E19" s="156">
        <f t="shared" si="1"/>
        <v>0</v>
      </c>
      <c r="F19" s="152">
        <f t="shared" si="0"/>
        <v>0</v>
      </c>
      <c r="G19" s="156">
        <v>0</v>
      </c>
      <c r="H19" s="152">
        <v>0</v>
      </c>
      <c r="I19" s="21">
        <v>0</v>
      </c>
      <c r="J19" s="152">
        <v>0</v>
      </c>
      <c r="K19" s="156">
        <v>0</v>
      </c>
      <c r="L19" s="152">
        <v>0</v>
      </c>
      <c r="M19" s="21">
        <v>0</v>
      </c>
      <c r="N19" s="152">
        <v>0</v>
      </c>
      <c r="O19" s="152">
        <v>0</v>
      </c>
      <c r="P19" s="21">
        <v>0</v>
      </c>
      <c r="Q19" s="153">
        <f t="shared" si="2"/>
        <v>0</v>
      </c>
      <c r="R19" s="172" t="e">
        <f t="shared" si="3"/>
        <v>#DIV/0!</v>
      </c>
    </row>
    <row r="20" spans="1:18" ht="12.75">
      <c r="A20" s="130">
        <v>12</v>
      </c>
      <c r="C20" s="5"/>
      <c r="D20" s="146">
        <f>'LABOR - Percent of Effort'!D19</f>
        <v>0</v>
      </c>
      <c r="E20" s="156">
        <f t="shared" si="1"/>
        <v>0</v>
      </c>
      <c r="F20" s="152">
        <f t="shared" si="0"/>
        <v>0</v>
      </c>
      <c r="G20" s="156">
        <v>0</v>
      </c>
      <c r="H20" s="152">
        <v>0</v>
      </c>
      <c r="I20" s="21">
        <v>0</v>
      </c>
      <c r="J20" s="152">
        <v>0</v>
      </c>
      <c r="K20" s="156">
        <v>0</v>
      </c>
      <c r="L20" s="152">
        <v>0</v>
      </c>
      <c r="M20" s="21">
        <v>0</v>
      </c>
      <c r="N20" s="152">
        <v>0</v>
      </c>
      <c r="O20" s="152">
        <v>0</v>
      </c>
      <c r="P20" s="21">
        <v>0</v>
      </c>
      <c r="Q20" s="153">
        <f t="shared" si="2"/>
        <v>0</v>
      </c>
      <c r="R20" s="172" t="e">
        <f t="shared" si="3"/>
        <v>#DIV/0!</v>
      </c>
    </row>
    <row r="21" spans="1:18" ht="12.75">
      <c r="A21" s="130">
        <v>13</v>
      </c>
      <c r="C21" s="5"/>
      <c r="D21" s="146">
        <f>'LABOR - Percent of Effort'!D20</f>
        <v>0</v>
      </c>
      <c r="E21" s="156">
        <f t="shared" si="1"/>
        <v>0</v>
      </c>
      <c r="F21" s="152">
        <f t="shared" si="0"/>
        <v>0</v>
      </c>
      <c r="G21" s="156">
        <v>0</v>
      </c>
      <c r="H21" s="152">
        <v>0</v>
      </c>
      <c r="I21" s="21">
        <v>0</v>
      </c>
      <c r="J21" s="152">
        <v>0</v>
      </c>
      <c r="K21" s="156">
        <v>0</v>
      </c>
      <c r="L21" s="152">
        <v>0</v>
      </c>
      <c r="M21" s="21">
        <v>0</v>
      </c>
      <c r="N21" s="152">
        <v>0</v>
      </c>
      <c r="O21" s="152">
        <v>0</v>
      </c>
      <c r="P21" s="21">
        <v>0</v>
      </c>
      <c r="Q21" s="153">
        <f t="shared" si="2"/>
        <v>0</v>
      </c>
      <c r="R21" s="172" t="e">
        <f t="shared" si="3"/>
        <v>#DIV/0!</v>
      </c>
    </row>
    <row r="22" spans="1:18" ht="12.75">
      <c r="A22" s="130">
        <v>14</v>
      </c>
      <c r="C22" s="5"/>
      <c r="D22" s="146">
        <f>'LABOR - Percent of Effort'!D21</f>
        <v>0</v>
      </c>
      <c r="E22" s="156">
        <f t="shared" si="1"/>
        <v>0</v>
      </c>
      <c r="F22" s="152">
        <f t="shared" si="0"/>
        <v>0</v>
      </c>
      <c r="G22" s="156">
        <v>0</v>
      </c>
      <c r="H22" s="152">
        <v>0</v>
      </c>
      <c r="I22" s="21">
        <v>0</v>
      </c>
      <c r="J22" s="152">
        <v>0</v>
      </c>
      <c r="K22" s="156">
        <v>0</v>
      </c>
      <c r="L22" s="152">
        <v>0</v>
      </c>
      <c r="M22" s="21">
        <v>0</v>
      </c>
      <c r="N22" s="152">
        <v>0</v>
      </c>
      <c r="O22" s="152">
        <v>0</v>
      </c>
      <c r="P22" s="21">
        <v>0</v>
      </c>
      <c r="Q22" s="153">
        <f t="shared" si="2"/>
        <v>0</v>
      </c>
      <c r="R22" s="172" t="e">
        <f t="shared" si="3"/>
        <v>#DIV/0!</v>
      </c>
    </row>
    <row r="23" spans="1:18" ht="12.75">
      <c r="A23" s="130">
        <v>15</v>
      </c>
      <c r="C23" s="5"/>
      <c r="D23" s="146">
        <f>'LABOR - Percent of Effort'!D22</f>
        <v>0</v>
      </c>
      <c r="E23" s="156">
        <f t="shared" si="1"/>
        <v>0</v>
      </c>
      <c r="F23" s="152">
        <f t="shared" si="0"/>
        <v>0</v>
      </c>
      <c r="G23" s="156">
        <v>0</v>
      </c>
      <c r="H23" s="152">
        <v>0</v>
      </c>
      <c r="I23" s="21">
        <v>0</v>
      </c>
      <c r="J23" s="152">
        <v>0</v>
      </c>
      <c r="K23" s="156">
        <v>0</v>
      </c>
      <c r="L23" s="152">
        <v>0</v>
      </c>
      <c r="M23" s="21">
        <v>0</v>
      </c>
      <c r="N23" s="152">
        <v>0</v>
      </c>
      <c r="O23" s="152">
        <v>0</v>
      </c>
      <c r="P23" s="21">
        <v>0</v>
      </c>
      <c r="Q23" s="153">
        <f t="shared" si="2"/>
        <v>0</v>
      </c>
      <c r="R23" s="172" t="e">
        <f t="shared" si="3"/>
        <v>#DIV/0!</v>
      </c>
    </row>
    <row r="24" spans="1:18" ht="12.75">
      <c r="A24" s="130">
        <v>16</v>
      </c>
      <c r="C24" s="5"/>
      <c r="D24" s="146">
        <f>'LABOR - Percent of Effort'!D23</f>
        <v>0</v>
      </c>
      <c r="E24" s="156">
        <f t="shared" si="1"/>
        <v>0</v>
      </c>
      <c r="F24" s="152">
        <f t="shared" si="0"/>
        <v>0</v>
      </c>
      <c r="G24" s="156">
        <v>0</v>
      </c>
      <c r="H24" s="152">
        <v>0</v>
      </c>
      <c r="I24" s="21">
        <v>0</v>
      </c>
      <c r="J24" s="152">
        <v>0</v>
      </c>
      <c r="K24" s="156">
        <v>0</v>
      </c>
      <c r="L24" s="152">
        <v>0</v>
      </c>
      <c r="M24" s="21">
        <v>0</v>
      </c>
      <c r="N24" s="152">
        <v>0</v>
      </c>
      <c r="O24" s="152">
        <v>0</v>
      </c>
      <c r="P24" s="21">
        <v>0</v>
      </c>
      <c r="Q24" s="153">
        <f t="shared" si="2"/>
        <v>0</v>
      </c>
      <c r="R24" s="172" t="e">
        <f t="shared" si="3"/>
        <v>#DIV/0!</v>
      </c>
    </row>
    <row r="25" spans="1:18" ht="12.75">
      <c r="A25" s="130">
        <v>17</v>
      </c>
      <c r="C25" s="5"/>
      <c r="D25" s="146">
        <f>'LABOR - Percent of Effort'!D24</f>
        <v>0</v>
      </c>
      <c r="E25" s="156">
        <f t="shared" si="1"/>
        <v>0</v>
      </c>
      <c r="F25" s="152">
        <f aca="true" t="shared" si="4" ref="F25:F38">ROUND((D25*0.0145),0)</f>
        <v>0</v>
      </c>
      <c r="G25" s="156">
        <v>0</v>
      </c>
      <c r="H25" s="152">
        <v>0</v>
      </c>
      <c r="I25" s="21">
        <v>0</v>
      </c>
      <c r="J25" s="152">
        <v>0</v>
      </c>
      <c r="K25" s="156">
        <v>0</v>
      </c>
      <c r="L25" s="152">
        <v>0</v>
      </c>
      <c r="M25" s="21">
        <v>0</v>
      </c>
      <c r="N25" s="152">
        <v>0</v>
      </c>
      <c r="O25" s="152">
        <v>0</v>
      </c>
      <c r="P25" s="21">
        <v>0</v>
      </c>
      <c r="Q25" s="153">
        <f t="shared" si="2"/>
        <v>0</v>
      </c>
      <c r="R25" s="172" t="e">
        <f t="shared" si="3"/>
        <v>#DIV/0!</v>
      </c>
    </row>
    <row r="26" spans="1:18" ht="12.75">
      <c r="A26" s="130">
        <v>18</v>
      </c>
      <c r="C26" s="5"/>
      <c r="D26" s="146">
        <f>'LABOR - Percent of Effort'!D25</f>
        <v>0</v>
      </c>
      <c r="E26" s="156">
        <f aca="true" t="shared" si="5" ref="E26:E39">IF(D26&lt;68400,ROUND((D26*0.062),0),ROUND((0.062*68400),0))</f>
        <v>0</v>
      </c>
      <c r="F26" s="152">
        <f t="shared" si="4"/>
        <v>0</v>
      </c>
      <c r="G26" s="156">
        <v>0</v>
      </c>
      <c r="H26" s="152">
        <v>0</v>
      </c>
      <c r="I26" s="21">
        <v>0</v>
      </c>
      <c r="J26" s="152">
        <v>0</v>
      </c>
      <c r="K26" s="156">
        <v>0</v>
      </c>
      <c r="L26" s="152">
        <v>0</v>
      </c>
      <c r="M26" s="21">
        <v>0</v>
      </c>
      <c r="N26" s="152">
        <v>0</v>
      </c>
      <c r="O26" s="152">
        <v>0</v>
      </c>
      <c r="P26" s="21">
        <v>0</v>
      </c>
      <c r="Q26" s="153">
        <f aca="true" t="shared" si="6" ref="Q26:Q38">SUM(E26:P26)</f>
        <v>0</v>
      </c>
      <c r="R26" s="172" t="e">
        <f aca="true" t="shared" si="7" ref="R26:R38">ROUND((Q26/D26),4)</f>
        <v>#DIV/0!</v>
      </c>
    </row>
    <row r="27" spans="1:18" ht="12.75">
      <c r="A27" s="130">
        <v>19</v>
      </c>
      <c r="C27" s="5"/>
      <c r="D27" s="146">
        <f>'LABOR - Percent of Effort'!D26</f>
        <v>0</v>
      </c>
      <c r="E27" s="156">
        <f t="shared" si="5"/>
        <v>0</v>
      </c>
      <c r="F27" s="152">
        <f t="shared" si="4"/>
        <v>0</v>
      </c>
      <c r="G27" s="156">
        <v>0</v>
      </c>
      <c r="H27" s="152">
        <v>0</v>
      </c>
      <c r="I27" s="21">
        <v>0</v>
      </c>
      <c r="J27" s="152">
        <v>0</v>
      </c>
      <c r="K27" s="156">
        <v>0</v>
      </c>
      <c r="L27" s="152">
        <v>0</v>
      </c>
      <c r="M27" s="21">
        <v>0</v>
      </c>
      <c r="N27" s="152">
        <v>0</v>
      </c>
      <c r="O27" s="152">
        <v>0</v>
      </c>
      <c r="P27" s="21">
        <v>0</v>
      </c>
      <c r="Q27" s="153">
        <f t="shared" si="6"/>
        <v>0</v>
      </c>
      <c r="R27" s="172" t="e">
        <f t="shared" si="7"/>
        <v>#DIV/0!</v>
      </c>
    </row>
    <row r="28" spans="1:18" ht="12.75">
      <c r="A28" s="130">
        <v>20</v>
      </c>
      <c r="C28" s="5"/>
      <c r="D28" s="146">
        <f>'LABOR - Percent of Effort'!D27</f>
        <v>0</v>
      </c>
      <c r="E28" s="156">
        <f t="shared" si="5"/>
        <v>0</v>
      </c>
      <c r="F28" s="152">
        <f t="shared" si="4"/>
        <v>0</v>
      </c>
      <c r="G28" s="156">
        <v>0</v>
      </c>
      <c r="H28" s="152">
        <v>0</v>
      </c>
      <c r="I28" s="21">
        <v>0</v>
      </c>
      <c r="J28" s="152">
        <v>0</v>
      </c>
      <c r="K28" s="156">
        <v>0</v>
      </c>
      <c r="L28" s="152">
        <v>0</v>
      </c>
      <c r="M28" s="21">
        <v>0</v>
      </c>
      <c r="N28" s="152">
        <v>0</v>
      </c>
      <c r="O28" s="152">
        <v>0</v>
      </c>
      <c r="P28" s="21">
        <v>0</v>
      </c>
      <c r="Q28" s="153">
        <f t="shared" si="6"/>
        <v>0</v>
      </c>
      <c r="R28" s="172" t="e">
        <f t="shared" si="7"/>
        <v>#DIV/0!</v>
      </c>
    </row>
    <row r="29" spans="1:18" ht="12.75">
      <c r="A29" s="130">
        <v>21</v>
      </c>
      <c r="C29" s="5"/>
      <c r="D29" s="146">
        <f>'LABOR - Percent of Effort'!D28</f>
        <v>0</v>
      </c>
      <c r="E29" s="156">
        <f t="shared" si="5"/>
        <v>0</v>
      </c>
      <c r="F29" s="152">
        <f t="shared" si="4"/>
        <v>0</v>
      </c>
      <c r="G29" s="156">
        <v>0</v>
      </c>
      <c r="H29" s="152">
        <v>0</v>
      </c>
      <c r="I29" s="21">
        <v>0</v>
      </c>
      <c r="J29" s="152">
        <v>0</v>
      </c>
      <c r="K29" s="156">
        <v>0</v>
      </c>
      <c r="L29" s="152">
        <v>0</v>
      </c>
      <c r="M29" s="21">
        <v>0</v>
      </c>
      <c r="N29" s="152">
        <v>0</v>
      </c>
      <c r="O29" s="152">
        <v>0</v>
      </c>
      <c r="P29" s="21">
        <v>0</v>
      </c>
      <c r="Q29" s="153">
        <f t="shared" si="6"/>
        <v>0</v>
      </c>
      <c r="R29" s="172" t="e">
        <f t="shared" si="7"/>
        <v>#DIV/0!</v>
      </c>
    </row>
    <row r="30" spans="1:18" ht="12.75">
      <c r="A30" s="130">
        <v>22</v>
      </c>
      <c r="C30" s="5"/>
      <c r="D30" s="146">
        <f>'LABOR - Percent of Effort'!D29</f>
        <v>0</v>
      </c>
      <c r="E30" s="156">
        <f t="shared" si="5"/>
        <v>0</v>
      </c>
      <c r="F30" s="152">
        <f t="shared" si="4"/>
        <v>0</v>
      </c>
      <c r="G30" s="156">
        <v>0</v>
      </c>
      <c r="H30" s="152">
        <v>0</v>
      </c>
      <c r="I30" s="21">
        <v>0</v>
      </c>
      <c r="J30" s="152">
        <v>0</v>
      </c>
      <c r="K30" s="156">
        <v>0</v>
      </c>
      <c r="L30" s="152">
        <v>0</v>
      </c>
      <c r="M30" s="21">
        <v>0</v>
      </c>
      <c r="N30" s="152">
        <v>0</v>
      </c>
      <c r="O30" s="152">
        <v>0</v>
      </c>
      <c r="P30" s="21">
        <v>0</v>
      </c>
      <c r="Q30" s="153">
        <f t="shared" si="6"/>
        <v>0</v>
      </c>
      <c r="R30" s="172" t="e">
        <f t="shared" si="7"/>
        <v>#DIV/0!</v>
      </c>
    </row>
    <row r="31" spans="1:18" ht="12.75">
      <c r="A31" s="130">
        <v>23</v>
      </c>
      <c r="C31" s="5"/>
      <c r="D31" s="146">
        <f>'LABOR - Percent of Effort'!D30</f>
        <v>0</v>
      </c>
      <c r="E31" s="156">
        <f t="shared" si="5"/>
        <v>0</v>
      </c>
      <c r="F31" s="152">
        <f t="shared" si="4"/>
        <v>0</v>
      </c>
      <c r="G31" s="156">
        <v>0</v>
      </c>
      <c r="H31" s="152">
        <v>0</v>
      </c>
      <c r="I31" s="21">
        <v>0</v>
      </c>
      <c r="J31" s="152">
        <v>0</v>
      </c>
      <c r="K31" s="156">
        <v>0</v>
      </c>
      <c r="L31" s="152">
        <v>0</v>
      </c>
      <c r="M31" s="21">
        <v>0</v>
      </c>
      <c r="N31" s="152">
        <v>0</v>
      </c>
      <c r="O31" s="152">
        <v>0</v>
      </c>
      <c r="P31" s="21">
        <v>0</v>
      </c>
      <c r="Q31" s="153">
        <f t="shared" si="6"/>
        <v>0</v>
      </c>
      <c r="R31" s="172" t="e">
        <f t="shared" si="7"/>
        <v>#DIV/0!</v>
      </c>
    </row>
    <row r="32" spans="1:18" ht="12.75">
      <c r="A32" s="130">
        <v>24</v>
      </c>
      <c r="C32" s="5"/>
      <c r="D32" s="146">
        <f>'LABOR - Percent of Effort'!D31</f>
        <v>0</v>
      </c>
      <c r="E32" s="156">
        <f t="shared" si="5"/>
        <v>0</v>
      </c>
      <c r="F32" s="152">
        <f t="shared" si="4"/>
        <v>0</v>
      </c>
      <c r="G32" s="156">
        <v>0</v>
      </c>
      <c r="H32" s="152">
        <v>0</v>
      </c>
      <c r="I32" s="21">
        <v>0</v>
      </c>
      <c r="J32" s="152">
        <v>0</v>
      </c>
      <c r="K32" s="156">
        <v>0</v>
      </c>
      <c r="L32" s="152">
        <v>0</v>
      </c>
      <c r="M32" s="21">
        <v>0</v>
      </c>
      <c r="N32" s="152">
        <v>0</v>
      </c>
      <c r="O32" s="152">
        <v>0</v>
      </c>
      <c r="P32" s="21">
        <v>0</v>
      </c>
      <c r="Q32" s="153">
        <f t="shared" si="6"/>
        <v>0</v>
      </c>
      <c r="R32" s="172" t="e">
        <f t="shared" si="7"/>
        <v>#DIV/0!</v>
      </c>
    </row>
    <row r="33" spans="1:18" ht="12.75">
      <c r="A33" s="130">
        <v>25</v>
      </c>
      <c r="C33" s="5"/>
      <c r="D33" s="146">
        <f>'LABOR - Percent of Effort'!D32</f>
        <v>0</v>
      </c>
      <c r="E33" s="156">
        <f t="shared" si="5"/>
        <v>0</v>
      </c>
      <c r="F33" s="152">
        <f t="shared" si="4"/>
        <v>0</v>
      </c>
      <c r="G33" s="156">
        <v>0</v>
      </c>
      <c r="H33" s="152">
        <v>0</v>
      </c>
      <c r="I33" s="21">
        <v>0</v>
      </c>
      <c r="J33" s="152">
        <v>0</v>
      </c>
      <c r="K33" s="156">
        <v>0</v>
      </c>
      <c r="L33" s="152">
        <v>0</v>
      </c>
      <c r="M33" s="21">
        <v>0</v>
      </c>
      <c r="N33" s="152">
        <v>0</v>
      </c>
      <c r="O33" s="152">
        <v>0</v>
      </c>
      <c r="P33" s="21">
        <v>0</v>
      </c>
      <c r="Q33" s="153">
        <f t="shared" si="6"/>
        <v>0</v>
      </c>
      <c r="R33" s="172" t="e">
        <f t="shared" si="7"/>
        <v>#DIV/0!</v>
      </c>
    </row>
    <row r="34" spans="1:18" ht="12.75">
      <c r="A34" s="130">
        <v>26</v>
      </c>
      <c r="C34" s="5"/>
      <c r="D34" s="146">
        <f>'LABOR - Percent of Effort'!D33</f>
        <v>0</v>
      </c>
      <c r="E34" s="156">
        <f t="shared" si="5"/>
        <v>0</v>
      </c>
      <c r="F34" s="152">
        <f t="shared" si="4"/>
        <v>0</v>
      </c>
      <c r="G34" s="156">
        <v>0</v>
      </c>
      <c r="H34" s="152">
        <v>0</v>
      </c>
      <c r="I34" s="21">
        <v>0</v>
      </c>
      <c r="J34" s="152">
        <v>0</v>
      </c>
      <c r="K34" s="156">
        <v>0</v>
      </c>
      <c r="L34" s="152">
        <v>0</v>
      </c>
      <c r="M34" s="21">
        <v>0</v>
      </c>
      <c r="N34" s="152">
        <v>0</v>
      </c>
      <c r="O34" s="152">
        <v>0</v>
      </c>
      <c r="P34" s="21">
        <v>0</v>
      </c>
      <c r="Q34" s="153">
        <f t="shared" si="6"/>
        <v>0</v>
      </c>
      <c r="R34" s="172" t="e">
        <f t="shared" si="7"/>
        <v>#DIV/0!</v>
      </c>
    </row>
    <row r="35" spans="1:18" ht="12.75">
      <c r="A35" s="130">
        <v>27</v>
      </c>
      <c r="C35" s="5"/>
      <c r="D35" s="146">
        <f>'LABOR - Percent of Effort'!D34</f>
        <v>0</v>
      </c>
      <c r="E35" s="156">
        <f t="shared" si="5"/>
        <v>0</v>
      </c>
      <c r="F35" s="152">
        <f t="shared" si="4"/>
        <v>0</v>
      </c>
      <c r="G35" s="156">
        <v>0</v>
      </c>
      <c r="H35" s="152">
        <v>0</v>
      </c>
      <c r="I35" s="21">
        <v>0</v>
      </c>
      <c r="J35" s="152">
        <v>0</v>
      </c>
      <c r="K35" s="156">
        <v>0</v>
      </c>
      <c r="L35" s="152">
        <v>0</v>
      </c>
      <c r="M35" s="21">
        <v>0</v>
      </c>
      <c r="N35" s="152">
        <v>0</v>
      </c>
      <c r="O35" s="152">
        <v>0</v>
      </c>
      <c r="P35" s="21">
        <v>0</v>
      </c>
      <c r="Q35" s="153">
        <f t="shared" si="6"/>
        <v>0</v>
      </c>
      <c r="R35" s="172" t="e">
        <f t="shared" si="7"/>
        <v>#DIV/0!</v>
      </c>
    </row>
    <row r="36" spans="1:18" ht="12.75">
      <c r="A36" s="130">
        <v>28</v>
      </c>
      <c r="C36" s="5"/>
      <c r="D36" s="146">
        <f>'LABOR - Percent of Effort'!D35</f>
        <v>0</v>
      </c>
      <c r="E36" s="156">
        <f t="shared" si="5"/>
        <v>0</v>
      </c>
      <c r="F36" s="152">
        <f t="shared" si="4"/>
        <v>0</v>
      </c>
      <c r="G36" s="156">
        <v>0</v>
      </c>
      <c r="H36" s="152">
        <v>0</v>
      </c>
      <c r="I36" s="21">
        <v>0</v>
      </c>
      <c r="J36" s="152">
        <v>0</v>
      </c>
      <c r="K36" s="156">
        <v>0</v>
      </c>
      <c r="L36" s="152">
        <v>0</v>
      </c>
      <c r="M36" s="21">
        <v>0</v>
      </c>
      <c r="N36" s="152">
        <v>0</v>
      </c>
      <c r="O36" s="152">
        <v>0</v>
      </c>
      <c r="P36" s="21">
        <v>0</v>
      </c>
      <c r="Q36" s="153">
        <f t="shared" si="6"/>
        <v>0</v>
      </c>
      <c r="R36" s="172" t="e">
        <f t="shared" si="7"/>
        <v>#DIV/0!</v>
      </c>
    </row>
    <row r="37" spans="1:18" ht="12.75">
      <c r="A37" s="130">
        <v>29</v>
      </c>
      <c r="C37" s="5"/>
      <c r="D37" s="146">
        <f>'LABOR - Percent of Effort'!D36</f>
        <v>0</v>
      </c>
      <c r="E37" s="156">
        <f t="shared" si="5"/>
        <v>0</v>
      </c>
      <c r="F37" s="152">
        <f t="shared" si="4"/>
        <v>0</v>
      </c>
      <c r="G37" s="156">
        <v>0</v>
      </c>
      <c r="H37" s="152">
        <v>0</v>
      </c>
      <c r="I37" s="21">
        <v>0</v>
      </c>
      <c r="J37" s="152">
        <v>0</v>
      </c>
      <c r="K37" s="156">
        <v>0</v>
      </c>
      <c r="L37" s="152">
        <v>0</v>
      </c>
      <c r="M37" s="21">
        <v>0</v>
      </c>
      <c r="N37" s="152">
        <v>0</v>
      </c>
      <c r="O37" s="152">
        <v>0</v>
      </c>
      <c r="P37" s="21">
        <v>0</v>
      </c>
      <c r="Q37" s="153">
        <f t="shared" si="6"/>
        <v>0</v>
      </c>
      <c r="R37" s="172" t="e">
        <f t="shared" si="7"/>
        <v>#DIV/0!</v>
      </c>
    </row>
    <row r="38" spans="1:18" ht="12.75">
      <c r="A38" s="130">
        <v>30</v>
      </c>
      <c r="C38" s="5"/>
      <c r="D38" s="146">
        <f>'LABOR - Percent of Effort'!D37</f>
        <v>0</v>
      </c>
      <c r="E38" s="156">
        <f t="shared" si="5"/>
        <v>0</v>
      </c>
      <c r="F38" s="152">
        <f t="shared" si="4"/>
        <v>0</v>
      </c>
      <c r="G38" s="156">
        <v>0</v>
      </c>
      <c r="H38" s="152">
        <v>0</v>
      </c>
      <c r="I38" s="21">
        <v>0</v>
      </c>
      <c r="J38" s="152">
        <v>0</v>
      </c>
      <c r="K38" s="156">
        <v>0</v>
      </c>
      <c r="L38" s="152">
        <v>0</v>
      </c>
      <c r="M38" s="21">
        <v>0</v>
      </c>
      <c r="N38" s="152">
        <v>0</v>
      </c>
      <c r="O38" s="152">
        <v>0</v>
      </c>
      <c r="P38" s="21">
        <v>0</v>
      </c>
      <c r="Q38" s="153">
        <f t="shared" si="6"/>
        <v>0</v>
      </c>
      <c r="R38" s="172" t="e">
        <f t="shared" si="7"/>
        <v>#DIV/0!</v>
      </c>
    </row>
    <row r="39" spans="1:18" ht="12.75">
      <c r="A39" s="135">
        <v>31</v>
      </c>
      <c r="B39" s="57"/>
      <c r="C39" s="50"/>
      <c r="D39" s="143">
        <f>'LABOR - Percent of Effort'!D38</f>
        <v>0</v>
      </c>
      <c r="E39" s="157">
        <f t="shared" si="5"/>
        <v>0</v>
      </c>
      <c r="F39" s="158">
        <f>ROUND((D39*0.0145),0)</f>
        <v>0</v>
      </c>
      <c r="G39" s="157">
        <v>0</v>
      </c>
      <c r="H39" s="158">
        <v>0</v>
      </c>
      <c r="I39" s="143">
        <v>0</v>
      </c>
      <c r="J39" s="158">
        <v>0</v>
      </c>
      <c r="K39" s="157">
        <v>0</v>
      </c>
      <c r="L39" s="158">
        <v>0</v>
      </c>
      <c r="M39" s="143">
        <v>0</v>
      </c>
      <c r="N39" s="158">
        <v>0</v>
      </c>
      <c r="O39" s="158">
        <v>0</v>
      </c>
      <c r="P39" s="143">
        <v>0</v>
      </c>
      <c r="Q39" s="153">
        <f>SUM(E39:P39)</f>
        <v>0</v>
      </c>
      <c r="R39" s="172" t="e">
        <f>ROUND((Q39/D39),4)</f>
        <v>#DIV/0!</v>
      </c>
    </row>
    <row r="40" spans="3:18" ht="15">
      <c r="C40" s="5"/>
      <c r="D40" s="21"/>
      <c r="E40" s="88"/>
      <c r="F40" s="21"/>
      <c r="G40" s="88"/>
      <c r="H40" s="21"/>
      <c r="I40" s="21"/>
      <c r="J40" s="21"/>
      <c r="K40" s="21"/>
      <c r="L40" s="21"/>
      <c r="M40" s="21"/>
      <c r="O40" s="21"/>
      <c r="P40" s="21"/>
      <c r="Q40" s="3"/>
      <c r="R40" s="22"/>
    </row>
    <row r="41" spans="3:18" ht="15">
      <c r="C41" s="5"/>
      <c r="D41" s="21"/>
      <c r="E41" s="88"/>
      <c r="F41" s="21"/>
      <c r="G41" s="88"/>
      <c r="H41" s="21"/>
      <c r="I41" s="21"/>
      <c r="J41" s="21"/>
      <c r="K41" s="21"/>
      <c r="L41" s="21"/>
      <c r="M41" s="21"/>
      <c r="N41" s="21"/>
      <c r="O41" s="21"/>
      <c r="P41" s="21"/>
      <c r="Q41" s="3"/>
      <c r="R41" s="22"/>
    </row>
    <row r="42" spans="5:16" ht="12.75">
      <c r="E42" s="21"/>
      <c r="F42" s="21"/>
      <c r="G42" s="105"/>
      <c r="H42" s="21"/>
      <c r="I42" s="21"/>
      <c r="J42" s="21"/>
      <c r="K42" s="21"/>
      <c r="L42" s="21"/>
      <c r="M42" s="21"/>
      <c r="N42" s="21"/>
      <c r="O42" s="21"/>
      <c r="P42" s="21"/>
    </row>
    <row r="43" spans="2:8" ht="15.75">
      <c r="B43" s="89"/>
      <c r="E43" s="21"/>
      <c r="F43" s="21"/>
      <c r="G43" s="105"/>
      <c r="H43" s="21"/>
    </row>
    <row r="44" spans="2:8" ht="15.75">
      <c r="B44" s="89"/>
      <c r="E44" s="21"/>
      <c r="F44" s="21"/>
      <c r="G44" s="105"/>
      <c r="H44" s="21"/>
    </row>
    <row r="45" spans="2:7" ht="15.75">
      <c r="B45" s="89"/>
      <c r="E45" s="21"/>
      <c r="F45" s="21"/>
      <c r="G45" s="105"/>
    </row>
    <row r="46" spans="2:7" ht="15.75">
      <c r="B46" s="89"/>
      <c r="E46" s="21"/>
      <c r="F46" s="21"/>
      <c r="G46" s="105"/>
    </row>
    <row r="47" spans="2:7" ht="15.75">
      <c r="B47" s="126"/>
      <c r="E47" s="21"/>
      <c r="F47" s="21"/>
      <c r="G47" s="105"/>
    </row>
    <row r="48" spans="2:7" ht="15.75">
      <c r="B48" s="89"/>
      <c r="E48" s="21"/>
      <c r="F48" s="21"/>
      <c r="G48" s="105"/>
    </row>
    <row r="49" ht="12.75">
      <c r="H49" s="90"/>
    </row>
    <row r="50" spans="2:8" ht="15.75">
      <c r="B50" s="89" t="s">
        <v>105</v>
      </c>
      <c r="H50" s="90"/>
    </row>
    <row r="51" ht="12.75">
      <c r="H51" s="90"/>
    </row>
    <row r="52" ht="12.75">
      <c r="H52" s="90"/>
    </row>
    <row r="53" ht="12.75">
      <c r="H53" s="90"/>
    </row>
    <row r="54" ht="15.75">
      <c r="G54" s="89"/>
    </row>
    <row r="55" spans="2:3" ht="15.75">
      <c r="B55" s="89"/>
      <c r="C55" s="24"/>
    </row>
    <row r="56" spans="2:3" ht="15.75">
      <c r="B56" s="89" t="s">
        <v>106</v>
      </c>
      <c r="C56" s="24"/>
    </row>
    <row r="57" spans="2:3" ht="15.75">
      <c r="B57" s="89"/>
      <c r="C57" s="24"/>
    </row>
    <row r="58" spans="2:3" ht="15.75">
      <c r="B58" s="89"/>
      <c r="C58" s="24"/>
    </row>
    <row r="59" spans="2:3" ht="15.75">
      <c r="B59" s="89" t="s">
        <v>107</v>
      </c>
      <c r="C59" s="24"/>
    </row>
    <row r="61" ht="15.75">
      <c r="B61" s="89"/>
    </row>
    <row r="62" ht="15.75">
      <c r="G62" s="89"/>
    </row>
    <row r="63" ht="15.75">
      <c r="B63" s="89"/>
    </row>
    <row r="64" ht="15.75">
      <c r="B64" s="89"/>
    </row>
    <row r="65" ht="15.75">
      <c r="B65" s="89"/>
    </row>
    <row r="66" spans="2:7" ht="15.75">
      <c r="B66" s="89"/>
      <c r="G66" s="89"/>
    </row>
    <row r="67" ht="15.75">
      <c r="B67" s="89"/>
    </row>
    <row r="68" ht="15.75">
      <c r="B68" s="89"/>
    </row>
    <row r="69" spans="2:7" ht="15.75">
      <c r="B69" s="89"/>
      <c r="G69" s="89"/>
    </row>
    <row r="70" ht="15.75">
      <c r="B70" s="89"/>
    </row>
    <row r="71" spans="2:7" ht="15.75">
      <c r="B71" s="89"/>
      <c r="G71" s="89"/>
    </row>
    <row r="72" ht="15.75">
      <c r="B72" s="89"/>
    </row>
  </sheetData>
  <printOptions/>
  <pageMargins left="0.2" right="0.2" top="0.3" bottom="0.5" header="0.25" footer="0.5"/>
  <pageSetup fitToHeight="1" fitToWidth="1" horizontalDpi="300" verticalDpi="300" orientation="landscape" scale="65"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DF140"/>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9.8515625" style="0" customWidth="1"/>
    <col min="5" max="5" width="10.57421875" style="0" customWidth="1"/>
    <col min="6" max="6" width="9.8515625" style="0" customWidth="1"/>
    <col min="8" max="8" width="10.421875" style="0" customWidth="1"/>
    <col min="9" max="9" width="10.140625" style="0" customWidth="1"/>
    <col min="11" max="11" width="10.57421875" style="0" customWidth="1"/>
    <col min="12" max="12" width="10.00390625" style="0" customWidth="1"/>
    <col min="14" max="14" width="10.421875" style="0" customWidth="1"/>
    <col min="15" max="15" width="10.00390625" style="0" customWidth="1"/>
    <col min="16" max="16" width="8.421875" style="0" customWidth="1"/>
    <col min="17" max="17" width="10.8515625" style="0" customWidth="1"/>
    <col min="18" max="18" width="10.421875" style="0" customWidth="1"/>
    <col min="20" max="20" width="11.7109375" style="0" customWidth="1"/>
    <col min="21" max="21" width="10.57421875" style="0" customWidth="1"/>
    <col min="23" max="23" width="10.7109375" style="0" customWidth="1"/>
    <col min="24" max="24" width="11.7109375" style="0" customWidth="1"/>
  </cols>
  <sheetData>
    <row r="1" spans="1:7" ht="26.25" thickBot="1">
      <c r="A1" s="55" t="s">
        <v>108</v>
      </c>
      <c r="B1" s="54"/>
      <c r="C1" s="54"/>
      <c r="D1" s="54"/>
      <c r="E1" s="54"/>
      <c r="F1" s="54"/>
      <c r="G1" s="54"/>
    </row>
    <row r="6" spans="3:23" ht="12.75">
      <c r="C6" s="45"/>
      <c r="D6" s="47" t="s">
        <v>109</v>
      </c>
      <c r="E6" s="48"/>
      <c r="F6" s="45"/>
      <c r="G6" s="47" t="s">
        <v>110</v>
      </c>
      <c r="H6" s="48"/>
      <c r="I6" s="45"/>
      <c r="J6" s="47" t="s">
        <v>111</v>
      </c>
      <c r="K6" s="48"/>
      <c r="L6" s="45"/>
      <c r="M6" s="47" t="s">
        <v>112</v>
      </c>
      <c r="N6" s="48"/>
      <c r="O6" s="45"/>
      <c r="P6" s="47" t="s">
        <v>113</v>
      </c>
      <c r="Q6" s="48"/>
      <c r="R6" s="45"/>
      <c r="S6" s="47" t="s">
        <v>114</v>
      </c>
      <c r="T6" s="48"/>
      <c r="U6" s="45"/>
      <c r="V6" s="47" t="s">
        <v>115</v>
      </c>
      <c r="W6" s="48"/>
    </row>
    <row r="7" spans="3:62" ht="12.75">
      <c r="C7" s="109" t="s">
        <v>116</v>
      </c>
      <c r="D7" s="9" t="s">
        <v>116</v>
      </c>
      <c r="E7" s="107"/>
      <c r="F7" s="109" t="s">
        <v>116</v>
      </c>
      <c r="G7" s="9" t="s">
        <v>116</v>
      </c>
      <c r="H7" s="107"/>
      <c r="I7" s="109" t="s">
        <v>116</v>
      </c>
      <c r="J7" s="9" t="s">
        <v>116</v>
      </c>
      <c r="K7" s="107"/>
      <c r="L7" s="109" t="s">
        <v>116</v>
      </c>
      <c r="M7" s="9" t="s">
        <v>116</v>
      </c>
      <c r="N7" s="107"/>
      <c r="O7" s="109" t="s">
        <v>116</v>
      </c>
      <c r="P7" s="9" t="s">
        <v>116</v>
      </c>
      <c r="Q7" s="107"/>
      <c r="R7" s="109" t="s">
        <v>116</v>
      </c>
      <c r="S7" s="9" t="s">
        <v>116</v>
      </c>
      <c r="T7" s="107"/>
      <c r="U7" s="109" t="s">
        <v>116</v>
      </c>
      <c r="V7" s="9" t="s">
        <v>116</v>
      </c>
      <c r="W7" s="107"/>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29" ht="12.75">
      <c r="A8" s="79"/>
      <c r="B8" s="50" t="s">
        <v>117</v>
      </c>
      <c r="C8" s="66" t="s">
        <v>118</v>
      </c>
      <c r="D8" s="50" t="s">
        <v>119</v>
      </c>
      <c r="E8" s="108" t="s">
        <v>120</v>
      </c>
      <c r="F8" s="66" t="s">
        <v>118</v>
      </c>
      <c r="G8" s="50" t="s">
        <v>119</v>
      </c>
      <c r="H8" s="108" t="s">
        <v>120</v>
      </c>
      <c r="I8" s="66" t="s">
        <v>118</v>
      </c>
      <c r="J8" s="50" t="s">
        <v>119</v>
      </c>
      <c r="K8" s="108" t="s">
        <v>120</v>
      </c>
      <c r="L8" s="66" t="s">
        <v>118</v>
      </c>
      <c r="M8" s="50" t="s">
        <v>119</v>
      </c>
      <c r="N8" s="108" t="s">
        <v>120</v>
      </c>
      <c r="O8" s="66" t="s">
        <v>118</v>
      </c>
      <c r="P8" s="50" t="s">
        <v>119</v>
      </c>
      <c r="Q8" s="108" t="s">
        <v>120</v>
      </c>
      <c r="R8" s="66" t="s">
        <v>118</v>
      </c>
      <c r="S8" s="50" t="s">
        <v>119</v>
      </c>
      <c r="T8" s="108" t="s">
        <v>120</v>
      </c>
      <c r="U8" s="66" t="s">
        <v>118</v>
      </c>
      <c r="V8" s="50" t="s">
        <v>119</v>
      </c>
      <c r="W8" s="108" t="s">
        <v>120</v>
      </c>
      <c r="X8" s="16" t="s">
        <v>9</v>
      </c>
      <c r="Y8" s="8"/>
      <c r="Z8" s="8"/>
      <c r="AA8" s="8"/>
      <c r="AB8" s="8"/>
      <c r="AC8" s="8"/>
    </row>
    <row r="9" spans="1:24" ht="12.75">
      <c r="A9" s="4">
        <v>1</v>
      </c>
      <c r="C9" s="37">
        <v>0</v>
      </c>
      <c r="D9" s="59">
        <v>0</v>
      </c>
      <c r="E9" s="39">
        <f>ROUND((+D9*C9),2)</f>
        <v>0</v>
      </c>
      <c r="F9" s="37">
        <v>0</v>
      </c>
      <c r="G9" s="59">
        <v>0</v>
      </c>
      <c r="H9" s="39">
        <f>ROUND((+G9*F9),2)</f>
        <v>0</v>
      </c>
      <c r="I9" s="37">
        <v>0</v>
      </c>
      <c r="J9" s="59">
        <v>0</v>
      </c>
      <c r="K9" s="39">
        <f>ROUND((+J9*I9),2)</f>
        <v>0</v>
      </c>
      <c r="L9" s="37">
        <v>0</v>
      </c>
      <c r="M9" s="59">
        <v>0</v>
      </c>
      <c r="N9" s="39">
        <f>ROUND((+M9*L9),2)</f>
        <v>0</v>
      </c>
      <c r="O9" s="37">
        <v>0</v>
      </c>
      <c r="P9" s="59">
        <v>0</v>
      </c>
      <c r="Q9" s="39">
        <f>ROUND((+P9*O9),2)</f>
        <v>0</v>
      </c>
      <c r="R9" s="37">
        <v>0</v>
      </c>
      <c r="S9" s="59">
        <v>0</v>
      </c>
      <c r="T9" s="39">
        <f>ROUND((+S9*R9),2)</f>
        <v>0</v>
      </c>
      <c r="U9" s="37">
        <v>0</v>
      </c>
      <c r="V9" s="58">
        <v>0</v>
      </c>
      <c r="W9" s="39">
        <f>ROUND((+V9*U9),2)</f>
        <v>0</v>
      </c>
      <c r="X9" s="39">
        <f>+W9+T9+Q9+N9+K9+H9+E9</f>
        <v>0</v>
      </c>
    </row>
    <row r="10" spans="1:24" ht="12.75">
      <c r="A10" s="4">
        <v>2</v>
      </c>
      <c r="C10" s="159">
        <v>0</v>
      </c>
      <c r="D10" s="59">
        <v>0</v>
      </c>
      <c r="E10" s="161">
        <f aca="true" t="shared" si="0" ref="E10:E25">ROUND((+D10*C10),2)</f>
        <v>0</v>
      </c>
      <c r="F10" s="159">
        <v>0</v>
      </c>
      <c r="G10" s="59">
        <v>0</v>
      </c>
      <c r="H10" s="161">
        <f aca="true" t="shared" si="1" ref="H10:H25">ROUND((+G10*F10),2)</f>
        <v>0</v>
      </c>
      <c r="I10" s="159">
        <v>0</v>
      </c>
      <c r="J10" s="59">
        <v>0</v>
      </c>
      <c r="K10" s="161">
        <f aca="true" t="shared" si="2" ref="K10:K25">ROUND((+J10*I10),2)</f>
        <v>0</v>
      </c>
      <c r="L10" s="159">
        <v>0</v>
      </c>
      <c r="M10" s="59">
        <v>0</v>
      </c>
      <c r="N10" s="161">
        <f aca="true" t="shared" si="3" ref="N10:N25">ROUND((+M10*L10),2)</f>
        <v>0</v>
      </c>
      <c r="O10" s="159">
        <v>0</v>
      </c>
      <c r="P10" s="59">
        <v>0</v>
      </c>
      <c r="Q10" s="161">
        <f aca="true" t="shared" si="4" ref="Q10:Q25">ROUND((+P10*O10),2)</f>
        <v>0</v>
      </c>
      <c r="R10" s="159">
        <v>0</v>
      </c>
      <c r="S10" s="59">
        <v>0</v>
      </c>
      <c r="T10" s="161">
        <f aca="true" t="shared" si="5" ref="T10:T25">ROUND((+S10*R10),2)</f>
        <v>0</v>
      </c>
      <c r="U10" s="159">
        <v>0</v>
      </c>
      <c r="V10" s="59">
        <v>0</v>
      </c>
      <c r="W10" s="161">
        <f aca="true" t="shared" si="6" ref="W10:W25">ROUND((+V10*U10),2)</f>
        <v>0</v>
      </c>
      <c r="X10" s="161">
        <f aca="true" t="shared" si="7" ref="X10:X25">+W10+T10+Q10+N10+K10+H10+E10</f>
        <v>0</v>
      </c>
    </row>
    <row r="11" spans="1:24" ht="12.75">
      <c r="A11" s="4">
        <v>3</v>
      </c>
      <c r="C11" s="159">
        <v>0</v>
      </c>
      <c r="D11" s="59">
        <v>0</v>
      </c>
      <c r="E11" s="161">
        <f t="shared" si="0"/>
        <v>0</v>
      </c>
      <c r="F11" s="159">
        <v>0</v>
      </c>
      <c r="G11" s="59">
        <v>0</v>
      </c>
      <c r="H11" s="161">
        <f t="shared" si="1"/>
        <v>0</v>
      </c>
      <c r="I11" s="159">
        <v>0</v>
      </c>
      <c r="J11" s="59">
        <v>0</v>
      </c>
      <c r="K11" s="161">
        <f t="shared" si="2"/>
        <v>0</v>
      </c>
      <c r="L11" s="159">
        <v>0</v>
      </c>
      <c r="M11" s="59">
        <v>0</v>
      </c>
      <c r="N11" s="161">
        <f t="shared" si="3"/>
        <v>0</v>
      </c>
      <c r="O11" s="159">
        <v>0</v>
      </c>
      <c r="P11" s="59">
        <v>0</v>
      </c>
      <c r="Q11" s="161">
        <f t="shared" si="4"/>
        <v>0</v>
      </c>
      <c r="R11" s="159">
        <v>0</v>
      </c>
      <c r="S11" s="59">
        <v>0</v>
      </c>
      <c r="T11" s="161">
        <f t="shared" si="5"/>
        <v>0</v>
      </c>
      <c r="U11" s="159">
        <v>0</v>
      </c>
      <c r="V11" s="59">
        <v>0</v>
      </c>
      <c r="W11" s="161">
        <f t="shared" si="6"/>
        <v>0</v>
      </c>
      <c r="X11" s="161">
        <f t="shared" si="7"/>
        <v>0</v>
      </c>
    </row>
    <row r="12" spans="1:24" ht="12.75">
      <c r="A12" s="4">
        <v>4</v>
      </c>
      <c r="C12" s="159">
        <v>0</v>
      </c>
      <c r="D12" s="59">
        <v>0</v>
      </c>
      <c r="E12" s="161">
        <f t="shared" si="0"/>
        <v>0</v>
      </c>
      <c r="F12" s="159">
        <v>0</v>
      </c>
      <c r="G12" s="59">
        <v>0</v>
      </c>
      <c r="H12" s="161">
        <f t="shared" si="1"/>
        <v>0</v>
      </c>
      <c r="I12" s="159">
        <v>0</v>
      </c>
      <c r="J12" s="59">
        <v>0</v>
      </c>
      <c r="K12" s="161">
        <f t="shared" si="2"/>
        <v>0</v>
      </c>
      <c r="L12" s="159">
        <v>0</v>
      </c>
      <c r="M12" s="59">
        <v>0</v>
      </c>
      <c r="N12" s="161">
        <f t="shared" si="3"/>
        <v>0</v>
      </c>
      <c r="O12" s="159">
        <v>0</v>
      </c>
      <c r="P12" s="59">
        <v>0</v>
      </c>
      <c r="Q12" s="161">
        <f t="shared" si="4"/>
        <v>0</v>
      </c>
      <c r="R12" s="159">
        <v>0</v>
      </c>
      <c r="S12" s="59">
        <v>0</v>
      </c>
      <c r="T12" s="161">
        <f t="shared" si="5"/>
        <v>0</v>
      </c>
      <c r="U12" s="159">
        <v>0</v>
      </c>
      <c r="V12" s="59">
        <v>0</v>
      </c>
      <c r="W12" s="161">
        <f t="shared" si="6"/>
        <v>0</v>
      </c>
      <c r="X12" s="161">
        <f t="shared" si="7"/>
        <v>0</v>
      </c>
    </row>
    <row r="13" spans="1:24" ht="12.75">
      <c r="A13" s="4">
        <v>5</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159">
        <v>0</v>
      </c>
      <c r="P13" s="59">
        <v>0</v>
      </c>
      <c r="Q13" s="161">
        <f t="shared" si="4"/>
        <v>0</v>
      </c>
      <c r="R13" s="159">
        <v>0</v>
      </c>
      <c r="S13" s="59">
        <v>0</v>
      </c>
      <c r="T13" s="161">
        <f t="shared" si="5"/>
        <v>0</v>
      </c>
      <c r="U13" s="159">
        <v>0</v>
      </c>
      <c r="V13" s="59">
        <v>0</v>
      </c>
      <c r="W13" s="161">
        <f t="shared" si="6"/>
        <v>0</v>
      </c>
      <c r="X13" s="161">
        <f t="shared" si="7"/>
        <v>0</v>
      </c>
    </row>
    <row r="14" spans="1:24" ht="12.75">
      <c r="A14" s="4">
        <v>6</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159">
        <v>0</v>
      </c>
      <c r="P14" s="59">
        <v>0</v>
      </c>
      <c r="Q14" s="161">
        <f t="shared" si="4"/>
        <v>0</v>
      </c>
      <c r="R14" s="159">
        <v>0</v>
      </c>
      <c r="S14" s="59">
        <v>0</v>
      </c>
      <c r="T14" s="161">
        <f t="shared" si="5"/>
        <v>0</v>
      </c>
      <c r="U14" s="159">
        <v>0</v>
      </c>
      <c r="V14" s="59">
        <v>0</v>
      </c>
      <c r="W14" s="161">
        <f t="shared" si="6"/>
        <v>0</v>
      </c>
      <c r="X14" s="161">
        <f t="shared" si="7"/>
        <v>0</v>
      </c>
    </row>
    <row r="15" spans="1:24" ht="12.75">
      <c r="A15" s="5">
        <v>7</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159">
        <v>0</v>
      </c>
      <c r="P15" s="59">
        <v>0</v>
      </c>
      <c r="Q15" s="161">
        <f t="shared" si="4"/>
        <v>0</v>
      </c>
      <c r="R15" s="159">
        <v>0</v>
      </c>
      <c r="S15" s="59">
        <v>0</v>
      </c>
      <c r="T15" s="161">
        <f t="shared" si="5"/>
        <v>0</v>
      </c>
      <c r="U15" s="159">
        <v>0</v>
      </c>
      <c r="V15" s="59">
        <v>0</v>
      </c>
      <c r="W15" s="161">
        <f t="shared" si="6"/>
        <v>0</v>
      </c>
      <c r="X15" s="161">
        <f t="shared" si="7"/>
        <v>0</v>
      </c>
    </row>
    <row r="16" spans="1:24" ht="12.75">
      <c r="A16" s="4">
        <v>8</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159">
        <v>0</v>
      </c>
      <c r="P16" s="59">
        <v>0</v>
      </c>
      <c r="Q16" s="161">
        <f t="shared" si="4"/>
        <v>0</v>
      </c>
      <c r="R16" s="159">
        <v>0</v>
      </c>
      <c r="S16" s="59">
        <v>0</v>
      </c>
      <c r="T16" s="161">
        <f t="shared" si="5"/>
        <v>0</v>
      </c>
      <c r="U16" s="159">
        <v>0</v>
      </c>
      <c r="V16" s="59">
        <v>0</v>
      </c>
      <c r="W16" s="161">
        <f t="shared" si="6"/>
        <v>0</v>
      </c>
      <c r="X16" s="161">
        <f t="shared" si="7"/>
        <v>0</v>
      </c>
    </row>
    <row r="17" spans="1:24" ht="12.75">
      <c r="A17" s="4">
        <v>9</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159">
        <v>0</v>
      </c>
      <c r="P17" s="59">
        <v>0</v>
      </c>
      <c r="Q17" s="161">
        <f t="shared" si="4"/>
        <v>0</v>
      </c>
      <c r="R17" s="159">
        <v>0</v>
      </c>
      <c r="S17" s="59">
        <v>0</v>
      </c>
      <c r="T17" s="161">
        <f t="shared" si="5"/>
        <v>0</v>
      </c>
      <c r="U17" s="159">
        <v>0</v>
      </c>
      <c r="V17" s="59">
        <v>0</v>
      </c>
      <c r="W17" s="161">
        <f t="shared" si="6"/>
        <v>0</v>
      </c>
      <c r="X17" s="161">
        <f t="shared" si="7"/>
        <v>0</v>
      </c>
    </row>
    <row r="18" spans="1:110" ht="12.75">
      <c r="A18" s="4">
        <v>10</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159">
        <v>0</v>
      </c>
      <c r="P18" s="59">
        <v>0</v>
      </c>
      <c r="Q18" s="161">
        <f t="shared" si="4"/>
        <v>0</v>
      </c>
      <c r="R18" s="159">
        <v>0</v>
      </c>
      <c r="S18" s="59">
        <v>0</v>
      </c>
      <c r="T18" s="161">
        <f t="shared" si="5"/>
        <v>0</v>
      </c>
      <c r="U18" s="159">
        <v>0</v>
      </c>
      <c r="V18" s="59">
        <v>0</v>
      </c>
      <c r="W18" s="161">
        <f t="shared" si="6"/>
        <v>0</v>
      </c>
      <c r="X18" s="161">
        <f t="shared" si="7"/>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159">
        <v>0</v>
      </c>
      <c r="P19" s="59">
        <v>0</v>
      </c>
      <c r="Q19" s="161">
        <f t="shared" si="4"/>
        <v>0</v>
      </c>
      <c r="R19" s="159">
        <v>0</v>
      </c>
      <c r="S19" s="59">
        <v>0</v>
      </c>
      <c r="T19" s="161">
        <f t="shared" si="5"/>
        <v>0</v>
      </c>
      <c r="U19" s="159">
        <v>0</v>
      </c>
      <c r="V19" s="59">
        <v>0</v>
      </c>
      <c r="W19" s="161">
        <f t="shared" si="6"/>
        <v>0</v>
      </c>
      <c r="X19" s="161">
        <f t="shared" si="7"/>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159">
        <v>0</v>
      </c>
      <c r="P20" s="59">
        <v>0</v>
      </c>
      <c r="Q20" s="161">
        <f t="shared" si="4"/>
        <v>0</v>
      </c>
      <c r="R20" s="159">
        <v>0</v>
      </c>
      <c r="S20" s="59">
        <v>0</v>
      </c>
      <c r="T20" s="161">
        <f t="shared" si="5"/>
        <v>0</v>
      </c>
      <c r="U20" s="159">
        <v>0</v>
      </c>
      <c r="V20" s="59">
        <v>0</v>
      </c>
      <c r="W20" s="161">
        <f t="shared" si="6"/>
        <v>0</v>
      </c>
      <c r="X20" s="161">
        <f t="shared" si="7"/>
        <v>0</v>
      </c>
    </row>
    <row r="21" spans="1:24" ht="12.75">
      <c r="A21" s="4">
        <v>13</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159">
        <v>0</v>
      </c>
      <c r="P21" s="59">
        <v>0</v>
      </c>
      <c r="Q21" s="161">
        <f t="shared" si="4"/>
        <v>0</v>
      </c>
      <c r="R21" s="159">
        <v>0</v>
      </c>
      <c r="S21" s="59">
        <v>0</v>
      </c>
      <c r="T21" s="161">
        <f t="shared" si="5"/>
        <v>0</v>
      </c>
      <c r="U21" s="159">
        <v>0</v>
      </c>
      <c r="V21" s="59">
        <v>0</v>
      </c>
      <c r="W21" s="161">
        <f t="shared" si="6"/>
        <v>0</v>
      </c>
      <c r="X21" s="161">
        <f t="shared" si="7"/>
        <v>0</v>
      </c>
    </row>
    <row r="22" spans="1:24" ht="12.75">
      <c r="A22" s="5">
        <v>14</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159">
        <v>0</v>
      </c>
      <c r="P22" s="59">
        <v>0</v>
      </c>
      <c r="Q22" s="161">
        <f t="shared" si="4"/>
        <v>0</v>
      </c>
      <c r="R22" s="159">
        <v>0</v>
      </c>
      <c r="S22" s="59">
        <v>0</v>
      </c>
      <c r="T22" s="161">
        <f t="shared" si="5"/>
        <v>0</v>
      </c>
      <c r="U22" s="159">
        <v>0</v>
      </c>
      <c r="V22" s="59">
        <v>0</v>
      </c>
      <c r="W22" s="161">
        <f t="shared" si="6"/>
        <v>0</v>
      </c>
      <c r="X22" s="161">
        <f t="shared" si="7"/>
        <v>0</v>
      </c>
    </row>
    <row r="23" spans="1:24" ht="12.75">
      <c r="A23" s="5">
        <v>15</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159">
        <v>0</v>
      </c>
      <c r="P23" s="59">
        <v>0</v>
      </c>
      <c r="Q23" s="161">
        <f t="shared" si="4"/>
        <v>0</v>
      </c>
      <c r="R23" s="159">
        <v>0</v>
      </c>
      <c r="S23" s="59">
        <v>0</v>
      </c>
      <c r="T23" s="161">
        <f t="shared" si="5"/>
        <v>0</v>
      </c>
      <c r="U23" s="159">
        <v>0</v>
      </c>
      <c r="V23" s="59">
        <v>0</v>
      </c>
      <c r="W23" s="161">
        <f t="shared" si="6"/>
        <v>0</v>
      </c>
      <c r="X23" s="161">
        <f t="shared" si="7"/>
        <v>0</v>
      </c>
    </row>
    <row r="24" spans="1:24" ht="12.75">
      <c r="A24" s="4">
        <v>16</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159">
        <v>0</v>
      </c>
      <c r="P24" s="59">
        <v>0</v>
      </c>
      <c r="Q24" s="161">
        <f t="shared" si="4"/>
        <v>0</v>
      </c>
      <c r="R24" s="159">
        <v>0</v>
      </c>
      <c r="S24" s="59">
        <v>0</v>
      </c>
      <c r="T24" s="161">
        <f t="shared" si="5"/>
        <v>0</v>
      </c>
      <c r="U24" s="159">
        <v>0</v>
      </c>
      <c r="V24" s="59">
        <v>0</v>
      </c>
      <c r="W24" s="161">
        <f t="shared" si="6"/>
        <v>0</v>
      </c>
      <c r="X24" s="161">
        <f t="shared" si="7"/>
        <v>0</v>
      </c>
    </row>
    <row r="25" spans="1:24" ht="12.75">
      <c r="A25" s="4">
        <v>17</v>
      </c>
      <c r="C25" s="159">
        <v>0</v>
      </c>
      <c r="D25" s="59">
        <v>0</v>
      </c>
      <c r="E25" s="161">
        <f t="shared" si="0"/>
        <v>0</v>
      </c>
      <c r="F25" s="159">
        <v>0</v>
      </c>
      <c r="G25" s="41">
        <v>0</v>
      </c>
      <c r="H25" s="161">
        <f t="shared" si="1"/>
        <v>0</v>
      </c>
      <c r="I25" s="159">
        <v>0</v>
      </c>
      <c r="J25" s="59">
        <v>0</v>
      </c>
      <c r="K25" s="161">
        <f t="shared" si="2"/>
        <v>0</v>
      </c>
      <c r="L25" s="159">
        <v>0</v>
      </c>
      <c r="M25" s="59">
        <v>0</v>
      </c>
      <c r="N25" s="161">
        <f t="shared" si="3"/>
        <v>0</v>
      </c>
      <c r="O25" s="159">
        <v>0</v>
      </c>
      <c r="P25" s="59">
        <v>0</v>
      </c>
      <c r="Q25" s="161">
        <f t="shared" si="4"/>
        <v>0</v>
      </c>
      <c r="R25" s="159">
        <v>0</v>
      </c>
      <c r="S25" s="59">
        <v>0</v>
      </c>
      <c r="T25" s="161">
        <f t="shared" si="5"/>
        <v>0</v>
      </c>
      <c r="U25" s="159">
        <v>0</v>
      </c>
      <c r="V25" s="59">
        <v>0</v>
      </c>
      <c r="W25" s="161">
        <f t="shared" si="6"/>
        <v>0</v>
      </c>
      <c r="X25" s="161">
        <f t="shared" si="7"/>
        <v>0</v>
      </c>
    </row>
    <row r="26" spans="1:24" ht="12.75">
      <c r="A26" s="5">
        <v>18</v>
      </c>
      <c r="C26" s="159">
        <v>0</v>
      </c>
      <c r="D26" s="59">
        <v>0</v>
      </c>
      <c r="E26" s="161">
        <f aca="true" t="shared" si="8" ref="E26:E38">ROUND((+D26*C26),2)</f>
        <v>0</v>
      </c>
      <c r="F26" s="159">
        <v>0</v>
      </c>
      <c r="G26" s="59">
        <v>0</v>
      </c>
      <c r="H26" s="161">
        <f aca="true" t="shared" si="9" ref="H26:H38">ROUND((+G26*F26),2)</f>
        <v>0</v>
      </c>
      <c r="I26" s="159">
        <v>0</v>
      </c>
      <c r="J26" s="59">
        <v>0</v>
      </c>
      <c r="K26" s="161">
        <f aca="true" t="shared" si="10" ref="K26:K38">ROUND((+J26*I26),2)</f>
        <v>0</v>
      </c>
      <c r="L26" s="159">
        <v>0</v>
      </c>
      <c r="M26" s="59">
        <v>0</v>
      </c>
      <c r="N26" s="161">
        <f aca="true" t="shared" si="11" ref="N26:N38">ROUND((+M26*L26),2)</f>
        <v>0</v>
      </c>
      <c r="O26" s="159">
        <v>0</v>
      </c>
      <c r="P26" s="59">
        <v>0</v>
      </c>
      <c r="Q26" s="161">
        <f aca="true" t="shared" si="12" ref="Q26:Q38">ROUND((+P26*O26),2)</f>
        <v>0</v>
      </c>
      <c r="R26" s="159">
        <v>0</v>
      </c>
      <c r="S26" s="59">
        <v>0</v>
      </c>
      <c r="T26" s="161">
        <f aca="true" t="shared" si="13" ref="T26:T38">ROUND((+S26*R26),2)</f>
        <v>0</v>
      </c>
      <c r="U26" s="159">
        <v>0</v>
      </c>
      <c r="V26" s="59">
        <v>0</v>
      </c>
      <c r="W26" s="161">
        <f aca="true" t="shared" si="14" ref="W26:W38">ROUND((+V26*U26),2)</f>
        <v>0</v>
      </c>
      <c r="X26" s="161">
        <f aca="true" t="shared" si="15" ref="X26:X39">+W26+T26+Q26+N26+K26+H26+E26</f>
        <v>0</v>
      </c>
    </row>
    <row r="27" spans="1:24" ht="12.75">
      <c r="A27" s="5">
        <v>19</v>
      </c>
      <c r="C27" s="159">
        <v>0</v>
      </c>
      <c r="D27" s="59">
        <v>0</v>
      </c>
      <c r="E27" s="161">
        <f t="shared" si="8"/>
        <v>0</v>
      </c>
      <c r="F27" s="159">
        <v>0</v>
      </c>
      <c r="G27" s="59">
        <v>0</v>
      </c>
      <c r="H27" s="161">
        <f t="shared" si="9"/>
        <v>0</v>
      </c>
      <c r="I27" s="159">
        <v>0</v>
      </c>
      <c r="J27" s="59">
        <v>0</v>
      </c>
      <c r="K27" s="161">
        <f t="shared" si="10"/>
        <v>0</v>
      </c>
      <c r="L27" s="159">
        <v>0</v>
      </c>
      <c r="M27" s="59">
        <v>0</v>
      </c>
      <c r="N27" s="161">
        <f t="shared" si="11"/>
        <v>0</v>
      </c>
      <c r="O27" s="159">
        <v>0</v>
      </c>
      <c r="P27" s="59">
        <v>0</v>
      </c>
      <c r="Q27" s="161">
        <f t="shared" si="12"/>
        <v>0</v>
      </c>
      <c r="R27" s="159">
        <v>0</v>
      </c>
      <c r="S27" s="59">
        <v>0</v>
      </c>
      <c r="T27" s="161">
        <f t="shared" si="13"/>
        <v>0</v>
      </c>
      <c r="U27" s="159">
        <v>0</v>
      </c>
      <c r="V27" s="59">
        <v>0</v>
      </c>
      <c r="W27" s="161">
        <f t="shared" si="14"/>
        <v>0</v>
      </c>
      <c r="X27" s="161">
        <f t="shared" si="15"/>
        <v>0</v>
      </c>
    </row>
    <row r="28" spans="1:24" ht="12.75">
      <c r="A28" s="5">
        <v>20</v>
      </c>
      <c r="C28" s="159">
        <v>0</v>
      </c>
      <c r="D28" s="59">
        <v>0</v>
      </c>
      <c r="E28" s="161">
        <f t="shared" si="8"/>
        <v>0</v>
      </c>
      <c r="F28" s="159">
        <v>0</v>
      </c>
      <c r="G28" s="59">
        <v>0</v>
      </c>
      <c r="H28" s="161">
        <f t="shared" si="9"/>
        <v>0</v>
      </c>
      <c r="I28" s="159">
        <v>0</v>
      </c>
      <c r="J28" s="59">
        <v>0</v>
      </c>
      <c r="K28" s="161">
        <f t="shared" si="10"/>
        <v>0</v>
      </c>
      <c r="L28" s="159">
        <v>0</v>
      </c>
      <c r="M28" s="59">
        <v>0</v>
      </c>
      <c r="N28" s="161">
        <f t="shared" si="11"/>
        <v>0</v>
      </c>
      <c r="O28" s="159">
        <v>0</v>
      </c>
      <c r="P28" s="59">
        <v>0</v>
      </c>
      <c r="Q28" s="161">
        <f t="shared" si="12"/>
        <v>0</v>
      </c>
      <c r="R28" s="159">
        <v>0</v>
      </c>
      <c r="S28" s="59">
        <v>0</v>
      </c>
      <c r="T28" s="161">
        <f t="shared" si="13"/>
        <v>0</v>
      </c>
      <c r="U28" s="159">
        <v>0</v>
      </c>
      <c r="V28" s="59">
        <v>0</v>
      </c>
      <c r="W28" s="161">
        <f t="shared" si="14"/>
        <v>0</v>
      </c>
      <c r="X28" s="161">
        <f t="shared" si="15"/>
        <v>0</v>
      </c>
    </row>
    <row r="29" spans="1:24" ht="12.75">
      <c r="A29" s="5">
        <v>21</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159">
        <v>0</v>
      </c>
      <c r="P29" s="59">
        <v>0</v>
      </c>
      <c r="Q29" s="161">
        <f t="shared" si="12"/>
        <v>0</v>
      </c>
      <c r="R29" s="159">
        <v>0</v>
      </c>
      <c r="S29" s="59">
        <v>0</v>
      </c>
      <c r="T29" s="161">
        <f t="shared" si="13"/>
        <v>0</v>
      </c>
      <c r="U29" s="159">
        <v>0</v>
      </c>
      <c r="V29" s="59">
        <v>0</v>
      </c>
      <c r="W29" s="161">
        <f t="shared" si="14"/>
        <v>0</v>
      </c>
      <c r="X29" s="161">
        <f t="shared" si="15"/>
        <v>0</v>
      </c>
    </row>
    <row r="30" spans="1:24" ht="12.75">
      <c r="A30" s="5">
        <v>22</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159">
        <v>0</v>
      </c>
      <c r="P30" s="59">
        <v>0</v>
      </c>
      <c r="Q30" s="161">
        <f t="shared" si="12"/>
        <v>0</v>
      </c>
      <c r="R30" s="159">
        <v>0</v>
      </c>
      <c r="S30" s="59">
        <v>0</v>
      </c>
      <c r="T30" s="161">
        <f t="shared" si="13"/>
        <v>0</v>
      </c>
      <c r="U30" s="159">
        <v>0</v>
      </c>
      <c r="V30" s="59">
        <v>0</v>
      </c>
      <c r="W30" s="161">
        <f t="shared" si="14"/>
        <v>0</v>
      </c>
      <c r="X30" s="161">
        <f t="shared" si="15"/>
        <v>0</v>
      </c>
    </row>
    <row r="31" spans="1:24" ht="12.75">
      <c r="A31" s="5">
        <v>23</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159">
        <v>0</v>
      </c>
      <c r="P31" s="59">
        <v>0</v>
      </c>
      <c r="Q31" s="161">
        <f t="shared" si="12"/>
        <v>0</v>
      </c>
      <c r="R31" s="159">
        <v>0</v>
      </c>
      <c r="S31" s="59">
        <v>0</v>
      </c>
      <c r="T31" s="161">
        <f t="shared" si="13"/>
        <v>0</v>
      </c>
      <c r="U31" s="159">
        <v>0</v>
      </c>
      <c r="V31" s="59">
        <v>0</v>
      </c>
      <c r="W31" s="161">
        <f t="shared" si="14"/>
        <v>0</v>
      </c>
      <c r="X31" s="161">
        <f t="shared" si="15"/>
        <v>0</v>
      </c>
    </row>
    <row r="32" spans="1:24" ht="12.75">
      <c r="A32" s="5">
        <v>24</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159">
        <v>0</v>
      </c>
      <c r="P32" s="59">
        <v>0</v>
      </c>
      <c r="Q32" s="161">
        <f t="shared" si="12"/>
        <v>0</v>
      </c>
      <c r="R32" s="159">
        <v>0</v>
      </c>
      <c r="S32" s="59">
        <v>0</v>
      </c>
      <c r="T32" s="161">
        <f t="shared" si="13"/>
        <v>0</v>
      </c>
      <c r="U32" s="159">
        <v>0</v>
      </c>
      <c r="V32" s="59">
        <v>0</v>
      </c>
      <c r="W32" s="161">
        <f t="shared" si="14"/>
        <v>0</v>
      </c>
      <c r="X32" s="161">
        <f t="shared" si="15"/>
        <v>0</v>
      </c>
    </row>
    <row r="33" spans="1:24" ht="12.75">
      <c r="A33" s="5">
        <v>25</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159">
        <v>0</v>
      </c>
      <c r="P33" s="59">
        <v>0</v>
      </c>
      <c r="Q33" s="161">
        <f t="shared" si="12"/>
        <v>0</v>
      </c>
      <c r="R33" s="159">
        <v>0</v>
      </c>
      <c r="S33" s="59">
        <v>0</v>
      </c>
      <c r="T33" s="161">
        <f t="shared" si="13"/>
        <v>0</v>
      </c>
      <c r="U33" s="159">
        <v>0</v>
      </c>
      <c r="V33" s="59">
        <v>0</v>
      </c>
      <c r="W33" s="161">
        <f t="shared" si="14"/>
        <v>0</v>
      </c>
      <c r="X33" s="161">
        <f t="shared" si="15"/>
        <v>0</v>
      </c>
    </row>
    <row r="34" spans="1:24" ht="12.75">
      <c r="A34" s="5">
        <v>26</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159">
        <v>0</v>
      </c>
      <c r="P34" s="59">
        <v>0</v>
      </c>
      <c r="Q34" s="161">
        <f t="shared" si="12"/>
        <v>0</v>
      </c>
      <c r="R34" s="159">
        <v>0</v>
      </c>
      <c r="S34" s="59">
        <v>0</v>
      </c>
      <c r="T34" s="161">
        <f t="shared" si="13"/>
        <v>0</v>
      </c>
      <c r="U34" s="159">
        <v>0</v>
      </c>
      <c r="V34" s="59">
        <v>0</v>
      </c>
      <c r="W34" s="161">
        <f t="shared" si="14"/>
        <v>0</v>
      </c>
      <c r="X34" s="161">
        <f t="shared" si="15"/>
        <v>0</v>
      </c>
    </row>
    <row r="35" spans="1:24" ht="12.75">
      <c r="A35" s="9">
        <v>27</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159">
        <v>0</v>
      </c>
      <c r="P35" s="59">
        <v>0</v>
      </c>
      <c r="Q35" s="161">
        <f t="shared" si="12"/>
        <v>0</v>
      </c>
      <c r="R35" s="159">
        <v>0</v>
      </c>
      <c r="S35" s="59">
        <v>0</v>
      </c>
      <c r="T35" s="161">
        <f t="shared" si="13"/>
        <v>0</v>
      </c>
      <c r="U35" s="159">
        <v>0</v>
      </c>
      <c r="V35" s="59">
        <v>0</v>
      </c>
      <c r="W35" s="161">
        <f t="shared" si="14"/>
        <v>0</v>
      </c>
      <c r="X35" s="161">
        <f t="shared" si="15"/>
        <v>0</v>
      </c>
    </row>
    <row r="36" spans="1:24" ht="12.75">
      <c r="A36" s="5">
        <v>28</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159">
        <v>0</v>
      </c>
      <c r="P36" s="59">
        <v>0</v>
      </c>
      <c r="Q36" s="161">
        <f t="shared" si="12"/>
        <v>0</v>
      </c>
      <c r="R36" s="159">
        <v>0</v>
      </c>
      <c r="S36" s="59">
        <v>0</v>
      </c>
      <c r="T36" s="161">
        <f t="shared" si="13"/>
        <v>0</v>
      </c>
      <c r="U36" s="159">
        <v>0</v>
      </c>
      <c r="V36" s="59">
        <v>0</v>
      </c>
      <c r="W36" s="161">
        <f t="shared" si="14"/>
        <v>0</v>
      </c>
      <c r="X36" s="161">
        <f t="shared" si="15"/>
        <v>0</v>
      </c>
    </row>
    <row r="37" spans="1:24" ht="12.75">
      <c r="A37" s="5">
        <v>29</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159">
        <v>0</v>
      </c>
      <c r="P37" s="59">
        <v>0</v>
      </c>
      <c r="Q37" s="161">
        <f t="shared" si="12"/>
        <v>0</v>
      </c>
      <c r="R37" s="159">
        <v>0</v>
      </c>
      <c r="S37" s="59">
        <v>0</v>
      </c>
      <c r="T37" s="161">
        <f t="shared" si="13"/>
        <v>0</v>
      </c>
      <c r="U37" s="159">
        <v>0</v>
      </c>
      <c r="V37" s="59">
        <v>0</v>
      </c>
      <c r="W37" s="161">
        <f t="shared" si="14"/>
        <v>0</v>
      </c>
      <c r="X37" s="161">
        <f t="shared" si="15"/>
        <v>0</v>
      </c>
    </row>
    <row r="38" spans="1:24" ht="12.75">
      <c r="A38" s="50">
        <v>30</v>
      </c>
      <c r="B38" s="57"/>
      <c r="C38" s="160">
        <v>0</v>
      </c>
      <c r="D38" s="60">
        <v>0</v>
      </c>
      <c r="E38" s="161">
        <f t="shared" si="8"/>
        <v>0</v>
      </c>
      <c r="F38" s="160">
        <v>0</v>
      </c>
      <c r="G38" s="60">
        <v>0</v>
      </c>
      <c r="H38" s="161">
        <f t="shared" si="9"/>
        <v>0</v>
      </c>
      <c r="I38" s="160">
        <v>0</v>
      </c>
      <c r="J38" s="60">
        <v>0</v>
      </c>
      <c r="K38" s="161">
        <f t="shared" si="10"/>
        <v>0</v>
      </c>
      <c r="L38" s="160">
        <v>0</v>
      </c>
      <c r="M38" s="60">
        <v>0</v>
      </c>
      <c r="N38" s="161">
        <f t="shared" si="11"/>
        <v>0</v>
      </c>
      <c r="O38" s="160">
        <v>0</v>
      </c>
      <c r="P38" s="60">
        <v>0</v>
      </c>
      <c r="Q38" s="161">
        <f t="shared" si="12"/>
        <v>0</v>
      </c>
      <c r="R38" s="160">
        <v>0</v>
      </c>
      <c r="S38" s="60">
        <v>0</v>
      </c>
      <c r="T38" s="161">
        <f t="shared" si="13"/>
        <v>0</v>
      </c>
      <c r="U38" s="160">
        <v>0</v>
      </c>
      <c r="V38" s="60">
        <v>0</v>
      </c>
      <c r="W38" s="161">
        <f t="shared" si="14"/>
        <v>0</v>
      </c>
      <c r="X38" s="161">
        <f t="shared" si="15"/>
        <v>0</v>
      </c>
    </row>
    <row r="39" spans="2:24" ht="12.75">
      <c r="B39" s="4" t="s">
        <v>121</v>
      </c>
      <c r="D39" s="8"/>
      <c r="E39" s="39">
        <f>SUM(E9:E38)</f>
        <v>0</v>
      </c>
      <c r="G39" s="8"/>
      <c r="H39" s="39">
        <f>SUM(H9:H38)</f>
        <v>0</v>
      </c>
      <c r="J39" s="8"/>
      <c r="K39" s="39">
        <f>SUM(K9:K38)</f>
        <v>0</v>
      </c>
      <c r="M39" s="8"/>
      <c r="N39" s="39">
        <f>SUM(N9:N38)</f>
        <v>0</v>
      </c>
      <c r="P39" s="8"/>
      <c r="Q39" s="39">
        <f>SUM(Q9:Q38)</f>
        <v>0</v>
      </c>
      <c r="S39" s="8"/>
      <c r="T39" s="39">
        <f>SUM(T9:T38)</f>
        <v>0</v>
      </c>
      <c r="V39" s="8"/>
      <c r="W39" s="39">
        <f>SUM(W9:W38)</f>
        <v>0</v>
      </c>
      <c r="X39" s="39">
        <f t="shared" si="15"/>
        <v>0</v>
      </c>
    </row>
    <row r="40" spans="2:7" ht="12.75">
      <c r="B40" s="8" t="str">
        <f>+SUMMARY!$B$2</f>
        <v>**</v>
      </c>
      <c r="D40" s="8"/>
      <c r="E40" s="8"/>
      <c r="F40" s="8"/>
      <c r="G40" s="8"/>
    </row>
    <row r="41" spans="2:7" ht="12.75">
      <c r="B41" s="8" t="str">
        <f>+SUMMARY!$B$3</f>
        <v>**</v>
      </c>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6" ht="12.75">
      <c r="D96" s="8"/>
      <c r="E96" s="8"/>
      <c r="F96" s="8"/>
    </row>
    <row r="97" spans="4:6" ht="12.75">
      <c r="D97" s="8"/>
      <c r="E97" s="8"/>
      <c r="F97" s="8"/>
    </row>
    <row r="98" spans="4:6" ht="12.75">
      <c r="D98" s="8"/>
      <c r="E98" s="8"/>
      <c r="F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sheetData>
  <printOptions/>
  <pageMargins left="0.25" right="0.25" top="0.69" bottom="0.25" header="0.25" footer="0.25"/>
  <pageSetup blackAndWhite="1" horizontalDpi="300" verticalDpi="300" orientation="landscape" scale="90" r:id="rId2"/>
  <headerFooter alignWithMargins="0">
    <oddHeader>&amp;L&amp;24&amp;USUMMARY OF MATERIALS AND SUPPLIES</oddHeader>
    <oddFooter>&amp;CPage &amp;P</oddFooter>
  </headerFooter>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Z91"/>
  <sheetViews>
    <sheetView workbookViewId="0" topLeftCell="A1">
      <selection activeCell="A1" sqref="A1"/>
    </sheetView>
  </sheetViews>
  <sheetFormatPr defaultColWidth="9.140625" defaultRowHeight="12.75"/>
  <cols>
    <col min="1" max="1" width="27.421875" style="0" customWidth="1"/>
    <col min="2" max="3" width="10.57421875" style="0" customWidth="1"/>
    <col min="4" max="5" width="9.8515625" style="0" customWidth="1"/>
    <col min="6" max="7" width="9.7109375" style="0" customWidth="1"/>
    <col min="8" max="8" width="10.57421875" style="0" customWidth="1"/>
    <col min="9" max="9" width="11.57421875" style="0" customWidth="1"/>
    <col min="11" max="11" width="7.57421875" style="0" customWidth="1"/>
    <col min="12" max="12" width="5.28125" style="0" customWidth="1"/>
  </cols>
  <sheetData>
    <row r="1" spans="1:26" ht="25.5">
      <c r="A1" s="131" t="s">
        <v>122</v>
      </c>
      <c r="B1" s="8"/>
      <c r="C1" s="8"/>
      <c r="D1" s="7"/>
      <c r="E1" s="1"/>
      <c r="F1" s="1"/>
      <c r="G1" s="1"/>
      <c r="H1" s="1"/>
      <c r="I1" s="1"/>
      <c r="J1" s="1"/>
      <c r="K1" s="1"/>
      <c r="L1" s="1"/>
      <c r="M1" s="1"/>
      <c r="N1" s="1"/>
      <c r="O1" s="1"/>
      <c r="P1" s="1"/>
      <c r="Q1" s="1"/>
      <c r="R1" s="1"/>
      <c r="S1" s="1"/>
      <c r="T1" s="1"/>
      <c r="U1" s="20"/>
      <c r="V1" s="1"/>
      <c r="W1" s="1"/>
      <c r="X1" s="1"/>
      <c r="Y1" s="1"/>
      <c r="Z1" s="1"/>
    </row>
    <row r="2" spans="3:26" ht="12.75">
      <c r="C2" s="1"/>
      <c r="D2" s="1"/>
      <c r="E2" s="1"/>
      <c r="F2" s="1"/>
      <c r="G2" s="1"/>
      <c r="H2" s="1"/>
      <c r="I2" s="1"/>
      <c r="J2" s="1"/>
      <c r="K2" s="1"/>
      <c r="L2" s="23"/>
      <c r="M2" s="1"/>
      <c r="N2" s="1"/>
      <c r="O2" s="1"/>
      <c r="P2" s="1"/>
      <c r="Q2" s="1"/>
      <c r="R2" s="1"/>
      <c r="S2" s="1"/>
      <c r="T2" s="1"/>
      <c r="U2" s="23"/>
      <c r="V2" s="1"/>
      <c r="W2" s="1"/>
      <c r="X2" s="1"/>
      <c r="Y2" s="1"/>
      <c r="Z2" s="1"/>
    </row>
    <row r="3" spans="3:26" ht="12.75">
      <c r="C3" s="1"/>
      <c r="D3" s="1"/>
      <c r="E3" s="1"/>
      <c r="F3" s="1"/>
      <c r="G3" s="1"/>
      <c r="H3" s="1"/>
      <c r="I3" s="1"/>
      <c r="J3" s="1"/>
      <c r="K3" s="1"/>
      <c r="L3" s="23"/>
      <c r="M3" s="1"/>
      <c r="N3" s="1"/>
      <c r="O3" s="1"/>
      <c r="P3" s="1"/>
      <c r="Q3" s="1"/>
      <c r="R3" s="1"/>
      <c r="S3" s="1"/>
      <c r="T3" s="1"/>
      <c r="U3" s="23"/>
      <c r="V3" s="1"/>
      <c r="W3" s="1"/>
      <c r="X3" s="1"/>
      <c r="Y3" s="1"/>
      <c r="Z3" s="1"/>
    </row>
    <row r="4" spans="3:26" ht="12.75">
      <c r="C4" s="1"/>
      <c r="D4" s="1"/>
      <c r="E4" s="1"/>
      <c r="F4" s="1"/>
      <c r="G4" s="1"/>
      <c r="H4" s="1"/>
      <c r="I4" s="1"/>
      <c r="J4" s="1"/>
      <c r="K4" s="1"/>
      <c r="L4" s="23"/>
      <c r="M4" s="1"/>
      <c r="N4" s="1"/>
      <c r="O4" s="1"/>
      <c r="P4" s="1"/>
      <c r="Q4" s="1"/>
      <c r="R4" s="1"/>
      <c r="S4" s="1"/>
      <c r="T4" s="1"/>
      <c r="U4" s="23"/>
      <c r="V4" s="1"/>
      <c r="W4" s="1"/>
      <c r="X4" s="1"/>
      <c r="Y4" s="1"/>
      <c r="Z4" s="1"/>
    </row>
    <row r="5" spans="3:26" ht="12.75">
      <c r="C5" s="1"/>
      <c r="D5" s="1"/>
      <c r="E5" s="1"/>
      <c r="F5" s="1"/>
      <c r="G5" s="1"/>
      <c r="H5" s="1"/>
      <c r="I5" s="1"/>
      <c r="J5" s="1"/>
      <c r="K5" s="1"/>
      <c r="L5" s="23"/>
      <c r="M5" s="1"/>
      <c r="N5" s="1"/>
      <c r="O5" s="1"/>
      <c r="P5" s="1"/>
      <c r="Q5" s="1"/>
      <c r="R5" s="1"/>
      <c r="S5" s="1"/>
      <c r="T5" s="1"/>
      <c r="U5" s="23"/>
      <c r="V5" s="1"/>
      <c r="W5" s="1"/>
      <c r="X5" s="1"/>
      <c r="Y5" s="1"/>
      <c r="Z5" s="1"/>
    </row>
    <row r="6" spans="3:26" ht="12.75">
      <c r="C6" s="1"/>
      <c r="D6" s="1"/>
      <c r="E6" s="1"/>
      <c r="F6" s="1"/>
      <c r="G6" s="1"/>
      <c r="H6" s="1"/>
      <c r="I6" s="1"/>
      <c r="J6" s="1"/>
      <c r="K6" s="1"/>
      <c r="L6" s="23"/>
      <c r="M6" s="1"/>
      <c r="N6" s="1"/>
      <c r="O6" s="1"/>
      <c r="P6" s="1"/>
      <c r="Q6" s="1"/>
      <c r="R6" s="1"/>
      <c r="S6" s="1"/>
      <c r="T6" s="1"/>
      <c r="U6" s="23"/>
      <c r="V6" s="1"/>
      <c r="W6" s="1"/>
      <c r="X6" s="1"/>
      <c r="Y6" s="1"/>
      <c r="Z6" s="1"/>
    </row>
    <row r="7" spans="1:26" ht="12.75">
      <c r="A7" s="84" t="s">
        <v>123</v>
      </c>
      <c r="B7" s="50" t="s">
        <v>109</v>
      </c>
      <c r="C7" s="50" t="s">
        <v>110</v>
      </c>
      <c r="D7" s="50" t="s">
        <v>111</v>
      </c>
      <c r="E7" s="50" t="s">
        <v>112</v>
      </c>
      <c r="F7" s="50" t="s">
        <v>113</v>
      </c>
      <c r="G7" s="50" t="s">
        <v>114</v>
      </c>
      <c r="H7" s="50" t="s">
        <v>115</v>
      </c>
      <c r="I7" s="50" t="s">
        <v>9</v>
      </c>
      <c r="J7" s="1"/>
      <c r="K7" s="1"/>
      <c r="L7" s="1"/>
      <c r="M7" s="1"/>
      <c r="N7" s="1"/>
      <c r="O7" s="1"/>
      <c r="P7" s="1"/>
      <c r="Q7" s="1"/>
      <c r="R7" s="1"/>
      <c r="S7" s="1"/>
      <c r="T7" s="1"/>
      <c r="U7" s="1"/>
      <c r="V7" s="1"/>
      <c r="W7" s="1"/>
      <c r="X7" s="1"/>
      <c r="Y7" s="1"/>
      <c r="Z7" s="1"/>
    </row>
    <row r="8" spans="1:26" ht="12.75">
      <c r="A8" s="11" t="s">
        <v>124</v>
      </c>
      <c r="B8" s="117">
        <v>1</v>
      </c>
      <c r="C8" s="117">
        <v>1</v>
      </c>
      <c r="D8" s="117">
        <v>1</v>
      </c>
      <c r="E8" s="117">
        <v>1</v>
      </c>
      <c r="F8" s="117">
        <v>1</v>
      </c>
      <c r="G8" s="117">
        <v>1</v>
      </c>
      <c r="H8" s="114">
        <v>1</v>
      </c>
      <c r="I8" s="4"/>
      <c r="J8" s="23"/>
      <c r="K8" s="1"/>
      <c r="L8" s="23"/>
      <c r="M8" s="23"/>
      <c r="N8" s="23"/>
      <c r="O8" s="1"/>
      <c r="P8" s="23"/>
      <c r="Q8" s="23"/>
      <c r="R8" s="23"/>
      <c r="S8" s="1"/>
      <c r="T8" s="23"/>
      <c r="U8" s="23"/>
      <c r="V8" s="23"/>
      <c r="W8" s="1"/>
      <c r="X8" s="1"/>
      <c r="Y8" s="1"/>
      <c r="Z8" s="1"/>
    </row>
    <row r="9" spans="1:26" ht="12.75">
      <c r="A9" s="20" t="s">
        <v>125</v>
      </c>
      <c r="B9" s="118"/>
      <c r="C9" s="118"/>
      <c r="D9" s="118"/>
      <c r="E9" s="118"/>
      <c r="F9" s="118"/>
      <c r="G9" s="118"/>
      <c r="H9" s="115"/>
      <c r="I9" s="1"/>
      <c r="J9" s="4"/>
      <c r="K9" s="1"/>
      <c r="L9" s="1"/>
      <c r="M9" s="4"/>
      <c r="N9" s="4"/>
      <c r="O9" s="1"/>
      <c r="P9" s="1"/>
      <c r="Q9" s="4"/>
      <c r="R9" s="4"/>
      <c r="S9" s="1"/>
      <c r="T9" s="1"/>
      <c r="U9" s="4"/>
      <c r="V9" s="4"/>
      <c r="W9" s="1"/>
      <c r="X9" s="1"/>
      <c r="Y9" s="4"/>
      <c r="Z9" s="4"/>
    </row>
    <row r="10" spans="1:26" ht="12.75">
      <c r="A10" s="20" t="s">
        <v>126</v>
      </c>
      <c r="B10" s="53"/>
      <c r="C10" s="53"/>
      <c r="D10" s="53"/>
      <c r="E10" s="53"/>
      <c r="F10" s="53"/>
      <c r="G10" s="53"/>
      <c r="H10" s="65"/>
      <c r="I10" s="5"/>
      <c r="J10" s="5"/>
      <c r="K10" s="5"/>
      <c r="L10" s="2"/>
      <c r="M10" s="2"/>
      <c r="N10" s="2"/>
      <c r="O10" s="1"/>
      <c r="P10" s="2"/>
      <c r="Q10" s="2"/>
      <c r="R10" s="2"/>
      <c r="S10" s="1"/>
      <c r="T10" s="2"/>
      <c r="U10" s="2"/>
      <c r="V10" s="2"/>
      <c r="W10" s="1"/>
      <c r="X10" s="2"/>
      <c r="Y10" s="2"/>
      <c r="Z10" s="2"/>
    </row>
    <row r="11" spans="1:26" ht="12.75">
      <c r="A11" s="20" t="s">
        <v>127</v>
      </c>
      <c r="B11" s="43">
        <v>0</v>
      </c>
      <c r="C11" s="43">
        <v>0</v>
      </c>
      <c r="D11" s="43">
        <v>0</v>
      </c>
      <c r="E11" s="43">
        <v>0</v>
      </c>
      <c r="F11" s="43">
        <v>0</v>
      </c>
      <c r="G11" s="43">
        <v>0</v>
      </c>
      <c r="H11" s="162">
        <v>0</v>
      </c>
      <c r="I11" s="40"/>
      <c r="J11" s="1"/>
      <c r="K11" s="1"/>
      <c r="L11" s="1"/>
      <c r="M11" s="1"/>
      <c r="N11" s="1"/>
      <c r="O11" s="1"/>
      <c r="P11" s="1"/>
      <c r="Q11" s="1"/>
      <c r="R11" s="1"/>
      <c r="S11" s="1"/>
      <c r="T11" s="1"/>
      <c r="U11" s="1"/>
      <c r="V11" s="1"/>
      <c r="W11" s="1"/>
      <c r="X11" s="1"/>
      <c r="Y11" s="1"/>
      <c r="Z11" s="1"/>
    </row>
    <row r="12" spans="1:26" ht="12.75">
      <c r="A12" s="20" t="s">
        <v>128</v>
      </c>
      <c r="B12" s="152">
        <v>0</v>
      </c>
      <c r="C12" s="152">
        <v>0</v>
      </c>
      <c r="D12" s="152">
        <v>0</v>
      </c>
      <c r="E12" s="152">
        <v>0</v>
      </c>
      <c r="F12" s="152">
        <v>0</v>
      </c>
      <c r="G12" s="152">
        <v>0</v>
      </c>
      <c r="H12" s="163">
        <v>0</v>
      </c>
      <c r="I12" s="40"/>
      <c r="J12" s="1"/>
      <c r="K12" s="1"/>
      <c r="L12" s="1"/>
      <c r="M12" s="1"/>
      <c r="N12" s="1"/>
      <c r="O12" s="1"/>
      <c r="P12" s="1"/>
      <c r="Q12" s="1"/>
      <c r="R12" s="1"/>
      <c r="S12" s="1"/>
      <c r="T12" s="1"/>
      <c r="U12" s="1"/>
      <c r="V12" s="1"/>
      <c r="W12" s="1"/>
      <c r="X12" s="1"/>
      <c r="Y12" s="1"/>
      <c r="Z12" s="1"/>
    </row>
    <row r="13" spans="1:26" ht="12.75">
      <c r="A13" s="20" t="s">
        <v>129</v>
      </c>
      <c r="B13" s="152">
        <v>0</v>
      </c>
      <c r="C13" s="152">
        <v>0</v>
      </c>
      <c r="D13" s="152">
        <v>0</v>
      </c>
      <c r="E13" s="152">
        <v>0</v>
      </c>
      <c r="F13" s="152">
        <v>0</v>
      </c>
      <c r="G13" s="152">
        <v>0</v>
      </c>
      <c r="H13" s="163">
        <v>0</v>
      </c>
      <c r="I13" s="40"/>
      <c r="J13" s="1"/>
      <c r="K13" s="1"/>
      <c r="L13" s="1"/>
      <c r="M13" s="1"/>
      <c r="N13" s="1"/>
      <c r="O13" s="1"/>
      <c r="P13" s="1"/>
      <c r="Q13" s="1"/>
      <c r="R13" s="1"/>
      <c r="S13" s="1"/>
      <c r="T13" s="1"/>
      <c r="U13" s="1"/>
      <c r="V13" s="1"/>
      <c r="W13" s="1"/>
      <c r="X13" s="1"/>
      <c r="Y13" s="1"/>
      <c r="Z13" s="1"/>
    </row>
    <row r="14" spans="1:26" ht="12.75">
      <c r="A14" s="20" t="s">
        <v>130</v>
      </c>
      <c r="B14" s="152">
        <v>0</v>
      </c>
      <c r="C14" s="152">
        <v>0</v>
      </c>
      <c r="D14" s="152">
        <v>0</v>
      </c>
      <c r="E14" s="152">
        <v>0</v>
      </c>
      <c r="F14" s="152">
        <v>0</v>
      </c>
      <c r="G14" s="152">
        <v>0</v>
      </c>
      <c r="H14" s="163">
        <v>0</v>
      </c>
      <c r="I14" s="40"/>
      <c r="J14" s="1"/>
      <c r="K14" s="1"/>
      <c r="L14" s="1"/>
      <c r="M14" s="1"/>
      <c r="N14" s="1"/>
      <c r="O14" s="1"/>
      <c r="P14" s="1"/>
      <c r="Q14" s="1"/>
      <c r="R14" s="1"/>
      <c r="S14" s="1"/>
      <c r="T14" s="1"/>
      <c r="U14" s="1"/>
      <c r="V14" s="1"/>
      <c r="W14" s="1"/>
      <c r="X14" s="1"/>
      <c r="Y14" s="1"/>
      <c r="Z14" s="1"/>
    </row>
    <row r="15" spans="1:26" ht="12.75">
      <c r="A15" s="11" t="s">
        <v>131</v>
      </c>
      <c r="B15" s="152">
        <v>0</v>
      </c>
      <c r="C15" s="152">
        <v>0</v>
      </c>
      <c r="D15" s="152">
        <v>0</v>
      </c>
      <c r="E15" s="152">
        <v>0</v>
      </c>
      <c r="F15" s="152">
        <v>0</v>
      </c>
      <c r="G15" s="152">
        <v>0</v>
      </c>
      <c r="H15" s="163">
        <v>0</v>
      </c>
      <c r="I15" s="40"/>
      <c r="J15" s="1"/>
      <c r="K15" s="1"/>
      <c r="L15" s="1"/>
      <c r="M15" s="1"/>
      <c r="N15" s="1"/>
      <c r="O15" s="1"/>
      <c r="P15" s="1"/>
      <c r="Q15" s="1"/>
      <c r="R15" s="1"/>
      <c r="S15" s="1"/>
      <c r="T15" s="1"/>
      <c r="U15" s="1"/>
      <c r="V15" s="1"/>
      <c r="W15" s="1"/>
      <c r="X15" s="1"/>
      <c r="Y15" s="1"/>
      <c r="Z15" s="1"/>
    </row>
    <row r="16" spans="1:26" ht="12.75">
      <c r="A16" s="11" t="s">
        <v>132</v>
      </c>
      <c r="B16" s="158">
        <v>0</v>
      </c>
      <c r="C16" s="158">
        <v>0</v>
      </c>
      <c r="D16" s="158">
        <v>0</v>
      </c>
      <c r="E16" s="158">
        <v>0</v>
      </c>
      <c r="F16" s="158">
        <v>0</v>
      </c>
      <c r="G16" s="158">
        <v>0</v>
      </c>
      <c r="H16" s="165">
        <v>0</v>
      </c>
      <c r="I16" s="4"/>
      <c r="J16" s="4"/>
      <c r="K16" s="4"/>
      <c r="L16" s="4"/>
      <c r="M16" s="4"/>
      <c r="N16" s="4"/>
      <c r="O16" s="1"/>
      <c r="P16" s="1"/>
      <c r="Q16" s="1"/>
      <c r="R16" s="1"/>
      <c r="S16" s="1"/>
      <c r="T16" s="1"/>
      <c r="U16" s="1"/>
      <c r="V16" s="1"/>
      <c r="W16" s="1"/>
      <c r="X16" s="1"/>
      <c r="Y16" s="1"/>
      <c r="Z16" s="1"/>
    </row>
    <row r="17" spans="1:26" ht="12.75">
      <c r="A17" s="20" t="s">
        <v>133</v>
      </c>
      <c r="B17" s="43">
        <f>SUM(B11:B15)</f>
        <v>0</v>
      </c>
      <c r="C17" s="43">
        <f aca="true" t="shared" si="0" ref="C17:H17">SUM(C11:C15)</f>
        <v>0</v>
      </c>
      <c r="D17" s="43">
        <f t="shared" si="0"/>
        <v>0</v>
      </c>
      <c r="E17" s="43">
        <f t="shared" si="0"/>
        <v>0</v>
      </c>
      <c r="F17" s="43">
        <f t="shared" si="0"/>
        <v>0</v>
      </c>
      <c r="G17" s="43">
        <f t="shared" si="0"/>
        <v>0</v>
      </c>
      <c r="H17" s="162">
        <f t="shared" si="0"/>
        <v>0</v>
      </c>
      <c r="I17" s="40"/>
      <c r="J17" s="1"/>
      <c r="K17" s="1"/>
      <c r="L17" s="1"/>
      <c r="M17" s="1"/>
      <c r="N17" s="1"/>
      <c r="O17" s="1"/>
      <c r="P17" s="1"/>
      <c r="Q17" s="1"/>
      <c r="R17" s="1"/>
      <c r="S17" s="1"/>
      <c r="T17" s="1"/>
      <c r="U17" s="1"/>
      <c r="V17" s="1"/>
      <c r="W17" s="1"/>
      <c r="X17" s="1"/>
      <c r="Y17" s="1"/>
      <c r="Z17" s="1"/>
    </row>
    <row r="18" spans="1:26" ht="12.75">
      <c r="A18" s="84" t="s">
        <v>134</v>
      </c>
      <c r="B18" s="158">
        <v>0</v>
      </c>
      <c r="C18" s="158">
        <v>0</v>
      </c>
      <c r="D18" s="158">
        <v>0</v>
      </c>
      <c r="E18" s="158">
        <v>0</v>
      </c>
      <c r="F18" s="158">
        <v>0</v>
      </c>
      <c r="G18" s="158">
        <v>0</v>
      </c>
      <c r="H18" s="165">
        <v>0</v>
      </c>
      <c r="I18" s="5"/>
      <c r="J18" s="1"/>
      <c r="K18" s="1"/>
      <c r="L18" s="1"/>
      <c r="M18" s="1"/>
      <c r="N18" s="1"/>
      <c r="O18" s="1"/>
      <c r="P18" s="1"/>
      <c r="Q18" s="1"/>
      <c r="R18" s="1"/>
      <c r="S18" s="1"/>
      <c r="T18" s="1"/>
      <c r="U18" s="1"/>
      <c r="V18" s="1"/>
      <c r="W18" s="1"/>
      <c r="X18" s="1"/>
      <c r="Y18" s="1"/>
      <c r="Z18" s="1"/>
    </row>
    <row r="19" spans="1:26" ht="12.75">
      <c r="A19" s="20" t="s">
        <v>135</v>
      </c>
      <c r="B19" s="26">
        <f>ROUND((+B18*B17),0)</f>
        <v>0</v>
      </c>
      <c r="C19" s="26">
        <f>ROUND((+C18*C17),0)</f>
        <v>0</v>
      </c>
      <c r="D19" s="26">
        <f>ROUND((+D18*D17),0)</f>
        <v>0</v>
      </c>
      <c r="E19" s="26">
        <f>ROUND((+E18*E17),0)</f>
        <v>0</v>
      </c>
      <c r="F19" s="26">
        <f>ROUND((+F18*F17),0)</f>
        <v>0</v>
      </c>
      <c r="G19" s="26">
        <f>ROUND((+G18*G17),2)</f>
        <v>0</v>
      </c>
      <c r="H19" s="26">
        <f>ROUND((+H18*H17),2)</f>
        <v>0</v>
      </c>
      <c r="I19" s="26">
        <f>SUM(B19:H19)</f>
        <v>0</v>
      </c>
      <c r="J19" s="1"/>
      <c r="K19" s="1"/>
      <c r="L19" s="1"/>
      <c r="M19" s="1"/>
      <c r="N19" s="1"/>
      <c r="O19" s="1"/>
      <c r="P19" s="1"/>
      <c r="Q19" s="1"/>
      <c r="R19" s="1"/>
      <c r="S19" s="1"/>
      <c r="T19" s="1"/>
      <c r="U19" s="1"/>
      <c r="V19" s="1"/>
      <c r="W19" s="1"/>
      <c r="X19" s="1"/>
      <c r="Y19" s="1"/>
      <c r="Z19" s="1"/>
    </row>
    <row r="20" spans="2:26" ht="12.75">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 r="A21" s="11" t="s">
        <v>124</v>
      </c>
      <c r="B21" s="112">
        <v>2</v>
      </c>
      <c r="C21" s="117">
        <v>2</v>
      </c>
      <c r="D21" s="113">
        <v>2</v>
      </c>
      <c r="E21" s="117">
        <v>2</v>
      </c>
      <c r="F21" s="113">
        <v>2</v>
      </c>
      <c r="G21" s="117">
        <v>2</v>
      </c>
      <c r="H21" s="114">
        <v>2</v>
      </c>
      <c r="I21" s="4"/>
      <c r="J21" s="1"/>
      <c r="K21" s="1"/>
      <c r="L21" s="1"/>
      <c r="M21" s="1"/>
      <c r="N21" s="1"/>
      <c r="O21" s="1"/>
      <c r="P21" s="1"/>
      <c r="Q21" s="1"/>
      <c r="R21" s="1"/>
      <c r="S21" s="1"/>
      <c r="T21" s="1"/>
      <c r="U21" s="1"/>
      <c r="V21" s="1"/>
      <c r="W21" s="1"/>
      <c r="X21" s="1"/>
      <c r="Y21" s="1"/>
      <c r="Z21" s="1"/>
    </row>
    <row r="22" spans="1:26" ht="12.75">
      <c r="A22" s="20" t="s">
        <v>125</v>
      </c>
      <c r="B22" s="111"/>
      <c r="C22" s="118"/>
      <c r="D22" s="7"/>
      <c r="E22" s="118"/>
      <c r="F22" s="7"/>
      <c r="G22" s="118"/>
      <c r="H22" s="115"/>
      <c r="I22" s="1"/>
      <c r="J22" s="1"/>
      <c r="K22" s="1"/>
      <c r="L22" s="1"/>
      <c r="M22" s="1"/>
      <c r="N22" s="1"/>
      <c r="O22" s="1"/>
      <c r="P22" s="1"/>
      <c r="Q22" s="1"/>
      <c r="R22" s="1"/>
      <c r="S22" s="1"/>
      <c r="T22" s="1"/>
      <c r="U22" s="1"/>
      <c r="V22" s="1"/>
      <c r="W22" s="1"/>
      <c r="X22" s="1"/>
      <c r="Y22" s="1"/>
      <c r="Z22" s="1"/>
    </row>
    <row r="23" spans="1:26" ht="12.75">
      <c r="A23" s="20" t="s">
        <v>126</v>
      </c>
      <c r="B23" s="34"/>
      <c r="C23" s="53"/>
      <c r="D23" s="10"/>
      <c r="E23" s="53"/>
      <c r="F23" s="10"/>
      <c r="G23" s="53"/>
      <c r="H23" s="65"/>
      <c r="I23" s="2" t="s">
        <v>136</v>
      </c>
      <c r="J23" s="1"/>
      <c r="K23" s="1"/>
      <c r="L23" s="1"/>
      <c r="M23" s="1"/>
      <c r="N23" s="1"/>
      <c r="O23" s="1"/>
      <c r="P23" s="1"/>
      <c r="Q23" s="1"/>
      <c r="R23" s="1"/>
      <c r="S23" s="1"/>
      <c r="T23" s="1"/>
      <c r="U23" s="1"/>
      <c r="V23" s="1"/>
      <c r="W23" s="1"/>
      <c r="X23" s="1"/>
      <c r="Y23" s="1"/>
      <c r="Z23" s="1"/>
    </row>
    <row r="24" spans="1:26" ht="12.75">
      <c r="A24" s="20" t="s">
        <v>127</v>
      </c>
      <c r="B24" s="43">
        <v>0</v>
      </c>
      <c r="C24" s="43">
        <v>0</v>
      </c>
      <c r="D24" s="43">
        <v>0</v>
      </c>
      <c r="E24" s="43">
        <v>0</v>
      </c>
      <c r="F24" s="43">
        <v>0</v>
      </c>
      <c r="G24" s="43">
        <v>0</v>
      </c>
      <c r="H24" s="162">
        <v>0</v>
      </c>
      <c r="I24" s="40"/>
      <c r="J24" s="1"/>
      <c r="K24" s="1"/>
      <c r="L24" s="1"/>
      <c r="M24" s="1"/>
      <c r="N24" s="1"/>
      <c r="O24" s="1"/>
      <c r="P24" s="1"/>
      <c r="Q24" s="1"/>
      <c r="R24" s="1"/>
      <c r="S24" s="1"/>
      <c r="T24" s="1"/>
      <c r="U24" s="1"/>
      <c r="V24" s="1"/>
      <c r="W24" s="1"/>
      <c r="X24" s="1"/>
      <c r="Y24" s="1"/>
      <c r="Z24" s="1"/>
    </row>
    <row r="25" spans="1:26" ht="12.75">
      <c r="A25" s="20" t="s">
        <v>128</v>
      </c>
      <c r="B25" s="152">
        <v>0</v>
      </c>
      <c r="C25" s="152">
        <v>0</v>
      </c>
      <c r="D25" s="152">
        <v>0</v>
      </c>
      <c r="E25" s="152">
        <v>0</v>
      </c>
      <c r="F25" s="152">
        <v>0</v>
      </c>
      <c r="G25" s="152">
        <v>0</v>
      </c>
      <c r="H25" s="163">
        <v>0</v>
      </c>
      <c r="I25" s="40"/>
      <c r="J25" s="1"/>
      <c r="K25" s="1"/>
      <c r="L25" s="1"/>
      <c r="M25" s="1"/>
      <c r="N25" s="1"/>
      <c r="O25" s="1"/>
      <c r="P25" s="1"/>
      <c r="Q25" s="1"/>
      <c r="R25" s="1"/>
      <c r="S25" s="1"/>
      <c r="T25" s="1"/>
      <c r="U25" s="1"/>
      <c r="V25" s="1"/>
      <c r="W25" s="1"/>
      <c r="X25" s="1"/>
      <c r="Y25" s="1"/>
      <c r="Z25" s="1"/>
    </row>
    <row r="26" spans="1:26" ht="12.75">
      <c r="A26" s="20" t="s">
        <v>129</v>
      </c>
      <c r="B26" s="152">
        <v>0</v>
      </c>
      <c r="C26" s="152">
        <v>0</v>
      </c>
      <c r="D26" s="152">
        <v>0</v>
      </c>
      <c r="E26" s="152">
        <v>0</v>
      </c>
      <c r="F26" s="152">
        <v>0</v>
      </c>
      <c r="G26" s="152">
        <v>0</v>
      </c>
      <c r="H26" s="163">
        <v>0</v>
      </c>
      <c r="I26" s="40"/>
      <c r="J26" s="1"/>
      <c r="K26" s="1"/>
      <c r="L26" s="1"/>
      <c r="M26" s="1"/>
      <c r="N26" s="1"/>
      <c r="O26" s="1"/>
      <c r="P26" s="1"/>
      <c r="Q26" s="1"/>
      <c r="R26" s="1"/>
      <c r="S26" s="1"/>
      <c r="T26" s="1"/>
      <c r="U26" s="1"/>
      <c r="V26" s="1"/>
      <c r="W26" s="1"/>
      <c r="X26" s="1"/>
      <c r="Y26" s="1"/>
      <c r="Z26" s="1"/>
    </row>
    <row r="27" spans="1:26" ht="12.75">
      <c r="A27" s="20" t="s">
        <v>130</v>
      </c>
      <c r="B27" s="152">
        <v>0</v>
      </c>
      <c r="C27" s="152">
        <v>0</v>
      </c>
      <c r="D27" s="152">
        <v>0</v>
      </c>
      <c r="E27" s="152">
        <v>0</v>
      </c>
      <c r="F27" s="152">
        <v>0</v>
      </c>
      <c r="G27" s="152">
        <v>0</v>
      </c>
      <c r="H27" s="163">
        <v>0</v>
      </c>
      <c r="I27" s="40"/>
      <c r="J27" s="1"/>
      <c r="K27" s="1"/>
      <c r="L27" s="1"/>
      <c r="M27" s="1"/>
      <c r="N27" s="1"/>
      <c r="O27" s="1"/>
      <c r="P27" s="1"/>
      <c r="Q27" s="1"/>
      <c r="R27" s="1"/>
      <c r="S27" s="1"/>
      <c r="T27" s="1"/>
      <c r="U27" s="1"/>
      <c r="V27" s="1"/>
      <c r="W27" s="1"/>
      <c r="X27" s="1"/>
      <c r="Y27" s="1"/>
      <c r="Z27" s="1"/>
    </row>
    <row r="28" spans="1:26" ht="12.75">
      <c r="A28" s="11" t="s">
        <v>131</v>
      </c>
      <c r="B28" s="152">
        <v>0</v>
      </c>
      <c r="C28" s="152">
        <v>0</v>
      </c>
      <c r="D28" s="152">
        <v>0</v>
      </c>
      <c r="E28" s="152">
        <v>0</v>
      </c>
      <c r="F28" s="152">
        <v>0</v>
      </c>
      <c r="G28" s="152">
        <v>0</v>
      </c>
      <c r="H28" s="163">
        <v>0</v>
      </c>
      <c r="I28" s="40"/>
      <c r="J28" s="1"/>
      <c r="K28" s="1"/>
      <c r="L28" s="1"/>
      <c r="M28" s="1"/>
      <c r="N28" s="1"/>
      <c r="O28" s="1"/>
      <c r="P28" s="1"/>
      <c r="Q28" s="1"/>
      <c r="R28" s="1"/>
      <c r="S28" s="1"/>
      <c r="T28" s="1"/>
      <c r="U28" s="1"/>
      <c r="V28" s="1"/>
      <c r="W28" s="1"/>
      <c r="X28" s="1"/>
      <c r="Y28" s="1"/>
      <c r="Z28" s="1"/>
    </row>
    <row r="29" spans="1:26" ht="12.75">
      <c r="A29" s="11" t="s">
        <v>132</v>
      </c>
      <c r="B29" s="158">
        <v>0</v>
      </c>
      <c r="C29" s="158">
        <v>0</v>
      </c>
      <c r="D29" s="158">
        <v>0</v>
      </c>
      <c r="E29" s="158">
        <v>0</v>
      </c>
      <c r="F29" s="158">
        <v>0</v>
      </c>
      <c r="G29" s="158">
        <v>0</v>
      </c>
      <c r="H29" s="165">
        <v>0</v>
      </c>
      <c r="I29" s="4"/>
      <c r="J29" s="1"/>
      <c r="K29" s="1"/>
      <c r="L29" s="1"/>
      <c r="M29" s="1"/>
      <c r="N29" s="1"/>
      <c r="O29" s="1"/>
      <c r="P29" s="1"/>
      <c r="Q29" s="1"/>
      <c r="R29" s="1"/>
      <c r="S29" s="1"/>
      <c r="T29" s="1"/>
      <c r="U29" s="1"/>
      <c r="V29" s="1"/>
      <c r="W29" s="1"/>
      <c r="X29" s="1"/>
      <c r="Y29" s="1"/>
      <c r="Z29" s="1"/>
    </row>
    <row r="30" spans="1:26" ht="12.75">
      <c r="A30" s="20" t="s">
        <v>133</v>
      </c>
      <c r="B30" s="43">
        <f>SUM(B24:B28)</f>
        <v>0</v>
      </c>
      <c r="C30" s="43">
        <f aca="true" t="shared" si="1" ref="C30:H30">SUM(C24:C28)</f>
        <v>0</v>
      </c>
      <c r="D30" s="43">
        <f t="shared" si="1"/>
        <v>0</v>
      </c>
      <c r="E30" s="43">
        <f t="shared" si="1"/>
        <v>0</v>
      </c>
      <c r="F30" s="43">
        <f t="shared" si="1"/>
        <v>0</v>
      </c>
      <c r="G30" s="43">
        <f t="shared" si="1"/>
        <v>0</v>
      </c>
      <c r="H30" s="162">
        <f t="shared" si="1"/>
        <v>0</v>
      </c>
      <c r="I30" s="40"/>
      <c r="J30" s="1"/>
      <c r="K30" s="1"/>
      <c r="L30" s="1"/>
      <c r="M30" s="1"/>
      <c r="N30" s="1"/>
      <c r="O30" s="1"/>
      <c r="P30" s="1"/>
      <c r="Q30" s="1"/>
      <c r="R30" s="1"/>
      <c r="S30" s="1"/>
      <c r="T30" s="1"/>
      <c r="U30" s="1"/>
      <c r="V30" s="1"/>
      <c r="W30" s="1"/>
      <c r="X30" s="1"/>
      <c r="Y30" s="1"/>
      <c r="Z30" s="1"/>
    </row>
    <row r="31" spans="1:26" ht="12.75">
      <c r="A31" s="84" t="s">
        <v>134</v>
      </c>
      <c r="B31" s="158">
        <v>0</v>
      </c>
      <c r="C31" s="158">
        <v>0</v>
      </c>
      <c r="D31" s="158">
        <v>0</v>
      </c>
      <c r="E31" s="158">
        <v>0</v>
      </c>
      <c r="F31" s="158">
        <v>0</v>
      </c>
      <c r="G31" s="158">
        <v>0</v>
      </c>
      <c r="H31" s="165">
        <v>0</v>
      </c>
      <c r="I31" s="5"/>
      <c r="J31" s="1"/>
      <c r="K31" s="1"/>
      <c r="L31" s="1"/>
      <c r="M31" s="1"/>
      <c r="N31" s="1"/>
      <c r="O31" s="1"/>
      <c r="P31" s="1"/>
      <c r="Q31" s="1"/>
      <c r="R31" s="1"/>
      <c r="S31" s="1"/>
      <c r="T31" s="1"/>
      <c r="U31" s="1"/>
      <c r="V31" s="1"/>
      <c r="W31" s="1"/>
      <c r="X31" s="1"/>
      <c r="Y31" s="1"/>
      <c r="Z31" s="1"/>
    </row>
    <row r="32" spans="1:26" ht="12.75">
      <c r="A32" s="20" t="s">
        <v>135</v>
      </c>
      <c r="B32" s="26">
        <f>ROUND((+B31*B30),0)</f>
        <v>0</v>
      </c>
      <c r="C32" s="26">
        <f>ROUND((+C31*C30),0)</f>
        <v>0</v>
      </c>
      <c r="D32" s="26">
        <f>ROUND((+D31*D30),0)</f>
        <v>0</v>
      </c>
      <c r="E32" s="26">
        <f>ROUND((+E31*E30),0)</f>
        <v>0</v>
      </c>
      <c r="F32" s="26">
        <f>ROUND((+F31*F30),0)</f>
        <v>0</v>
      </c>
      <c r="G32" s="26">
        <f>ROUND((+G31*G30),2)</f>
        <v>0</v>
      </c>
      <c r="H32" s="26">
        <f>ROUND((+H31*H30),2)</f>
        <v>0</v>
      </c>
      <c r="I32" s="26">
        <f>SUM(B32:H32)</f>
        <v>0</v>
      </c>
      <c r="J32" s="1"/>
      <c r="K32" s="1"/>
      <c r="L32" s="1"/>
      <c r="M32" s="1"/>
      <c r="N32" s="1"/>
      <c r="O32" s="1"/>
      <c r="P32" s="1"/>
      <c r="Q32" s="1"/>
      <c r="R32" s="1"/>
      <c r="S32" s="1"/>
      <c r="T32" s="1"/>
      <c r="U32" s="1"/>
      <c r="V32" s="1"/>
      <c r="W32" s="1"/>
      <c r="X32" s="1"/>
      <c r="Y32" s="1"/>
      <c r="Z32" s="1"/>
    </row>
    <row r="33" spans="1:26" ht="12.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 r="A34" s="11" t="s">
        <v>124</v>
      </c>
      <c r="B34" s="112">
        <v>3</v>
      </c>
      <c r="C34" s="117">
        <v>3</v>
      </c>
      <c r="D34" s="113">
        <v>3</v>
      </c>
      <c r="E34" s="117">
        <v>3</v>
      </c>
      <c r="F34" s="113">
        <v>3</v>
      </c>
      <c r="G34" s="117">
        <v>3</v>
      </c>
      <c r="H34" s="114">
        <v>3</v>
      </c>
      <c r="I34" s="4"/>
      <c r="J34" s="1"/>
      <c r="K34" s="1"/>
      <c r="L34" s="1"/>
      <c r="M34" s="1"/>
      <c r="N34" s="1"/>
      <c r="O34" s="1"/>
      <c r="P34" s="1"/>
      <c r="Q34" s="1"/>
      <c r="R34" s="1"/>
      <c r="S34" s="1"/>
      <c r="T34" s="1"/>
      <c r="U34" s="1"/>
      <c r="V34" s="1"/>
      <c r="W34" s="1"/>
      <c r="X34" s="1"/>
      <c r="Y34" s="1"/>
      <c r="Z34" s="1"/>
    </row>
    <row r="35" spans="1:26" ht="12.75">
      <c r="A35" s="20" t="s">
        <v>125</v>
      </c>
      <c r="B35" s="111"/>
      <c r="C35" s="118"/>
      <c r="D35" s="7"/>
      <c r="E35" s="118"/>
      <c r="F35" s="7"/>
      <c r="G35" s="118"/>
      <c r="H35" s="115"/>
      <c r="I35" s="1"/>
      <c r="J35" s="1"/>
      <c r="K35" s="1"/>
      <c r="L35" s="1"/>
      <c r="M35" s="1"/>
      <c r="N35" s="1"/>
      <c r="O35" s="1"/>
      <c r="P35" s="1"/>
      <c r="Q35" s="1"/>
      <c r="R35" s="1"/>
      <c r="S35" s="1"/>
      <c r="T35" s="1"/>
      <c r="U35" s="1"/>
      <c r="V35" s="1"/>
      <c r="W35" s="1"/>
      <c r="X35" s="1"/>
      <c r="Y35" s="1"/>
      <c r="Z35" s="1"/>
    </row>
    <row r="36" spans="1:26" ht="12.75">
      <c r="A36" s="20" t="s">
        <v>126</v>
      </c>
      <c r="B36" s="34"/>
      <c r="C36" s="53"/>
      <c r="D36" s="10"/>
      <c r="E36" s="53"/>
      <c r="F36" s="10"/>
      <c r="G36" s="53"/>
      <c r="H36" s="65"/>
      <c r="I36" s="2"/>
      <c r="J36" s="1"/>
      <c r="K36" s="1"/>
      <c r="L36" s="1"/>
      <c r="M36" s="1"/>
      <c r="N36" s="1"/>
      <c r="O36" s="1"/>
      <c r="P36" s="1"/>
      <c r="Q36" s="1"/>
      <c r="R36" s="1"/>
      <c r="S36" s="1"/>
      <c r="T36" s="1"/>
      <c r="U36" s="1"/>
      <c r="V36" s="1"/>
      <c r="W36" s="1"/>
      <c r="X36" s="1"/>
      <c r="Y36" s="1"/>
      <c r="Z36" s="1"/>
    </row>
    <row r="37" spans="1:26" ht="12.75">
      <c r="A37" s="20" t="s">
        <v>127</v>
      </c>
      <c r="B37" s="43">
        <v>0</v>
      </c>
      <c r="C37" s="43">
        <v>0</v>
      </c>
      <c r="D37" s="43">
        <v>0</v>
      </c>
      <c r="E37" s="43">
        <v>0</v>
      </c>
      <c r="F37" s="43">
        <v>0</v>
      </c>
      <c r="G37" s="43">
        <v>0</v>
      </c>
      <c r="H37" s="162">
        <v>0</v>
      </c>
      <c r="I37" s="40"/>
      <c r="J37" s="1"/>
      <c r="K37" s="1"/>
      <c r="L37" s="1"/>
      <c r="M37" s="1"/>
      <c r="N37" s="1"/>
      <c r="O37" s="1"/>
      <c r="P37" s="1"/>
      <c r="Q37" s="1"/>
      <c r="R37" s="1"/>
      <c r="S37" s="1"/>
      <c r="T37" s="1"/>
      <c r="U37" s="1"/>
      <c r="V37" s="1"/>
      <c r="W37" s="1"/>
      <c r="X37" s="1"/>
      <c r="Y37" s="1"/>
      <c r="Z37" s="1"/>
    </row>
    <row r="38" spans="1:26" ht="12.75">
      <c r="A38" s="20" t="s">
        <v>128</v>
      </c>
      <c r="B38" s="152">
        <v>0</v>
      </c>
      <c r="C38" s="152">
        <v>0</v>
      </c>
      <c r="D38" s="152">
        <v>0</v>
      </c>
      <c r="E38" s="152">
        <v>0</v>
      </c>
      <c r="F38" s="152">
        <v>0</v>
      </c>
      <c r="G38" s="152">
        <v>0</v>
      </c>
      <c r="H38" s="163">
        <v>0</v>
      </c>
      <c r="I38" s="40"/>
      <c r="J38" s="1"/>
      <c r="K38" s="1"/>
      <c r="L38" s="1"/>
      <c r="M38" s="1"/>
      <c r="N38" s="1"/>
      <c r="O38" s="1"/>
      <c r="P38" s="1"/>
      <c r="Q38" s="1"/>
      <c r="R38" s="1"/>
      <c r="S38" s="1"/>
      <c r="T38" s="1"/>
      <c r="U38" s="1"/>
      <c r="V38" s="1"/>
      <c r="W38" s="1"/>
      <c r="X38" s="1"/>
      <c r="Y38" s="1"/>
      <c r="Z38" s="1"/>
    </row>
    <row r="39" spans="1:26" ht="12.75">
      <c r="A39" s="20" t="s">
        <v>129</v>
      </c>
      <c r="B39" s="152">
        <v>0</v>
      </c>
      <c r="C39" s="152">
        <v>0</v>
      </c>
      <c r="D39" s="152">
        <v>0</v>
      </c>
      <c r="E39" s="152">
        <v>0</v>
      </c>
      <c r="F39" s="152">
        <v>0</v>
      </c>
      <c r="G39" s="152">
        <v>0</v>
      </c>
      <c r="H39" s="163">
        <v>0</v>
      </c>
      <c r="I39" s="40"/>
      <c r="J39" s="1"/>
      <c r="K39" s="1"/>
      <c r="L39" s="1"/>
      <c r="M39" s="1"/>
      <c r="N39" s="1"/>
      <c r="O39" s="1"/>
      <c r="P39" s="1"/>
      <c r="Q39" s="1"/>
      <c r="R39" s="1"/>
      <c r="S39" s="1"/>
      <c r="T39" s="1"/>
      <c r="U39" s="1"/>
      <c r="V39" s="1"/>
      <c r="W39" s="1"/>
      <c r="X39" s="1"/>
      <c r="Y39" s="1"/>
      <c r="Z39" s="1"/>
    </row>
    <row r="40" spans="1:26" ht="12.75">
      <c r="A40" s="20" t="s">
        <v>130</v>
      </c>
      <c r="B40" s="152">
        <v>0</v>
      </c>
      <c r="C40" s="152">
        <v>0</v>
      </c>
      <c r="D40" s="152">
        <v>0</v>
      </c>
      <c r="E40" s="152">
        <v>0</v>
      </c>
      <c r="F40" s="152">
        <v>0</v>
      </c>
      <c r="G40" s="152">
        <v>0</v>
      </c>
      <c r="H40" s="163">
        <v>0</v>
      </c>
      <c r="I40" s="40"/>
      <c r="J40" s="1"/>
      <c r="K40" s="1"/>
      <c r="L40" s="1"/>
      <c r="M40" s="1"/>
      <c r="N40" s="1"/>
      <c r="O40" s="1"/>
      <c r="P40" s="1"/>
      <c r="Q40" s="1"/>
      <c r="R40" s="1"/>
      <c r="S40" s="1"/>
      <c r="T40" s="1"/>
      <c r="U40" s="1"/>
      <c r="V40" s="1"/>
      <c r="W40" s="1"/>
      <c r="X40" s="1"/>
      <c r="Y40" s="1"/>
      <c r="Z40" s="1"/>
    </row>
    <row r="41" spans="1:26" ht="12.75">
      <c r="A41" s="11" t="s">
        <v>131</v>
      </c>
      <c r="B41" s="152">
        <v>0</v>
      </c>
      <c r="C41" s="152">
        <v>0</v>
      </c>
      <c r="D41" s="152">
        <v>0</v>
      </c>
      <c r="E41" s="152">
        <v>0</v>
      </c>
      <c r="F41" s="152">
        <v>0</v>
      </c>
      <c r="G41" s="152">
        <v>0</v>
      </c>
      <c r="H41" s="163">
        <v>0</v>
      </c>
      <c r="I41" s="40"/>
      <c r="J41" s="1"/>
      <c r="K41" s="1"/>
      <c r="L41" s="1"/>
      <c r="M41" s="1"/>
      <c r="N41" s="1"/>
      <c r="O41" s="1"/>
      <c r="P41" s="1"/>
      <c r="Q41" s="1"/>
      <c r="R41" s="1"/>
      <c r="S41" s="1"/>
      <c r="T41" s="1"/>
      <c r="U41" s="1"/>
      <c r="V41" s="1"/>
      <c r="W41" s="1"/>
      <c r="X41" s="1"/>
      <c r="Y41" s="1"/>
      <c r="Z41" s="1"/>
    </row>
    <row r="42" spans="1:26" ht="12.75">
      <c r="A42" s="11" t="s">
        <v>132</v>
      </c>
      <c r="B42" s="158">
        <v>0</v>
      </c>
      <c r="C42" s="158">
        <v>0</v>
      </c>
      <c r="D42" s="158">
        <v>0</v>
      </c>
      <c r="E42" s="158">
        <v>0</v>
      </c>
      <c r="F42" s="158">
        <v>0</v>
      </c>
      <c r="G42" s="158">
        <v>0</v>
      </c>
      <c r="H42" s="165">
        <v>0</v>
      </c>
      <c r="I42" s="4"/>
      <c r="J42" s="1"/>
      <c r="K42" s="1"/>
      <c r="L42" s="1"/>
      <c r="M42" s="1"/>
      <c r="N42" s="1"/>
      <c r="O42" s="1"/>
      <c r="P42" s="1"/>
      <c r="Q42" s="1"/>
      <c r="R42" s="1"/>
      <c r="S42" s="1"/>
      <c r="T42" s="1"/>
      <c r="U42" s="1"/>
      <c r="V42" s="1"/>
      <c r="W42" s="1"/>
      <c r="X42" s="1"/>
      <c r="Y42" s="1"/>
      <c r="Z42" s="1"/>
    </row>
    <row r="43" spans="1:26" ht="12.75">
      <c r="A43" s="20" t="s">
        <v>133</v>
      </c>
      <c r="B43" s="43">
        <f>SUM(B37:B41)</f>
        <v>0</v>
      </c>
      <c r="C43" s="43">
        <f aca="true" t="shared" si="2" ref="C43:H43">SUM(C37:C41)</f>
        <v>0</v>
      </c>
      <c r="D43" s="43">
        <f t="shared" si="2"/>
        <v>0</v>
      </c>
      <c r="E43" s="43">
        <f t="shared" si="2"/>
        <v>0</v>
      </c>
      <c r="F43" s="43">
        <f t="shared" si="2"/>
        <v>0</v>
      </c>
      <c r="G43" s="43">
        <f t="shared" si="2"/>
        <v>0</v>
      </c>
      <c r="H43" s="162">
        <f t="shared" si="2"/>
        <v>0</v>
      </c>
      <c r="I43" s="40"/>
      <c r="J43" s="1"/>
      <c r="K43" s="1"/>
      <c r="L43" s="1"/>
      <c r="M43" s="1"/>
      <c r="N43" s="1"/>
      <c r="O43" s="1"/>
      <c r="P43" s="1"/>
      <c r="Q43" s="1"/>
      <c r="R43" s="1"/>
      <c r="S43" s="1"/>
      <c r="T43" s="1"/>
      <c r="U43" s="1"/>
      <c r="V43" s="1"/>
      <c r="W43" s="1"/>
      <c r="X43" s="1"/>
      <c r="Y43" s="1"/>
      <c r="Z43" s="1"/>
    </row>
    <row r="44" spans="1:26" ht="12.75">
      <c r="A44" s="84" t="s">
        <v>134</v>
      </c>
      <c r="B44" s="158">
        <v>0</v>
      </c>
      <c r="C44" s="158">
        <v>0</v>
      </c>
      <c r="D44" s="158">
        <v>0</v>
      </c>
      <c r="E44" s="158">
        <v>0</v>
      </c>
      <c r="F44" s="158">
        <v>0</v>
      </c>
      <c r="G44" s="158">
        <v>0</v>
      </c>
      <c r="H44" s="165">
        <v>0</v>
      </c>
      <c r="I44" s="5"/>
      <c r="J44" s="1"/>
      <c r="K44" s="1"/>
      <c r="L44" s="1"/>
      <c r="M44" s="1"/>
      <c r="N44" s="1"/>
      <c r="O44" s="1"/>
      <c r="P44" s="1"/>
      <c r="Q44" s="1"/>
      <c r="R44" s="1"/>
      <c r="S44" s="1"/>
      <c r="T44" s="1"/>
      <c r="U44" s="1"/>
      <c r="V44" s="1"/>
      <c r="W44" s="1"/>
      <c r="X44" s="1"/>
      <c r="Y44" s="1"/>
      <c r="Z44" s="1"/>
    </row>
    <row r="45" spans="1:26" ht="12.75">
      <c r="A45" s="84" t="s">
        <v>135</v>
      </c>
      <c r="B45" s="26">
        <f>ROUND((+B44*B43),2)</f>
        <v>0</v>
      </c>
      <c r="C45" s="26">
        <f aca="true" t="shared" si="3" ref="C45:H45">ROUND((+C44*C43),2)</f>
        <v>0</v>
      </c>
      <c r="D45" s="26">
        <f t="shared" si="3"/>
        <v>0</v>
      </c>
      <c r="E45" s="26">
        <f t="shared" si="3"/>
        <v>0</v>
      </c>
      <c r="F45" s="26">
        <f t="shared" si="3"/>
        <v>0</v>
      </c>
      <c r="G45" s="26">
        <f t="shared" si="3"/>
        <v>0</v>
      </c>
      <c r="H45" s="26">
        <f t="shared" si="3"/>
        <v>0</v>
      </c>
      <c r="I45" s="26">
        <f>SUM(B45:H45)</f>
        <v>0</v>
      </c>
      <c r="J45" s="1"/>
      <c r="K45" s="1"/>
      <c r="L45" s="1"/>
      <c r="M45" s="1"/>
      <c r="N45" s="1"/>
      <c r="O45" s="1"/>
      <c r="P45" s="1"/>
      <c r="Q45" s="1"/>
      <c r="R45" s="1"/>
      <c r="S45" s="1"/>
      <c r="T45" s="1"/>
      <c r="U45" s="1"/>
      <c r="V45" s="1"/>
      <c r="W45" s="1"/>
      <c r="X45" s="1"/>
      <c r="Y45" s="1"/>
      <c r="Z45" s="1"/>
    </row>
    <row r="46" spans="1:26" ht="12.75">
      <c r="A46" s="84" t="s">
        <v>137</v>
      </c>
      <c r="B46" s="26">
        <f>+B45+B32+B19</f>
        <v>0</v>
      </c>
      <c r="C46" s="26">
        <f aca="true" t="shared" si="4" ref="C46:H46">+C45+C32+C19</f>
        <v>0</v>
      </c>
      <c r="D46" s="26">
        <f t="shared" si="4"/>
        <v>0</v>
      </c>
      <c r="E46" s="26">
        <f t="shared" si="4"/>
        <v>0</v>
      </c>
      <c r="F46" s="26">
        <f t="shared" si="4"/>
        <v>0</v>
      </c>
      <c r="G46" s="26">
        <f t="shared" si="4"/>
        <v>0</v>
      </c>
      <c r="H46" s="26">
        <f t="shared" si="4"/>
        <v>0</v>
      </c>
      <c r="I46" s="26">
        <f>SUM(B46:H46)</f>
        <v>0</v>
      </c>
      <c r="J46" s="1"/>
      <c r="K46" s="1"/>
      <c r="L46" s="1"/>
      <c r="M46" s="1"/>
      <c r="N46" s="1"/>
      <c r="O46" s="1"/>
      <c r="P46" s="1"/>
      <c r="Q46" s="1"/>
      <c r="R46" s="1"/>
      <c r="S46" s="1"/>
      <c r="T46" s="1"/>
      <c r="U46" s="1"/>
      <c r="V46" s="1"/>
      <c r="W46" s="1"/>
      <c r="X46" s="1"/>
      <c r="Y46" s="1"/>
      <c r="Z46" s="1"/>
    </row>
    <row r="47" spans="1:26" ht="12.75">
      <c r="A47" s="8" t="str">
        <f>+SUMMARY!$B$2</f>
        <v>**</v>
      </c>
      <c r="B47" s="27"/>
      <c r="C47" s="27"/>
      <c r="D47" s="27"/>
      <c r="E47" s="27"/>
      <c r="F47" s="27"/>
      <c r="G47" s="27"/>
      <c r="H47" s="27"/>
      <c r="I47" s="27"/>
      <c r="J47" s="1"/>
      <c r="K47" s="1"/>
      <c r="L47" s="1"/>
      <c r="M47" s="1"/>
      <c r="N47" s="1"/>
      <c r="O47" s="1"/>
      <c r="P47" s="1"/>
      <c r="Q47" s="1"/>
      <c r="R47" s="1"/>
      <c r="S47" s="1"/>
      <c r="T47" s="1"/>
      <c r="U47" s="1"/>
      <c r="V47" s="1"/>
      <c r="W47" s="1"/>
      <c r="X47" s="1"/>
      <c r="Y47" s="1"/>
      <c r="Z47" s="1"/>
    </row>
    <row r="48" spans="1:26" ht="12.75">
      <c r="A48" s="8" t="str">
        <f>+SUMMARY!$B$3</f>
        <v>**</v>
      </c>
      <c r="B48" s="27"/>
      <c r="C48" s="27"/>
      <c r="D48" s="27"/>
      <c r="E48" s="27"/>
      <c r="F48" s="27"/>
      <c r="G48" s="27"/>
      <c r="H48" s="27"/>
      <c r="I48" s="27"/>
      <c r="J48" s="1"/>
      <c r="K48" s="1"/>
      <c r="L48" s="1"/>
      <c r="M48" s="1"/>
      <c r="N48" s="1"/>
      <c r="O48" s="1"/>
      <c r="P48" s="1"/>
      <c r="Q48" s="1"/>
      <c r="R48" s="1"/>
      <c r="S48" s="1"/>
      <c r="T48" s="1"/>
      <c r="U48" s="1"/>
      <c r="V48" s="1"/>
      <c r="W48" s="1"/>
      <c r="X48" s="1"/>
      <c r="Y48" s="1"/>
      <c r="Z48" s="1"/>
    </row>
    <row r="49" spans="1:26" ht="12.75">
      <c r="A49" s="1"/>
      <c r="B49" s="1"/>
      <c r="C49" s="1"/>
      <c r="D49" s="3"/>
      <c r="E49" s="3"/>
      <c r="F49" s="3"/>
      <c r="G49" s="1"/>
      <c r="H49" s="1"/>
      <c r="I49" s="1"/>
      <c r="J49" s="1"/>
      <c r="K49" s="1"/>
      <c r="L49" s="1"/>
      <c r="M49" s="1"/>
      <c r="N49" s="1"/>
      <c r="O49" s="1"/>
      <c r="P49" s="1"/>
      <c r="Q49" s="1"/>
      <c r="R49" s="1"/>
      <c r="S49" s="1"/>
      <c r="T49" s="1"/>
      <c r="U49" s="1"/>
      <c r="V49" s="1"/>
      <c r="W49" s="1"/>
      <c r="X49" s="1"/>
      <c r="Y49" s="1"/>
      <c r="Z49" s="1"/>
    </row>
    <row r="50" spans="1:26" ht="12.75">
      <c r="A50" s="8"/>
      <c r="B50" s="1"/>
      <c r="C50" s="1"/>
      <c r="D50" s="3"/>
      <c r="E50" s="3"/>
      <c r="F50" s="3"/>
      <c r="G50" s="1"/>
      <c r="H50" s="1"/>
      <c r="I50" s="1"/>
      <c r="J50" s="1"/>
      <c r="K50" s="1"/>
      <c r="L50" s="1"/>
      <c r="M50" s="1"/>
      <c r="N50" s="1"/>
      <c r="O50" s="1"/>
      <c r="P50" s="1"/>
      <c r="Q50" s="1"/>
      <c r="R50" s="1"/>
      <c r="S50" s="1"/>
      <c r="T50" s="1"/>
      <c r="U50" s="1"/>
      <c r="V50" s="1"/>
      <c r="W50" s="1"/>
      <c r="X50" s="1"/>
      <c r="Y50" s="1"/>
      <c r="Z50" s="1"/>
    </row>
    <row r="51" spans="1:26" ht="12.75">
      <c r="A51" s="8"/>
      <c r="B51" s="1"/>
      <c r="C51" s="1"/>
      <c r="D51" s="3"/>
      <c r="E51" s="3"/>
      <c r="F51" s="3"/>
      <c r="G51" s="1"/>
      <c r="H51" s="1"/>
      <c r="I51" s="1"/>
      <c r="J51" s="1"/>
      <c r="K51" s="1"/>
      <c r="L51" s="1"/>
      <c r="M51" s="1"/>
      <c r="N51" s="1"/>
      <c r="O51" s="1"/>
      <c r="P51" s="1"/>
      <c r="Q51" s="1"/>
      <c r="R51" s="1"/>
      <c r="S51" s="1"/>
      <c r="T51" s="1"/>
      <c r="U51" s="1"/>
      <c r="V51" s="1"/>
      <c r="W51" s="1"/>
      <c r="X51" s="1"/>
      <c r="Y51" s="1"/>
      <c r="Z51" s="1"/>
    </row>
    <row r="52" spans="2:26" ht="12.75">
      <c r="B52" s="1"/>
      <c r="C52" s="1"/>
      <c r="D52" s="1"/>
      <c r="E52" s="1"/>
      <c r="F52" s="1"/>
      <c r="G52" s="1"/>
      <c r="H52" s="1"/>
      <c r="I52" s="1"/>
      <c r="J52" s="1"/>
      <c r="K52" s="1"/>
      <c r="L52" s="1"/>
      <c r="M52" s="1"/>
      <c r="N52" s="1"/>
      <c r="O52" s="1"/>
      <c r="P52" s="1"/>
      <c r="Q52" s="1"/>
      <c r="R52" s="1"/>
      <c r="S52" s="1"/>
      <c r="T52" s="1"/>
      <c r="U52" s="1"/>
      <c r="V52" s="1"/>
      <c r="W52" s="1"/>
      <c r="X52" s="1"/>
      <c r="Y52" s="1"/>
      <c r="Z52" s="1"/>
    </row>
    <row r="53" spans="2:26" ht="12.75">
      <c r="B53" s="1"/>
      <c r="C53" s="1"/>
      <c r="D53" s="2"/>
      <c r="E53" s="2"/>
      <c r="F53" s="2"/>
      <c r="G53" s="1"/>
      <c r="H53" s="1"/>
      <c r="I53" s="1"/>
      <c r="J53" s="1"/>
      <c r="K53" s="1"/>
      <c r="L53" s="1"/>
      <c r="M53" s="1"/>
      <c r="N53" s="1"/>
      <c r="O53" s="1"/>
      <c r="P53" s="1"/>
      <c r="Q53" s="1"/>
      <c r="R53" s="1"/>
      <c r="S53" s="1"/>
      <c r="T53" s="1"/>
      <c r="U53" s="1"/>
      <c r="V53" s="1"/>
      <c r="W53" s="1"/>
      <c r="X53" s="1"/>
      <c r="Y53" s="1"/>
      <c r="Z53" s="1"/>
    </row>
    <row r="54" spans="1:26" ht="12.75">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21"/>
      <c r="G55" s="1"/>
      <c r="H55" s="1"/>
      <c r="I55" s="1"/>
      <c r="J55" s="1"/>
      <c r="K55" s="1"/>
      <c r="L55" s="1"/>
      <c r="M55" s="1"/>
      <c r="N55" s="1"/>
      <c r="O55" s="1"/>
      <c r="P55" s="1"/>
      <c r="Q55" s="1"/>
      <c r="R55" s="1"/>
      <c r="S55" s="1"/>
      <c r="T55" s="1"/>
      <c r="U55" s="1"/>
      <c r="V55" s="1"/>
      <c r="W55" s="1"/>
      <c r="X55" s="1"/>
      <c r="Y55" s="1"/>
      <c r="Z55" s="1"/>
    </row>
    <row r="56" spans="1:26" ht="12.75">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ht="12.75">
      <c r="A57" s="1"/>
      <c r="B57" s="1"/>
      <c r="C57" s="1"/>
      <c r="D57" s="3"/>
      <c r="E57" s="3"/>
      <c r="F57" s="3"/>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3"/>
      <c r="E59" s="3"/>
      <c r="F59" s="3"/>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2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21"/>
      <c r="G61" s="1"/>
      <c r="H61" s="1"/>
      <c r="I61" s="1"/>
      <c r="J61" s="1"/>
      <c r="K61" s="1"/>
      <c r="L61" s="1"/>
      <c r="M61" s="1"/>
      <c r="N61" s="1"/>
      <c r="O61" s="1"/>
      <c r="P61" s="1"/>
      <c r="Q61" s="1"/>
      <c r="R61" s="1"/>
      <c r="S61" s="1"/>
      <c r="T61" s="1"/>
      <c r="U61" s="1"/>
      <c r="V61" s="1"/>
      <c r="W61" s="1"/>
      <c r="X61" s="1"/>
      <c r="Y61" s="1"/>
      <c r="Z61" s="1"/>
    </row>
    <row r="62" spans="1:26" ht="12.75">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ht="12.75">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21"/>
      <c r="G64" s="1"/>
      <c r="H64" s="1"/>
      <c r="I64" s="1"/>
      <c r="J64" s="1"/>
      <c r="K64" s="1"/>
      <c r="L64" s="1"/>
      <c r="M64" s="1"/>
      <c r="N64" s="1"/>
      <c r="O64" s="1"/>
      <c r="P64" s="1"/>
      <c r="Q64" s="1"/>
      <c r="R64" s="1"/>
      <c r="S64" s="1"/>
      <c r="T64" s="1"/>
      <c r="U64" s="1"/>
      <c r="V64" s="1"/>
      <c r="W64" s="1"/>
      <c r="X64" s="1"/>
      <c r="Y64" s="1"/>
      <c r="Z64" s="1"/>
    </row>
    <row r="65" spans="1:26" ht="12.75">
      <c r="A65" s="1"/>
      <c r="B65" s="1"/>
      <c r="C65" s="1"/>
      <c r="D65" s="2"/>
      <c r="E65" s="2"/>
      <c r="F65" s="2"/>
      <c r="G65" s="1"/>
      <c r="H65" s="1"/>
      <c r="I65" s="1"/>
      <c r="J65" s="1"/>
      <c r="K65" s="1"/>
      <c r="L65" s="1"/>
      <c r="M65" s="1"/>
      <c r="N65" s="1"/>
      <c r="O65" s="1"/>
      <c r="P65" s="1"/>
      <c r="Q65" s="1"/>
      <c r="R65" s="1"/>
      <c r="S65" s="1"/>
      <c r="T65" s="1"/>
      <c r="U65" s="1"/>
      <c r="V65" s="1"/>
      <c r="W65" s="1"/>
      <c r="X65" s="1"/>
      <c r="Y65" s="1"/>
      <c r="Z65" s="1"/>
    </row>
    <row r="66" spans="1:26" ht="12.75">
      <c r="A66" s="1"/>
      <c r="B66" s="1"/>
      <c r="C66" s="1"/>
      <c r="D66" s="3"/>
      <c r="E66" s="3"/>
      <c r="F66" s="3"/>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3"/>
      <c r="E70" s="3"/>
      <c r="F70" s="3"/>
      <c r="G70" s="1"/>
      <c r="H70" s="3"/>
      <c r="I70" s="3"/>
      <c r="J70" s="3"/>
      <c r="K70" s="1"/>
      <c r="L70" s="3"/>
      <c r="M70" s="3"/>
      <c r="N70" s="3"/>
      <c r="O70" s="1"/>
      <c r="P70" s="3"/>
      <c r="Q70" s="3"/>
      <c r="R70" s="3"/>
      <c r="S70" s="1"/>
      <c r="T70" s="3"/>
      <c r="U70" s="3"/>
      <c r="V70" s="3"/>
      <c r="W70" s="1"/>
      <c r="X70" s="3"/>
      <c r="Y70" s="3"/>
      <c r="Z70" s="3"/>
    </row>
    <row r="71" spans="1:26" ht="12.75">
      <c r="A71" s="1"/>
      <c r="B71" s="1"/>
      <c r="C71" s="1"/>
      <c r="D71" s="2"/>
      <c r="E71" s="2"/>
      <c r="F71" s="2"/>
      <c r="G71" s="1"/>
      <c r="H71" s="2"/>
      <c r="I71" s="2"/>
      <c r="J71" s="2"/>
      <c r="K71" s="1"/>
      <c r="L71" s="2"/>
      <c r="M71" s="2"/>
      <c r="N71" s="2"/>
      <c r="O71" s="1"/>
      <c r="P71" s="2"/>
      <c r="Q71" s="2"/>
      <c r="R71" s="2"/>
      <c r="S71" s="1"/>
      <c r="T71" s="2"/>
      <c r="U71" s="2"/>
      <c r="V71" s="2"/>
      <c r="W71" s="1"/>
      <c r="X71" s="2"/>
      <c r="Y71" s="2"/>
      <c r="Z71" s="2"/>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3"/>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sheetData>
  <printOptions/>
  <pageMargins left="0.25" right="0.25" top="0" bottom="0" header="0" footer="0.18"/>
  <pageSetup blackAndWhite="1" fitToHeight="1" fitToWidth="1" horizontalDpi="300" verticalDpi="300" orientation="landscape" scale="89"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45"/>
  <sheetViews>
    <sheetView workbookViewId="0" topLeftCell="A1">
      <selection activeCell="A1" sqref="A1"/>
    </sheetView>
  </sheetViews>
  <sheetFormatPr defaultColWidth="9.140625" defaultRowHeight="12.75"/>
  <cols>
    <col min="1" max="1" width="4.57421875" style="0" customWidth="1"/>
    <col min="2" max="2" width="20.421875" style="0" customWidth="1"/>
    <col min="3" max="3" width="11.140625" style="0" customWidth="1"/>
    <col min="5" max="5" width="11.421875" style="0" customWidth="1"/>
    <col min="6" max="6" width="11.00390625" style="0" customWidth="1"/>
    <col min="7" max="7" width="8.57421875" style="0" customWidth="1"/>
    <col min="8" max="8" width="11.00390625" style="0" customWidth="1"/>
    <col min="9" max="9" width="10.8515625" style="0" customWidth="1"/>
    <col min="10" max="10" width="9.7109375" style="0" customWidth="1"/>
  </cols>
  <sheetData>
    <row r="1" spans="1:6" ht="25.5">
      <c r="A1" s="131" t="s">
        <v>138</v>
      </c>
      <c r="B1" s="8"/>
      <c r="C1" s="8"/>
      <c r="D1" s="8"/>
      <c r="E1" s="8"/>
      <c r="F1" s="8"/>
    </row>
    <row r="8" spans="3:23" ht="12.75">
      <c r="C8" s="45"/>
      <c r="D8" s="47" t="s">
        <v>109</v>
      </c>
      <c r="E8" s="48"/>
      <c r="F8" s="45"/>
      <c r="G8" s="47" t="s">
        <v>110</v>
      </c>
      <c r="H8" s="48"/>
      <c r="I8" s="45"/>
      <c r="J8" s="47" t="s">
        <v>111</v>
      </c>
      <c r="K8" s="48"/>
      <c r="L8" s="45"/>
      <c r="M8" s="47" t="s">
        <v>112</v>
      </c>
      <c r="N8" s="48"/>
      <c r="O8" s="45"/>
      <c r="P8" s="47" t="s">
        <v>113</v>
      </c>
      <c r="Q8" s="48"/>
      <c r="R8" s="45"/>
      <c r="S8" s="47" t="s">
        <v>114</v>
      </c>
      <c r="T8" s="48"/>
      <c r="U8" s="45"/>
      <c r="V8" s="47" t="s">
        <v>115</v>
      </c>
      <c r="W8" s="48"/>
    </row>
    <row r="9" spans="3:24" ht="12.75">
      <c r="C9" s="109" t="s">
        <v>116</v>
      </c>
      <c r="D9" s="9" t="s">
        <v>116</v>
      </c>
      <c r="E9" s="107"/>
      <c r="F9" s="109" t="s">
        <v>116</v>
      </c>
      <c r="G9" s="9" t="s">
        <v>116</v>
      </c>
      <c r="H9" s="107"/>
      <c r="I9" s="109" t="s">
        <v>116</v>
      </c>
      <c r="J9" s="9" t="s">
        <v>116</v>
      </c>
      <c r="K9" s="107"/>
      <c r="L9" s="109" t="s">
        <v>116</v>
      </c>
      <c r="M9" s="9" t="s">
        <v>116</v>
      </c>
      <c r="N9" s="107"/>
      <c r="O9" s="109" t="s">
        <v>116</v>
      </c>
      <c r="P9" s="9" t="s">
        <v>116</v>
      </c>
      <c r="Q9" s="107"/>
      <c r="R9" s="109" t="s">
        <v>116</v>
      </c>
      <c r="S9" s="9" t="s">
        <v>116</v>
      </c>
      <c r="T9" s="107"/>
      <c r="U9" s="109" t="s">
        <v>116</v>
      </c>
      <c r="V9" s="9" t="s">
        <v>116</v>
      </c>
      <c r="W9" s="107"/>
      <c r="X9" s="8"/>
    </row>
    <row r="10" spans="1:24" ht="12.75">
      <c r="A10" s="79"/>
      <c r="B10" s="50" t="s">
        <v>117</v>
      </c>
      <c r="C10" s="66" t="s">
        <v>118</v>
      </c>
      <c r="D10" s="50" t="s">
        <v>119</v>
      </c>
      <c r="E10" s="108" t="s">
        <v>120</v>
      </c>
      <c r="F10" s="66" t="s">
        <v>118</v>
      </c>
      <c r="G10" s="50" t="s">
        <v>119</v>
      </c>
      <c r="H10" s="108" t="s">
        <v>120</v>
      </c>
      <c r="I10" s="66" t="s">
        <v>118</v>
      </c>
      <c r="J10" s="50" t="s">
        <v>119</v>
      </c>
      <c r="K10" s="108" t="s">
        <v>120</v>
      </c>
      <c r="L10" s="66" t="s">
        <v>118</v>
      </c>
      <c r="M10" s="50" t="s">
        <v>119</v>
      </c>
      <c r="N10" s="108" t="s">
        <v>120</v>
      </c>
      <c r="O10" s="66" t="s">
        <v>118</v>
      </c>
      <c r="P10" s="50" t="s">
        <v>119</v>
      </c>
      <c r="Q10" s="108" t="s">
        <v>120</v>
      </c>
      <c r="R10" s="66" t="s">
        <v>118</v>
      </c>
      <c r="S10" s="50" t="s">
        <v>119</v>
      </c>
      <c r="T10" s="108" t="s">
        <v>120</v>
      </c>
      <c r="U10" s="66" t="s">
        <v>118</v>
      </c>
      <c r="V10" s="50" t="s">
        <v>119</v>
      </c>
      <c r="W10" s="108" t="s">
        <v>120</v>
      </c>
      <c r="X10" s="16" t="s">
        <v>9</v>
      </c>
    </row>
    <row r="11" spans="1:24" ht="12.75">
      <c r="A11" s="4">
        <v>1</v>
      </c>
      <c r="C11" s="37">
        <v>0</v>
      </c>
      <c r="D11" s="59">
        <v>0</v>
      </c>
      <c r="E11" s="39">
        <f>ROUND((+D11*C11),2)</f>
        <v>0</v>
      </c>
      <c r="F11" s="37">
        <v>0</v>
      </c>
      <c r="G11" s="59">
        <v>0</v>
      </c>
      <c r="H11" s="39">
        <f>ROUND((+G11*F11),2)</f>
        <v>0</v>
      </c>
      <c r="I11" s="37">
        <v>0</v>
      </c>
      <c r="J11" s="59">
        <v>0</v>
      </c>
      <c r="K11" s="39">
        <f>ROUND((+J11*I11),2)</f>
        <v>0</v>
      </c>
      <c r="L11" s="37">
        <v>0</v>
      </c>
      <c r="M11" s="59">
        <v>0</v>
      </c>
      <c r="N11" s="39">
        <f>ROUND((+M11*L11),2)</f>
        <v>0</v>
      </c>
      <c r="O11" s="37">
        <v>0</v>
      </c>
      <c r="P11" s="59">
        <v>0</v>
      </c>
      <c r="Q11" s="39">
        <f>ROUND((+P11*O11),2)</f>
        <v>0</v>
      </c>
      <c r="R11" s="37">
        <v>0</v>
      </c>
      <c r="S11" s="59">
        <v>0</v>
      </c>
      <c r="T11" s="39">
        <f>ROUND((+S11*R11),2)</f>
        <v>0</v>
      </c>
      <c r="U11" s="37">
        <v>0</v>
      </c>
      <c r="V11" s="58">
        <v>0</v>
      </c>
      <c r="W11" s="39">
        <f>ROUND((+V11*U11),2)</f>
        <v>0</v>
      </c>
      <c r="X11" s="39">
        <f>+W11+T11+Q11+N11+K11+H11+E11</f>
        <v>0</v>
      </c>
    </row>
    <row r="12" spans="1:24" ht="12.75">
      <c r="A12" s="4">
        <v>2</v>
      </c>
      <c r="C12" s="159">
        <v>0</v>
      </c>
      <c r="D12" s="59">
        <v>0</v>
      </c>
      <c r="E12" s="161">
        <f aca="true" t="shared" si="0" ref="E12:E27">ROUND((+D12*C12),2)</f>
        <v>0</v>
      </c>
      <c r="F12" s="159">
        <v>0</v>
      </c>
      <c r="G12" s="59">
        <v>0</v>
      </c>
      <c r="H12" s="161">
        <f aca="true" t="shared" si="1" ref="H12:H27">ROUND((+G12*F12),2)</f>
        <v>0</v>
      </c>
      <c r="I12" s="159">
        <v>0</v>
      </c>
      <c r="J12" s="59">
        <v>0</v>
      </c>
      <c r="K12" s="161">
        <f aca="true" t="shared" si="2" ref="K12:K27">ROUND((+J12*I12),2)</f>
        <v>0</v>
      </c>
      <c r="L12" s="159">
        <v>0</v>
      </c>
      <c r="M12" s="59">
        <v>0</v>
      </c>
      <c r="N12" s="161">
        <f aca="true" t="shared" si="3" ref="N12:N27">ROUND((+M12*L12),2)</f>
        <v>0</v>
      </c>
      <c r="O12" s="37">
        <v>0</v>
      </c>
      <c r="P12" s="59">
        <v>0</v>
      </c>
      <c r="Q12" s="161">
        <f aca="true" t="shared" si="4" ref="Q12:Q27">ROUND((+P12*O12),2)</f>
        <v>0</v>
      </c>
      <c r="R12" s="159">
        <v>0</v>
      </c>
      <c r="S12" s="59">
        <v>0</v>
      </c>
      <c r="T12" s="161">
        <f aca="true" t="shared" si="5" ref="T12:T27">ROUND((+S12*R12),2)</f>
        <v>0</v>
      </c>
      <c r="U12" s="159">
        <v>0</v>
      </c>
      <c r="V12" s="59">
        <v>0</v>
      </c>
      <c r="W12" s="161">
        <f aca="true" t="shared" si="6" ref="W12:W27">ROUND((+V12*U12),2)</f>
        <v>0</v>
      </c>
      <c r="X12" s="161">
        <f aca="true" t="shared" si="7" ref="X12:X27">+W12+T12+Q12+N12+K12+H12+E12</f>
        <v>0</v>
      </c>
    </row>
    <row r="13" spans="1:24" ht="12.75">
      <c r="A13" s="4">
        <v>3</v>
      </c>
      <c r="C13" s="159">
        <v>0</v>
      </c>
      <c r="D13" s="59">
        <v>0</v>
      </c>
      <c r="E13" s="161">
        <f t="shared" si="0"/>
        <v>0</v>
      </c>
      <c r="F13" s="159">
        <v>0</v>
      </c>
      <c r="G13" s="59">
        <v>0</v>
      </c>
      <c r="H13" s="161">
        <f t="shared" si="1"/>
        <v>0</v>
      </c>
      <c r="I13" s="159">
        <v>0</v>
      </c>
      <c r="J13" s="59">
        <v>0</v>
      </c>
      <c r="K13" s="161">
        <f t="shared" si="2"/>
        <v>0</v>
      </c>
      <c r="L13" s="159">
        <v>0</v>
      </c>
      <c r="M13" s="59">
        <v>0</v>
      </c>
      <c r="N13" s="161">
        <f t="shared" si="3"/>
        <v>0</v>
      </c>
      <c r="O13" s="37">
        <v>0</v>
      </c>
      <c r="P13" s="59">
        <v>0</v>
      </c>
      <c r="Q13" s="161">
        <f t="shared" si="4"/>
        <v>0</v>
      </c>
      <c r="R13" s="159">
        <v>0</v>
      </c>
      <c r="S13" s="59">
        <v>0</v>
      </c>
      <c r="T13" s="161">
        <f t="shared" si="5"/>
        <v>0</v>
      </c>
      <c r="U13" s="159">
        <v>0</v>
      </c>
      <c r="V13" s="59">
        <v>0</v>
      </c>
      <c r="W13" s="161">
        <f t="shared" si="6"/>
        <v>0</v>
      </c>
      <c r="X13" s="161">
        <f t="shared" si="7"/>
        <v>0</v>
      </c>
    </row>
    <row r="14" spans="1:24" ht="12.75">
      <c r="A14" s="4">
        <v>4</v>
      </c>
      <c r="C14" s="159">
        <v>0</v>
      </c>
      <c r="D14" s="59">
        <v>0</v>
      </c>
      <c r="E14" s="161">
        <f t="shared" si="0"/>
        <v>0</v>
      </c>
      <c r="F14" s="159">
        <v>0</v>
      </c>
      <c r="G14" s="59">
        <v>0</v>
      </c>
      <c r="H14" s="161">
        <f t="shared" si="1"/>
        <v>0</v>
      </c>
      <c r="I14" s="159">
        <v>0</v>
      </c>
      <c r="J14" s="59">
        <v>0</v>
      </c>
      <c r="K14" s="161">
        <f t="shared" si="2"/>
        <v>0</v>
      </c>
      <c r="L14" s="159">
        <v>0</v>
      </c>
      <c r="M14" s="59">
        <v>0</v>
      </c>
      <c r="N14" s="161">
        <f t="shared" si="3"/>
        <v>0</v>
      </c>
      <c r="O14" s="37">
        <v>0</v>
      </c>
      <c r="P14" s="59">
        <v>0</v>
      </c>
      <c r="Q14" s="161">
        <f t="shared" si="4"/>
        <v>0</v>
      </c>
      <c r="R14" s="159">
        <v>0</v>
      </c>
      <c r="S14" s="59">
        <v>0</v>
      </c>
      <c r="T14" s="161">
        <f t="shared" si="5"/>
        <v>0</v>
      </c>
      <c r="U14" s="159">
        <v>0</v>
      </c>
      <c r="V14" s="59">
        <v>0</v>
      </c>
      <c r="W14" s="161">
        <f t="shared" si="6"/>
        <v>0</v>
      </c>
      <c r="X14" s="161">
        <f t="shared" si="7"/>
        <v>0</v>
      </c>
    </row>
    <row r="15" spans="1:24" ht="12.75">
      <c r="A15" s="4">
        <v>5</v>
      </c>
      <c r="C15" s="159">
        <v>0</v>
      </c>
      <c r="D15" s="59">
        <v>0</v>
      </c>
      <c r="E15" s="161">
        <f t="shared" si="0"/>
        <v>0</v>
      </c>
      <c r="F15" s="159">
        <v>0</v>
      </c>
      <c r="G15" s="59">
        <v>0</v>
      </c>
      <c r="H15" s="161">
        <f t="shared" si="1"/>
        <v>0</v>
      </c>
      <c r="I15" s="159">
        <v>0</v>
      </c>
      <c r="J15" s="59">
        <v>0</v>
      </c>
      <c r="K15" s="161">
        <f t="shared" si="2"/>
        <v>0</v>
      </c>
      <c r="L15" s="159">
        <v>0</v>
      </c>
      <c r="M15" s="59">
        <v>0</v>
      </c>
      <c r="N15" s="161">
        <f t="shared" si="3"/>
        <v>0</v>
      </c>
      <c r="O15" s="37">
        <v>0</v>
      </c>
      <c r="P15" s="59">
        <v>0</v>
      </c>
      <c r="Q15" s="161">
        <f t="shared" si="4"/>
        <v>0</v>
      </c>
      <c r="R15" s="159">
        <v>0</v>
      </c>
      <c r="S15" s="59">
        <v>0</v>
      </c>
      <c r="T15" s="161">
        <f t="shared" si="5"/>
        <v>0</v>
      </c>
      <c r="U15" s="159">
        <v>0</v>
      </c>
      <c r="V15" s="59">
        <v>0</v>
      </c>
      <c r="W15" s="161">
        <f t="shared" si="6"/>
        <v>0</v>
      </c>
      <c r="X15" s="161">
        <f t="shared" si="7"/>
        <v>0</v>
      </c>
    </row>
    <row r="16" spans="1:24" ht="12.75">
      <c r="A16" s="4">
        <v>6</v>
      </c>
      <c r="C16" s="159">
        <v>0</v>
      </c>
      <c r="D16" s="59">
        <v>0</v>
      </c>
      <c r="E16" s="161">
        <f t="shared" si="0"/>
        <v>0</v>
      </c>
      <c r="F16" s="159">
        <v>0</v>
      </c>
      <c r="G16" s="59">
        <v>0</v>
      </c>
      <c r="H16" s="161">
        <f t="shared" si="1"/>
        <v>0</v>
      </c>
      <c r="I16" s="159">
        <v>0</v>
      </c>
      <c r="J16" s="59">
        <v>0</v>
      </c>
      <c r="K16" s="161">
        <f t="shared" si="2"/>
        <v>0</v>
      </c>
      <c r="L16" s="159">
        <v>0</v>
      </c>
      <c r="M16" s="59">
        <v>0</v>
      </c>
      <c r="N16" s="161">
        <f t="shared" si="3"/>
        <v>0</v>
      </c>
      <c r="O16" s="37">
        <v>0</v>
      </c>
      <c r="P16" s="59">
        <v>0</v>
      </c>
      <c r="Q16" s="161">
        <f t="shared" si="4"/>
        <v>0</v>
      </c>
      <c r="R16" s="159">
        <v>0</v>
      </c>
      <c r="S16" s="59">
        <v>0</v>
      </c>
      <c r="T16" s="161">
        <f t="shared" si="5"/>
        <v>0</v>
      </c>
      <c r="U16" s="159">
        <v>0</v>
      </c>
      <c r="V16" s="59">
        <v>0</v>
      </c>
      <c r="W16" s="161">
        <f t="shared" si="6"/>
        <v>0</v>
      </c>
      <c r="X16" s="161">
        <f t="shared" si="7"/>
        <v>0</v>
      </c>
    </row>
    <row r="17" spans="1:24" ht="12.75">
      <c r="A17" s="5">
        <v>7</v>
      </c>
      <c r="C17" s="159">
        <v>0</v>
      </c>
      <c r="D17" s="59">
        <v>0</v>
      </c>
      <c r="E17" s="161">
        <f t="shared" si="0"/>
        <v>0</v>
      </c>
      <c r="F17" s="159">
        <v>0</v>
      </c>
      <c r="G17" s="59">
        <v>0</v>
      </c>
      <c r="H17" s="161">
        <f t="shared" si="1"/>
        <v>0</v>
      </c>
      <c r="I17" s="159">
        <v>0</v>
      </c>
      <c r="J17" s="59">
        <v>0</v>
      </c>
      <c r="K17" s="161">
        <f t="shared" si="2"/>
        <v>0</v>
      </c>
      <c r="L17" s="159">
        <v>0</v>
      </c>
      <c r="M17" s="59">
        <v>0</v>
      </c>
      <c r="N17" s="161">
        <f t="shared" si="3"/>
        <v>0</v>
      </c>
      <c r="O17" s="37">
        <v>0</v>
      </c>
      <c r="P17" s="59">
        <v>0</v>
      </c>
      <c r="Q17" s="161">
        <f t="shared" si="4"/>
        <v>0</v>
      </c>
      <c r="R17" s="159">
        <v>0</v>
      </c>
      <c r="S17" s="59">
        <v>0</v>
      </c>
      <c r="T17" s="161">
        <f t="shared" si="5"/>
        <v>0</v>
      </c>
      <c r="U17" s="159">
        <v>0</v>
      </c>
      <c r="V17" s="59">
        <v>0</v>
      </c>
      <c r="W17" s="161">
        <f t="shared" si="6"/>
        <v>0</v>
      </c>
      <c r="X17" s="161">
        <f t="shared" si="7"/>
        <v>0</v>
      </c>
    </row>
    <row r="18" spans="1:24" ht="12.75">
      <c r="A18" s="4">
        <v>8</v>
      </c>
      <c r="C18" s="159">
        <v>0</v>
      </c>
      <c r="D18" s="59">
        <v>0</v>
      </c>
      <c r="E18" s="161">
        <f t="shared" si="0"/>
        <v>0</v>
      </c>
      <c r="F18" s="159">
        <v>0</v>
      </c>
      <c r="G18" s="59">
        <v>0</v>
      </c>
      <c r="H18" s="161">
        <f t="shared" si="1"/>
        <v>0</v>
      </c>
      <c r="I18" s="159">
        <v>0</v>
      </c>
      <c r="J18" s="59">
        <v>0</v>
      </c>
      <c r="K18" s="161">
        <f t="shared" si="2"/>
        <v>0</v>
      </c>
      <c r="L18" s="159">
        <v>0</v>
      </c>
      <c r="M18" s="59">
        <v>0</v>
      </c>
      <c r="N18" s="161">
        <f t="shared" si="3"/>
        <v>0</v>
      </c>
      <c r="O18" s="37">
        <v>0</v>
      </c>
      <c r="P18" s="59">
        <v>0</v>
      </c>
      <c r="Q18" s="161">
        <f t="shared" si="4"/>
        <v>0</v>
      </c>
      <c r="R18" s="159">
        <v>0</v>
      </c>
      <c r="S18" s="59">
        <v>0</v>
      </c>
      <c r="T18" s="161">
        <f t="shared" si="5"/>
        <v>0</v>
      </c>
      <c r="U18" s="159">
        <v>0</v>
      </c>
      <c r="V18" s="59">
        <v>0</v>
      </c>
      <c r="W18" s="161">
        <f t="shared" si="6"/>
        <v>0</v>
      </c>
      <c r="X18" s="161">
        <f t="shared" si="7"/>
        <v>0</v>
      </c>
    </row>
    <row r="19" spans="1:24" ht="12.75">
      <c r="A19" s="4">
        <v>9</v>
      </c>
      <c r="C19" s="159">
        <v>0</v>
      </c>
      <c r="D19" s="59">
        <v>0</v>
      </c>
      <c r="E19" s="161">
        <f t="shared" si="0"/>
        <v>0</v>
      </c>
      <c r="F19" s="159">
        <v>0</v>
      </c>
      <c r="G19" s="59">
        <v>0</v>
      </c>
      <c r="H19" s="161">
        <f t="shared" si="1"/>
        <v>0</v>
      </c>
      <c r="I19" s="159">
        <v>0</v>
      </c>
      <c r="J19" s="59">
        <v>0</v>
      </c>
      <c r="K19" s="161">
        <f t="shared" si="2"/>
        <v>0</v>
      </c>
      <c r="L19" s="159">
        <v>0</v>
      </c>
      <c r="M19" s="59">
        <v>0</v>
      </c>
      <c r="N19" s="161">
        <f t="shared" si="3"/>
        <v>0</v>
      </c>
      <c r="O19" s="37">
        <v>0</v>
      </c>
      <c r="P19" s="59">
        <v>0</v>
      </c>
      <c r="Q19" s="161">
        <f t="shared" si="4"/>
        <v>0</v>
      </c>
      <c r="R19" s="159">
        <v>0</v>
      </c>
      <c r="S19" s="59">
        <v>0</v>
      </c>
      <c r="T19" s="161">
        <f t="shared" si="5"/>
        <v>0</v>
      </c>
      <c r="U19" s="159">
        <v>0</v>
      </c>
      <c r="V19" s="59">
        <v>0</v>
      </c>
      <c r="W19" s="161">
        <f t="shared" si="6"/>
        <v>0</v>
      </c>
      <c r="X19" s="161">
        <f t="shared" si="7"/>
        <v>0</v>
      </c>
    </row>
    <row r="20" spans="1:24" ht="12.75">
      <c r="A20" s="4">
        <v>10</v>
      </c>
      <c r="C20" s="159">
        <v>0</v>
      </c>
      <c r="D20" s="59">
        <v>0</v>
      </c>
      <c r="E20" s="161">
        <f t="shared" si="0"/>
        <v>0</v>
      </c>
      <c r="F20" s="159">
        <v>0</v>
      </c>
      <c r="G20" s="59">
        <v>0</v>
      </c>
      <c r="H20" s="161">
        <f t="shared" si="1"/>
        <v>0</v>
      </c>
      <c r="I20" s="159">
        <v>0</v>
      </c>
      <c r="J20" s="59">
        <v>0</v>
      </c>
      <c r="K20" s="161">
        <f t="shared" si="2"/>
        <v>0</v>
      </c>
      <c r="L20" s="159">
        <v>0</v>
      </c>
      <c r="M20" s="59">
        <v>0</v>
      </c>
      <c r="N20" s="161">
        <f t="shared" si="3"/>
        <v>0</v>
      </c>
      <c r="O20" s="37">
        <v>0</v>
      </c>
      <c r="P20" s="59">
        <v>0</v>
      </c>
      <c r="Q20" s="161">
        <f t="shared" si="4"/>
        <v>0</v>
      </c>
      <c r="R20" s="159">
        <v>0</v>
      </c>
      <c r="S20" s="59">
        <v>0</v>
      </c>
      <c r="T20" s="161">
        <f t="shared" si="5"/>
        <v>0</v>
      </c>
      <c r="U20" s="159">
        <v>0</v>
      </c>
      <c r="V20" s="59">
        <v>0</v>
      </c>
      <c r="W20" s="161">
        <f t="shared" si="6"/>
        <v>0</v>
      </c>
      <c r="X20" s="161">
        <f t="shared" si="7"/>
        <v>0</v>
      </c>
    </row>
    <row r="21" spans="1:24" ht="12.75">
      <c r="A21" s="4">
        <v>11</v>
      </c>
      <c r="C21" s="159">
        <v>0</v>
      </c>
      <c r="D21" s="59">
        <v>0</v>
      </c>
      <c r="E21" s="161">
        <f t="shared" si="0"/>
        <v>0</v>
      </c>
      <c r="F21" s="159">
        <v>0</v>
      </c>
      <c r="G21" s="59">
        <v>0</v>
      </c>
      <c r="H21" s="161">
        <f t="shared" si="1"/>
        <v>0</v>
      </c>
      <c r="I21" s="159">
        <v>0</v>
      </c>
      <c r="J21" s="59">
        <v>0</v>
      </c>
      <c r="K21" s="161">
        <f t="shared" si="2"/>
        <v>0</v>
      </c>
      <c r="L21" s="159">
        <v>0</v>
      </c>
      <c r="M21" s="59">
        <v>0</v>
      </c>
      <c r="N21" s="161">
        <f t="shared" si="3"/>
        <v>0</v>
      </c>
      <c r="O21" s="37">
        <v>0</v>
      </c>
      <c r="P21" s="59">
        <v>0</v>
      </c>
      <c r="Q21" s="161">
        <f t="shared" si="4"/>
        <v>0</v>
      </c>
      <c r="R21" s="159">
        <v>0</v>
      </c>
      <c r="S21" s="59">
        <v>0</v>
      </c>
      <c r="T21" s="161">
        <f t="shared" si="5"/>
        <v>0</v>
      </c>
      <c r="U21" s="159">
        <v>0</v>
      </c>
      <c r="V21" s="59">
        <v>0</v>
      </c>
      <c r="W21" s="161">
        <f t="shared" si="6"/>
        <v>0</v>
      </c>
      <c r="X21" s="161">
        <f t="shared" si="7"/>
        <v>0</v>
      </c>
    </row>
    <row r="22" spans="1:24" ht="12.75">
      <c r="A22" s="4">
        <v>12</v>
      </c>
      <c r="C22" s="159">
        <v>0</v>
      </c>
      <c r="D22" s="59">
        <v>0</v>
      </c>
      <c r="E22" s="161">
        <f t="shared" si="0"/>
        <v>0</v>
      </c>
      <c r="F22" s="159">
        <v>0</v>
      </c>
      <c r="G22" s="59">
        <v>0</v>
      </c>
      <c r="H22" s="161">
        <f t="shared" si="1"/>
        <v>0</v>
      </c>
      <c r="I22" s="159">
        <v>0</v>
      </c>
      <c r="J22" s="59">
        <v>0</v>
      </c>
      <c r="K22" s="161">
        <f t="shared" si="2"/>
        <v>0</v>
      </c>
      <c r="L22" s="159">
        <v>0</v>
      </c>
      <c r="M22" s="59">
        <v>0</v>
      </c>
      <c r="N22" s="161">
        <f t="shared" si="3"/>
        <v>0</v>
      </c>
      <c r="O22" s="37">
        <v>0</v>
      </c>
      <c r="P22" s="59">
        <v>0</v>
      </c>
      <c r="Q22" s="161">
        <f t="shared" si="4"/>
        <v>0</v>
      </c>
      <c r="R22" s="159">
        <v>0</v>
      </c>
      <c r="S22" s="59">
        <v>0</v>
      </c>
      <c r="T22" s="161">
        <f t="shared" si="5"/>
        <v>0</v>
      </c>
      <c r="U22" s="159">
        <v>0</v>
      </c>
      <c r="V22" s="59">
        <v>0</v>
      </c>
      <c r="W22" s="161">
        <f t="shared" si="6"/>
        <v>0</v>
      </c>
      <c r="X22" s="161">
        <f t="shared" si="7"/>
        <v>0</v>
      </c>
    </row>
    <row r="23" spans="1:24" ht="12.75">
      <c r="A23" s="4">
        <v>13</v>
      </c>
      <c r="C23" s="159">
        <v>0</v>
      </c>
      <c r="D23" s="59">
        <v>0</v>
      </c>
      <c r="E23" s="161">
        <f t="shared" si="0"/>
        <v>0</v>
      </c>
      <c r="F23" s="159">
        <v>0</v>
      </c>
      <c r="G23" s="59">
        <v>0</v>
      </c>
      <c r="H23" s="161">
        <f t="shared" si="1"/>
        <v>0</v>
      </c>
      <c r="I23" s="159">
        <v>0</v>
      </c>
      <c r="J23" s="59">
        <v>0</v>
      </c>
      <c r="K23" s="161">
        <f t="shared" si="2"/>
        <v>0</v>
      </c>
      <c r="L23" s="159">
        <v>0</v>
      </c>
      <c r="M23" s="59">
        <v>0</v>
      </c>
      <c r="N23" s="161">
        <f t="shared" si="3"/>
        <v>0</v>
      </c>
      <c r="O23" s="37">
        <v>0</v>
      </c>
      <c r="P23" s="59">
        <v>0</v>
      </c>
      <c r="Q23" s="161">
        <f t="shared" si="4"/>
        <v>0</v>
      </c>
      <c r="R23" s="159">
        <v>0</v>
      </c>
      <c r="S23" s="59">
        <v>0</v>
      </c>
      <c r="T23" s="161">
        <f t="shared" si="5"/>
        <v>0</v>
      </c>
      <c r="U23" s="159">
        <v>0</v>
      </c>
      <c r="V23" s="59">
        <v>0</v>
      </c>
      <c r="W23" s="161">
        <f t="shared" si="6"/>
        <v>0</v>
      </c>
      <c r="X23" s="161">
        <f t="shared" si="7"/>
        <v>0</v>
      </c>
    </row>
    <row r="24" spans="1:24" ht="12.75">
      <c r="A24" s="5">
        <v>14</v>
      </c>
      <c r="C24" s="159">
        <v>0</v>
      </c>
      <c r="D24" s="59">
        <v>0</v>
      </c>
      <c r="E24" s="161">
        <f t="shared" si="0"/>
        <v>0</v>
      </c>
      <c r="F24" s="159">
        <v>0</v>
      </c>
      <c r="G24" s="59">
        <v>0</v>
      </c>
      <c r="H24" s="161">
        <f t="shared" si="1"/>
        <v>0</v>
      </c>
      <c r="I24" s="159">
        <v>0</v>
      </c>
      <c r="J24" s="59">
        <v>0</v>
      </c>
      <c r="K24" s="161">
        <f t="shared" si="2"/>
        <v>0</v>
      </c>
      <c r="L24" s="159">
        <v>0</v>
      </c>
      <c r="M24" s="59">
        <v>0</v>
      </c>
      <c r="N24" s="161">
        <f t="shared" si="3"/>
        <v>0</v>
      </c>
      <c r="O24" s="37">
        <v>0</v>
      </c>
      <c r="P24" s="59">
        <v>0</v>
      </c>
      <c r="Q24" s="161">
        <f t="shared" si="4"/>
        <v>0</v>
      </c>
      <c r="R24" s="159">
        <v>0</v>
      </c>
      <c r="S24" s="59">
        <v>0</v>
      </c>
      <c r="T24" s="161">
        <f t="shared" si="5"/>
        <v>0</v>
      </c>
      <c r="U24" s="159">
        <v>0</v>
      </c>
      <c r="V24" s="59">
        <v>0</v>
      </c>
      <c r="W24" s="161">
        <f t="shared" si="6"/>
        <v>0</v>
      </c>
      <c r="X24" s="161">
        <f t="shared" si="7"/>
        <v>0</v>
      </c>
    </row>
    <row r="25" spans="1:24" ht="12.75">
      <c r="A25" s="5">
        <v>15</v>
      </c>
      <c r="C25" s="159">
        <v>0</v>
      </c>
      <c r="D25" s="59">
        <v>0</v>
      </c>
      <c r="E25" s="161">
        <f t="shared" si="0"/>
        <v>0</v>
      </c>
      <c r="F25" s="159">
        <v>0</v>
      </c>
      <c r="G25" s="59">
        <v>0</v>
      </c>
      <c r="H25" s="161">
        <f t="shared" si="1"/>
        <v>0</v>
      </c>
      <c r="I25" s="159">
        <v>0</v>
      </c>
      <c r="J25" s="59">
        <v>0</v>
      </c>
      <c r="K25" s="161">
        <f t="shared" si="2"/>
        <v>0</v>
      </c>
      <c r="L25" s="159">
        <v>0</v>
      </c>
      <c r="M25" s="59">
        <v>0</v>
      </c>
      <c r="N25" s="161">
        <f t="shared" si="3"/>
        <v>0</v>
      </c>
      <c r="O25" s="37">
        <v>0</v>
      </c>
      <c r="P25" s="59">
        <v>0</v>
      </c>
      <c r="Q25" s="161">
        <f t="shared" si="4"/>
        <v>0</v>
      </c>
      <c r="R25" s="159">
        <v>0</v>
      </c>
      <c r="S25" s="59">
        <v>0</v>
      </c>
      <c r="T25" s="161">
        <f t="shared" si="5"/>
        <v>0</v>
      </c>
      <c r="U25" s="159">
        <v>0</v>
      </c>
      <c r="V25" s="59">
        <v>0</v>
      </c>
      <c r="W25" s="161">
        <f t="shared" si="6"/>
        <v>0</v>
      </c>
      <c r="X25" s="161">
        <f t="shared" si="7"/>
        <v>0</v>
      </c>
    </row>
    <row r="26" spans="1:24" ht="12.75">
      <c r="A26" s="4">
        <v>16</v>
      </c>
      <c r="C26" s="159">
        <v>0</v>
      </c>
      <c r="D26" s="59">
        <v>0</v>
      </c>
      <c r="E26" s="161">
        <f t="shared" si="0"/>
        <v>0</v>
      </c>
      <c r="F26" s="159">
        <v>0</v>
      </c>
      <c r="G26" s="59">
        <v>0</v>
      </c>
      <c r="H26" s="161">
        <f t="shared" si="1"/>
        <v>0</v>
      </c>
      <c r="I26" s="159">
        <v>0</v>
      </c>
      <c r="J26" s="59">
        <v>0</v>
      </c>
      <c r="K26" s="161">
        <f t="shared" si="2"/>
        <v>0</v>
      </c>
      <c r="L26" s="159">
        <v>0</v>
      </c>
      <c r="M26" s="59">
        <v>0</v>
      </c>
      <c r="N26" s="161">
        <f t="shared" si="3"/>
        <v>0</v>
      </c>
      <c r="O26" s="37">
        <v>0</v>
      </c>
      <c r="P26" s="59">
        <v>0</v>
      </c>
      <c r="Q26" s="161">
        <f t="shared" si="4"/>
        <v>0</v>
      </c>
      <c r="R26" s="159">
        <v>0</v>
      </c>
      <c r="S26" s="59">
        <v>0</v>
      </c>
      <c r="T26" s="161">
        <f t="shared" si="5"/>
        <v>0</v>
      </c>
      <c r="U26" s="159">
        <v>0</v>
      </c>
      <c r="V26" s="59">
        <v>0</v>
      </c>
      <c r="W26" s="161">
        <f t="shared" si="6"/>
        <v>0</v>
      </c>
      <c r="X26" s="161">
        <f t="shared" si="7"/>
        <v>0</v>
      </c>
    </row>
    <row r="27" spans="1:24" ht="12.75">
      <c r="A27" s="4">
        <v>17</v>
      </c>
      <c r="C27" s="159">
        <v>0</v>
      </c>
      <c r="D27" s="59">
        <v>0</v>
      </c>
      <c r="E27" s="161">
        <f t="shared" si="0"/>
        <v>0</v>
      </c>
      <c r="F27" s="159">
        <v>0</v>
      </c>
      <c r="G27" s="41">
        <v>0</v>
      </c>
      <c r="H27" s="161">
        <f t="shared" si="1"/>
        <v>0</v>
      </c>
      <c r="I27" s="159">
        <v>0</v>
      </c>
      <c r="J27" s="59">
        <v>0</v>
      </c>
      <c r="K27" s="161">
        <f t="shared" si="2"/>
        <v>0</v>
      </c>
      <c r="L27" s="159">
        <v>0</v>
      </c>
      <c r="M27" s="59">
        <v>0</v>
      </c>
      <c r="N27" s="161">
        <f t="shared" si="3"/>
        <v>0</v>
      </c>
      <c r="O27" s="37">
        <v>0</v>
      </c>
      <c r="P27" s="59">
        <v>0</v>
      </c>
      <c r="Q27" s="161">
        <f t="shared" si="4"/>
        <v>0</v>
      </c>
      <c r="R27" s="159">
        <v>0</v>
      </c>
      <c r="S27" s="59">
        <v>0</v>
      </c>
      <c r="T27" s="161">
        <f t="shared" si="5"/>
        <v>0</v>
      </c>
      <c r="U27" s="159">
        <v>0</v>
      </c>
      <c r="V27" s="59">
        <v>0</v>
      </c>
      <c r="W27" s="161">
        <f t="shared" si="6"/>
        <v>0</v>
      </c>
      <c r="X27" s="161">
        <f t="shared" si="7"/>
        <v>0</v>
      </c>
    </row>
    <row r="28" spans="1:24" ht="12.75">
      <c r="A28" s="5">
        <v>18</v>
      </c>
      <c r="C28" s="159">
        <v>0</v>
      </c>
      <c r="D28" s="59">
        <v>0</v>
      </c>
      <c r="E28" s="161">
        <f aca="true" t="shared" si="8" ref="E28:E40">ROUND((+D28*C28),2)</f>
        <v>0</v>
      </c>
      <c r="F28" s="159">
        <v>0</v>
      </c>
      <c r="G28" s="59">
        <v>0</v>
      </c>
      <c r="H28" s="161">
        <f aca="true" t="shared" si="9" ref="H28:H40">ROUND((+G28*F28),2)</f>
        <v>0</v>
      </c>
      <c r="I28" s="159">
        <v>0</v>
      </c>
      <c r="J28" s="59">
        <v>0</v>
      </c>
      <c r="K28" s="161">
        <f aca="true" t="shared" si="10" ref="K28:K40">ROUND((+J28*I28),2)</f>
        <v>0</v>
      </c>
      <c r="L28" s="159">
        <v>0</v>
      </c>
      <c r="M28" s="59">
        <v>0</v>
      </c>
      <c r="N28" s="161">
        <f aca="true" t="shared" si="11" ref="N28:N40">ROUND((+M28*L28),2)</f>
        <v>0</v>
      </c>
      <c r="O28" s="37">
        <v>0</v>
      </c>
      <c r="P28" s="59">
        <v>0</v>
      </c>
      <c r="Q28" s="161">
        <f aca="true" t="shared" si="12" ref="Q28:Q40">ROUND((+P28*O28),2)</f>
        <v>0</v>
      </c>
      <c r="R28" s="159">
        <v>0</v>
      </c>
      <c r="S28" s="59">
        <v>0</v>
      </c>
      <c r="T28" s="161">
        <f aca="true" t="shared" si="13" ref="T28:T40">ROUND((+S28*R28),2)</f>
        <v>0</v>
      </c>
      <c r="U28" s="159">
        <v>0</v>
      </c>
      <c r="V28" s="59">
        <v>0</v>
      </c>
      <c r="W28" s="161">
        <f aca="true" t="shared" si="14" ref="W28:W40">ROUND((+V28*U28),2)</f>
        <v>0</v>
      </c>
      <c r="X28" s="161">
        <f aca="true" t="shared" si="15" ref="X28:X41">+W28+T28+Q28+N28+K28+H28+E28</f>
        <v>0</v>
      </c>
    </row>
    <row r="29" spans="1:24" ht="12.75">
      <c r="A29" s="5">
        <v>19</v>
      </c>
      <c r="C29" s="159">
        <v>0</v>
      </c>
      <c r="D29" s="59">
        <v>0</v>
      </c>
      <c r="E29" s="161">
        <f t="shared" si="8"/>
        <v>0</v>
      </c>
      <c r="F29" s="159">
        <v>0</v>
      </c>
      <c r="G29" s="59">
        <v>0</v>
      </c>
      <c r="H29" s="161">
        <f t="shared" si="9"/>
        <v>0</v>
      </c>
      <c r="I29" s="159">
        <v>0</v>
      </c>
      <c r="J29" s="59">
        <v>0</v>
      </c>
      <c r="K29" s="161">
        <f t="shared" si="10"/>
        <v>0</v>
      </c>
      <c r="L29" s="159">
        <v>0</v>
      </c>
      <c r="M29" s="59">
        <v>0</v>
      </c>
      <c r="N29" s="161">
        <f t="shared" si="11"/>
        <v>0</v>
      </c>
      <c r="O29" s="37">
        <v>0</v>
      </c>
      <c r="P29" s="59">
        <v>0</v>
      </c>
      <c r="Q29" s="161">
        <f t="shared" si="12"/>
        <v>0</v>
      </c>
      <c r="R29" s="159">
        <v>0</v>
      </c>
      <c r="S29" s="59">
        <v>0</v>
      </c>
      <c r="T29" s="161">
        <f t="shared" si="13"/>
        <v>0</v>
      </c>
      <c r="U29" s="159">
        <v>0</v>
      </c>
      <c r="V29" s="59">
        <v>0</v>
      </c>
      <c r="W29" s="161">
        <f t="shared" si="14"/>
        <v>0</v>
      </c>
      <c r="X29" s="161">
        <f t="shared" si="15"/>
        <v>0</v>
      </c>
    </row>
    <row r="30" spans="1:24" ht="12.75">
      <c r="A30" s="5">
        <v>20</v>
      </c>
      <c r="C30" s="159">
        <v>0</v>
      </c>
      <c r="D30" s="59">
        <v>0</v>
      </c>
      <c r="E30" s="161">
        <f t="shared" si="8"/>
        <v>0</v>
      </c>
      <c r="F30" s="159">
        <v>0</v>
      </c>
      <c r="G30" s="59">
        <v>0</v>
      </c>
      <c r="H30" s="161">
        <f t="shared" si="9"/>
        <v>0</v>
      </c>
      <c r="I30" s="159">
        <v>0</v>
      </c>
      <c r="J30" s="59">
        <v>0</v>
      </c>
      <c r="K30" s="161">
        <f t="shared" si="10"/>
        <v>0</v>
      </c>
      <c r="L30" s="159">
        <v>0</v>
      </c>
      <c r="M30" s="59">
        <v>0</v>
      </c>
      <c r="N30" s="161">
        <f t="shared" si="11"/>
        <v>0</v>
      </c>
      <c r="O30" s="37">
        <v>0</v>
      </c>
      <c r="P30" s="59">
        <v>0</v>
      </c>
      <c r="Q30" s="161">
        <f t="shared" si="12"/>
        <v>0</v>
      </c>
      <c r="R30" s="159">
        <v>0</v>
      </c>
      <c r="S30" s="59">
        <v>0</v>
      </c>
      <c r="T30" s="161">
        <f t="shared" si="13"/>
        <v>0</v>
      </c>
      <c r="U30" s="159">
        <v>0</v>
      </c>
      <c r="V30" s="59">
        <v>0</v>
      </c>
      <c r="W30" s="161">
        <f t="shared" si="14"/>
        <v>0</v>
      </c>
      <c r="X30" s="161">
        <f t="shared" si="15"/>
        <v>0</v>
      </c>
    </row>
    <row r="31" spans="1:24" ht="12.75">
      <c r="A31" s="5">
        <v>21</v>
      </c>
      <c r="C31" s="159">
        <v>0</v>
      </c>
      <c r="D31" s="59">
        <v>0</v>
      </c>
      <c r="E31" s="161">
        <f t="shared" si="8"/>
        <v>0</v>
      </c>
      <c r="F31" s="159">
        <v>0</v>
      </c>
      <c r="G31" s="59">
        <v>0</v>
      </c>
      <c r="H31" s="161">
        <f t="shared" si="9"/>
        <v>0</v>
      </c>
      <c r="I31" s="159">
        <v>0</v>
      </c>
      <c r="J31" s="59">
        <v>0</v>
      </c>
      <c r="K31" s="161">
        <f t="shared" si="10"/>
        <v>0</v>
      </c>
      <c r="L31" s="159">
        <v>0</v>
      </c>
      <c r="M31" s="59">
        <v>0</v>
      </c>
      <c r="N31" s="161">
        <f t="shared" si="11"/>
        <v>0</v>
      </c>
      <c r="O31" s="37">
        <v>0</v>
      </c>
      <c r="P31" s="59">
        <v>0</v>
      </c>
      <c r="Q31" s="161">
        <f t="shared" si="12"/>
        <v>0</v>
      </c>
      <c r="R31" s="159">
        <v>0</v>
      </c>
      <c r="S31" s="59">
        <v>0</v>
      </c>
      <c r="T31" s="161">
        <f t="shared" si="13"/>
        <v>0</v>
      </c>
      <c r="U31" s="159">
        <v>0</v>
      </c>
      <c r="V31" s="59">
        <v>0</v>
      </c>
      <c r="W31" s="161">
        <f t="shared" si="14"/>
        <v>0</v>
      </c>
      <c r="X31" s="161">
        <f t="shared" si="15"/>
        <v>0</v>
      </c>
    </row>
    <row r="32" spans="1:24" ht="12.75">
      <c r="A32" s="5">
        <v>22</v>
      </c>
      <c r="C32" s="159">
        <v>0</v>
      </c>
      <c r="D32" s="59">
        <v>0</v>
      </c>
      <c r="E32" s="161">
        <f t="shared" si="8"/>
        <v>0</v>
      </c>
      <c r="F32" s="159">
        <v>0</v>
      </c>
      <c r="G32" s="59">
        <v>0</v>
      </c>
      <c r="H32" s="161">
        <f t="shared" si="9"/>
        <v>0</v>
      </c>
      <c r="I32" s="159">
        <v>0</v>
      </c>
      <c r="J32" s="59">
        <v>0</v>
      </c>
      <c r="K32" s="161">
        <f t="shared" si="10"/>
        <v>0</v>
      </c>
      <c r="L32" s="159">
        <v>0</v>
      </c>
      <c r="M32" s="59">
        <v>0</v>
      </c>
      <c r="N32" s="161">
        <f t="shared" si="11"/>
        <v>0</v>
      </c>
      <c r="O32" s="37">
        <v>0</v>
      </c>
      <c r="P32" s="59">
        <v>0</v>
      </c>
      <c r="Q32" s="161">
        <f t="shared" si="12"/>
        <v>0</v>
      </c>
      <c r="R32" s="159">
        <v>0</v>
      </c>
      <c r="S32" s="59">
        <v>0</v>
      </c>
      <c r="T32" s="161">
        <f t="shared" si="13"/>
        <v>0</v>
      </c>
      <c r="U32" s="159">
        <v>0</v>
      </c>
      <c r="V32" s="59">
        <v>0</v>
      </c>
      <c r="W32" s="161">
        <f t="shared" si="14"/>
        <v>0</v>
      </c>
      <c r="X32" s="161">
        <f t="shared" si="15"/>
        <v>0</v>
      </c>
    </row>
    <row r="33" spans="1:24" ht="12.75">
      <c r="A33" s="5">
        <v>23</v>
      </c>
      <c r="C33" s="159">
        <v>0</v>
      </c>
      <c r="D33" s="59">
        <v>0</v>
      </c>
      <c r="E33" s="161">
        <f t="shared" si="8"/>
        <v>0</v>
      </c>
      <c r="F33" s="159">
        <v>0</v>
      </c>
      <c r="G33" s="59">
        <v>0</v>
      </c>
      <c r="H33" s="161">
        <f t="shared" si="9"/>
        <v>0</v>
      </c>
      <c r="I33" s="159">
        <v>0</v>
      </c>
      <c r="J33" s="59">
        <v>0</v>
      </c>
      <c r="K33" s="161">
        <f t="shared" si="10"/>
        <v>0</v>
      </c>
      <c r="L33" s="159">
        <v>0</v>
      </c>
      <c r="M33" s="59">
        <v>0</v>
      </c>
      <c r="N33" s="161">
        <f t="shared" si="11"/>
        <v>0</v>
      </c>
      <c r="O33" s="37">
        <v>0</v>
      </c>
      <c r="P33" s="59">
        <v>0</v>
      </c>
      <c r="Q33" s="161">
        <f t="shared" si="12"/>
        <v>0</v>
      </c>
      <c r="R33" s="159">
        <v>0</v>
      </c>
      <c r="S33" s="59">
        <v>0</v>
      </c>
      <c r="T33" s="161">
        <f t="shared" si="13"/>
        <v>0</v>
      </c>
      <c r="U33" s="159">
        <v>0</v>
      </c>
      <c r="V33" s="59">
        <v>0</v>
      </c>
      <c r="W33" s="161">
        <f t="shared" si="14"/>
        <v>0</v>
      </c>
      <c r="X33" s="161">
        <f t="shared" si="15"/>
        <v>0</v>
      </c>
    </row>
    <row r="34" spans="1:24" ht="12.75">
      <c r="A34" s="5">
        <v>24</v>
      </c>
      <c r="C34" s="159">
        <v>0</v>
      </c>
      <c r="D34" s="59">
        <v>0</v>
      </c>
      <c r="E34" s="161">
        <f t="shared" si="8"/>
        <v>0</v>
      </c>
      <c r="F34" s="159">
        <v>0</v>
      </c>
      <c r="G34" s="59">
        <v>0</v>
      </c>
      <c r="H34" s="161">
        <f t="shared" si="9"/>
        <v>0</v>
      </c>
      <c r="I34" s="159">
        <v>0</v>
      </c>
      <c r="J34" s="59">
        <v>0</v>
      </c>
      <c r="K34" s="161">
        <f t="shared" si="10"/>
        <v>0</v>
      </c>
      <c r="L34" s="159">
        <v>0</v>
      </c>
      <c r="M34" s="59">
        <v>0</v>
      </c>
      <c r="N34" s="161">
        <f t="shared" si="11"/>
        <v>0</v>
      </c>
      <c r="O34" s="37">
        <v>0</v>
      </c>
      <c r="P34" s="59">
        <v>0</v>
      </c>
      <c r="Q34" s="161">
        <f t="shared" si="12"/>
        <v>0</v>
      </c>
      <c r="R34" s="159">
        <v>0</v>
      </c>
      <c r="S34" s="59">
        <v>0</v>
      </c>
      <c r="T34" s="161">
        <f t="shared" si="13"/>
        <v>0</v>
      </c>
      <c r="U34" s="159">
        <v>0</v>
      </c>
      <c r="V34" s="59">
        <v>0</v>
      </c>
      <c r="W34" s="161">
        <f t="shared" si="14"/>
        <v>0</v>
      </c>
      <c r="X34" s="161">
        <f t="shared" si="15"/>
        <v>0</v>
      </c>
    </row>
    <row r="35" spans="1:24" ht="12.75">
      <c r="A35" s="5">
        <v>25</v>
      </c>
      <c r="C35" s="159">
        <v>0</v>
      </c>
      <c r="D35" s="59">
        <v>0</v>
      </c>
      <c r="E35" s="161">
        <f t="shared" si="8"/>
        <v>0</v>
      </c>
      <c r="F35" s="159">
        <v>0</v>
      </c>
      <c r="G35" s="59">
        <v>0</v>
      </c>
      <c r="H35" s="161">
        <f t="shared" si="9"/>
        <v>0</v>
      </c>
      <c r="I35" s="159">
        <v>0</v>
      </c>
      <c r="J35" s="59">
        <v>0</v>
      </c>
      <c r="K35" s="161">
        <f t="shared" si="10"/>
        <v>0</v>
      </c>
      <c r="L35" s="159">
        <v>0</v>
      </c>
      <c r="M35" s="59">
        <v>0</v>
      </c>
      <c r="N35" s="161">
        <f t="shared" si="11"/>
        <v>0</v>
      </c>
      <c r="O35" s="37">
        <v>0</v>
      </c>
      <c r="P35" s="59">
        <v>0</v>
      </c>
      <c r="Q35" s="161">
        <f t="shared" si="12"/>
        <v>0</v>
      </c>
      <c r="R35" s="159">
        <v>0</v>
      </c>
      <c r="S35" s="59">
        <v>0</v>
      </c>
      <c r="T35" s="161">
        <f t="shared" si="13"/>
        <v>0</v>
      </c>
      <c r="U35" s="159">
        <v>0</v>
      </c>
      <c r="V35" s="59">
        <v>0</v>
      </c>
      <c r="W35" s="161">
        <f t="shared" si="14"/>
        <v>0</v>
      </c>
      <c r="X35" s="161">
        <f t="shared" si="15"/>
        <v>0</v>
      </c>
    </row>
    <row r="36" spans="1:24" ht="12.75">
      <c r="A36" s="5">
        <v>26</v>
      </c>
      <c r="C36" s="159">
        <v>0</v>
      </c>
      <c r="D36" s="59">
        <v>0</v>
      </c>
      <c r="E36" s="161">
        <f t="shared" si="8"/>
        <v>0</v>
      </c>
      <c r="F36" s="159">
        <v>0</v>
      </c>
      <c r="G36" s="59">
        <v>0</v>
      </c>
      <c r="H36" s="161">
        <f t="shared" si="9"/>
        <v>0</v>
      </c>
      <c r="I36" s="159">
        <v>0</v>
      </c>
      <c r="J36" s="59">
        <v>0</v>
      </c>
      <c r="K36" s="161">
        <f t="shared" si="10"/>
        <v>0</v>
      </c>
      <c r="L36" s="159">
        <v>0</v>
      </c>
      <c r="M36" s="59">
        <v>0</v>
      </c>
      <c r="N36" s="161">
        <f t="shared" si="11"/>
        <v>0</v>
      </c>
      <c r="O36" s="37">
        <v>0</v>
      </c>
      <c r="P36" s="59">
        <v>0</v>
      </c>
      <c r="Q36" s="161">
        <f t="shared" si="12"/>
        <v>0</v>
      </c>
      <c r="R36" s="159">
        <v>0</v>
      </c>
      <c r="S36" s="59">
        <v>0</v>
      </c>
      <c r="T36" s="161">
        <f t="shared" si="13"/>
        <v>0</v>
      </c>
      <c r="U36" s="159">
        <v>0</v>
      </c>
      <c r="V36" s="59">
        <v>0</v>
      </c>
      <c r="W36" s="161">
        <f t="shared" si="14"/>
        <v>0</v>
      </c>
      <c r="X36" s="161">
        <f t="shared" si="15"/>
        <v>0</v>
      </c>
    </row>
    <row r="37" spans="1:24" ht="12.75">
      <c r="A37" s="9">
        <v>27</v>
      </c>
      <c r="C37" s="159">
        <v>0</v>
      </c>
      <c r="D37" s="59">
        <v>0</v>
      </c>
      <c r="E37" s="161">
        <f t="shared" si="8"/>
        <v>0</v>
      </c>
      <c r="F37" s="159">
        <v>0</v>
      </c>
      <c r="G37" s="59">
        <v>0</v>
      </c>
      <c r="H37" s="161">
        <f t="shared" si="9"/>
        <v>0</v>
      </c>
      <c r="I37" s="159">
        <v>0</v>
      </c>
      <c r="J37" s="59">
        <v>0</v>
      </c>
      <c r="K37" s="161">
        <f t="shared" si="10"/>
        <v>0</v>
      </c>
      <c r="L37" s="159">
        <v>0</v>
      </c>
      <c r="M37" s="59">
        <v>0</v>
      </c>
      <c r="N37" s="161">
        <f t="shared" si="11"/>
        <v>0</v>
      </c>
      <c r="O37" s="37">
        <v>0</v>
      </c>
      <c r="P37" s="59">
        <v>0</v>
      </c>
      <c r="Q37" s="161">
        <f t="shared" si="12"/>
        <v>0</v>
      </c>
      <c r="R37" s="159">
        <v>0</v>
      </c>
      <c r="S37" s="59">
        <v>0</v>
      </c>
      <c r="T37" s="161">
        <f t="shared" si="13"/>
        <v>0</v>
      </c>
      <c r="U37" s="159">
        <v>0</v>
      </c>
      <c r="V37" s="59">
        <v>0</v>
      </c>
      <c r="W37" s="161">
        <f t="shared" si="14"/>
        <v>0</v>
      </c>
      <c r="X37" s="161">
        <f t="shared" si="15"/>
        <v>0</v>
      </c>
    </row>
    <row r="38" spans="1:24" ht="12.75">
      <c r="A38" s="5">
        <v>28</v>
      </c>
      <c r="C38" s="159">
        <v>0</v>
      </c>
      <c r="D38" s="59">
        <v>0</v>
      </c>
      <c r="E38" s="161">
        <f t="shared" si="8"/>
        <v>0</v>
      </c>
      <c r="F38" s="159">
        <v>0</v>
      </c>
      <c r="G38" s="59">
        <v>0</v>
      </c>
      <c r="H38" s="161">
        <f t="shared" si="9"/>
        <v>0</v>
      </c>
      <c r="I38" s="159">
        <v>0</v>
      </c>
      <c r="J38" s="59">
        <v>0</v>
      </c>
      <c r="K38" s="161">
        <f t="shared" si="10"/>
        <v>0</v>
      </c>
      <c r="L38" s="159">
        <v>0</v>
      </c>
      <c r="M38" s="59">
        <v>0</v>
      </c>
      <c r="N38" s="161">
        <f t="shared" si="11"/>
        <v>0</v>
      </c>
      <c r="O38" s="37">
        <v>0</v>
      </c>
      <c r="P38" s="59">
        <v>0</v>
      </c>
      <c r="Q38" s="161">
        <f t="shared" si="12"/>
        <v>0</v>
      </c>
      <c r="R38" s="159">
        <v>0</v>
      </c>
      <c r="S38" s="59">
        <v>0</v>
      </c>
      <c r="T38" s="161">
        <f t="shared" si="13"/>
        <v>0</v>
      </c>
      <c r="U38" s="159">
        <v>0</v>
      </c>
      <c r="V38" s="59">
        <v>0</v>
      </c>
      <c r="W38" s="161">
        <f t="shared" si="14"/>
        <v>0</v>
      </c>
      <c r="X38" s="161">
        <f t="shared" si="15"/>
        <v>0</v>
      </c>
    </row>
    <row r="39" spans="1:24" ht="12.75">
      <c r="A39" s="5">
        <v>29</v>
      </c>
      <c r="C39" s="159">
        <v>0</v>
      </c>
      <c r="D39" s="59">
        <v>0</v>
      </c>
      <c r="E39" s="161">
        <f t="shared" si="8"/>
        <v>0</v>
      </c>
      <c r="F39" s="159">
        <v>0</v>
      </c>
      <c r="G39" s="59">
        <v>0</v>
      </c>
      <c r="H39" s="161">
        <f t="shared" si="9"/>
        <v>0</v>
      </c>
      <c r="I39" s="159">
        <v>0</v>
      </c>
      <c r="J39" s="59">
        <v>0</v>
      </c>
      <c r="K39" s="161">
        <f t="shared" si="10"/>
        <v>0</v>
      </c>
      <c r="L39" s="159">
        <v>0</v>
      </c>
      <c r="M39" s="59">
        <v>0</v>
      </c>
      <c r="N39" s="161">
        <f t="shared" si="11"/>
        <v>0</v>
      </c>
      <c r="O39" s="37">
        <v>0</v>
      </c>
      <c r="P39" s="59">
        <v>0</v>
      </c>
      <c r="Q39" s="161">
        <f t="shared" si="12"/>
        <v>0</v>
      </c>
      <c r="R39" s="159">
        <v>0</v>
      </c>
      <c r="S39" s="59">
        <v>0</v>
      </c>
      <c r="T39" s="161">
        <f t="shared" si="13"/>
        <v>0</v>
      </c>
      <c r="U39" s="159">
        <v>0</v>
      </c>
      <c r="V39" s="59">
        <v>0</v>
      </c>
      <c r="W39" s="161">
        <f t="shared" si="14"/>
        <v>0</v>
      </c>
      <c r="X39" s="161">
        <f t="shared" si="15"/>
        <v>0</v>
      </c>
    </row>
    <row r="40" spans="1:24" ht="12.75">
      <c r="A40" s="50">
        <v>30</v>
      </c>
      <c r="B40" s="57"/>
      <c r="C40" s="160">
        <v>0</v>
      </c>
      <c r="D40" s="60">
        <v>0</v>
      </c>
      <c r="E40" s="161">
        <f t="shared" si="8"/>
        <v>0</v>
      </c>
      <c r="F40" s="160">
        <v>0</v>
      </c>
      <c r="G40" s="60">
        <v>0</v>
      </c>
      <c r="H40" s="161">
        <f t="shared" si="9"/>
        <v>0</v>
      </c>
      <c r="I40" s="160">
        <v>0</v>
      </c>
      <c r="J40" s="60">
        <v>0</v>
      </c>
      <c r="K40" s="161">
        <f t="shared" si="10"/>
        <v>0</v>
      </c>
      <c r="L40" s="160">
        <v>0</v>
      </c>
      <c r="M40" s="60">
        <v>0</v>
      </c>
      <c r="N40" s="161">
        <f t="shared" si="11"/>
        <v>0</v>
      </c>
      <c r="O40" s="38">
        <v>0</v>
      </c>
      <c r="P40" s="60">
        <v>0</v>
      </c>
      <c r="Q40" s="161">
        <f t="shared" si="12"/>
        <v>0</v>
      </c>
      <c r="R40" s="160">
        <v>0</v>
      </c>
      <c r="S40" s="60">
        <v>0</v>
      </c>
      <c r="T40" s="161">
        <f t="shared" si="13"/>
        <v>0</v>
      </c>
      <c r="U40" s="160">
        <v>0</v>
      </c>
      <c r="V40" s="60">
        <v>0</v>
      </c>
      <c r="W40" s="161">
        <f t="shared" si="14"/>
        <v>0</v>
      </c>
      <c r="X40" s="161">
        <f t="shared" si="15"/>
        <v>0</v>
      </c>
    </row>
    <row r="41" spans="2:24" ht="12.75">
      <c r="B41" s="4" t="s">
        <v>121</v>
      </c>
      <c r="D41" s="8"/>
      <c r="E41" s="39">
        <f>SUM(E11:E40)</f>
        <v>0</v>
      </c>
      <c r="G41" s="8"/>
      <c r="H41" s="39">
        <f>SUM(H11:H40)</f>
        <v>0</v>
      </c>
      <c r="J41" s="8"/>
      <c r="K41" s="39">
        <f>SUM(K11:K40)</f>
        <v>0</v>
      </c>
      <c r="M41" s="8"/>
      <c r="N41" s="39">
        <f>SUM(N11:N40)</f>
        <v>0</v>
      </c>
      <c r="P41" s="8"/>
      <c r="Q41" s="39">
        <f>SUM(Q11:Q40)</f>
        <v>0</v>
      </c>
      <c r="S41" s="8"/>
      <c r="T41" s="39">
        <f>SUM(T11:T40)</f>
        <v>0</v>
      </c>
      <c r="V41" s="8"/>
      <c r="W41" s="39">
        <f>SUM(W11:W40)</f>
        <v>0</v>
      </c>
      <c r="X41" s="39">
        <f t="shared" si="15"/>
        <v>0</v>
      </c>
    </row>
    <row r="42" spans="2:24" ht="12.75">
      <c r="B42" s="8" t="str">
        <f>+SUMMARY!$B$2</f>
        <v>**</v>
      </c>
      <c r="D42" s="8"/>
      <c r="E42" s="188"/>
      <c r="G42" s="8"/>
      <c r="H42" s="188"/>
      <c r="J42" s="8"/>
      <c r="K42" s="188"/>
      <c r="M42" s="8"/>
      <c r="N42" s="188"/>
      <c r="P42" s="8"/>
      <c r="Q42" s="188"/>
      <c r="S42" s="8"/>
      <c r="T42" s="188"/>
      <c r="V42" s="8"/>
      <c r="W42" s="188"/>
      <c r="X42" s="188"/>
    </row>
    <row r="43" spans="2:7" ht="12.75">
      <c r="B43" s="8" t="str">
        <f>+SUMMARY!$B$3</f>
        <v>**</v>
      </c>
      <c r="D43" s="8"/>
      <c r="E43" s="8"/>
      <c r="F43" s="8"/>
      <c r="G43" s="8"/>
    </row>
    <row r="44" spans="2:7" ht="12.75">
      <c r="B44" s="8"/>
      <c r="D44" s="8"/>
      <c r="E44" s="8"/>
      <c r="F44" s="8"/>
      <c r="G44" s="8"/>
    </row>
    <row r="45" spans="4:7" ht="12.75">
      <c r="D45" s="8"/>
      <c r="E45" s="8"/>
      <c r="F45" s="8"/>
      <c r="G45" s="8"/>
    </row>
  </sheetData>
  <printOptions/>
  <pageMargins left="0.25" right="0.25" top="0.73" bottom="0" header="0" footer="0.5"/>
  <pageSetup blackAndWhite="1" fitToWidth="2" fitToHeight="1" horizontalDpi="300" verticalDpi="300" orientation="landscape" scale="90" r:id="rId2"/>
  <headerFooter alignWithMargins="0">
    <oddHeader>&amp;L&amp;24&amp;USUMMARY OF EQUIPMENT COSTS</oddHeader>
    <oddFooter>&amp;CPage &amp;P</oddFooter>
  </headerFooter>
  <rowBreaks count="1" manualBreakCount="1">
    <brk id="1" max="65535" man="1"/>
  </rowBreaks>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9.140625" defaultRowHeight="12.75"/>
  <cols>
    <col min="1" max="1" width="6.28125" style="0" customWidth="1"/>
    <col min="2" max="2" width="29.140625" style="0" customWidth="1"/>
    <col min="4" max="4" width="7.7109375" style="0" customWidth="1"/>
    <col min="5" max="5" width="7.57421875" style="0" customWidth="1"/>
    <col min="7" max="7" width="11.8515625" style="0" customWidth="1"/>
    <col min="8" max="8" width="9.00390625" style="0" customWidth="1"/>
    <col min="9" max="9" width="7.421875" style="0" customWidth="1"/>
    <col min="10" max="10" width="7.00390625" style="0" customWidth="1"/>
    <col min="12" max="12" width="10.140625" style="0" customWidth="1"/>
    <col min="13" max="13" width="10.00390625" style="0" customWidth="1"/>
    <col min="14" max="14" width="7.57421875" style="0" customWidth="1"/>
    <col min="15" max="15" width="7.00390625" style="0" customWidth="1"/>
    <col min="17" max="17" width="11.421875" style="0" customWidth="1"/>
    <col min="18" max="18" width="0.85546875" style="0" customWidth="1"/>
    <col min="19" max="19" width="11.7109375" style="0" customWidth="1"/>
    <col min="23" max="23" width="9.28125" style="0" customWidth="1"/>
    <col min="28" max="28" width="6.7109375" style="0" customWidth="1"/>
    <col min="33" max="33" width="6.8515625" style="0" customWidth="1"/>
  </cols>
  <sheetData>
    <row r="1" spans="1:6" ht="25.5">
      <c r="A1" s="131" t="s">
        <v>139</v>
      </c>
      <c r="B1" s="8"/>
      <c r="C1" s="8"/>
      <c r="D1" s="8"/>
      <c r="E1" s="8"/>
      <c r="F1" s="8"/>
    </row>
    <row r="2" ht="12.75">
      <c r="J2" s="8"/>
    </row>
    <row r="3" ht="12.75">
      <c r="J3" s="8"/>
    </row>
    <row r="4" ht="12.75">
      <c r="J4" s="8"/>
    </row>
    <row r="5" ht="12.75">
      <c r="J5" s="8"/>
    </row>
    <row r="6" ht="12.75">
      <c r="J6" s="8"/>
    </row>
    <row r="7" spans="3:17" ht="12.75">
      <c r="C7" s="45"/>
      <c r="D7" s="46"/>
      <c r="E7" s="46"/>
      <c r="F7" s="47" t="s">
        <v>109</v>
      </c>
      <c r="G7" s="48"/>
      <c r="H7" s="49"/>
      <c r="I7" s="46"/>
      <c r="J7" s="46"/>
      <c r="K7" s="47" t="s">
        <v>110</v>
      </c>
      <c r="L7" s="48"/>
      <c r="M7" s="49"/>
      <c r="N7" s="46"/>
      <c r="O7" s="46"/>
      <c r="P7" s="47" t="s">
        <v>111</v>
      </c>
      <c r="Q7" s="48"/>
    </row>
    <row r="8" spans="1:17" ht="12.75">
      <c r="A8" s="57"/>
      <c r="B8" s="50" t="s">
        <v>140</v>
      </c>
      <c r="C8" s="16" t="s">
        <v>141</v>
      </c>
      <c r="D8" s="16" t="s">
        <v>142</v>
      </c>
      <c r="E8" s="16" t="s">
        <v>143</v>
      </c>
      <c r="F8" s="16" t="s">
        <v>144</v>
      </c>
      <c r="G8" s="16" t="s">
        <v>120</v>
      </c>
      <c r="H8" s="16" t="s">
        <v>141</v>
      </c>
      <c r="I8" s="16" t="s">
        <v>142</v>
      </c>
      <c r="J8" s="16" t="s">
        <v>143</v>
      </c>
      <c r="K8" s="16" t="s">
        <v>144</v>
      </c>
      <c r="L8" s="16" t="s">
        <v>120</v>
      </c>
      <c r="M8" s="16" t="s">
        <v>141</v>
      </c>
      <c r="N8" s="16" t="s">
        <v>142</v>
      </c>
      <c r="O8" s="16" t="s">
        <v>143</v>
      </c>
      <c r="P8" s="16" t="s">
        <v>144</v>
      </c>
      <c r="Q8" s="16" t="s">
        <v>120</v>
      </c>
    </row>
    <row r="9" spans="1:17" ht="12.75">
      <c r="A9" s="25" t="s">
        <v>145</v>
      </c>
      <c r="C9" s="44">
        <v>0</v>
      </c>
      <c r="D9" s="41"/>
      <c r="E9" s="58"/>
      <c r="F9" s="44">
        <v>0</v>
      </c>
      <c r="G9" s="26">
        <f>ROUND((+(C9*D9)+(C9*E9)+F9),0)</f>
        <v>0</v>
      </c>
      <c r="H9" s="44">
        <v>0</v>
      </c>
      <c r="I9" s="41"/>
      <c r="J9" s="58"/>
      <c r="K9" s="44">
        <v>0</v>
      </c>
      <c r="L9" s="26">
        <f>ROUND((+(H9*I9)+(H9*J9)+K9),0)</f>
        <v>0</v>
      </c>
      <c r="M9" s="44">
        <v>0</v>
      </c>
      <c r="N9" s="41"/>
      <c r="O9" s="58"/>
      <c r="P9" s="44">
        <v>0</v>
      </c>
      <c r="Q9" s="26">
        <f>ROUND((+(M9*N9)+(M9*O9)+P9),0)</f>
        <v>0</v>
      </c>
    </row>
    <row r="10" spans="1:17" ht="12.75">
      <c r="A10" s="25" t="s">
        <v>146</v>
      </c>
      <c r="C10" s="152">
        <v>0</v>
      </c>
      <c r="D10" s="41"/>
      <c r="E10" s="59"/>
      <c r="F10" s="152">
        <v>0</v>
      </c>
      <c r="G10" s="153">
        <f aca="true" t="shared" si="0" ref="G10:G18">ROUND((+(C10*D10)+(C10*E10)+F10),0)</f>
        <v>0</v>
      </c>
      <c r="H10" s="152">
        <v>0</v>
      </c>
      <c r="I10" s="41"/>
      <c r="J10" s="59"/>
      <c r="K10" s="152">
        <v>0</v>
      </c>
      <c r="L10" s="153">
        <f aca="true" t="shared" si="1" ref="L10:L18">ROUND((+(H10*I10)+(H10*J10)+K10),0)</f>
        <v>0</v>
      </c>
      <c r="M10" s="152">
        <v>0</v>
      </c>
      <c r="N10" s="41"/>
      <c r="O10" s="59"/>
      <c r="P10" s="152">
        <v>0</v>
      </c>
      <c r="Q10" s="153">
        <f aca="true" t="shared" si="2" ref="Q10:Q18">ROUND((+(M10*N10)+(M10*O10)+P10),0)</f>
        <v>0</v>
      </c>
    </row>
    <row r="11" spans="1:17" ht="12.75">
      <c r="A11" s="25" t="s">
        <v>147</v>
      </c>
      <c r="C11" s="152">
        <v>0</v>
      </c>
      <c r="D11" s="41"/>
      <c r="E11" s="59"/>
      <c r="F11" s="152">
        <v>0</v>
      </c>
      <c r="G11" s="153">
        <f t="shared" si="0"/>
        <v>0</v>
      </c>
      <c r="H11" s="152">
        <v>0</v>
      </c>
      <c r="I11" s="41"/>
      <c r="J11" s="59"/>
      <c r="K11" s="152">
        <v>0</v>
      </c>
      <c r="L11" s="153">
        <f t="shared" si="1"/>
        <v>0</v>
      </c>
      <c r="M11" s="152">
        <v>0</v>
      </c>
      <c r="N11" s="41"/>
      <c r="O11" s="59"/>
      <c r="P11" s="152">
        <v>0</v>
      </c>
      <c r="Q11" s="153">
        <f t="shared" si="2"/>
        <v>0</v>
      </c>
    </row>
    <row r="12" spans="1:17" ht="12.75">
      <c r="A12" s="25" t="s">
        <v>148</v>
      </c>
      <c r="C12" s="152">
        <v>0</v>
      </c>
      <c r="D12" s="41"/>
      <c r="E12" s="59"/>
      <c r="F12" s="152">
        <v>0</v>
      </c>
      <c r="G12" s="153">
        <f t="shared" si="0"/>
        <v>0</v>
      </c>
      <c r="H12" s="152">
        <v>0</v>
      </c>
      <c r="I12" s="41"/>
      <c r="J12" s="59"/>
      <c r="K12" s="152">
        <v>0</v>
      </c>
      <c r="L12" s="153">
        <f t="shared" si="1"/>
        <v>0</v>
      </c>
      <c r="M12" s="152">
        <v>0</v>
      </c>
      <c r="N12" s="41"/>
      <c r="O12" s="59"/>
      <c r="P12" s="152">
        <v>0</v>
      </c>
      <c r="Q12" s="153">
        <f t="shared" si="2"/>
        <v>0</v>
      </c>
    </row>
    <row r="13" spans="1:17" ht="12.75">
      <c r="A13" s="25" t="s">
        <v>149</v>
      </c>
      <c r="C13" s="152">
        <v>0</v>
      </c>
      <c r="D13" s="41"/>
      <c r="E13" s="59"/>
      <c r="F13" s="152">
        <v>0</v>
      </c>
      <c r="G13" s="153">
        <f t="shared" si="0"/>
        <v>0</v>
      </c>
      <c r="H13" s="152">
        <v>0</v>
      </c>
      <c r="I13" s="41"/>
      <c r="J13" s="59"/>
      <c r="K13" s="152">
        <v>0</v>
      </c>
      <c r="L13" s="153">
        <f t="shared" si="1"/>
        <v>0</v>
      </c>
      <c r="M13" s="152">
        <v>0</v>
      </c>
      <c r="N13" s="41"/>
      <c r="O13" s="59"/>
      <c r="P13" s="152">
        <v>0</v>
      </c>
      <c r="Q13" s="153">
        <f t="shared" si="2"/>
        <v>0</v>
      </c>
    </row>
    <row r="14" spans="1:17" ht="12.75">
      <c r="A14" s="25" t="s">
        <v>150</v>
      </c>
      <c r="C14" s="152">
        <v>0</v>
      </c>
      <c r="D14" s="41"/>
      <c r="E14" s="59"/>
      <c r="F14" s="152">
        <v>0</v>
      </c>
      <c r="G14" s="153">
        <f t="shared" si="0"/>
        <v>0</v>
      </c>
      <c r="H14" s="152">
        <v>0</v>
      </c>
      <c r="I14" s="41"/>
      <c r="J14" s="59"/>
      <c r="K14" s="152">
        <v>0</v>
      </c>
      <c r="L14" s="153">
        <f t="shared" si="1"/>
        <v>0</v>
      </c>
      <c r="M14" s="152">
        <v>0</v>
      </c>
      <c r="N14" s="41"/>
      <c r="O14" s="59"/>
      <c r="P14" s="152">
        <v>0</v>
      </c>
      <c r="Q14" s="153">
        <f t="shared" si="2"/>
        <v>0</v>
      </c>
    </row>
    <row r="15" spans="1:17" ht="12.75">
      <c r="A15" s="25" t="s">
        <v>151</v>
      </c>
      <c r="C15" s="152">
        <v>0</v>
      </c>
      <c r="D15" s="41"/>
      <c r="E15" s="59"/>
      <c r="F15" s="152">
        <v>0</v>
      </c>
      <c r="G15" s="153">
        <f t="shared" si="0"/>
        <v>0</v>
      </c>
      <c r="H15" s="152">
        <v>0</v>
      </c>
      <c r="I15" s="41"/>
      <c r="J15" s="59"/>
      <c r="K15" s="152">
        <v>0</v>
      </c>
      <c r="L15" s="153">
        <f t="shared" si="1"/>
        <v>0</v>
      </c>
      <c r="M15" s="152">
        <v>0</v>
      </c>
      <c r="N15" s="41"/>
      <c r="O15" s="59"/>
      <c r="P15" s="152">
        <v>0</v>
      </c>
      <c r="Q15" s="153">
        <f t="shared" si="2"/>
        <v>0</v>
      </c>
    </row>
    <row r="16" spans="1:17" ht="12.75">
      <c r="A16" s="25" t="s">
        <v>152</v>
      </c>
      <c r="C16" s="152">
        <v>0</v>
      </c>
      <c r="D16" s="41"/>
      <c r="E16" s="59"/>
      <c r="F16" s="152">
        <v>0</v>
      </c>
      <c r="G16" s="153">
        <f t="shared" si="0"/>
        <v>0</v>
      </c>
      <c r="H16" s="152">
        <v>0</v>
      </c>
      <c r="I16" s="41"/>
      <c r="J16" s="59"/>
      <c r="K16" s="152">
        <v>0</v>
      </c>
      <c r="L16" s="153">
        <f t="shared" si="1"/>
        <v>0</v>
      </c>
      <c r="M16" s="152">
        <v>0</v>
      </c>
      <c r="N16" s="41"/>
      <c r="O16" s="59"/>
      <c r="P16" s="152">
        <v>0</v>
      </c>
      <c r="Q16" s="153">
        <f t="shared" si="2"/>
        <v>0</v>
      </c>
    </row>
    <row r="17" spans="1:17" ht="12.75">
      <c r="A17" s="25" t="s">
        <v>153</v>
      </c>
      <c r="C17" s="152">
        <v>0</v>
      </c>
      <c r="D17" s="41"/>
      <c r="E17" s="59"/>
      <c r="F17" s="152">
        <v>0</v>
      </c>
      <c r="G17" s="153">
        <f t="shared" si="0"/>
        <v>0</v>
      </c>
      <c r="H17" s="152">
        <v>0</v>
      </c>
      <c r="I17" s="41"/>
      <c r="J17" s="59"/>
      <c r="K17" s="152">
        <v>0</v>
      </c>
      <c r="L17" s="153">
        <f t="shared" si="1"/>
        <v>0</v>
      </c>
      <c r="M17" s="152">
        <v>0</v>
      </c>
      <c r="N17" s="41"/>
      <c r="O17" s="59"/>
      <c r="P17" s="152">
        <v>0</v>
      </c>
      <c r="Q17" s="153">
        <f t="shared" si="2"/>
        <v>0</v>
      </c>
    </row>
    <row r="18" spans="1:17" ht="13.5" thickBot="1">
      <c r="A18" s="85" t="s">
        <v>154</v>
      </c>
      <c r="B18" s="57"/>
      <c r="C18" s="158">
        <v>0</v>
      </c>
      <c r="D18" s="42"/>
      <c r="E18" s="60"/>
      <c r="F18" s="158">
        <v>0</v>
      </c>
      <c r="G18" s="153">
        <f t="shared" si="0"/>
        <v>0</v>
      </c>
      <c r="H18" s="158">
        <v>0</v>
      </c>
      <c r="I18" s="42"/>
      <c r="J18" s="60"/>
      <c r="K18" s="158">
        <v>0</v>
      </c>
      <c r="L18" s="153">
        <f t="shared" si="1"/>
        <v>0</v>
      </c>
      <c r="M18" s="158">
        <v>0</v>
      </c>
      <c r="N18" s="42"/>
      <c r="O18" s="60"/>
      <c r="P18" s="158">
        <v>0</v>
      </c>
      <c r="Q18" s="153">
        <f t="shared" si="2"/>
        <v>0</v>
      </c>
    </row>
    <row r="19" spans="1:17" ht="13.5" thickBot="1">
      <c r="A19" s="24"/>
      <c r="B19" s="11" t="s">
        <v>155</v>
      </c>
      <c r="C19" s="27"/>
      <c r="D19" s="27"/>
      <c r="E19" s="27"/>
      <c r="F19" s="27"/>
      <c r="G19" s="28">
        <f>SUM(G9:G18)</f>
        <v>0</v>
      </c>
      <c r="H19" s="27"/>
      <c r="I19" s="27"/>
      <c r="J19" s="27"/>
      <c r="K19" s="27"/>
      <c r="L19" s="28">
        <f>SUM(L9:L18)</f>
        <v>0</v>
      </c>
      <c r="M19" s="27"/>
      <c r="N19" s="27"/>
      <c r="O19" s="27"/>
      <c r="P19" s="27"/>
      <c r="Q19" s="28">
        <f>SUM(Q9:Q18)</f>
        <v>0</v>
      </c>
    </row>
    <row r="20" ht="12.75">
      <c r="A20" s="24"/>
    </row>
    <row r="23" spans="3:12" ht="12.75">
      <c r="C23" s="45"/>
      <c r="D23" s="46"/>
      <c r="E23" s="46"/>
      <c r="F23" s="47" t="s">
        <v>112</v>
      </c>
      <c r="G23" s="48"/>
      <c r="H23" s="45"/>
      <c r="I23" s="46"/>
      <c r="J23" s="46"/>
      <c r="K23" s="47" t="s">
        <v>113</v>
      </c>
      <c r="L23" s="48"/>
    </row>
    <row r="24" spans="1:12" ht="12.75">
      <c r="A24" s="57"/>
      <c r="B24" s="50" t="s">
        <v>140</v>
      </c>
      <c r="C24" s="16" t="s">
        <v>141</v>
      </c>
      <c r="D24" s="16" t="s">
        <v>142</v>
      </c>
      <c r="E24" s="16" t="s">
        <v>143</v>
      </c>
      <c r="F24" s="16" t="s">
        <v>144</v>
      </c>
      <c r="G24" s="16" t="s">
        <v>120</v>
      </c>
      <c r="H24" s="16" t="s">
        <v>141</v>
      </c>
      <c r="I24" s="16" t="s">
        <v>142</v>
      </c>
      <c r="J24" s="16" t="s">
        <v>143</v>
      </c>
      <c r="K24" s="16" t="s">
        <v>144</v>
      </c>
      <c r="L24" s="16" t="s">
        <v>120</v>
      </c>
    </row>
    <row r="25" spans="1:12" ht="12.75">
      <c r="A25" s="25" t="s">
        <v>145</v>
      </c>
      <c r="C25" s="44">
        <v>0</v>
      </c>
      <c r="D25" s="41"/>
      <c r="E25" s="58"/>
      <c r="F25" s="44">
        <v>0</v>
      </c>
      <c r="G25" s="26">
        <f>ROUND((+(C25*D25)+(C25*E25)+F25),0)</f>
        <v>0</v>
      </c>
      <c r="H25" s="44">
        <v>0</v>
      </c>
      <c r="I25" s="41"/>
      <c r="J25" s="58"/>
      <c r="K25" s="44">
        <v>0</v>
      </c>
      <c r="L25" s="26">
        <f>ROUND((+(H25*I25)+(H25*J25)+K25),0)</f>
        <v>0</v>
      </c>
    </row>
    <row r="26" spans="1:12" ht="12.75">
      <c r="A26" s="25" t="s">
        <v>146</v>
      </c>
      <c r="C26" s="152">
        <v>0</v>
      </c>
      <c r="D26" s="41"/>
      <c r="E26" s="59"/>
      <c r="F26" s="152">
        <v>0</v>
      </c>
      <c r="G26" s="153">
        <f aca="true" t="shared" si="3" ref="G26:G34">ROUND((+(C26*D26)+(C26*E26)+F26),0)</f>
        <v>0</v>
      </c>
      <c r="H26" s="152">
        <v>0</v>
      </c>
      <c r="I26" s="41"/>
      <c r="J26" s="59"/>
      <c r="K26" s="152">
        <v>0</v>
      </c>
      <c r="L26" s="153">
        <f aca="true" t="shared" si="4" ref="L26:L34">ROUND((+(H26*I26)+(H26*J26)+K26),0)</f>
        <v>0</v>
      </c>
    </row>
    <row r="27" spans="1:12" ht="12.75">
      <c r="A27" s="25" t="s">
        <v>147</v>
      </c>
      <c r="C27" s="152">
        <v>0</v>
      </c>
      <c r="D27" s="41"/>
      <c r="E27" s="59"/>
      <c r="F27" s="152">
        <v>0</v>
      </c>
      <c r="G27" s="153">
        <f t="shared" si="3"/>
        <v>0</v>
      </c>
      <c r="H27" s="152">
        <v>0</v>
      </c>
      <c r="I27" s="41"/>
      <c r="J27" s="59"/>
      <c r="K27" s="152">
        <v>0</v>
      </c>
      <c r="L27" s="153">
        <f t="shared" si="4"/>
        <v>0</v>
      </c>
    </row>
    <row r="28" spans="1:12" ht="12.75">
      <c r="A28" s="25" t="s">
        <v>148</v>
      </c>
      <c r="C28" s="152">
        <v>0</v>
      </c>
      <c r="D28" s="41"/>
      <c r="E28" s="59"/>
      <c r="F28" s="152">
        <v>0</v>
      </c>
      <c r="G28" s="153">
        <f t="shared" si="3"/>
        <v>0</v>
      </c>
      <c r="H28" s="152">
        <v>0</v>
      </c>
      <c r="I28" s="41"/>
      <c r="J28" s="59"/>
      <c r="K28" s="152">
        <v>0</v>
      </c>
      <c r="L28" s="153">
        <f t="shared" si="4"/>
        <v>0</v>
      </c>
    </row>
    <row r="29" spans="1:12" ht="12.75">
      <c r="A29" s="25" t="s">
        <v>149</v>
      </c>
      <c r="C29" s="152">
        <v>0</v>
      </c>
      <c r="D29" s="41"/>
      <c r="E29" s="59"/>
      <c r="F29" s="152">
        <v>0</v>
      </c>
      <c r="G29" s="153">
        <f t="shared" si="3"/>
        <v>0</v>
      </c>
      <c r="H29" s="152">
        <v>0</v>
      </c>
      <c r="I29" s="41"/>
      <c r="J29" s="59"/>
      <c r="K29" s="152">
        <v>0</v>
      </c>
      <c r="L29" s="153">
        <f t="shared" si="4"/>
        <v>0</v>
      </c>
    </row>
    <row r="30" spans="1:12" ht="12.75">
      <c r="A30" s="25" t="s">
        <v>150</v>
      </c>
      <c r="C30" s="152">
        <v>0</v>
      </c>
      <c r="D30" s="41"/>
      <c r="E30" s="59"/>
      <c r="F30" s="152">
        <v>0</v>
      </c>
      <c r="G30" s="153">
        <f t="shared" si="3"/>
        <v>0</v>
      </c>
      <c r="H30" s="152">
        <v>0</v>
      </c>
      <c r="I30" s="41"/>
      <c r="J30" s="59"/>
      <c r="K30" s="152">
        <v>0</v>
      </c>
      <c r="L30" s="153">
        <f t="shared" si="4"/>
        <v>0</v>
      </c>
    </row>
    <row r="31" spans="1:12" ht="12.75">
      <c r="A31" s="25" t="s">
        <v>151</v>
      </c>
      <c r="C31" s="152">
        <v>0</v>
      </c>
      <c r="D31" s="41"/>
      <c r="E31" s="59"/>
      <c r="F31" s="152">
        <v>0</v>
      </c>
      <c r="G31" s="153">
        <f t="shared" si="3"/>
        <v>0</v>
      </c>
      <c r="H31" s="152">
        <v>0</v>
      </c>
      <c r="I31" s="41"/>
      <c r="J31" s="59"/>
      <c r="K31" s="152">
        <v>0</v>
      </c>
      <c r="L31" s="153">
        <f t="shared" si="4"/>
        <v>0</v>
      </c>
    </row>
    <row r="32" spans="1:12" ht="12.75">
      <c r="A32" s="25" t="s">
        <v>152</v>
      </c>
      <c r="C32" s="152">
        <v>0</v>
      </c>
      <c r="D32" s="41"/>
      <c r="E32" s="59"/>
      <c r="F32" s="152">
        <v>0</v>
      </c>
      <c r="G32" s="153">
        <f t="shared" si="3"/>
        <v>0</v>
      </c>
      <c r="H32" s="152">
        <v>0</v>
      </c>
      <c r="I32" s="41"/>
      <c r="J32" s="59"/>
      <c r="K32" s="152">
        <v>0</v>
      </c>
      <c r="L32" s="153">
        <f t="shared" si="4"/>
        <v>0</v>
      </c>
    </row>
    <row r="33" spans="1:12" ht="12.75">
      <c r="A33" s="25" t="s">
        <v>153</v>
      </c>
      <c r="C33" s="152">
        <v>0</v>
      </c>
      <c r="D33" s="41"/>
      <c r="E33" s="59"/>
      <c r="F33" s="152">
        <v>0</v>
      </c>
      <c r="G33" s="153">
        <f t="shared" si="3"/>
        <v>0</v>
      </c>
      <c r="H33" s="152">
        <v>0</v>
      </c>
      <c r="I33" s="41"/>
      <c r="J33" s="59"/>
      <c r="K33" s="152">
        <v>0</v>
      </c>
      <c r="L33" s="153">
        <f t="shared" si="4"/>
        <v>0</v>
      </c>
    </row>
    <row r="34" spans="1:12" ht="13.5" thickBot="1">
      <c r="A34" s="85" t="s">
        <v>154</v>
      </c>
      <c r="B34" s="57"/>
      <c r="C34" s="158">
        <v>0</v>
      </c>
      <c r="D34" s="42"/>
      <c r="E34" s="60"/>
      <c r="F34" s="158">
        <v>0</v>
      </c>
      <c r="G34" s="153">
        <f t="shared" si="3"/>
        <v>0</v>
      </c>
      <c r="H34" s="158">
        <v>0</v>
      </c>
      <c r="I34" s="42"/>
      <c r="J34" s="60"/>
      <c r="K34" s="158">
        <v>0</v>
      </c>
      <c r="L34" s="153">
        <f t="shared" si="4"/>
        <v>0</v>
      </c>
    </row>
    <row r="35" spans="1:16" ht="13.5" thickBot="1">
      <c r="A35" s="24"/>
      <c r="B35" s="11" t="s">
        <v>155</v>
      </c>
      <c r="C35" s="27"/>
      <c r="D35" s="27"/>
      <c r="E35" s="27"/>
      <c r="F35" s="27"/>
      <c r="G35" s="28">
        <f>SUM(G25:G34)</f>
        <v>0</v>
      </c>
      <c r="H35" s="27"/>
      <c r="I35" s="27"/>
      <c r="J35" s="27"/>
      <c r="K35" s="27"/>
      <c r="L35" s="28">
        <f>SUM(L25:L34)</f>
        <v>0</v>
      </c>
      <c r="P35" s="8"/>
    </row>
    <row r="38" spans="3:12" ht="12.75">
      <c r="C38" s="45"/>
      <c r="D38" s="46"/>
      <c r="E38" s="46"/>
      <c r="F38" s="47" t="s">
        <v>114</v>
      </c>
      <c r="G38" s="48"/>
      <c r="H38" s="45"/>
      <c r="I38" s="46"/>
      <c r="J38" s="46"/>
      <c r="K38" s="47" t="s">
        <v>115</v>
      </c>
      <c r="L38" s="48"/>
    </row>
    <row r="39" spans="1:13" ht="13.5" thickBot="1">
      <c r="A39" s="57"/>
      <c r="B39" s="50" t="s">
        <v>140</v>
      </c>
      <c r="C39" s="16" t="s">
        <v>141</v>
      </c>
      <c r="D39" s="16" t="s">
        <v>142</v>
      </c>
      <c r="E39" s="16" t="s">
        <v>143</v>
      </c>
      <c r="F39" s="16" t="s">
        <v>144</v>
      </c>
      <c r="G39" s="16" t="s">
        <v>120</v>
      </c>
      <c r="H39" s="16" t="s">
        <v>141</v>
      </c>
      <c r="I39" s="16" t="s">
        <v>142</v>
      </c>
      <c r="J39" s="16" t="s">
        <v>143</v>
      </c>
      <c r="K39" s="16" t="s">
        <v>144</v>
      </c>
      <c r="L39" s="16" t="s">
        <v>120</v>
      </c>
      <c r="M39" s="5" t="s">
        <v>9</v>
      </c>
    </row>
    <row r="40" spans="1:13" ht="13.5" thickBot="1">
      <c r="A40" s="25" t="s">
        <v>145</v>
      </c>
      <c r="C40" s="44">
        <v>0</v>
      </c>
      <c r="D40" s="41"/>
      <c r="E40" s="58"/>
      <c r="F40" s="44">
        <v>0</v>
      </c>
      <c r="G40" s="26">
        <f>ROUND((+(C40*D40)+(C40*E40)+F40),0)</f>
        <v>0</v>
      </c>
      <c r="H40" s="44">
        <v>0</v>
      </c>
      <c r="I40" s="41"/>
      <c r="J40" s="58"/>
      <c r="K40" s="44">
        <v>0</v>
      </c>
      <c r="L40" s="26">
        <f>ROUND((+(H40*I40)+(H40*J40)+K40),0)</f>
        <v>0</v>
      </c>
      <c r="M40" s="28">
        <f aca="true" t="shared" si="5" ref="M40:M50">+L40+G40+L25+G25+Q9+L9+G9</f>
        <v>0</v>
      </c>
    </row>
    <row r="41" spans="1:13" ht="13.5" thickBot="1">
      <c r="A41" s="25" t="s">
        <v>146</v>
      </c>
      <c r="C41" s="152">
        <v>0</v>
      </c>
      <c r="D41" s="41"/>
      <c r="E41" s="59"/>
      <c r="F41" s="152">
        <v>0</v>
      </c>
      <c r="G41" s="153">
        <f aca="true" t="shared" si="6" ref="G41:G49">ROUND((+(C41*D41)+(C41*E41)+F41),0)</f>
        <v>0</v>
      </c>
      <c r="H41" s="152">
        <v>0</v>
      </c>
      <c r="I41" s="166"/>
      <c r="J41" s="167"/>
      <c r="K41" s="152">
        <v>0</v>
      </c>
      <c r="L41" s="153">
        <f aca="true" t="shared" si="7" ref="L41:L49">ROUND((+(H41*I41)+(H41*J41)+K41),0)</f>
        <v>0</v>
      </c>
      <c r="M41" s="169">
        <f t="shared" si="5"/>
        <v>0</v>
      </c>
    </row>
    <row r="42" spans="1:13" ht="13.5" thickBot="1">
      <c r="A42" s="25" t="s">
        <v>147</v>
      </c>
      <c r="C42" s="152">
        <v>0</v>
      </c>
      <c r="D42" s="41"/>
      <c r="E42" s="59"/>
      <c r="F42" s="152">
        <v>0</v>
      </c>
      <c r="G42" s="153">
        <f t="shared" si="6"/>
        <v>0</v>
      </c>
      <c r="H42" s="152">
        <v>0</v>
      </c>
      <c r="I42" s="166"/>
      <c r="J42" s="167"/>
      <c r="K42" s="152">
        <v>0</v>
      </c>
      <c r="L42" s="153">
        <f t="shared" si="7"/>
        <v>0</v>
      </c>
      <c r="M42" s="169">
        <f t="shared" si="5"/>
        <v>0</v>
      </c>
    </row>
    <row r="43" spans="1:13" ht="13.5" thickBot="1">
      <c r="A43" s="25" t="s">
        <v>148</v>
      </c>
      <c r="C43" s="152">
        <v>0</v>
      </c>
      <c r="D43" s="41"/>
      <c r="E43" s="59"/>
      <c r="F43" s="152">
        <v>0</v>
      </c>
      <c r="G43" s="153">
        <f t="shared" si="6"/>
        <v>0</v>
      </c>
      <c r="H43" s="152">
        <v>0</v>
      </c>
      <c r="I43" s="166"/>
      <c r="J43" s="167"/>
      <c r="K43" s="152">
        <v>0</v>
      </c>
      <c r="L43" s="153">
        <f t="shared" si="7"/>
        <v>0</v>
      </c>
      <c r="M43" s="169">
        <f t="shared" si="5"/>
        <v>0</v>
      </c>
    </row>
    <row r="44" spans="1:13" ht="13.5" thickBot="1">
      <c r="A44" s="25" t="s">
        <v>149</v>
      </c>
      <c r="C44" s="152">
        <v>0</v>
      </c>
      <c r="D44" s="41"/>
      <c r="E44" s="59"/>
      <c r="F44" s="152">
        <v>0</v>
      </c>
      <c r="G44" s="153">
        <f t="shared" si="6"/>
        <v>0</v>
      </c>
      <c r="H44" s="152">
        <v>0</v>
      </c>
      <c r="I44" s="166"/>
      <c r="J44" s="167"/>
      <c r="K44" s="152">
        <v>0</v>
      </c>
      <c r="L44" s="153">
        <f t="shared" si="7"/>
        <v>0</v>
      </c>
      <c r="M44" s="169">
        <f t="shared" si="5"/>
        <v>0</v>
      </c>
    </row>
    <row r="45" spans="1:13" ht="13.5" thickBot="1">
      <c r="A45" s="25" t="s">
        <v>150</v>
      </c>
      <c r="C45" s="152">
        <v>0</v>
      </c>
      <c r="D45" s="41"/>
      <c r="E45" s="59"/>
      <c r="F45" s="152">
        <v>0</v>
      </c>
      <c r="G45" s="153">
        <f t="shared" si="6"/>
        <v>0</v>
      </c>
      <c r="H45" s="152">
        <v>0</v>
      </c>
      <c r="I45" s="166"/>
      <c r="J45" s="167"/>
      <c r="K45" s="152">
        <v>0</v>
      </c>
      <c r="L45" s="153">
        <f t="shared" si="7"/>
        <v>0</v>
      </c>
      <c r="M45" s="169">
        <f t="shared" si="5"/>
        <v>0</v>
      </c>
    </row>
    <row r="46" spans="1:13" ht="13.5" thickBot="1">
      <c r="A46" s="25" t="s">
        <v>151</v>
      </c>
      <c r="C46" s="152">
        <v>0</v>
      </c>
      <c r="D46" s="41"/>
      <c r="E46" s="59"/>
      <c r="F46" s="152">
        <v>0</v>
      </c>
      <c r="G46" s="153">
        <f t="shared" si="6"/>
        <v>0</v>
      </c>
      <c r="H46" s="152">
        <v>0</v>
      </c>
      <c r="I46" s="166"/>
      <c r="J46" s="167"/>
      <c r="K46" s="152">
        <v>0</v>
      </c>
      <c r="L46" s="153">
        <f t="shared" si="7"/>
        <v>0</v>
      </c>
      <c r="M46" s="169">
        <f t="shared" si="5"/>
        <v>0</v>
      </c>
    </row>
    <row r="47" spans="1:13" ht="13.5" thickBot="1">
      <c r="A47" s="25" t="s">
        <v>152</v>
      </c>
      <c r="C47" s="152">
        <v>0</v>
      </c>
      <c r="D47" s="41"/>
      <c r="E47" s="59"/>
      <c r="F47" s="152">
        <v>0</v>
      </c>
      <c r="G47" s="153">
        <f t="shared" si="6"/>
        <v>0</v>
      </c>
      <c r="H47" s="152">
        <v>0</v>
      </c>
      <c r="I47" s="166"/>
      <c r="J47" s="167"/>
      <c r="K47" s="152">
        <v>0</v>
      </c>
      <c r="L47" s="153">
        <f t="shared" si="7"/>
        <v>0</v>
      </c>
      <c r="M47" s="169">
        <f t="shared" si="5"/>
        <v>0</v>
      </c>
    </row>
    <row r="48" spans="1:13" ht="13.5" thickBot="1">
      <c r="A48" s="25" t="s">
        <v>153</v>
      </c>
      <c r="C48" s="152">
        <v>0</v>
      </c>
      <c r="D48" s="41"/>
      <c r="E48" s="59"/>
      <c r="F48" s="152">
        <v>0</v>
      </c>
      <c r="G48" s="153">
        <f t="shared" si="6"/>
        <v>0</v>
      </c>
      <c r="H48" s="152">
        <v>0</v>
      </c>
      <c r="I48" s="166"/>
      <c r="J48" s="167"/>
      <c r="K48" s="152">
        <v>0</v>
      </c>
      <c r="L48" s="153">
        <f t="shared" si="7"/>
        <v>0</v>
      </c>
      <c r="M48" s="169">
        <f t="shared" si="5"/>
        <v>0</v>
      </c>
    </row>
    <row r="49" spans="1:13" ht="13.5" thickBot="1">
      <c r="A49" s="85" t="s">
        <v>154</v>
      </c>
      <c r="B49" s="57"/>
      <c r="C49" s="158">
        <v>0</v>
      </c>
      <c r="D49" s="42"/>
      <c r="E49" s="60"/>
      <c r="F49" s="158">
        <v>0</v>
      </c>
      <c r="G49" s="153">
        <f t="shared" si="6"/>
        <v>0</v>
      </c>
      <c r="H49" s="158">
        <v>0</v>
      </c>
      <c r="I49" s="168"/>
      <c r="J49" s="164"/>
      <c r="K49" s="158">
        <v>0</v>
      </c>
      <c r="L49" s="153">
        <f t="shared" si="7"/>
        <v>0</v>
      </c>
      <c r="M49" s="169">
        <f t="shared" si="5"/>
        <v>0</v>
      </c>
    </row>
    <row r="50" spans="1:13" ht="13.5" thickBot="1">
      <c r="A50" s="24"/>
      <c r="B50" s="11" t="s">
        <v>155</v>
      </c>
      <c r="C50" s="27"/>
      <c r="D50" s="27"/>
      <c r="E50" s="27"/>
      <c r="F50" s="27"/>
      <c r="G50" s="28">
        <f>SUM(G40:G49)</f>
        <v>0</v>
      </c>
      <c r="H50" s="27"/>
      <c r="I50" s="27"/>
      <c r="J50" s="27"/>
      <c r="K50" s="27"/>
      <c r="L50" s="28">
        <f>SUM(L40:L49)</f>
        <v>0</v>
      </c>
      <c r="M50" s="28">
        <f t="shared" si="5"/>
        <v>0</v>
      </c>
    </row>
    <row r="51" ht="12.75">
      <c r="B51" s="8" t="str">
        <f>+SUMMARY!$B$2</f>
        <v>**</v>
      </c>
    </row>
    <row r="52" ht="12.75">
      <c r="B52" s="8" t="str">
        <f>+SUMMARY!$B$3</f>
        <v>**</v>
      </c>
    </row>
  </sheetData>
  <printOptions/>
  <pageMargins left="0" right="0" top="0.25" bottom="0" header="0" footer="0.25"/>
  <pageSetup blackAndWhite="1" fitToHeight="1" fitToWidth="1" horizontalDpi="300" verticalDpi="300" orientation="landscape" scale="81"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nhlbi</dc:creator>
  <cp:keywords/>
  <dc:description/>
  <cp:lastModifiedBy>mohd noor mohd salleh</cp:lastModifiedBy>
  <cp:lastPrinted>2000-05-26T13:01:36Z</cp:lastPrinted>
  <dcterms:created xsi:type="dcterms:W3CDTF">1998-01-06T16:50:06Z</dcterms:created>
  <dcterms:modified xsi:type="dcterms:W3CDTF">2000-06-02T17:35:22Z</dcterms:modified>
  <cp:category/>
  <cp:version/>
  <cp:contentType/>
  <cp:contentStatus/>
</cp:coreProperties>
</file>