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Sheet1" sheetId="1" r:id="rId1"/>
    <sheet name="4-19" sheetId="2" r:id="rId2"/>
  </sheets>
  <definedNames>
    <definedName name="_xlnm.Print_Area" localSheetId="1">'4-19'!$A$1:$J$57</definedName>
  </definedNames>
  <calcPr fullCalcOnLoad="1"/>
</workbook>
</file>

<file path=xl/sharedStrings.xml><?xml version="1.0" encoding="utf-8"?>
<sst xmlns="http://schemas.openxmlformats.org/spreadsheetml/2006/main" count="125" uniqueCount="44">
  <si>
    <t>Petroleum</t>
  </si>
  <si>
    <t>Motor gasoline</t>
  </si>
  <si>
    <t>Jet fuel and aviation gas</t>
  </si>
  <si>
    <t>Total</t>
  </si>
  <si>
    <t>Electricity</t>
  </si>
  <si>
    <t>Natural gas</t>
  </si>
  <si>
    <t>Defense</t>
  </si>
  <si>
    <t>Energy</t>
  </si>
  <si>
    <t>Postal Service</t>
  </si>
  <si>
    <t>Veterans Affairs</t>
  </si>
  <si>
    <t xml:space="preserve"> </t>
  </si>
  <si>
    <t>Transportation</t>
  </si>
  <si>
    <t>NASA</t>
  </si>
  <si>
    <t>Justice</t>
  </si>
  <si>
    <t>Agriculture</t>
  </si>
  <si>
    <t>Interior</t>
  </si>
  <si>
    <t>Health and Human Services</t>
  </si>
  <si>
    <t>GSA</t>
  </si>
  <si>
    <t>This table uses a conversion factor for electricity of 3,412 Btu per kilowatt-hour, and a conversion factor for purchased steam of 1,000 Btu per pound.</t>
  </si>
  <si>
    <t xml:space="preserve">These data include energy consumed at foreign installations and in foreign operations, including aviation and ocean bunkering, primarily by the U.S. Department of Defense. U.S. government energy use for electricity generation and uranium enrichment is excluded. Other energy used by U.S. agencies that produce electricity or enriched uranium is included. The U.S. government's fiscal year runs from October 1 through September 30. </t>
  </si>
  <si>
    <t>NOTES</t>
  </si>
  <si>
    <t>Numbers may not add to totals due to rounding.</t>
  </si>
  <si>
    <t>Table 4-19:  U.S. Government Energy Consumption by Agency and Source (Trillion Btu)</t>
  </si>
  <si>
    <r>
      <t>Other</t>
    </r>
    <r>
      <rPr>
        <vertAlign val="superscript"/>
        <sz val="11"/>
        <rFont val="Arial Narrow"/>
        <family val="2"/>
      </rPr>
      <t>a</t>
    </r>
  </si>
  <si>
    <r>
      <t>Other</t>
    </r>
    <r>
      <rPr>
        <vertAlign val="superscript"/>
        <sz val="11"/>
        <rFont val="Arial Narrow"/>
        <family val="2"/>
      </rPr>
      <t>b</t>
    </r>
  </si>
  <si>
    <t xml:space="preserve"> Distillate and residual fuel oil</t>
  </si>
  <si>
    <r>
      <t>KEY:</t>
    </r>
    <r>
      <rPr>
        <sz val="9"/>
        <rFont val="Arial"/>
        <family val="2"/>
      </rPr>
      <t xml:space="preserve"> Btu = British thermal unit; FY = fiscal year; GSA = General Services Administration; NASA = National Aeronautics and Space Administration; P = preliminary.</t>
    </r>
  </si>
  <si>
    <r>
      <t xml:space="preserve">b </t>
    </r>
    <r>
      <rPr>
        <sz val="9"/>
        <rFont val="Arial"/>
        <family val="2"/>
      </rPr>
      <t>Includes National Archives and Records Administration, U.S. Department of Commerce, U.S. Department of Labor, U.S. Department of State, Environmental Protection Agency, Federal Communications Commission, Federal Trade Commission, Social Security Administration, International Broadcasting Bureau, Equal Employment Opportunity Commission, Nuclear Regulatory Commission, Office of Personnel Management, U.S. Department of Housing and Urban Development, U.S. Department of the Treasury, Railroad Retirement Board, Tennessee Valley Authority, Federal Emergency Management Agency, Central Intelligence Agency, and National Science Foundation.</t>
    </r>
  </si>
  <si>
    <r>
      <t>FY 2004</t>
    </r>
    <r>
      <rPr>
        <b/>
        <vertAlign val="superscript"/>
        <sz val="11"/>
        <rFont val="Arial Narrow"/>
        <family val="2"/>
      </rPr>
      <t>P</t>
    </r>
    <r>
      <rPr>
        <b/>
        <sz val="11"/>
        <rFont val="Arial Narrow"/>
        <family val="2"/>
      </rPr>
      <t>, total</t>
    </r>
  </si>
  <si>
    <t>SOURCE</t>
  </si>
  <si>
    <t>FY 1995, total</t>
  </si>
  <si>
    <r>
      <t>FY 2005</t>
    </r>
    <r>
      <rPr>
        <b/>
        <vertAlign val="superscript"/>
        <sz val="11"/>
        <rFont val="Arial Narrow"/>
        <family val="2"/>
      </rPr>
      <t>P</t>
    </r>
    <r>
      <rPr>
        <b/>
        <sz val="11"/>
        <rFont val="Arial Narrow"/>
        <family val="2"/>
      </rPr>
      <t>, total</t>
    </r>
  </si>
  <si>
    <r>
      <t>a</t>
    </r>
    <r>
      <rPr>
        <sz val="9"/>
        <rFont val="Arial"/>
        <family val="2"/>
      </rPr>
      <t xml:space="preserve"> Includes U.S. Department of Commerce, Panama Canal Commission, Tennessee Valley Authority, U.S. Department of Labor, U.S Information Agency, U.S. Department of Housing and Urban Development, Federal Communications Commission, Office of Personnel Management, U.S. Department of State, Federal Emergency Management Agency, U.S. Department of the Treasury, National Archives and Records Administration, Nuclear Regulatory Commission, Railroad Retirement Board, Federal Trade Commission, Equal Employment Opportunity Commission, and Environmental Protection Agency.</t>
    </r>
  </si>
  <si>
    <r>
      <t>Other</t>
    </r>
    <r>
      <rPr>
        <vertAlign val="superscript"/>
        <sz val="11"/>
        <rFont val="Arial Narrow"/>
        <family val="2"/>
      </rPr>
      <t>c</t>
    </r>
  </si>
  <si>
    <r>
      <t xml:space="preserve">c </t>
    </r>
    <r>
      <rPr>
        <sz val="9"/>
        <rFont val="Arial"/>
        <family val="2"/>
      </rPr>
      <t>Includes National Archives and Records Administration, U.S. Department of Commerce, U.S. Department of Labor, U.S. Department of State, Environmental Protection Agency, Federal Communications Commission, Federal Trade Commission, Social Security Administration, International Broadcasting Bureau, Nuclear Regulatory Commission, U.S. Department of Homeland Security, U.S. Department of Housing and Urban Development, U.S. Department of the Treasury, Railroad Retirement Board, and Tennessee Valley Authority.</t>
    </r>
  </si>
  <si>
    <r>
      <t>Other</t>
    </r>
    <r>
      <rPr>
        <b/>
        <vertAlign val="superscript"/>
        <sz val="11"/>
        <rFont val="Arial Narrow"/>
        <family val="2"/>
      </rPr>
      <t>d</t>
    </r>
  </si>
  <si>
    <r>
      <t>Coal and other</t>
    </r>
    <r>
      <rPr>
        <b/>
        <vertAlign val="superscript"/>
        <sz val="11"/>
        <rFont val="Arial Narrow"/>
        <family val="2"/>
      </rPr>
      <t>e</t>
    </r>
  </si>
  <si>
    <r>
      <t xml:space="preserve">d </t>
    </r>
    <r>
      <rPr>
        <sz val="9"/>
        <rFont val="Arial"/>
        <family val="2"/>
      </rPr>
      <t>Includes liquefied petroleum gases.</t>
    </r>
  </si>
  <si>
    <r>
      <t>e</t>
    </r>
    <r>
      <rPr>
        <sz val="9"/>
        <rFont val="Arial"/>
        <family val="2"/>
      </rPr>
      <t xml:space="preserve"> Includes purchased steam, chilled water from district heating and cooling systems, and any other energy type, such as renewable energy.</t>
    </r>
  </si>
  <si>
    <r>
      <t xml:space="preserve">1995, 2004-05: U.S. Department of Energy, Energy Information Administration, </t>
    </r>
    <r>
      <rPr>
        <i/>
        <sz val="9"/>
        <rFont val="Arial"/>
        <family val="2"/>
      </rPr>
      <t>Annual Energy Review 2005,</t>
    </r>
    <r>
      <rPr>
        <sz val="9"/>
        <rFont val="Arial"/>
        <family val="2"/>
      </rPr>
      <t xml:space="preserve"> table 1.13, Internet site http://www.eia.doe.gov/emeu/aer/ as of Nov. 6, 2006. </t>
    </r>
  </si>
  <si>
    <t>FY 1996, total</t>
  </si>
  <si>
    <r>
      <t>FY 2006</t>
    </r>
    <r>
      <rPr>
        <vertAlign val="superscript"/>
        <sz val="11"/>
        <rFont val="Arial Narrow"/>
        <family val="2"/>
      </rPr>
      <t>P</t>
    </r>
    <r>
      <rPr>
        <sz val="11"/>
        <rFont val="Arial Narrow"/>
        <family val="2"/>
      </rPr>
      <t>, total</t>
    </r>
  </si>
  <si>
    <r>
      <t>FY 2005</t>
    </r>
    <r>
      <rPr>
        <b/>
        <sz val="11"/>
        <rFont val="Arial Narrow"/>
        <family val="2"/>
      </rPr>
      <t>, total</t>
    </r>
  </si>
  <si>
    <r>
      <t xml:space="preserve">1996, 2005-06: U.S. Department of Energy, Energy Information Administration, </t>
    </r>
    <r>
      <rPr>
        <i/>
        <sz val="9"/>
        <rFont val="Arial"/>
        <family val="2"/>
      </rPr>
      <t>Annual Energy Review 2006,</t>
    </r>
    <r>
      <rPr>
        <sz val="9"/>
        <rFont val="Arial"/>
        <family val="2"/>
      </rPr>
      <t xml:space="preserve"> table 1.13, Internet site http://www.eia.doe.gov/emeu/aer/ as of Dec. 7, 2007.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</si>
</sst>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8"/>
      <name val="Helv"/>
      <family val="0"/>
    </font>
    <font>
      <sz val="12"/>
      <name val="Helv"/>
      <family val="0"/>
    </font>
    <font>
      <b/>
      <sz val="14"/>
      <name val="Helv"/>
      <family val="0"/>
    </font>
    <font>
      <b/>
      <sz val="12"/>
      <name val="Helv"/>
      <family val="0"/>
    </font>
    <font>
      <b/>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4" fontId="7" fillId="0" borderId="1" applyNumberFormat="0">
      <alignment horizontal="right"/>
      <protection/>
    </xf>
    <xf numFmtId="166" fontId="6" fillId="0" borderId="1">
      <alignment horizontal="right"/>
      <protection/>
    </xf>
    <xf numFmtId="0" fontId="24" fillId="0" borderId="0" applyNumberFormat="0" applyFill="0" applyBorder="0" applyAlignment="0" applyProtection="0"/>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10" fillId="0" borderId="1">
      <alignment horizontal="left"/>
      <protection/>
    </xf>
    <xf numFmtId="0" fontId="9" fillId="2" borderId="0">
      <alignment horizontal="centerContinuous" wrapText="1"/>
      <protection/>
    </xf>
    <xf numFmtId="0" fontId="23"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1"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6" fillId="0" borderId="0">
      <alignment horizontal="left"/>
      <protection/>
    </xf>
    <xf numFmtId="0" fontId="12" fillId="0" borderId="0">
      <alignment horizontal="left" vertical="top"/>
      <protection/>
    </xf>
    <xf numFmtId="0" fontId="13"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50">
    <xf numFmtId="0" fontId="0" fillId="0" borderId="0" xfId="0" applyAlignment="1">
      <alignment/>
    </xf>
    <xf numFmtId="0" fontId="0" fillId="0" borderId="0" xfId="0" applyFont="1" applyFill="1" applyAlignment="1">
      <alignment/>
    </xf>
    <xf numFmtId="0" fontId="15" fillId="0" borderId="0" xfId="30" applyFont="1" applyFill="1" applyBorder="1">
      <alignment horizontal="centerContinuous" wrapText="1"/>
      <protection/>
    </xf>
    <xf numFmtId="0" fontId="15" fillId="0" borderId="4" xfId="30" applyFont="1" applyFill="1" applyBorder="1" applyAlignment="1">
      <alignment horizontal="centerContinuous" wrapText="1"/>
      <protection/>
    </xf>
    <xf numFmtId="0" fontId="15" fillId="0" borderId="5" xfId="30" applyFont="1" applyFill="1" applyBorder="1" applyAlignment="1">
      <alignment horizontal="centerContinuous" wrapText="1"/>
      <protection/>
    </xf>
    <xf numFmtId="0" fontId="15" fillId="0" borderId="0" xfId="30" applyFont="1" applyFill="1" applyBorder="1" applyAlignment="1">
      <alignment horizontal="left" wrapText="1"/>
      <protection/>
    </xf>
    <xf numFmtId="0" fontId="15" fillId="0" borderId="4" xfId="30" applyFont="1" applyFill="1" applyBorder="1" applyAlignment="1">
      <alignment horizontal="left" wrapText="1"/>
      <protection/>
    </xf>
    <xf numFmtId="0" fontId="20" fillId="0" borderId="0" xfId="35" applyFont="1" applyFill="1" applyAlignment="1">
      <alignment horizontal="left"/>
      <protection/>
    </xf>
    <xf numFmtId="0" fontId="21" fillId="0" borderId="0" xfId="35" applyFont="1" applyFill="1" applyAlignment="1">
      <alignment horizontal="left"/>
      <protection/>
    </xf>
    <xf numFmtId="0" fontId="20" fillId="0" borderId="0" xfId="0" applyFont="1" applyFill="1" applyAlignment="1">
      <alignment horizontal="left"/>
    </xf>
    <xf numFmtId="0" fontId="19" fillId="0" borderId="0" xfId="0" applyFont="1" applyFill="1" applyAlignment="1">
      <alignment horizontal="left"/>
    </xf>
    <xf numFmtId="49" fontId="20" fillId="0" borderId="0" xfId="0" applyNumberFormat="1" applyFont="1" applyFill="1" applyAlignment="1">
      <alignment horizontal="left"/>
    </xf>
    <xf numFmtId="0" fontId="0" fillId="0" borderId="0" xfId="0" applyFont="1" applyFill="1" applyAlignment="1">
      <alignment horizontal="left" wrapText="1"/>
    </xf>
    <xf numFmtId="0" fontId="15" fillId="0" borderId="6" xfId="30" applyFont="1" applyFill="1" applyBorder="1" applyAlignment="1">
      <alignment horizontal="center" wrapText="1"/>
      <protection/>
    </xf>
    <xf numFmtId="0" fontId="15" fillId="0" borderId="4" xfId="30" applyFont="1" applyFill="1" applyBorder="1" applyAlignment="1">
      <alignment horizontal="center" wrapText="1"/>
      <protection/>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165" fontId="15" fillId="0" borderId="0" xfId="0" applyNumberFormat="1" applyFont="1" applyFill="1" applyAlignment="1">
      <alignment/>
    </xf>
    <xf numFmtId="165" fontId="17" fillId="0" borderId="0" xfId="0" applyNumberFormat="1" applyFont="1" applyFill="1" applyAlignment="1">
      <alignment/>
    </xf>
    <xf numFmtId="165" fontId="17" fillId="0" borderId="0" xfId="0" applyNumberFormat="1" applyFont="1" applyFill="1" applyBorder="1" applyAlignment="1">
      <alignment/>
    </xf>
    <xf numFmtId="0" fontId="15" fillId="0" borderId="0" xfId="29" applyFont="1" applyFill="1" applyBorder="1" applyAlignment="1">
      <alignment horizontal="left"/>
      <protection/>
    </xf>
    <xf numFmtId="0" fontId="17" fillId="0" borderId="0" xfId="29" applyFont="1" applyFill="1" applyBorder="1" applyAlignment="1">
      <alignment horizontal="left" indent="1"/>
      <protection/>
    </xf>
    <xf numFmtId="0" fontId="0" fillId="0" borderId="0" xfId="0" applyFill="1" applyAlignment="1">
      <alignment/>
    </xf>
    <xf numFmtId="165" fontId="15" fillId="0" borderId="0" xfId="22" applyNumberFormat="1" applyFont="1" applyFill="1" applyBorder="1" applyAlignment="1">
      <alignment horizontal="right"/>
      <protection/>
    </xf>
    <xf numFmtId="165" fontId="17" fillId="0" borderId="0" xfId="22" applyNumberFormat="1" applyFont="1" applyFill="1" applyBorder="1" applyAlignment="1">
      <alignment horizontal="right"/>
      <protection/>
    </xf>
    <xf numFmtId="0" fontId="15" fillId="0" borderId="7" xfId="30" applyFont="1" applyFill="1" applyBorder="1" applyAlignment="1">
      <alignment horizontal="center" wrapText="1"/>
      <protection/>
    </xf>
    <xf numFmtId="0" fontId="15" fillId="0" borderId="0" xfId="30" applyFont="1" applyFill="1" applyBorder="1" applyAlignment="1">
      <alignment horizontal="center" wrapText="1"/>
      <protection/>
    </xf>
    <xf numFmtId="0" fontId="21" fillId="0" borderId="0" xfId="35" applyNumberFormat="1" applyFont="1" applyFill="1" applyAlignment="1">
      <alignment wrapText="1"/>
      <protection/>
    </xf>
    <xf numFmtId="0" fontId="0" fillId="0" borderId="0" xfId="0" applyFont="1" applyFill="1" applyAlignment="1">
      <alignment wrapText="1"/>
    </xf>
    <xf numFmtId="0" fontId="0" fillId="0" borderId="0" xfId="0" applyFill="1" applyAlignment="1">
      <alignment wrapText="1"/>
    </xf>
    <xf numFmtId="0" fontId="14" fillId="0" borderId="8" xfId="47" applyFont="1" applyFill="1" applyBorder="1" applyAlignment="1">
      <alignment horizontal="left"/>
      <protection/>
    </xf>
    <xf numFmtId="0" fontId="0" fillId="0" borderId="8" xfId="0" applyFont="1" applyFill="1" applyBorder="1" applyAlignment="1">
      <alignment/>
    </xf>
    <xf numFmtId="0" fontId="19" fillId="0" borderId="9" xfId="35" applyFont="1" applyFill="1" applyBorder="1" applyAlignment="1">
      <alignment horizontal="left" wrapText="1"/>
      <protection/>
    </xf>
    <xf numFmtId="0" fontId="0" fillId="0" borderId="9" xfId="0" applyFont="1" applyFill="1" applyBorder="1" applyAlignment="1">
      <alignment horizontal="left" wrapText="1"/>
    </xf>
    <xf numFmtId="0" fontId="0" fillId="0" borderId="9" xfId="0" applyFill="1" applyBorder="1" applyAlignment="1">
      <alignment horizontal="left"/>
    </xf>
    <xf numFmtId="0" fontId="0" fillId="0" borderId="0" xfId="0" applyFont="1" applyFill="1" applyAlignment="1">
      <alignment wrapText="1"/>
    </xf>
    <xf numFmtId="0" fontId="19" fillId="0" borderId="0" xfId="35" applyNumberFormat="1" applyFont="1" applyFill="1" applyAlignment="1">
      <alignment wrapText="1"/>
      <protection/>
    </xf>
    <xf numFmtId="0" fontId="20" fillId="0" borderId="0" xfId="35" applyNumberFormat="1" applyFont="1" applyFill="1" applyAlignment="1">
      <alignment wrapText="1"/>
      <protection/>
    </xf>
    <xf numFmtId="0" fontId="21" fillId="0" borderId="0" xfId="35" applyFont="1" applyFill="1" applyBorder="1" applyAlignment="1">
      <alignment wrapText="1"/>
      <protection/>
    </xf>
    <xf numFmtId="0" fontId="21" fillId="0" borderId="0" xfId="35" applyFont="1" applyFill="1" applyAlignment="1">
      <alignment wrapText="1"/>
      <protection/>
    </xf>
    <xf numFmtId="0" fontId="20" fillId="0" borderId="0" xfId="35" applyFont="1" applyFill="1" applyAlignment="1">
      <alignment wrapText="1"/>
      <protection/>
    </xf>
    <xf numFmtId="0" fontId="19" fillId="0" borderId="0" xfId="0" applyFont="1" applyFill="1" applyAlignment="1">
      <alignment wrapText="1"/>
    </xf>
    <xf numFmtId="0" fontId="19" fillId="0" borderId="0" xfId="0" applyNumberFormat="1" applyFont="1" applyFill="1" applyAlignment="1">
      <alignment wrapText="1"/>
    </xf>
    <xf numFmtId="0" fontId="20" fillId="0" borderId="0" xfId="0" applyNumberFormat="1" applyFont="1" applyFill="1" applyAlignment="1">
      <alignment wrapText="1"/>
    </xf>
    <xf numFmtId="0" fontId="20" fillId="0" borderId="0" xfId="0" applyFont="1" applyFill="1" applyAlignment="1">
      <alignment wrapText="1"/>
    </xf>
    <xf numFmtId="0" fontId="15" fillId="0" borderId="0" xfId="30" applyFont="1" applyFill="1" applyBorder="1" applyAlignment="1">
      <alignment horizontal="center" wrapText="1"/>
      <protection/>
    </xf>
    <xf numFmtId="0" fontId="15" fillId="0" borderId="9" xfId="30" applyFont="1" applyFill="1" applyBorder="1" applyAlignment="1">
      <alignment horizontal="center" wrapText="1"/>
      <protection/>
    </xf>
  </cellXfs>
  <cellStyles count="38">
    <cellStyle name="Normal" xfId="0"/>
    <cellStyle name="Comma" xfId="15"/>
    <cellStyle name="Comma [0]" xfId="16"/>
    <cellStyle name="Currency" xfId="17"/>
    <cellStyle name="Currency [0]" xfId="18"/>
    <cellStyle name="Data" xfId="19"/>
    <cellStyle name="Data Superscript" xfId="20"/>
    <cellStyle name="Data_1-43A" xfId="21"/>
    <cellStyle name="Data_Sheet1_2" xfId="22"/>
    <cellStyle name="Data-one deci" xfId="23"/>
    <cellStyle name="Followed Hyperlink" xfId="24"/>
    <cellStyle name="Hed Side" xfId="25"/>
    <cellStyle name="Hed Side bold" xfId="26"/>
    <cellStyle name="Hed Side Regular" xfId="27"/>
    <cellStyle name="Hed Side_1-43A" xfId="28"/>
    <cellStyle name="Hed Side_Sheet1_2" xfId="29"/>
    <cellStyle name="Hed Top" xfId="30"/>
    <cellStyle name="Hyperlink" xfId="31"/>
    <cellStyle name="Percent" xfId="32"/>
    <cellStyle name="Source Hed" xfId="33"/>
    <cellStyle name="Source Superscript" xfId="34"/>
    <cellStyle name="Source Text" xfId="35"/>
    <cellStyle name="Superscript" xfId="36"/>
    <cellStyle name="Superscript- regular" xfId="37"/>
    <cellStyle name="Superscript_1-43A" xfId="38"/>
    <cellStyle name="Table Data" xfId="39"/>
    <cellStyle name="Table Head Top" xfId="40"/>
    <cellStyle name="Table Hed Side" xfId="41"/>
    <cellStyle name="Table Title" xfId="42"/>
    <cellStyle name="Title Text" xfId="43"/>
    <cellStyle name="Title Text 1" xfId="44"/>
    <cellStyle name="Title Text 2" xfId="45"/>
    <cellStyle name="Title-1" xfId="46"/>
    <cellStyle name="Title-2" xfId="47"/>
    <cellStyle name="Title-3"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
  <sheetViews>
    <sheetView tabSelected="1" workbookViewId="0" topLeftCell="A1">
      <selection activeCell="A1" sqref="A1:J1"/>
    </sheetView>
  </sheetViews>
  <sheetFormatPr defaultColWidth="9.140625" defaultRowHeight="12.75"/>
  <cols>
    <col min="1" max="1" width="26.00390625" style="25" customWidth="1"/>
    <col min="2" max="6" width="9.28125" style="25" bestFit="1" customWidth="1"/>
    <col min="7" max="7" width="11.28125" style="25" customWidth="1"/>
    <col min="8" max="8" width="12.140625" style="25" customWidth="1"/>
    <col min="9" max="9" width="9.28125" style="25" bestFit="1" customWidth="1"/>
    <col min="10" max="10" width="10.140625" style="25" bestFit="1" customWidth="1"/>
    <col min="11" max="16384" width="8.8515625" style="25" customWidth="1"/>
  </cols>
  <sheetData>
    <row r="1" spans="1:10" ht="16.5" thickBot="1">
      <c r="A1" s="33" t="s">
        <v>22</v>
      </c>
      <c r="B1" s="34"/>
      <c r="C1" s="34"/>
      <c r="D1" s="34"/>
      <c r="E1" s="34"/>
      <c r="F1" s="34"/>
      <c r="G1" s="34"/>
      <c r="H1" s="34"/>
      <c r="I1" s="34"/>
      <c r="J1" s="34"/>
    </row>
    <row r="2" spans="1:10" ht="18" customHeight="1">
      <c r="A2" s="49"/>
      <c r="B2" s="3" t="s">
        <v>0</v>
      </c>
      <c r="C2" s="3"/>
      <c r="D2" s="3"/>
      <c r="E2" s="4"/>
      <c r="F2" s="4"/>
      <c r="G2" s="49" t="s">
        <v>4</v>
      </c>
      <c r="H2" s="49" t="s">
        <v>5</v>
      </c>
      <c r="I2" s="49" t="s">
        <v>36</v>
      </c>
      <c r="J2" s="49" t="s">
        <v>3</v>
      </c>
    </row>
    <row r="3" spans="1:10" ht="66">
      <c r="A3" s="48"/>
      <c r="B3" s="28" t="s">
        <v>1</v>
      </c>
      <c r="C3" s="28" t="s">
        <v>25</v>
      </c>
      <c r="D3" s="28" t="s">
        <v>2</v>
      </c>
      <c r="E3" s="29" t="s">
        <v>35</v>
      </c>
      <c r="F3" s="29" t="s">
        <v>3</v>
      </c>
      <c r="G3" s="48"/>
      <c r="H3" s="48"/>
      <c r="I3" s="48"/>
      <c r="J3" s="48"/>
    </row>
    <row r="4" spans="1:10" ht="16.5">
      <c r="A4" s="5" t="s">
        <v>40</v>
      </c>
      <c r="B4" s="26">
        <v>27.6</v>
      </c>
      <c r="C4" s="26">
        <v>170.6</v>
      </c>
      <c r="D4" s="26">
        <v>513</v>
      </c>
      <c r="E4" s="26">
        <v>21.7</v>
      </c>
      <c r="F4" s="26">
        <v>733.2</v>
      </c>
      <c r="G4" s="20">
        <v>184.5</v>
      </c>
      <c r="H4" s="20">
        <v>147.4</v>
      </c>
      <c r="I4" s="20">
        <v>43.4</v>
      </c>
      <c r="J4" s="20">
        <v>1108.5</v>
      </c>
    </row>
    <row r="5" spans="1:10" ht="16.5">
      <c r="A5" s="24" t="s">
        <v>14</v>
      </c>
      <c r="B5" s="27">
        <v>4.3</v>
      </c>
      <c r="C5" s="27">
        <v>0.5</v>
      </c>
      <c r="D5" s="27">
        <v>0</v>
      </c>
      <c r="E5" s="27">
        <v>0.2</v>
      </c>
      <c r="F5" s="27">
        <v>5</v>
      </c>
      <c r="G5" s="21">
        <v>2</v>
      </c>
      <c r="H5" s="21">
        <v>1.6</v>
      </c>
      <c r="I5" s="21">
        <v>0.4</v>
      </c>
      <c r="J5" s="21">
        <v>9.1</v>
      </c>
    </row>
    <row r="6" spans="1:10" ht="16.5">
      <c r="A6" s="24" t="s">
        <v>6</v>
      </c>
      <c r="B6" s="27">
        <v>3.3</v>
      </c>
      <c r="C6" s="27">
        <v>155.9</v>
      </c>
      <c r="D6" s="27">
        <v>504.8</v>
      </c>
      <c r="E6" s="27">
        <v>13.6</v>
      </c>
      <c r="F6" s="27">
        <v>677.7</v>
      </c>
      <c r="G6" s="21">
        <v>104</v>
      </c>
      <c r="H6" s="21">
        <v>91.7</v>
      </c>
      <c r="I6" s="21">
        <v>31.1</v>
      </c>
      <c r="J6" s="21">
        <v>904.5</v>
      </c>
    </row>
    <row r="7" spans="1:10" ht="16.5">
      <c r="A7" s="24" t="s">
        <v>7</v>
      </c>
      <c r="B7" s="27">
        <v>1</v>
      </c>
      <c r="C7" s="27">
        <v>1.7</v>
      </c>
      <c r="D7" s="27">
        <v>0.3</v>
      </c>
      <c r="E7" s="27">
        <v>0.3</v>
      </c>
      <c r="F7" s="27">
        <v>3.4</v>
      </c>
      <c r="G7" s="21">
        <v>17.7</v>
      </c>
      <c r="H7" s="21">
        <v>16.7</v>
      </c>
      <c r="I7" s="21">
        <v>6.9</v>
      </c>
      <c r="J7" s="21">
        <v>44.6</v>
      </c>
    </row>
    <row r="8" spans="1:10" ht="16.5">
      <c r="A8" s="24" t="s">
        <v>17</v>
      </c>
      <c r="B8" s="27">
        <v>0.1</v>
      </c>
      <c r="C8" s="27">
        <v>0.3</v>
      </c>
      <c r="D8" s="27">
        <v>0</v>
      </c>
      <c r="E8" s="27">
        <v>0</v>
      </c>
      <c r="F8" s="27">
        <v>0.4</v>
      </c>
      <c r="G8" s="21">
        <v>9</v>
      </c>
      <c r="H8" s="21">
        <v>3.4</v>
      </c>
      <c r="I8" s="21">
        <v>1.6</v>
      </c>
      <c r="J8" s="21">
        <v>14.5</v>
      </c>
    </row>
    <row r="9" spans="1:10" ht="16.5">
      <c r="A9" s="24" t="s">
        <v>16</v>
      </c>
      <c r="B9" s="27">
        <v>0</v>
      </c>
      <c r="C9" s="27">
        <v>1.6</v>
      </c>
      <c r="D9" s="27">
        <v>0</v>
      </c>
      <c r="E9" s="27">
        <v>0.1</v>
      </c>
      <c r="F9" s="27">
        <v>1.7</v>
      </c>
      <c r="G9" s="21">
        <v>2.5</v>
      </c>
      <c r="H9" s="21">
        <v>2.4</v>
      </c>
      <c r="I9" s="21">
        <v>0</v>
      </c>
      <c r="J9" s="21">
        <v>6.6</v>
      </c>
    </row>
    <row r="10" spans="1:10" ht="16.5">
      <c r="A10" s="24" t="s">
        <v>15</v>
      </c>
      <c r="B10" s="27">
        <v>0.9</v>
      </c>
      <c r="C10" s="27">
        <v>1</v>
      </c>
      <c r="D10" s="27">
        <v>0.1</v>
      </c>
      <c r="E10" s="27">
        <v>0.4</v>
      </c>
      <c r="F10" s="27">
        <v>2.5</v>
      </c>
      <c r="G10" s="21">
        <v>1.3</v>
      </c>
      <c r="H10" s="21">
        <v>0.4</v>
      </c>
      <c r="I10" s="21">
        <v>0.1</v>
      </c>
      <c r="J10" s="21">
        <v>4.3</v>
      </c>
    </row>
    <row r="11" spans="1:10" ht="16.5">
      <c r="A11" s="24" t="s">
        <v>13</v>
      </c>
      <c r="B11" s="27">
        <v>2.7</v>
      </c>
      <c r="C11" s="27">
        <v>0.5</v>
      </c>
      <c r="D11" s="27">
        <v>0.9</v>
      </c>
      <c r="E11" s="27">
        <v>0</v>
      </c>
      <c r="F11" s="27">
        <v>4</v>
      </c>
      <c r="G11" s="21">
        <v>3.5</v>
      </c>
      <c r="H11" s="21">
        <v>4.3</v>
      </c>
      <c r="I11" s="21">
        <v>0.4</v>
      </c>
      <c r="J11" s="21">
        <v>12.1</v>
      </c>
    </row>
    <row r="12" spans="1:10" ht="16.5">
      <c r="A12" s="24" t="s">
        <v>12</v>
      </c>
      <c r="B12" s="27">
        <v>0.2</v>
      </c>
      <c r="C12" s="27">
        <v>0.7</v>
      </c>
      <c r="D12" s="27">
        <v>1.2</v>
      </c>
      <c r="E12" s="27">
        <v>0</v>
      </c>
      <c r="F12" s="27">
        <v>2.2</v>
      </c>
      <c r="G12" s="21">
        <v>6.3</v>
      </c>
      <c r="H12" s="21">
        <v>2.7</v>
      </c>
      <c r="I12" s="21">
        <v>0.2</v>
      </c>
      <c r="J12" s="21">
        <v>11.5</v>
      </c>
    </row>
    <row r="13" spans="1:10" ht="16.5">
      <c r="A13" s="24" t="s">
        <v>8</v>
      </c>
      <c r="B13" s="27">
        <v>12.3</v>
      </c>
      <c r="C13" s="27">
        <v>2.5</v>
      </c>
      <c r="D13" s="27">
        <v>0</v>
      </c>
      <c r="E13" s="27">
        <v>0</v>
      </c>
      <c r="F13" s="27">
        <v>14.8</v>
      </c>
      <c r="G13" s="21">
        <v>15.1</v>
      </c>
      <c r="H13" s="21">
        <v>5.9</v>
      </c>
      <c r="I13" s="21">
        <v>0.6</v>
      </c>
      <c r="J13" s="21">
        <v>36.4</v>
      </c>
    </row>
    <row r="14" spans="1:10" ht="16.5">
      <c r="A14" s="24" t="s">
        <v>11</v>
      </c>
      <c r="B14" s="27">
        <v>0.5</v>
      </c>
      <c r="C14" s="27">
        <v>0.8</v>
      </c>
      <c r="D14" s="27">
        <v>4.8</v>
      </c>
      <c r="E14" s="27">
        <v>6.9</v>
      </c>
      <c r="F14" s="27">
        <v>13.1</v>
      </c>
      <c r="G14" s="21">
        <v>5.3</v>
      </c>
      <c r="H14" s="21">
        <v>1.2</v>
      </c>
      <c r="I14" s="21">
        <v>0.1</v>
      </c>
      <c r="J14" s="21">
        <v>19.6</v>
      </c>
    </row>
    <row r="15" spans="1:10" ht="16.5">
      <c r="A15" s="24" t="s">
        <v>9</v>
      </c>
      <c r="B15" s="27">
        <v>0.6</v>
      </c>
      <c r="C15" s="27">
        <v>2.2</v>
      </c>
      <c r="D15" s="27">
        <v>0</v>
      </c>
      <c r="E15" s="27">
        <v>0</v>
      </c>
      <c r="F15" s="27">
        <v>2.8</v>
      </c>
      <c r="G15" s="21">
        <v>8.9</v>
      </c>
      <c r="H15" s="21">
        <v>13.8</v>
      </c>
      <c r="I15" s="21">
        <v>1.3</v>
      </c>
      <c r="J15" s="21">
        <v>26.8</v>
      </c>
    </row>
    <row r="16" spans="1:10" ht="18">
      <c r="A16" s="24" t="s">
        <v>23</v>
      </c>
      <c r="B16" s="27">
        <v>1.6</v>
      </c>
      <c r="C16" s="27">
        <v>2.9</v>
      </c>
      <c r="D16" s="27">
        <v>0.9</v>
      </c>
      <c r="E16" s="27">
        <v>0.1</v>
      </c>
      <c r="F16" s="27">
        <v>5.6</v>
      </c>
      <c r="G16" s="22">
        <v>8.8</v>
      </c>
      <c r="H16" s="22">
        <v>3.5</v>
      </c>
      <c r="I16" s="22">
        <v>0.6</v>
      </c>
      <c r="J16" s="22">
        <v>18.5</v>
      </c>
    </row>
    <row r="17" spans="1:10" ht="16.5">
      <c r="A17" s="23" t="s">
        <v>42</v>
      </c>
      <c r="B17" s="20">
        <v>46.2</v>
      </c>
      <c r="C17" s="20">
        <v>239.5</v>
      </c>
      <c r="D17" s="20">
        <f>492.2+0.4</f>
        <v>492.59999999999997</v>
      </c>
      <c r="E17" s="20">
        <v>8.9</v>
      </c>
      <c r="F17" s="20">
        <v>787.1</v>
      </c>
      <c r="G17" s="20">
        <v>187.9</v>
      </c>
      <c r="H17" s="20">
        <v>131.1</v>
      </c>
      <c r="I17" s="20">
        <f>17.1+23.7</f>
        <v>40.8</v>
      </c>
      <c r="J17" s="20">
        <v>1146.9</v>
      </c>
    </row>
    <row r="18" spans="1:10" ht="16.5">
      <c r="A18" s="24" t="s">
        <v>14</v>
      </c>
      <c r="B18" s="21">
        <v>0.4</v>
      </c>
      <c r="C18" s="21">
        <v>0.6</v>
      </c>
      <c r="D18" s="21">
        <f>0+0</f>
        <v>0</v>
      </c>
      <c r="E18" s="21">
        <v>0.1</v>
      </c>
      <c r="F18" s="21">
        <v>1.1</v>
      </c>
      <c r="G18" s="21">
        <v>3.5</v>
      </c>
      <c r="H18" s="21">
        <v>3.6</v>
      </c>
      <c r="I18" s="21">
        <f>0.1+1.3</f>
        <v>1.4000000000000001</v>
      </c>
      <c r="J18" s="21">
        <v>9.6</v>
      </c>
    </row>
    <row r="19" spans="1:10" ht="16.5">
      <c r="A19" s="24" t="s">
        <v>6</v>
      </c>
      <c r="B19" s="21">
        <v>16.6</v>
      </c>
      <c r="C19" s="21">
        <v>221.3</v>
      </c>
      <c r="D19" s="21">
        <f>484.6+0.1</f>
        <v>484.70000000000005</v>
      </c>
      <c r="E19" s="21">
        <v>4</v>
      </c>
      <c r="F19" s="21">
        <v>726.6</v>
      </c>
      <c r="G19" s="21">
        <v>101</v>
      </c>
      <c r="H19" s="21">
        <v>75.3</v>
      </c>
      <c r="I19" s="21">
        <f>15+14.2</f>
        <v>29.2</v>
      </c>
      <c r="J19" s="21">
        <v>932.1</v>
      </c>
    </row>
    <row r="20" spans="1:10" ht="16.5">
      <c r="A20" s="24" t="s">
        <v>7</v>
      </c>
      <c r="B20" s="21">
        <v>12.1</v>
      </c>
      <c r="C20" s="21">
        <v>4.2</v>
      </c>
      <c r="D20" s="21">
        <f>0+0</f>
        <v>0</v>
      </c>
      <c r="E20" s="21">
        <v>0.2</v>
      </c>
      <c r="F20" s="21">
        <v>16.6</v>
      </c>
      <c r="G20" s="21">
        <v>18.2</v>
      </c>
      <c r="H20" s="21">
        <v>5.6</v>
      </c>
      <c r="I20" s="21">
        <f>0+0.4</f>
        <v>0.4</v>
      </c>
      <c r="J20" s="21">
        <v>40.7</v>
      </c>
    </row>
    <row r="21" spans="1:10" ht="16.5">
      <c r="A21" s="24" t="s">
        <v>17</v>
      </c>
      <c r="B21" s="21">
        <v>0</v>
      </c>
      <c r="C21" s="21">
        <v>0.1</v>
      </c>
      <c r="D21" s="21">
        <f>0+0</f>
        <v>0</v>
      </c>
      <c r="E21" s="21">
        <v>0</v>
      </c>
      <c r="F21" s="21">
        <v>0.1</v>
      </c>
      <c r="G21" s="21">
        <v>9.9</v>
      </c>
      <c r="H21" s="21">
        <v>6.7</v>
      </c>
      <c r="I21" s="21">
        <f>0+1.8</f>
        <v>1.8</v>
      </c>
      <c r="J21" s="21">
        <v>18.4</v>
      </c>
    </row>
    <row r="22" spans="1:10" ht="16.5">
      <c r="A22" s="24" t="s">
        <v>16</v>
      </c>
      <c r="B22" s="21">
        <v>0.5</v>
      </c>
      <c r="C22" s="21">
        <v>0.2</v>
      </c>
      <c r="D22" s="21">
        <f>0.6+0</f>
        <v>0.6</v>
      </c>
      <c r="E22" s="21">
        <v>0</v>
      </c>
      <c r="F22" s="21">
        <v>1.4</v>
      </c>
      <c r="G22" s="21">
        <v>2.9</v>
      </c>
      <c r="H22" s="21">
        <v>0.7</v>
      </c>
      <c r="I22" s="21">
        <f>0+0</f>
        <v>0</v>
      </c>
      <c r="J22" s="21">
        <v>5</v>
      </c>
    </row>
    <row r="23" spans="1:10" ht="16.5">
      <c r="A23" s="24" t="s">
        <v>15</v>
      </c>
      <c r="B23" s="21">
        <v>2.2</v>
      </c>
      <c r="C23" s="21">
        <v>0.7</v>
      </c>
      <c r="D23" s="21">
        <f>0+0.1</f>
        <v>0.1</v>
      </c>
      <c r="E23" s="21">
        <v>0.7</v>
      </c>
      <c r="F23" s="21">
        <v>3.8</v>
      </c>
      <c r="G23" s="21">
        <v>2.1</v>
      </c>
      <c r="H23" s="21">
        <v>1.5</v>
      </c>
      <c r="I23" s="21">
        <f>0+0.3</f>
        <v>0.3</v>
      </c>
      <c r="J23" s="21">
        <v>7.7</v>
      </c>
    </row>
    <row r="24" spans="1:10" ht="16.5">
      <c r="A24" s="24" t="s">
        <v>13</v>
      </c>
      <c r="B24" s="21">
        <v>2.3</v>
      </c>
      <c r="C24" s="21">
        <v>1.1</v>
      </c>
      <c r="D24" s="21">
        <f>0.1+0</f>
        <v>0.1</v>
      </c>
      <c r="E24" s="21">
        <v>1.1</v>
      </c>
      <c r="F24" s="21">
        <v>4.7</v>
      </c>
      <c r="G24" s="21">
        <v>2.2</v>
      </c>
      <c r="H24" s="21">
        <v>1.1</v>
      </c>
      <c r="I24" s="21">
        <f>0+0.6</f>
        <v>0.6</v>
      </c>
      <c r="J24" s="21">
        <v>8.6</v>
      </c>
    </row>
    <row r="25" spans="1:10" ht="16.5">
      <c r="A25" s="24" t="s">
        <v>12</v>
      </c>
      <c r="B25" s="21">
        <v>0.2</v>
      </c>
      <c r="C25" s="21">
        <v>0.4</v>
      </c>
      <c r="D25" s="21">
        <f>0.8+0</f>
        <v>0.8</v>
      </c>
      <c r="E25" s="21">
        <v>0</v>
      </c>
      <c r="F25" s="21">
        <v>1.4</v>
      </c>
      <c r="G25" s="21">
        <v>5.6</v>
      </c>
      <c r="H25" s="21">
        <v>3.1</v>
      </c>
      <c r="I25" s="21">
        <f>0+0.3</f>
        <v>0.3</v>
      </c>
      <c r="J25" s="21">
        <v>10.3</v>
      </c>
    </row>
    <row r="26" spans="1:10" ht="16.5">
      <c r="A26" s="24" t="s">
        <v>8</v>
      </c>
      <c r="B26" s="21">
        <v>1.9</v>
      </c>
      <c r="C26" s="21">
        <v>2</v>
      </c>
      <c r="D26" s="21">
        <f>0.2+0</f>
        <v>0.2</v>
      </c>
      <c r="E26" s="21">
        <v>0.1</v>
      </c>
      <c r="F26" s="21">
        <v>4.2</v>
      </c>
      <c r="G26" s="21">
        <v>16.7</v>
      </c>
      <c r="H26" s="21">
        <v>6.2</v>
      </c>
      <c r="I26" s="21">
        <f>1.9+1.4</f>
        <v>3.3</v>
      </c>
      <c r="J26" s="21">
        <v>30.4</v>
      </c>
    </row>
    <row r="27" spans="1:10" ht="16.5">
      <c r="A27" s="24" t="s">
        <v>11</v>
      </c>
      <c r="B27" s="21">
        <v>2.8</v>
      </c>
      <c r="C27" s="21">
        <v>0.4</v>
      </c>
      <c r="D27" s="21">
        <f>1.4+0.1</f>
        <v>1.5</v>
      </c>
      <c r="E27" s="21">
        <v>0</v>
      </c>
      <c r="F27" s="21">
        <v>4.8</v>
      </c>
      <c r="G27" s="21">
        <v>5</v>
      </c>
      <c r="H27" s="21">
        <v>7.9</v>
      </c>
      <c r="I27" s="21">
        <f>0+0.9</f>
        <v>0.9</v>
      </c>
      <c r="J27" s="21">
        <v>18.5</v>
      </c>
    </row>
    <row r="28" spans="1:10" ht="16.5">
      <c r="A28" s="24" t="s">
        <v>9</v>
      </c>
      <c r="B28" s="21">
        <v>0.8</v>
      </c>
      <c r="C28" s="21">
        <v>1.2</v>
      </c>
      <c r="D28" s="21">
        <f>0+0</f>
        <v>0</v>
      </c>
      <c r="E28" s="21">
        <v>0</v>
      </c>
      <c r="F28" s="21">
        <v>2</v>
      </c>
      <c r="G28" s="21">
        <v>10.6</v>
      </c>
      <c r="H28" s="21">
        <v>15.6</v>
      </c>
      <c r="I28" s="21">
        <f>0.2+1.4</f>
        <v>1.5999999999999999</v>
      </c>
      <c r="J28" s="21">
        <v>29.8</v>
      </c>
    </row>
    <row r="29" spans="1:10" ht="18">
      <c r="A29" s="24" t="s">
        <v>33</v>
      </c>
      <c r="B29" s="22">
        <v>6.3</v>
      </c>
      <c r="C29" s="22">
        <v>7.2</v>
      </c>
      <c r="D29" s="22">
        <f>4.4+0</f>
        <v>4.4</v>
      </c>
      <c r="E29" s="22">
        <v>2.5</v>
      </c>
      <c r="F29" s="22">
        <v>20.5</v>
      </c>
      <c r="G29" s="22">
        <v>10.2</v>
      </c>
      <c r="H29" s="22">
        <v>3.9</v>
      </c>
      <c r="I29" s="22">
        <f>0+1.1</f>
        <v>1.1</v>
      </c>
      <c r="J29" s="22">
        <v>35.7</v>
      </c>
    </row>
    <row r="30" spans="1:10" ht="18">
      <c r="A30" s="23" t="s">
        <v>41</v>
      </c>
      <c r="B30" s="20">
        <v>47.8</v>
      </c>
      <c r="C30" s="20">
        <v>207.9</v>
      </c>
      <c r="D30" s="20">
        <v>442.7</v>
      </c>
      <c r="E30" s="20">
        <v>4.7</v>
      </c>
      <c r="F30" s="20">
        <v>703.8</v>
      </c>
      <c r="G30" s="20">
        <v>191.2</v>
      </c>
      <c r="H30" s="20">
        <v>129.8</v>
      </c>
      <c r="I30" s="20">
        <v>41.6</v>
      </c>
      <c r="J30" s="20">
        <v>1066.5</v>
      </c>
    </row>
    <row r="31" spans="1:10" ht="16.5">
      <c r="A31" s="24" t="s">
        <v>14</v>
      </c>
      <c r="B31" s="21">
        <v>2.2</v>
      </c>
      <c r="C31" s="21">
        <v>0.4</v>
      </c>
      <c r="D31" s="21">
        <v>0</v>
      </c>
      <c r="E31" s="21">
        <v>0.2</v>
      </c>
      <c r="F31" s="21">
        <v>2.9</v>
      </c>
      <c r="G31" s="21">
        <v>2</v>
      </c>
      <c r="H31" s="21">
        <v>1.7</v>
      </c>
      <c r="I31" s="21">
        <v>0</v>
      </c>
      <c r="J31" s="21">
        <v>6.8</v>
      </c>
    </row>
    <row r="32" spans="1:10" ht="16.5">
      <c r="A32" s="24" t="s">
        <v>6</v>
      </c>
      <c r="B32" s="21">
        <v>17.3</v>
      </c>
      <c r="C32" s="21">
        <v>191.3</v>
      </c>
      <c r="D32" s="21">
        <v>436.3</v>
      </c>
      <c r="E32" s="21">
        <v>2.2</v>
      </c>
      <c r="F32" s="21">
        <v>647.2</v>
      </c>
      <c r="G32" s="21">
        <v>101.7</v>
      </c>
      <c r="H32" s="21">
        <v>68.6</v>
      </c>
      <c r="I32" s="21">
        <v>0.3</v>
      </c>
      <c r="J32" s="21">
        <v>843.7</v>
      </c>
    </row>
    <row r="33" spans="1:10" ht="16.5">
      <c r="A33" s="24" t="s">
        <v>7</v>
      </c>
      <c r="B33" s="21">
        <v>0.8</v>
      </c>
      <c r="C33" s="21">
        <v>1.9</v>
      </c>
      <c r="D33" s="21">
        <v>0.1</v>
      </c>
      <c r="E33" s="21">
        <v>0.2</v>
      </c>
      <c r="F33" s="21">
        <v>3.1</v>
      </c>
      <c r="G33" s="21">
        <v>21</v>
      </c>
      <c r="H33" s="21">
        <v>7.4</v>
      </c>
      <c r="I33" s="21">
        <v>26.2</v>
      </c>
      <c r="J33" s="21">
        <v>39.7</v>
      </c>
    </row>
    <row r="34" spans="1:10" ht="16.5">
      <c r="A34" s="24" t="s">
        <v>17</v>
      </c>
      <c r="B34" s="21">
        <v>0</v>
      </c>
      <c r="C34" s="21">
        <v>0.1</v>
      </c>
      <c r="D34" s="21">
        <v>0</v>
      </c>
      <c r="E34" s="21">
        <v>0</v>
      </c>
      <c r="F34" s="21">
        <v>0.2</v>
      </c>
      <c r="G34" s="21">
        <v>9.9</v>
      </c>
      <c r="H34" s="21">
        <v>6.4</v>
      </c>
      <c r="I34" s="21">
        <v>8.3</v>
      </c>
      <c r="J34" s="21">
        <v>18.1</v>
      </c>
    </row>
    <row r="35" spans="1:10" ht="16.5">
      <c r="A35" s="24" t="s">
        <v>16</v>
      </c>
      <c r="B35" s="21">
        <v>0.3</v>
      </c>
      <c r="C35" s="21">
        <v>0.4</v>
      </c>
      <c r="D35" s="21">
        <v>0</v>
      </c>
      <c r="E35" s="21">
        <v>0.1</v>
      </c>
      <c r="F35" s="21">
        <v>0.8</v>
      </c>
      <c r="G35" s="21">
        <v>2.9</v>
      </c>
      <c r="H35" s="21">
        <v>5.1</v>
      </c>
      <c r="I35" s="21">
        <v>1.7</v>
      </c>
      <c r="J35" s="21">
        <v>9.3</v>
      </c>
    </row>
    <row r="36" spans="1:10" ht="16.5">
      <c r="A36" s="24" t="s">
        <v>15</v>
      </c>
      <c r="B36" s="21">
        <v>2.1</v>
      </c>
      <c r="C36" s="21">
        <v>1.2</v>
      </c>
      <c r="D36" s="21">
        <v>0.1</v>
      </c>
      <c r="E36" s="21">
        <v>1</v>
      </c>
      <c r="F36" s="21">
        <v>4.4</v>
      </c>
      <c r="G36" s="21">
        <v>2.3</v>
      </c>
      <c r="H36" s="21">
        <v>1.3</v>
      </c>
      <c r="I36" s="21">
        <v>0.4</v>
      </c>
      <c r="J36" s="21">
        <v>8.1</v>
      </c>
    </row>
    <row r="37" spans="1:10" ht="16.5">
      <c r="A37" s="24" t="s">
        <v>13</v>
      </c>
      <c r="B37" s="21">
        <v>4.7</v>
      </c>
      <c r="C37" s="21">
        <v>1</v>
      </c>
      <c r="D37" s="21">
        <v>0.1</v>
      </c>
      <c r="E37" s="21">
        <v>0.1</v>
      </c>
      <c r="F37" s="21">
        <v>5.9</v>
      </c>
      <c r="G37" s="21">
        <v>6.1</v>
      </c>
      <c r="H37" s="21">
        <v>10.7</v>
      </c>
      <c r="I37" s="21">
        <v>0.1</v>
      </c>
      <c r="J37" s="21">
        <v>23.5</v>
      </c>
    </row>
    <row r="38" spans="1:10" ht="16.5">
      <c r="A38" s="24" t="s">
        <v>12</v>
      </c>
      <c r="B38" s="21">
        <v>0.2</v>
      </c>
      <c r="C38" s="21">
        <v>0.4</v>
      </c>
      <c r="D38" s="21">
        <v>0.8</v>
      </c>
      <c r="E38" s="21">
        <v>0.1</v>
      </c>
      <c r="F38" s="21">
        <v>1.4</v>
      </c>
      <c r="G38" s="21">
        <v>5.5</v>
      </c>
      <c r="H38" s="21">
        <v>3</v>
      </c>
      <c r="I38" s="21">
        <v>0.8</v>
      </c>
      <c r="J38" s="21">
        <v>10.3</v>
      </c>
    </row>
    <row r="39" spans="1:10" ht="16.5">
      <c r="A39" s="24" t="s">
        <v>8</v>
      </c>
      <c r="B39" s="21">
        <v>13.4</v>
      </c>
      <c r="C39" s="21">
        <v>2.5</v>
      </c>
      <c r="D39" s="21">
        <v>0</v>
      </c>
      <c r="E39" s="21">
        <v>0.2</v>
      </c>
      <c r="F39" s="21">
        <v>16.1</v>
      </c>
      <c r="G39" s="21">
        <v>16.8</v>
      </c>
      <c r="H39" s="21">
        <v>6.2</v>
      </c>
      <c r="I39" s="21">
        <v>0.3</v>
      </c>
      <c r="J39" s="21">
        <v>39.7</v>
      </c>
    </row>
    <row r="40" spans="1:10" ht="16.5">
      <c r="A40" s="24" t="s">
        <v>11</v>
      </c>
      <c r="B40" s="21">
        <v>0.4</v>
      </c>
      <c r="C40" s="21">
        <v>0.2</v>
      </c>
      <c r="D40" s="21">
        <v>0.5</v>
      </c>
      <c r="E40" s="21">
        <v>0</v>
      </c>
      <c r="F40" s="21">
        <v>1.2</v>
      </c>
      <c r="G40" s="21">
        <v>2.7</v>
      </c>
      <c r="H40" s="21">
        <v>0.7</v>
      </c>
      <c r="I40" s="21">
        <v>0.6</v>
      </c>
      <c r="J40" s="21">
        <v>4.6</v>
      </c>
    </row>
    <row r="41" spans="1:10" ht="16.5">
      <c r="A41" s="24" t="s">
        <v>9</v>
      </c>
      <c r="B41" s="21">
        <v>0.8</v>
      </c>
      <c r="C41" s="21">
        <v>1.2</v>
      </c>
      <c r="D41" s="21">
        <v>0</v>
      </c>
      <c r="E41" s="21">
        <v>0</v>
      </c>
      <c r="F41" s="21">
        <v>2</v>
      </c>
      <c r="G41" s="21">
        <v>10.4</v>
      </c>
      <c r="H41" s="21">
        <v>15.1</v>
      </c>
      <c r="I41" s="21">
        <v>0.1</v>
      </c>
      <c r="J41" s="21">
        <v>29.3</v>
      </c>
    </row>
    <row r="42" spans="1:10" ht="18.75" thickBot="1">
      <c r="A42" s="24" t="s">
        <v>33</v>
      </c>
      <c r="B42" s="22">
        <v>5.6</v>
      </c>
      <c r="C42" s="22">
        <v>7.2</v>
      </c>
      <c r="D42" s="22">
        <v>4.8</v>
      </c>
      <c r="E42" s="22">
        <v>0.5</v>
      </c>
      <c r="F42" s="22">
        <v>18.5</v>
      </c>
      <c r="G42" s="22">
        <v>10</v>
      </c>
      <c r="H42" s="22">
        <v>3.8</v>
      </c>
      <c r="I42" s="22">
        <v>1.8</v>
      </c>
      <c r="J42" s="22">
        <v>33.3</v>
      </c>
    </row>
    <row r="43" spans="1:10" ht="34.5" customHeight="1">
      <c r="A43" s="35" t="s">
        <v>26</v>
      </c>
      <c r="B43" s="36"/>
      <c r="C43" s="36"/>
      <c r="D43" s="36"/>
      <c r="E43" s="36"/>
      <c r="F43" s="37"/>
      <c r="G43" s="37"/>
      <c r="H43" s="37"/>
      <c r="I43" s="37"/>
      <c r="J43" s="37"/>
    </row>
    <row r="44" spans="1:10" ht="12.75">
      <c r="A44" s="38"/>
      <c r="B44" s="32"/>
      <c r="C44" s="32"/>
      <c r="D44" s="32"/>
      <c r="E44" s="32"/>
      <c r="F44" s="32"/>
      <c r="G44" s="32"/>
      <c r="H44" s="32"/>
      <c r="I44" s="32"/>
      <c r="J44" s="32"/>
    </row>
    <row r="45" spans="1:10" ht="51" customHeight="1">
      <c r="A45" s="30" t="s">
        <v>32</v>
      </c>
      <c r="B45" s="30"/>
      <c r="C45" s="30"/>
      <c r="D45" s="30"/>
      <c r="E45" s="30"/>
      <c r="F45" s="32"/>
      <c r="G45" s="32"/>
      <c r="H45" s="32"/>
      <c r="I45" s="32"/>
      <c r="J45" s="32"/>
    </row>
    <row r="46" spans="1:10" ht="62.25" customHeight="1">
      <c r="A46" s="30" t="s">
        <v>27</v>
      </c>
      <c r="B46" s="31"/>
      <c r="C46" s="31"/>
      <c r="D46" s="31"/>
      <c r="E46" s="31"/>
      <c r="F46" s="32"/>
      <c r="G46" s="32"/>
      <c r="H46" s="32"/>
      <c r="I46" s="32"/>
      <c r="J46" s="32"/>
    </row>
    <row r="47" spans="1:10" ht="50.25" customHeight="1">
      <c r="A47" s="30" t="s">
        <v>34</v>
      </c>
      <c r="B47" s="31"/>
      <c r="C47" s="31"/>
      <c r="D47" s="31"/>
      <c r="E47" s="31"/>
      <c r="F47" s="32"/>
      <c r="G47" s="32"/>
      <c r="H47" s="32"/>
      <c r="I47" s="32"/>
      <c r="J47" s="32"/>
    </row>
    <row r="48" spans="1:10" ht="13.5">
      <c r="A48" s="41" t="s">
        <v>37</v>
      </c>
      <c r="B48" s="41"/>
      <c r="C48" s="41"/>
      <c r="D48" s="41"/>
      <c r="E48" s="41"/>
      <c r="F48" s="32"/>
      <c r="G48" s="32"/>
      <c r="H48" s="32"/>
      <c r="I48" s="32"/>
      <c r="J48" s="32"/>
    </row>
    <row r="49" spans="1:10" ht="13.5">
      <c r="A49" s="42" t="s">
        <v>38</v>
      </c>
      <c r="B49" s="42"/>
      <c r="C49" s="42"/>
      <c r="D49" s="42"/>
      <c r="E49" s="42"/>
      <c r="F49" s="32"/>
      <c r="G49" s="32"/>
      <c r="H49" s="32"/>
      <c r="I49" s="32"/>
      <c r="J49" s="32"/>
    </row>
    <row r="50" spans="1:10" ht="12.75">
      <c r="A50" s="43"/>
      <c r="B50" s="31"/>
      <c r="C50" s="31"/>
      <c r="D50" s="31"/>
      <c r="E50" s="31"/>
      <c r="F50" s="32"/>
      <c r="G50" s="32"/>
      <c r="H50" s="32"/>
      <c r="I50" s="32"/>
      <c r="J50" s="32"/>
    </row>
    <row r="51" spans="1:10" ht="12.75">
      <c r="A51" s="39" t="s">
        <v>20</v>
      </c>
      <c r="B51" s="31"/>
      <c r="C51" s="31"/>
      <c r="D51" s="31"/>
      <c r="E51" s="31"/>
      <c r="F51" s="32"/>
      <c r="G51" s="32"/>
      <c r="H51" s="32"/>
      <c r="I51" s="32"/>
      <c r="J51" s="32"/>
    </row>
    <row r="52" spans="1:10" ht="12.75">
      <c r="A52" s="40" t="s">
        <v>21</v>
      </c>
      <c r="B52" s="31"/>
      <c r="C52" s="31"/>
      <c r="D52" s="31"/>
      <c r="E52" s="31"/>
      <c r="F52" s="32"/>
      <c r="G52" s="32"/>
      <c r="H52" s="32"/>
      <c r="I52" s="32"/>
      <c r="J52" s="32"/>
    </row>
    <row r="53" spans="1:10" ht="37.5" customHeight="1">
      <c r="A53" s="40" t="s">
        <v>19</v>
      </c>
      <c r="B53" s="31"/>
      <c r="C53" s="31"/>
      <c r="D53" s="31"/>
      <c r="E53" s="31"/>
      <c r="F53" s="32"/>
      <c r="G53" s="32"/>
      <c r="H53" s="32"/>
      <c r="I53" s="32"/>
      <c r="J53" s="32"/>
    </row>
    <row r="54" spans="1:10" ht="24" customHeight="1">
      <c r="A54" s="43" t="s">
        <v>18</v>
      </c>
      <c r="B54" s="43"/>
      <c r="C54" s="43"/>
      <c r="D54" s="43"/>
      <c r="E54" s="43"/>
      <c r="F54" s="32"/>
      <c r="G54" s="32"/>
      <c r="H54" s="32"/>
      <c r="I54" s="32"/>
      <c r="J54" s="32"/>
    </row>
    <row r="55" spans="1:10" ht="12.75">
      <c r="A55" s="44"/>
      <c r="B55" s="31"/>
      <c r="C55" s="31"/>
      <c r="D55" s="31"/>
      <c r="E55" s="31"/>
      <c r="F55" s="32"/>
      <c r="G55" s="32"/>
      <c r="H55" s="32"/>
      <c r="I55" s="32"/>
      <c r="J55" s="32"/>
    </row>
    <row r="56" spans="1:10" ht="12.75">
      <c r="A56" s="45" t="s">
        <v>29</v>
      </c>
      <c r="B56" s="45"/>
      <c r="C56" s="45"/>
      <c r="D56" s="45"/>
      <c r="E56" s="45"/>
      <c r="F56" s="32"/>
      <c r="G56" s="32"/>
      <c r="H56" s="32"/>
      <c r="I56" s="32"/>
      <c r="J56" s="32"/>
    </row>
    <row r="57" spans="1:10" ht="28.5" customHeight="1">
      <c r="A57" s="46" t="s">
        <v>43</v>
      </c>
      <c r="B57" s="45"/>
      <c r="C57" s="45"/>
      <c r="D57" s="45"/>
      <c r="E57" s="45"/>
      <c r="F57" s="32"/>
      <c r="G57" s="32"/>
      <c r="H57" s="32"/>
      <c r="I57" s="32"/>
      <c r="J57" s="32"/>
    </row>
  </sheetData>
  <mergeCells count="21">
    <mergeCell ref="A54:J54"/>
    <mergeCell ref="A55:J55"/>
    <mergeCell ref="A56:J56"/>
    <mergeCell ref="A57:J57"/>
    <mergeCell ref="A51:J51"/>
    <mergeCell ref="A52:J52"/>
    <mergeCell ref="A53:J53"/>
    <mergeCell ref="A47:J47"/>
    <mergeCell ref="A48:J48"/>
    <mergeCell ref="A49:J49"/>
    <mergeCell ref="A50:J50"/>
    <mergeCell ref="A46:J46"/>
    <mergeCell ref="A1:J1"/>
    <mergeCell ref="A43:J43"/>
    <mergeCell ref="A44:J44"/>
    <mergeCell ref="A45:J45"/>
    <mergeCell ref="A2:A3"/>
    <mergeCell ref="G2:G3"/>
    <mergeCell ref="H2:H3"/>
    <mergeCell ref="I2:I3"/>
    <mergeCell ref="J2:J3"/>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workbookViewId="0" topLeftCell="A47">
      <selection activeCell="A43" sqref="A43:J57"/>
    </sheetView>
  </sheetViews>
  <sheetFormatPr defaultColWidth="9.140625" defaultRowHeight="12.75"/>
  <cols>
    <col min="1" max="1" width="23.57421875" style="25" customWidth="1"/>
    <col min="2" max="2" width="11.7109375" style="25" customWidth="1"/>
    <col min="3" max="3" width="15.57421875" style="25" customWidth="1"/>
    <col min="4" max="4" width="12.57421875" style="25" customWidth="1"/>
    <col min="5" max="10" width="11.7109375" style="25" customWidth="1"/>
    <col min="11" max="16384" width="8.8515625" style="25" customWidth="1"/>
  </cols>
  <sheetData>
    <row r="1" spans="1:10" ht="16.5" thickBot="1">
      <c r="A1" s="33" t="s">
        <v>22</v>
      </c>
      <c r="B1" s="34"/>
      <c r="C1" s="34"/>
      <c r="D1" s="34"/>
      <c r="E1" s="34"/>
      <c r="F1" s="34"/>
      <c r="G1" s="34"/>
      <c r="H1" s="34"/>
      <c r="I1" s="34"/>
      <c r="J1" s="34"/>
    </row>
    <row r="2" spans="1:10" ht="16.5">
      <c r="A2" s="2"/>
      <c r="B2" s="3" t="s">
        <v>0</v>
      </c>
      <c r="C2" s="3"/>
      <c r="D2" s="3"/>
      <c r="E2" s="4"/>
      <c r="F2" s="4"/>
      <c r="G2" s="5"/>
      <c r="H2" s="2"/>
      <c r="I2" s="2"/>
      <c r="J2" s="2"/>
    </row>
    <row r="3" spans="1:10" ht="34.5">
      <c r="A3" s="6"/>
      <c r="B3" s="13" t="s">
        <v>1</v>
      </c>
      <c r="C3" s="13" t="s">
        <v>25</v>
      </c>
      <c r="D3" s="13" t="s">
        <v>2</v>
      </c>
      <c r="E3" s="14" t="s">
        <v>35</v>
      </c>
      <c r="F3" s="14" t="s">
        <v>3</v>
      </c>
      <c r="G3" s="14" t="s">
        <v>4</v>
      </c>
      <c r="H3" s="14" t="s">
        <v>5</v>
      </c>
      <c r="I3" s="14" t="s">
        <v>36</v>
      </c>
      <c r="J3" s="14" t="s">
        <v>3</v>
      </c>
    </row>
    <row r="4" spans="1:10" ht="16.5">
      <c r="A4" s="5" t="s">
        <v>30</v>
      </c>
      <c r="B4" s="26">
        <v>31.9</v>
      </c>
      <c r="C4" s="26">
        <v>178.5</v>
      </c>
      <c r="D4" s="26">
        <v>522.6</v>
      </c>
      <c r="E4" s="26">
        <v>11.4</v>
      </c>
      <c r="F4" s="26">
        <v>744.4</v>
      </c>
      <c r="G4" s="20">
        <v>185.3</v>
      </c>
      <c r="H4" s="20">
        <v>149.7</v>
      </c>
      <c r="I4" s="20">
        <f>31.7+18.2</f>
        <v>49.9</v>
      </c>
      <c r="J4" s="20">
        <v>1129.3</v>
      </c>
    </row>
    <row r="5" spans="1:10" ht="16.5">
      <c r="A5" s="24" t="s">
        <v>14</v>
      </c>
      <c r="B5" s="27">
        <v>2.3</v>
      </c>
      <c r="C5" s="27">
        <v>0.4</v>
      </c>
      <c r="D5" s="27">
        <v>0.8</v>
      </c>
      <c r="E5" s="27">
        <v>0</v>
      </c>
      <c r="F5" s="27">
        <v>3.5</v>
      </c>
      <c r="G5" s="21">
        <v>2.8</v>
      </c>
      <c r="H5" s="21">
        <v>3.7</v>
      </c>
      <c r="I5" s="21">
        <f>0.1+0.2</f>
        <v>0.30000000000000004</v>
      </c>
      <c r="J5" s="21">
        <v>10.2</v>
      </c>
    </row>
    <row r="6" spans="1:10" ht="16.5">
      <c r="A6" s="24" t="s">
        <v>6</v>
      </c>
      <c r="B6" s="27">
        <v>6.8</v>
      </c>
      <c r="C6" s="27">
        <v>163.7</v>
      </c>
      <c r="D6" s="27">
        <v>513.2</v>
      </c>
      <c r="E6" s="27">
        <v>3.5</v>
      </c>
      <c r="F6" s="27">
        <v>687.2</v>
      </c>
      <c r="G6" s="21">
        <v>108</v>
      </c>
      <c r="H6" s="21">
        <v>95.6</v>
      </c>
      <c r="I6" s="21">
        <f>21.9+13.3</f>
        <v>35.2</v>
      </c>
      <c r="J6" s="21">
        <v>926</v>
      </c>
    </row>
    <row r="7" spans="1:10" ht="16.5">
      <c r="A7" s="24" t="s">
        <v>7</v>
      </c>
      <c r="B7" s="27">
        <v>0.8</v>
      </c>
      <c r="C7" s="27">
        <v>2.9</v>
      </c>
      <c r="D7" s="27">
        <v>0.3</v>
      </c>
      <c r="E7" s="27">
        <v>0.2</v>
      </c>
      <c r="F7" s="27">
        <v>4.2</v>
      </c>
      <c r="G7" s="21">
        <v>16.8</v>
      </c>
      <c r="H7" s="21">
        <v>16.4</v>
      </c>
      <c r="I7" s="21">
        <f>9.6+0.2</f>
        <v>9.799999999999999</v>
      </c>
      <c r="J7" s="21">
        <v>47.3</v>
      </c>
    </row>
    <row r="8" spans="1:10" ht="16.5">
      <c r="A8" s="24" t="s">
        <v>17</v>
      </c>
      <c r="B8" s="27">
        <v>0.1</v>
      </c>
      <c r="C8" s="27">
        <v>0.3</v>
      </c>
      <c r="D8" s="27">
        <f>0+0</f>
        <v>0</v>
      </c>
      <c r="E8" s="27">
        <v>0</v>
      </c>
      <c r="F8" s="27">
        <v>0.3</v>
      </c>
      <c r="G8" s="21">
        <v>9.1</v>
      </c>
      <c r="H8" s="21">
        <v>2.8</v>
      </c>
      <c r="I8" s="21">
        <f>0+1.4</f>
        <v>1.4</v>
      </c>
      <c r="J8" s="21">
        <v>13.7</v>
      </c>
    </row>
    <row r="9" spans="1:10" ht="16.5">
      <c r="A9" s="24" t="s">
        <v>16</v>
      </c>
      <c r="B9" s="27">
        <v>0.1</v>
      </c>
      <c r="C9" s="27">
        <v>1</v>
      </c>
      <c r="D9" s="27">
        <f>0+0</f>
        <v>0</v>
      </c>
      <c r="E9" s="27">
        <v>0.1</v>
      </c>
      <c r="F9" s="27">
        <v>1.3</v>
      </c>
      <c r="G9" s="21">
        <v>2.4</v>
      </c>
      <c r="H9" s="21">
        <v>2.4</v>
      </c>
      <c r="I9" s="21">
        <f>0+0</f>
        <v>0</v>
      </c>
      <c r="J9" s="21">
        <v>6.1</v>
      </c>
    </row>
    <row r="10" spans="1:10" ht="16.5">
      <c r="A10" s="24" t="s">
        <v>15</v>
      </c>
      <c r="B10" s="27">
        <v>2.3</v>
      </c>
      <c r="C10" s="27">
        <v>1.3</v>
      </c>
      <c r="D10" s="27">
        <v>0.1</v>
      </c>
      <c r="E10" s="27">
        <v>0.7</v>
      </c>
      <c r="F10" s="27">
        <v>4.4</v>
      </c>
      <c r="G10" s="21">
        <v>1.7</v>
      </c>
      <c r="H10" s="21">
        <v>0.3</v>
      </c>
      <c r="I10" s="21">
        <f>0+0</f>
        <v>0</v>
      </c>
      <c r="J10" s="21">
        <v>6.4</v>
      </c>
    </row>
    <row r="11" spans="1:10" ht="16.5">
      <c r="A11" s="24" t="s">
        <v>13</v>
      </c>
      <c r="B11" s="27">
        <v>4.4</v>
      </c>
      <c r="C11" s="27">
        <v>0.5</v>
      </c>
      <c r="D11" s="27">
        <v>0.1</v>
      </c>
      <c r="E11" s="27">
        <v>0.2</v>
      </c>
      <c r="F11" s="27">
        <v>5.2</v>
      </c>
      <c r="G11" s="21">
        <v>2.1</v>
      </c>
      <c r="H11" s="21">
        <v>1.6</v>
      </c>
      <c r="I11" s="21">
        <f>0+0.1</f>
        <v>0.1</v>
      </c>
      <c r="J11" s="21">
        <v>9</v>
      </c>
    </row>
    <row r="12" spans="1:10" ht="16.5">
      <c r="A12" s="24" t="s">
        <v>12</v>
      </c>
      <c r="B12" s="27">
        <v>0.3</v>
      </c>
      <c r="C12" s="27">
        <v>0.6</v>
      </c>
      <c r="D12" s="27">
        <v>1.4</v>
      </c>
      <c r="E12" s="27">
        <v>0</v>
      </c>
      <c r="F12" s="27">
        <v>2.3</v>
      </c>
      <c r="G12" s="21">
        <v>6.9</v>
      </c>
      <c r="H12" s="21">
        <v>3</v>
      </c>
      <c r="I12" s="21">
        <f>0+0.2</f>
        <v>0.2</v>
      </c>
      <c r="J12" s="21">
        <v>12.4</v>
      </c>
    </row>
    <row r="13" spans="1:10" ht="16.5">
      <c r="A13" s="24" t="s">
        <v>8</v>
      </c>
      <c r="B13" s="27">
        <v>11.8</v>
      </c>
      <c r="C13" s="27">
        <v>3</v>
      </c>
      <c r="D13" s="27">
        <v>0</v>
      </c>
      <c r="E13" s="27">
        <v>0.6</v>
      </c>
      <c r="F13" s="27">
        <v>15.4</v>
      </c>
      <c r="G13" s="21">
        <v>14.4</v>
      </c>
      <c r="H13" s="21">
        <v>5.6</v>
      </c>
      <c r="I13" s="21">
        <f>0+0.9</f>
        <v>0.9</v>
      </c>
      <c r="J13" s="21">
        <v>36.2</v>
      </c>
    </row>
    <row r="14" spans="1:10" ht="16.5">
      <c r="A14" s="24" t="s">
        <v>11</v>
      </c>
      <c r="B14" s="27">
        <v>0.6</v>
      </c>
      <c r="C14" s="27">
        <v>1</v>
      </c>
      <c r="D14" s="27">
        <v>5.7</v>
      </c>
      <c r="E14" s="27">
        <v>5.9</v>
      </c>
      <c r="F14" s="27">
        <v>13.2</v>
      </c>
      <c r="G14" s="21">
        <v>4.2</v>
      </c>
      <c r="H14" s="21">
        <v>1.2</v>
      </c>
      <c r="I14" s="21">
        <f>0+0.1</f>
        <v>0.1</v>
      </c>
      <c r="J14" s="21">
        <v>18.7</v>
      </c>
    </row>
    <row r="15" spans="1:10" ht="16.5">
      <c r="A15" s="24" t="s">
        <v>9</v>
      </c>
      <c r="B15" s="27">
        <v>0.3</v>
      </c>
      <c r="C15" s="27">
        <v>1.4</v>
      </c>
      <c r="D15" s="27">
        <f>0+0</f>
        <v>0</v>
      </c>
      <c r="E15" s="27">
        <v>0</v>
      </c>
      <c r="F15" s="27">
        <v>1.6</v>
      </c>
      <c r="G15" s="21">
        <v>8.9</v>
      </c>
      <c r="H15" s="21">
        <v>13.6</v>
      </c>
      <c r="I15" s="21">
        <f>0.2+1.1</f>
        <v>1.3</v>
      </c>
      <c r="J15" s="21">
        <v>25.4</v>
      </c>
    </row>
    <row r="16" spans="1:10" ht="18">
      <c r="A16" s="24" t="s">
        <v>23</v>
      </c>
      <c r="B16" s="27">
        <v>2.1</v>
      </c>
      <c r="C16" s="27">
        <v>2.5</v>
      </c>
      <c r="D16" s="27">
        <v>1</v>
      </c>
      <c r="E16" s="27">
        <v>0.1</v>
      </c>
      <c r="F16" s="27">
        <v>5.8</v>
      </c>
      <c r="G16" s="22">
        <v>8.2</v>
      </c>
      <c r="H16" s="22">
        <v>3.4</v>
      </c>
      <c r="I16" s="22">
        <f>0+0.6</f>
        <v>0.6</v>
      </c>
      <c r="J16" s="22">
        <v>17.9</v>
      </c>
    </row>
    <row r="17" spans="1:10" ht="18">
      <c r="A17" s="23" t="s">
        <v>28</v>
      </c>
      <c r="B17" s="20">
        <v>42.9</v>
      </c>
      <c r="C17" s="20">
        <v>259.7</v>
      </c>
      <c r="D17" s="20">
        <f>508.2+0.2</f>
        <v>508.4</v>
      </c>
      <c r="E17" s="20">
        <v>5.8</v>
      </c>
      <c r="F17" s="20">
        <v>816.8</v>
      </c>
      <c r="G17" s="20">
        <v>190.5</v>
      </c>
      <c r="H17" s="20">
        <v>130.8</v>
      </c>
      <c r="I17" s="20">
        <f>17.4+21.7</f>
        <v>39.099999999999994</v>
      </c>
      <c r="J17" s="20">
        <v>1177.3</v>
      </c>
    </row>
    <row r="18" spans="1:10" ht="16.5">
      <c r="A18" s="24" t="s">
        <v>14</v>
      </c>
      <c r="B18" s="21">
        <v>2.2</v>
      </c>
      <c r="C18" s="21">
        <v>0.3</v>
      </c>
      <c r="D18" s="21">
        <f>0+0</f>
        <v>0</v>
      </c>
      <c r="E18" s="21">
        <v>0.4</v>
      </c>
      <c r="F18" s="21">
        <v>2.9</v>
      </c>
      <c r="G18" s="21">
        <v>2</v>
      </c>
      <c r="H18" s="21">
        <v>1.5</v>
      </c>
      <c r="I18" s="21">
        <f>0+0.3</f>
        <v>0.3</v>
      </c>
      <c r="J18" s="21">
        <v>6.8</v>
      </c>
    </row>
    <row r="19" spans="1:10" ht="16.5">
      <c r="A19" s="24" t="s">
        <v>6</v>
      </c>
      <c r="B19" s="21">
        <v>15.3</v>
      </c>
      <c r="C19" s="21">
        <v>235.4</v>
      </c>
      <c r="D19" s="21">
        <f>0+500.9</f>
        <v>500.9</v>
      </c>
      <c r="E19" s="21">
        <v>3.7</v>
      </c>
      <c r="F19" s="21">
        <v>755.3</v>
      </c>
      <c r="G19" s="21">
        <v>104.6</v>
      </c>
      <c r="H19" s="21">
        <v>73.7</v>
      </c>
      <c r="I19" s="21">
        <f>15.3+12.3</f>
        <v>27.6</v>
      </c>
      <c r="J19" s="21">
        <v>961.2</v>
      </c>
    </row>
    <row r="20" spans="1:10" ht="16.5">
      <c r="A20" s="24" t="s">
        <v>7</v>
      </c>
      <c r="B20" s="21">
        <v>0.9</v>
      </c>
      <c r="C20" s="21">
        <v>1.9</v>
      </c>
      <c r="D20" s="21">
        <f>0+0.2</f>
        <v>0.2</v>
      </c>
      <c r="E20" s="21">
        <v>0.1</v>
      </c>
      <c r="F20" s="21">
        <v>3.2</v>
      </c>
      <c r="G20" s="21">
        <v>16.9</v>
      </c>
      <c r="H20" s="21">
        <v>6.8</v>
      </c>
      <c r="I20" s="21">
        <f>1.5+1.9</f>
        <v>3.4</v>
      </c>
      <c r="J20" s="21">
        <v>30.3</v>
      </c>
    </row>
    <row r="21" spans="1:10" ht="16.5">
      <c r="A21" s="24" t="s">
        <v>17</v>
      </c>
      <c r="B21" s="21">
        <v>0.1</v>
      </c>
      <c r="C21" s="21">
        <v>0.1</v>
      </c>
      <c r="D21" s="21">
        <f>0+0</f>
        <v>0</v>
      </c>
      <c r="E21" s="21">
        <v>0</v>
      </c>
      <c r="F21" s="21">
        <v>0.2</v>
      </c>
      <c r="G21" s="21">
        <v>9.7</v>
      </c>
      <c r="H21" s="21">
        <v>6.6</v>
      </c>
      <c r="I21" s="21">
        <f>0+1.8</f>
        <v>1.8</v>
      </c>
      <c r="J21" s="21">
        <v>18.3</v>
      </c>
    </row>
    <row r="22" spans="1:10" ht="16.5">
      <c r="A22" s="24" t="s">
        <v>16</v>
      </c>
      <c r="B22" s="21">
        <v>0.5</v>
      </c>
      <c r="C22" s="21">
        <v>0.5</v>
      </c>
      <c r="D22" s="21">
        <f>0+0</f>
        <v>0</v>
      </c>
      <c r="E22" s="21">
        <v>0.1</v>
      </c>
      <c r="F22" s="21">
        <v>1</v>
      </c>
      <c r="G22" s="21">
        <v>3.3</v>
      </c>
      <c r="H22" s="21">
        <v>4</v>
      </c>
      <c r="I22" s="21">
        <f>0.1+0.7</f>
        <v>0.7999999999999999</v>
      </c>
      <c r="J22" s="21">
        <v>9</v>
      </c>
    </row>
    <row r="23" spans="1:10" ht="16.5">
      <c r="A23" s="24" t="s">
        <v>15</v>
      </c>
      <c r="B23" s="21">
        <v>2.4</v>
      </c>
      <c r="C23" s="21">
        <v>1.3</v>
      </c>
      <c r="D23" s="21">
        <f>0+0</f>
        <v>0</v>
      </c>
      <c r="E23" s="21">
        <v>0.8</v>
      </c>
      <c r="F23" s="21">
        <v>4.6</v>
      </c>
      <c r="G23" s="21">
        <v>2.2</v>
      </c>
      <c r="H23" s="21">
        <v>1.5</v>
      </c>
      <c r="I23" s="21">
        <f>0+0.7</f>
        <v>0.7</v>
      </c>
      <c r="J23" s="21">
        <v>9</v>
      </c>
    </row>
    <row r="24" spans="1:10" ht="16.5">
      <c r="A24" s="24" t="s">
        <v>13</v>
      </c>
      <c r="B24" s="21">
        <v>3.4</v>
      </c>
      <c r="C24" s="21">
        <v>0.4</v>
      </c>
      <c r="D24" s="21">
        <f>0.1+1.6</f>
        <v>1.7000000000000002</v>
      </c>
      <c r="E24" s="21">
        <v>0</v>
      </c>
      <c r="F24" s="21">
        <v>5.4</v>
      </c>
      <c r="G24" s="21">
        <v>4.6</v>
      </c>
      <c r="H24" s="21">
        <v>7.5</v>
      </c>
      <c r="I24" s="21">
        <f>0+0.8</f>
        <v>0.8</v>
      </c>
      <c r="J24" s="21">
        <v>18.3</v>
      </c>
    </row>
    <row r="25" spans="1:10" ht="16.5">
      <c r="A25" s="24" t="s">
        <v>12</v>
      </c>
      <c r="B25" s="21">
        <v>0.2</v>
      </c>
      <c r="C25" s="21">
        <v>0.6</v>
      </c>
      <c r="D25" s="21">
        <f>0+0.9</f>
        <v>0.9</v>
      </c>
      <c r="E25" s="21">
        <v>0</v>
      </c>
      <c r="F25" s="21">
        <v>1.7</v>
      </c>
      <c r="G25" s="21">
        <v>5.4</v>
      </c>
      <c r="H25" s="21">
        <v>2.6</v>
      </c>
      <c r="I25" s="21">
        <f>0+0.1</f>
        <v>0.1</v>
      </c>
      <c r="J25" s="21">
        <v>9.9</v>
      </c>
    </row>
    <row r="26" spans="1:10" ht="16.5">
      <c r="A26" s="24" t="s">
        <v>8</v>
      </c>
      <c r="B26" s="21">
        <v>12.9</v>
      </c>
      <c r="C26" s="21">
        <v>4.7</v>
      </c>
      <c r="D26" s="21">
        <f>0+0</f>
        <v>0</v>
      </c>
      <c r="E26" s="21">
        <v>0.2</v>
      </c>
      <c r="F26" s="21">
        <v>17.8</v>
      </c>
      <c r="G26" s="21">
        <v>17.7</v>
      </c>
      <c r="H26" s="21">
        <v>5.9</v>
      </c>
      <c r="I26" s="21">
        <f>0+0.5</f>
        <v>0.5</v>
      </c>
      <c r="J26" s="21">
        <v>42</v>
      </c>
    </row>
    <row r="27" spans="1:10" ht="16.5">
      <c r="A27" s="24" t="s">
        <v>11</v>
      </c>
      <c r="B27" s="21">
        <v>0.7</v>
      </c>
      <c r="C27" s="21">
        <v>0.2</v>
      </c>
      <c r="D27" s="21">
        <f>0+0.5</f>
        <v>0.5</v>
      </c>
      <c r="E27" s="21">
        <v>0</v>
      </c>
      <c r="F27" s="21">
        <v>1.5</v>
      </c>
      <c r="G27" s="21">
        <v>3.1</v>
      </c>
      <c r="H27" s="21">
        <v>0.7</v>
      </c>
      <c r="I27" s="21">
        <f>0+0</f>
        <v>0</v>
      </c>
      <c r="J27" s="21">
        <v>5.4</v>
      </c>
    </row>
    <row r="28" spans="1:10" ht="16.5">
      <c r="A28" s="24" t="s">
        <v>9</v>
      </c>
      <c r="B28" s="21">
        <v>0.8</v>
      </c>
      <c r="C28" s="21">
        <v>1.3</v>
      </c>
      <c r="D28" s="21">
        <f>0+0</f>
        <v>0</v>
      </c>
      <c r="E28" s="21">
        <v>0</v>
      </c>
      <c r="F28" s="21">
        <v>2.2</v>
      </c>
      <c r="G28" s="21">
        <v>10.2</v>
      </c>
      <c r="H28" s="21">
        <v>15.5</v>
      </c>
      <c r="I28" s="21">
        <f>0.2+1.9</f>
        <v>2.1</v>
      </c>
      <c r="J28" s="21">
        <v>29.9</v>
      </c>
    </row>
    <row r="29" spans="1:10" ht="18">
      <c r="A29" s="24" t="s">
        <v>24</v>
      </c>
      <c r="B29" s="22">
        <v>3.7</v>
      </c>
      <c r="C29" s="22">
        <v>12.8</v>
      </c>
      <c r="D29" s="22">
        <f>0+4.1</f>
        <v>4.1</v>
      </c>
      <c r="E29" s="22">
        <v>0.4</v>
      </c>
      <c r="F29" s="22">
        <v>21</v>
      </c>
      <c r="G29" s="22">
        <v>10.7</v>
      </c>
      <c r="H29" s="22">
        <v>4.5</v>
      </c>
      <c r="I29" s="22">
        <f>0+1.1</f>
        <v>1.1</v>
      </c>
      <c r="J29" s="22">
        <v>37.2</v>
      </c>
    </row>
    <row r="30" spans="1:10" ht="18">
      <c r="A30" s="23" t="s">
        <v>31</v>
      </c>
      <c r="B30" s="20">
        <v>46.2</v>
      </c>
      <c r="C30" s="20">
        <v>239.5</v>
      </c>
      <c r="D30" s="20">
        <f>492.2+0.4</f>
        <v>492.59999999999997</v>
      </c>
      <c r="E30" s="20">
        <v>8.9</v>
      </c>
      <c r="F30" s="20">
        <v>787.1</v>
      </c>
      <c r="G30" s="20">
        <v>187.9</v>
      </c>
      <c r="H30" s="20">
        <v>131.1</v>
      </c>
      <c r="I30" s="20">
        <f>17.1+23.7</f>
        <v>40.8</v>
      </c>
      <c r="J30" s="20">
        <v>1146.9</v>
      </c>
    </row>
    <row r="31" spans="1:10" ht="16.5">
      <c r="A31" s="24" t="s">
        <v>14</v>
      </c>
      <c r="B31" s="21">
        <v>0.4</v>
      </c>
      <c r="C31" s="21">
        <v>0.6</v>
      </c>
      <c r="D31" s="21">
        <f>0+0</f>
        <v>0</v>
      </c>
      <c r="E31" s="21">
        <v>0.1</v>
      </c>
      <c r="F31" s="21">
        <v>1.1</v>
      </c>
      <c r="G31" s="21">
        <v>3.5</v>
      </c>
      <c r="H31" s="21">
        <v>3.6</v>
      </c>
      <c r="I31" s="21">
        <f>0.1+1.3</f>
        <v>1.4000000000000001</v>
      </c>
      <c r="J31" s="21">
        <v>9.6</v>
      </c>
    </row>
    <row r="32" spans="1:10" ht="16.5">
      <c r="A32" s="24" t="s">
        <v>6</v>
      </c>
      <c r="B32" s="21">
        <v>16.6</v>
      </c>
      <c r="C32" s="21">
        <v>221.3</v>
      </c>
      <c r="D32" s="21">
        <f>484.6+0.1</f>
        <v>484.70000000000005</v>
      </c>
      <c r="E32" s="21">
        <v>4</v>
      </c>
      <c r="F32" s="21">
        <v>726.6</v>
      </c>
      <c r="G32" s="21">
        <v>101</v>
      </c>
      <c r="H32" s="21">
        <v>75.3</v>
      </c>
      <c r="I32" s="21">
        <f>15+14.2</f>
        <v>29.2</v>
      </c>
      <c r="J32" s="21">
        <v>932.1</v>
      </c>
    </row>
    <row r="33" spans="1:10" ht="16.5">
      <c r="A33" s="24" t="s">
        <v>7</v>
      </c>
      <c r="B33" s="21">
        <v>12.1</v>
      </c>
      <c r="C33" s="21">
        <v>4.2</v>
      </c>
      <c r="D33" s="21">
        <f>0+0</f>
        <v>0</v>
      </c>
      <c r="E33" s="21">
        <v>0.2</v>
      </c>
      <c r="F33" s="21">
        <v>16.6</v>
      </c>
      <c r="G33" s="21">
        <v>18.2</v>
      </c>
      <c r="H33" s="21">
        <v>5.6</v>
      </c>
      <c r="I33" s="21">
        <f>0+0.4</f>
        <v>0.4</v>
      </c>
      <c r="J33" s="21">
        <v>40.7</v>
      </c>
    </row>
    <row r="34" spans="1:10" ht="16.5">
      <c r="A34" s="24" t="s">
        <v>17</v>
      </c>
      <c r="B34" s="21">
        <v>0</v>
      </c>
      <c r="C34" s="21">
        <v>0.1</v>
      </c>
      <c r="D34" s="21">
        <f>0+0</f>
        <v>0</v>
      </c>
      <c r="E34" s="21">
        <v>0</v>
      </c>
      <c r="F34" s="21">
        <v>0.1</v>
      </c>
      <c r="G34" s="21">
        <v>9.9</v>
      </c>
      <c r="H34" s="21">
        <v>6.7</v>
      </c>
      <c r="I34" s="21">
        <f>0+1.8</f>
        <v>1.8</v>
      </c>
      <c r="J34" s="21">
        <v>18.4</v>
      </c>
    </row>
    <row r="35" spans="1:10" ht="16.5">
      <c r="A35" s="24" t="s">
        <v>16</v>
      </c>
      <c r="B35" s="21">
        <v>0.5</v>
      </c>
      <c r="C35" s="21">
        <v>0.2</v>
      </c>
      <c r="D35" s="21">
        <f>0.6+0</f>
        <v>0.6</v>
      </c>
      <c r="E35" s="21">
        <v>0</v>
      </c>
      <c r="F35" s="21">
        <v>1.4</v>
      </c>
      <c r="G35" s="21">
        <v>2.9</v>
      </c>
      <c r="H35" s="21">
        <v>0.7</v>
      </c>
      <c r="I35" s="21">
        <f>0+0</f>
        <v>0</v>
      </c>
      <c r="J35" s="21">
        <v>5</v>
      </c>
    </row>
    <row r="36" spans="1:10" ht="16.5">
      <c r="A36" s="24" t="s">
        <v>15</v>
      </c>
      <c r="B36" s="21">
        <v>2.2</v>
      </c>
      <c r="C36" s="21">
        <v>0.7</v>
      </c>
      <c r="D36" s="21">
        <f>0+0.1</f>
        <v>0.1</v>
      </c>
      <c r="E36" s="21">
        <v>0.7</v>
      </c>
      <c r="F36" s="21">
        <v>3.8</v>
      </c>
      <c r="G36" s="21">
        <v>2.1</v>
      </c>
      <c r="H36" s="21">
        <v>1.5</v>
      </c>
      <c r="I36" s="21">
        <f>0+0.3</f>
        <v>0.3</v>
      </c>
      <c r="J36" s="21">
        <v>7.7</v>
      </c>
    </row>
    <row r="37" spans="1:10" ht="16.5">
      <c r="A37" s="24" t="s">
        <v>13</v>
      </c>
      <c r="B37" s="21">
        <v>2.3</v>
      </c>
      <c r="C37" s="21">
        <v>1.1</v>
      </c>
      <c r="D37" s="21">
        <f>0.1+0</f>
        <v>0.1</v>
      </c>
      <c r="E37" s="21">
        <v>1.1</v>
      </c>
      <c r="F37" s="21">
        <v>4.7</v>
      </c>
      <c r="G37" s="21">
        <v>2.2</v>
      </c>
      <c r="H37" s="21">
        <v>1.1</v>
      </c>
      <c r="I37" s="21">
        <f>0+0.6</f>
        <v>0.6</v>
      </c>
      <c r="J37" s="21">
        <v>8.6</v>
      </c>
    </row>
    <row r="38" spans="1:10" ht="16.5">
      <c r="A38" s="24" t="s">
        <v>12</v>
      </c>
      <c r="B38" s="21">
        <v>0.2</v>
      </c>
      <c r="C38" s="21">
        <v>0.4</v>
      </c>
      <c r="D38" s="21">
        <f>0.8+0</f>
        <v>0.8</v>
      </c>
      <c r="E38" s="21">
        <v>0</v>
      </c>
      <c r="F38" s="21">
        <v>1.4</v>
      </c>
      <c r="G38" s="21">
        <v>5.6</v>
      </c>
      <c r="H38" s="21">
        <v>3.1</v>
      </c>
      <c r="I38" s="21">
        <f>0+0.3</f>
        <v>0.3</v>
      </c>
      <c r="J38" s="21">
        <v>10.3</v>
      </c>
    </row>
    <row r="39" spans="1:10" ht="16.5">
      <c r="A39" s="24" t="s">
        <v>8</v>
      </c>
      <c r="B39" s="21">
        <v>1.9</v>
      </c>
      <c r="C39" s="21">
        <v>2</v>
      </c>
      <c r="D39" s="21">
        <f>0.2+0</f>
        <v>0.2</v>
      </c>
      <c r="E39" s="21">
        <v>0.1</v>
      </c>
      <c r="F39" s="21">
        <v>4.2</v>
      </c>
      <c r="G39" s="21">
        <v>16.7</v>
      </c>
      <c r="H39" s="21">
        <v>6.2</v>
      </c>
      <c r="I39" s="21">
        <f>1.9+1.4</f>
        <v>3.3</v>
      </c>
      <c r="J39" s="21">
        <v>30.4</v>
      </c>
    </row>
    <row r="40" spans="1:10" ht="16.5">
      <c r="A40" s="24" t="s">
        <v>11</v>
      </c>
      <c r="B40" s="21">
        <v>2.8</v>
      </c>
      <c r="C40" s="21">
        <v>0.4</v>
      </c>
      <c r="D40" s="21">
        <f>1.4+0.1</f>
        <v>1.5</v>
      </c>
      <c r="E40" s="21">
        <v>0</v>
      </c>
      <c r="F40" s="21">
        <v>4.8</v>
      </c>
      <c r="G40" s="21">
        <v>5</v>
      </c>
      <c r="H40" s="21">
        <v>7.9</v>
      </c>
      <c r="I40" s="21">
        <f>0+0.9</f>
        <v>0.9</v>
      </c>
      <c r="J40" s="21">
        <v>18.5</v>
      </c>
    </row>
    <row r="41" spans="1:10" ht="16.5">
      <c r="A41" s="24" t="s">
        <v>9</v>
      </c>
      <c r="B41" s="21">
        <v>0.8</v>
      </c>
      <c r="C41" s="21">
        <v>1.2</v>
      </c>
      <c r="D41" s="21">
        <f>0+0</f>
        <v>0</v>
      </c>
      <c r="E41" s="21">
        <v>0</v>
      </c>
      <c r="F41" s="21">
        <v>2</v>
      </c>
      <c r="G41" s="21">
        <v>10.6</v>
      </c>
      <c r="H41" s="21">
        <v>15.6</v>
      </c>
      <c r="I41" s="21">
        <f>0.2+1.4</f>
        <v>1.5999999999999999</v>
      </c>
      <c r="J41" s="21">
        <v>29.8</v>
      </c>
    </row>
    <row r="42" spans="1:10" ht="18.75" thickBot="1">
      <c r="A42" s="24" t="s">
        <v>33</v>
      </c>
      <c r="B42" s="22">
        <v>6.3</v>
      </c>
      <c r="C42" s="22">
        <v>7.2</v>
      </c>
      <c r="D42" s="22">
        <f>4.4+0</f>
        <v>4.4</v>
      </c>
      <c r="E42" s="22">
        <v>2.5</v>
      </c>
      <c r="F42" s="22">
        <v>20.5</v>
      </c>
      <c r="G42" s="22">
        <v>10.2</v>
      </c>
      <c r="H42" s="22">
        <v>3.9</v>
      </c>
      <c r="I42" s="22">
        <f>0+1.1</f>
        <v>1.1</v>
      </c>
      <c r="J42" s="22">
        <v>35.7</v>
      </c>
    </row>
    <row r="43" spans="1:10" ht="12.75" customHeight="1">
      <c r="A43" s="35" t="s">
        <v>26</v>
      </c>
      <c r="B43" s="36"/>
      <c r="C43" s="36"/>
      <c r="D43" s="36"/>
      <c r="E43" s="36"/>
      <c r="F43" s="37"/>
      <c r="G43" s="37"/>
      <c r="H43" s="37"/>
      <c r="I43" s="37"/>
      <c r="J43" s="37"/>
    </row>
    <row r="44" spans="1:10" ht="13.5">
      <c r="A44" s="1"/>
      <c r="B44" s="1"/>
      <c r="C44" s="1"/>
      <c r="D44" s="1"/>
      <c r="E44" s="1"/>
      <c r="F44" s="8"/>
      <c r="G44" s="8"/>
      <c r="H44" s="8"/>
      <c r="I44" s="8"/>
      <c r="J44" s="8"/>
    </row>
    <row r="45" spans="1:10" ht="62.25" customHeight="1">
      <c r="A45" s="30" t="s">
        <v>32</v>
      </c>
      <c r="B45" s="30"/>
      <c r="C45" s="30"/>
      <c r="D45" s="30"/>
      <c r="E45" s="30"/>
      <c r="F45" s="32"/>
      <c r="G45" s="32"/>
      <c r="H45" s="32"/>
      <c r="I45" s="19"/>
      <c r="J45" s="8"/>
    </row>
    <row r="46" spans="1:10" ht="60" customHeight="1">
      <c r="A46" s="30" t="s">
        <v>27</v>
      </c>
      <c r="B46" s="31"/>
      <c r="C46" s="31"/>
      <c r="D46" s="31"/>
      <c r="E46" s="31"/>
      <c r="F46" s="32"/>
      <c r="G46" s="32"/>
      <c r="H46" s="32"/>
      <c r="I46" s="15"/>
      <c r="J46" s="8"/>
    </row>
    <row r="47" spans="1:10" ht="48.75" customHeight="1">
      <c r="A47" s="30" t="s">
        <v>34</v>
      </c>
      <c r="B47" s="31"/>
      <c r="C47" s="31"/>
      <c r="D47" s="31"/>
      <c r="E47" s="31"/>
      <c r="F47" s="32"/>
      <c r="G47" s="32"/>
      <c r="H47" s="32"/>
      <c r="I47" s="15"/>
      <c r="J47" s="8"/>
    </row>
    <row r="48" spans="1:10" ht="13.5">
      <c r="A48" s="41" t="s">
        <v>37</v>
      </c>
      <c r="B48" s="41"/>
      <c r="C48" s="41"/>
      <c r="D48" s="41"/>
      <c r="E48" s="41"/>
      <c r="F48" s="32"/>
      <c r="G48" s="32"/>
      <c r="H48" s="32"/>
      <c r="I48" s="15"/>
      <c r="J48" s="8"/>
    </row>
    <row r="49" spans="1:10" ht="13.5">
      <c r="A49" s="42" t="s">
        <v>38</v>
      </c>
      <c r="B49" s="42"/>
      <c r="C49" s="42"/>
      <c r="D49" s="42"/>
      <c r="E49" s="42"/>
      <c r="F49" s="32"/>
      <c r="G49" s="32"/>
      <c r="H49" s="32"/>
      <c r="I49" s="15"/>
      <c r="J49" s="8"/>
    </row>
    <row r="50" spans="1:10" ht="12.75">
      <c r="A50" s="43"/>
      <c r="B50" s="31"/>
      <c r="C50" s="31"/>
      <c r="D50" s="31"/>
      <c r="E50" s="31"/>
      <c r="F50" s="10"/>
      <c r="G50" s="9"/>
      <c r="H50" s="9"/>
      <c r="I50" s="9"/>
      <c r="J50" s="10"/>
    </row>
    <row r="51" spans="1:10" ht="12.75">
      <c r="A51" s="39" t="s">
        <v>20</v>
      </c>
      <c r="B51" s="31"/>
      <c r="C51" s="31"/>
      <c r="D51" s="31"/>
      <c r="E51" s="31"/>
      <c r="F51" s="10"/>
      <c r="G51" s="9"/>
      <c r="H51" s="9"/>
      <c r="I51" s="9"/>
      <c r="J51" s="10"/>
    </row>
    <row r="52" spans="1:10" ht="12.75">
      <c r="A52" s="40" t="s">
        <v>21</v>
      </c>
      <c r="B52" s="31"/>
      <c r="C52" s="31"/>
      <c r="D52" s="31"/>
      <c r="E52" s="31"/>
      <c r="F52" s="32"/>
      <c r="G52" s="32"/>
      <c r="H52" s="32"/>
      <c r="I52" s="16"/>
      <c r="J52" s="17"/>
    </row>
    <row r="53" spans="1:10" ht="48.75" customHeight="1">
      <c r="A53" s="40" t="s">
        <v>19</v>
      </c>
      <c r="B53" s="31"/>
      <c r="C53" s="31"/>
      <c r="D53" s="31"/>
      <c r="E53" s="31"/>
      <c r="F53" s="32"/>
      <c r="G53" s="32"/>
      <c r="H53" s="32"/>
      <c r="I53" s="12"/>
      <c r="J53" s="12"/>
    </row>
    <row r="54" spans="1:10" ht="25.5" customHeight="1">
      <c r="A54" s="43" t="s">
        <v>18</v>
      </c>
      <c r="B54" s="43"/>
      <c r="C54" s="43"/>
      <c r="D54" s="43"/>
      <c r="E54" s="43"/>
      <c r="F54" s="32"/>
      <c r="G54" s="32"/>
      <c r="H54" s="32"/>
      <c r="I54" s="7"/>
      <c r="J54" s="7"/>
    </row>
    <row r="55" spans="1:10" ht="12.75">
      <c r="A55" s="47"/>
      <c r="B55" s="31"/>
      <c r="C55" s="31"/>
      <c r="D55" s="31"/>
      <c r="E55" s="31"/>
      <c r="F55" s="10"/>
      <c r="G55" s="9"/>
      <c r="H55" s="9"/>
      <c r="I55" s="9"/>
      <c r="J55" s="10" t="s">
        <v>10</v>
      </c>
    </row>
    <row r="56" spans="1:10" ht="12.75">
      <c r="A56" s="45" t="s">
        <v>29</v>
      </c>
      <c r="B56" s="45"/>
      <c r="C56" s="45"/>
      <c r="D56" s="45"/>
      <c r="E56" s="45"/>
      <c r="F56" s="10"/>
      <c r="G56" s="9"/>
      <c r="H56" s="9"/>
      <c r="I56" s="9"/>
      <c r="J56" s="10"/>
    </row>
    <row r="57" spans="1:10" ht="23.25" customHeight="1">
      <c r="A57" s="46" t="s">
        <v>39</v>
      </c>
      <c r="B57" s="45"/>
      <c r="C57" s="45"/>
      <c r="D57" s="45"/>
      <c r="E57" s="45"/>
      <c r="F57" s="32"/>
      <c r="G57" s="32"/>
      <c r="H57" s="32"/>
      <c r="I57" s="18"/>
      <c r="J57" s="11"/>
    </row>
  </sheetData>
  <mergeCells count="15">
    <mergeCell ref="A55:E55"/>
    <mergeCell ref="A56:E56"/>
    <mergeCell ref="A57:H57"/>
    <mergeCell ref="A51:E51"/>
    <mergeCell ref="A52:H52"/>
    <mergeCell ref="A53:H53"/>
    <mergeCell ref="A54:H54"/>
    <mergeCell ref="A47:H47"/>
    <mergeCell ref="A48:H48"/>
    <mergeCell ref="A49:H49"/>
    <mergeCell ref="A50:E50"/>
    <mergeCell ref="A1:J1"/>
    <mergeCell ref="A43:J43"/>
    <mergeCell ref="A45:H45"/>
    <mergeCell ref="A46:H46"/>
  </mergeCells>
  <printOptions/>
  <pageMargins left="0.75" right="0.75" top="1" bottom="1" header="0.5" footer="0.5"/>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dominique.megret</cp:lastModifiedBy>
  <cp:lastPrinted>2007-12-27T15:18:18Z</cp:lastPrinted>
  <dcterms:created xsi:type="dcterms:W3CDTF">1999-02-12T20:27:56Z</dcterms:created>
  <dcterms:modified xsi:type="dcterms:W3CDTF">2007-12-27T16:36:31Z</dcterms:modified>
  <cp:category/>
  <cp:version/>
  <cp:contentType/>
  <cp:contentStatus/>
</cp:coreProperties>
</file>