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450" activeTab="0"/>
  </bookViews>
  <sheets>
    <sheet name="1) Title" sheetId="1" r:id="rId1"/>
    <sheet name="2) AIP Vehicle ID" sheetId="2" r:id="rId2"/>
    <sheet name="3) PFC Vehicle ID" sheetId="3" r:id="rId3"/>
    <sheet name="4) Infrastructure" sheetId="4" r:id="rId4"/>
    <sheet name="5) Funding Summary" sheetId="5" r:id="rId5"/>
    <sheet name="6) Cost Effectiveness" sheetId="6" r:id="rId6"/>
  </sheets>
  <definedNames>
    <definedName name="_xlnm.Print_Area" localSheetId="0">'1) Title'!$A$1:$M$34</definedName>
    <definedName name="_xlnm.Print_Area" localSheetId="1">'2) AIP Vehicle ID'!$A$1:$Q$44</definedName>
    <definedName name="_xlnm.Print_Area" localSheetId="2">'3) PFC Vehicle ID'!$A$1:$Q$45</definedName>
    <definedName name="_xlnm.Print_Area" localSheetId="3">'4) Infrastructure'!$A$1:$I$23</definedName>
    <definedName name="_xlnm.Print_Area" localSheetId="5">'6) Cost Effectiveness'!$A$1:$F$12</definedName>
  </definedNames>
  <calcPr fullCalcOnLoad="1"/>
</workbook>
</file>

<file path=xl/sharedStrings.xml><?xml version="1.0" encoding="utf-8"?>
<sst xmlns="http://schemas.openxmlformats.org/spreadsheetml/2006/main" count="260" uniqueCount="177">
  <si>
    <t>Contact Person:</t>
  </si>
  <si>
    <t>Mailing Address:</t>
  </si>
  <si>
    <t>Vehicle Identification</t>
  </si>
  <si>
    <t>Vehicle Class
(check one)</t>
  </si>
  <si>
    <t>Alternative Fuel Type
(check one)</t>
  </si>
  <si>
    <t>Replacement
Conventional Fuel Type
(check one)</t>
  </si>
  <si>
    <t>Ground Support Equipment (GSE)</t>
  </si>
  <si>
    <t>Electric</t>
  </si>
  <si>
    <t>Diesel</t>
  </si>
  <si>
    <t>Ground Access Vehicle (GAV)</t>
  </si>
  <si>
    <t>CNG (compressed natural gas)</t>
  </si>
  <si>
    <t>Gasoline</t>
  </si>
  <si>
    <t>LPG (liquified petroleum gas/propane)</t>
  </si>
  <si>
    <t>LNG (liquified natural gas)</t>
  </si>
  <si>
    <t xml:space="preserve">Other  ____________________ </t>
  </si>
  <si>
    <t>Air Conditioning Unit</t>
  </si>
  <si>
    <t>Fuel Truck</t>
  </si>
  <si>
    <t>Passenger Car</t>
  </si>
  <si>
    <t>Baggage Tug</t>
  </si>
  <si>
    <t>Generator</t>
  </si>
  <si>
    <t>Passenger Van</t>
  </si>
  <si>
    <t>Belt Loader</t>
  </si>
  <si>
    <t>Ground Power Unit</t>
  </si>
  <si>
    <t>Service Van</t>
  </si>
  <si>
    <t>Cargo Loader</t>
  </si>
  <si>
    <t>Fire Truck</t>
  </si>
  <si>
    <t>Pickup Truck</t>
  </si>
  <si>
    <t>Cargo Tractor</t>
  </si>
  <si>
    <t>Lavatory Truck</t>
  </si>
  <si>
    <t>22' Shuttle</t>
  </si>
  <si>
    <t>Catering Truck</t>
  </si>
  <si>
    <t>30-35' Bus</t>
  </si>
  <si>
    <t>Deicer Truck</t>
  </si>
  <si>
    <t>Sweeper</t>
  </si>
  <si>
    <t>40' Bus</t>
  </si>
  <si>
    <t>Fork Lift</t>
  </si>
  <si>
    <t>Other  _________________</t>
  </si>
  <si>
    <t>NOx</t>
  </si>
  <si>
    <t>HC</t>
  </si>
  <si>
    <t>CO</t>
  </si>
  <si>
    <t>Other</t>
  </si>
  <si>
    <t xml:space="preserve">Totals:   </t>
  </si>
  <si>
    <t>Pollutant</t>
  </si>
  <si>
    <t>Ozone
(NOx + HC)</t>
  </si>
  <si>
    <t>Description (including fuel type, size)</t>
  </si>
  <si>
    <t>Totals</t>
  </si>
  <si>
    <t xml:space="preserve">Vehicle(s) Deployment Date: </t>
  </si>
  <si>
    <t>Hydrogen (Fuel Cell)</t>
  </si>
  <si>
    <t>Ethanol 85</t>
  </si>
  <si>
    <t>Methanol 85</t>
  </si>
  <si>
    <t>Coal-derived liquid fuels</t>
  </si>
  <si>
    <t>nonroad, unlicensed</t>
  </si>
  <si>
    <t>licensed for onroad use</t>
  </si>
  <si>
    <t>Large</t>
  </si>
  <si>
    <t>Medium</t>
  </si>
  <si>
    <t>Small</t>
  </si>
  <si>
    <t>FAA Voluntary Airport Low Emission Program</t>
  </si>
  <si>
    <t>Sport Utility Vehicle (SUV)</t>
  </si>
  <si>
    <t>Manufacturer:</t>
  </si>
  <si>
    <t>Unit Cost Per Vehicle</t>
  </si>
  <si>
    <t>Total Number of Proposed Vehicles:</t>
  </si>
  <si>
    <t>=</t>
  </si>
  <si>
    <t>+</t>
  </si>
  <si>
    <t xml:space="preserve">       Total Incremental Cost:</t>
  </si>
  <si>
    <t>Matching Funds Required:</t>
  </si>
  <si>
    <t>1/  Multiple vehicles can be listed only if they're IDENTICAL vehicle types (i.e., same model, year etc.)  Otherwise, a separate vehicle information sheet (this page) must be prepared.</t>
  </si>
  <si>
    <t>Summary</t>
  </si>
  <si>
    <t>Low Emissions Infrastructure Technololgy or Equipment Units</t>
  </si>
  <si>
    <t>AIP Eligible 
Cost Share</t>
  </si>
  <si>
    <t xml:space="preserve">AIPOTH </t>
  </si>
  <si>
    <t>PFC</t>
  </si>
  <si>
    <t>AIPPFC</t>
  </si>
  <si>
    <t>1/  Chose one of the following for funding low emissions infrastructure:</t>
  </si>
  <si>
    <t>2/  Include all eligible costs such as design, equipment, and installation.</t>
  </si>
  <si>
    <r>
      <t>Total Cost</t>
    </r>
    <r>
      <rPr>
        <vertAlign val="superscript"/>
        <sz val="10"/>
        <rFont val="Arial"/>
        <family val="2"/>
      </rPr>
      <t>2</t>
    </r>
  </si>
  <si>
    <t>PFC 
Funds Required</t>
  </si>
  <si>
    <t>Other Matching
Funds Required</t>
  </si>
  <si>
    <r>
      <t xml:space="preserve">Infrastructure Funding Options Box: </t>
    </r>
    <r>
      <rPr>
        <vertAlign val="superscript"/>
        <sz val="10"/>
        <rFont val="Arial"/>
        <family val="2"/>
      </rPr>
      <t>1</t>
    </r>
  </si>
  <si>
    <t>Estimated 
Operating Life 
(years)</t>
  </si>
  <si>
    <t>No. of 
Units</t>
  </si>
  <si>
    <t>Start-up 
Date</t>
  </si>
  <si>
    <t>= To designate the use of AIP funds for low emissions infrastructure with matching funds from PFCs.</t>
  </si>
  <si>
    <t>= To designate the use of AIP funds for low emissions infrastructure with matching funds from another funding source.</t>
  </si>
  <si>
    <t>= To designate the use of PFC funds for low emissions infrastructure.</t>
  </si>
  <si>
    <t>VALE Capital
Purchases</t>
  </si>
  <si>
    <t>Vehicles</t>
  </si>
  <si>
    <t>Infrastructure</t>
  </si>
  <si>
    <t>Hybrid Technology</t>
  </si>
  <si>
    <t>Retrofit/Rebuild</t>
  </si>
  <si>
    <t>Use PFCs for matching funds (Y/N)?</t>
  </si>
  <si>
    <t>Total PFC Matching Funds Requested:</t>
  </si>
  <si>
    <t>Total Other Matching Funds:</t>
  </si>
  <si>
    <t>Pushback Tractor</t>
  </si>
  <si>
    <r>
      <t>PM</t>
    </r>
    <r>
      <rPr>
        <b/>
        <vertAlign val="subscript"/>
        <sz val="10"/>
        <rFont val="Arial"/>
        <family val="2"/>
      </rPr>
      <t>10</t>
    </r>
  </si>
  <si>
    <r>
      <t>SO</t>
    </r>
    <r>
      <rPr>
        <b/>
        <vertAlign val="subscript"/>
        <sz val="10"/>
        <rFont val="Arial"/>
        <family val="2"/>
      </rPr>
      <t>2</t>
    </r>
  </si>
  <si>
    <t>(nonroad &amp; unlicensed)</t>
  </si>
  <si>
    <t>(licensed for onroad use)</t>
  </si>
  <si>
    <t>Total Requested PFC Funding for Incremental Cost:</t>
  </si>
  <si>
    <t>Total Request for AIP Funding Share:</t>
  </si>
  <si>
    <r>
      <t>Avg. Useful Life (years):</t>
    </r>
    <r>
      <rPr>
        <vertAlign val="superscript"/>
        <sz val="9"/>
        <rFont val="Arial"/>
        <family val="2"/>
      </rPr>
      <t>2</t>
    </r>
  </si>
  <si>
    <r>
      <t>Vehicle Base Cost ($):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 </t>
    </r>
  </si>
  <si>
    <r>
      <t>Incremental Cost ($):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  </t>
    </r>
  </si>
  <si>
    <t>4/  The "Incremental Cost" is the difference in total purchase price between the proposed VALE vehicle and the same, or closely similar, new conventionally fueled (gas/diesel) vehicle (Base Cost).</t>
  </si>
  <si>
    <t>Cost Effectiveness over Project Lifetime 
($/ton)</t>
  </si>
  <si>
    <t>Biodiesel (100%)</t>
  </si>
  <si>
    <t>Airport Vehicle Type
(place number of proposed vehicles in box next to type - choose only one vehicle type per worksheet)</t>
  </si>
  <si>
    <t>PAGE 1.  GENERAL INFORMATION</t>
  </si>
  <si>
    <r>
      <t xml:space="preserve">PAGE 2.  AIP-funded - INDIVIDUAL VEHICLE INFORMATION
</t>
    </r>
    <r>
      <rPr>
        <b/>
        <sz val="10"/>
        <rFont val="Arial"/>
        <family val="2"/>
      </rPr>
      <t xml:space="preserve">(Repeat the completion of this sheet for  </t>
    </r>
    <r>
      <rPr>
        <b/>
        <u val="single"/>
        <sz val="10"/>
        <rFont val="Arial"/>
        <family val="2"/>
      </rPr>
      <t>each</t>
    </r>
    <r>
      <rPr>
        <b/>
        <sz val="10"/>
        <rFont val="Arial"/>
        <family val="2"/>
      </rPr>
      <t xml:space="preserve"> VALE vehicle type to be acquired using AIP funds)</t>
    </r>
    <r>
      <rPr>
        <b/>
        <vertAlign val="superscript"/>
        <sz val="10"/>
        <rFont val="Arial"/>
        <family val="2"/>
      </rPr>
      <t>1</t>
    </r>
  </si>
  <si>
    <t>Anticipated</t>
  </si>
  <si>
    <t>Repeat this page as needed for each proposed vehicle type.</t>
  </si>
  <si>
    <t>If proposed VALE program includes the replacement of old vehicles, 
provide old vehicle info below:</t>
  </si>
  <si>
    <t>Make/Model/Vehicle ID</t>
  </si>
  <si>
    <t>Model
Year</t>
  </si>
  <si>
    <t>Hp</t>
  </si>
  <si>
    <t>Avg. miles/year 
or hours/year</t>
  </si>
  <si>
    <r>
      <t xml:space="preserve">PAGE 3.  PFC-funded - INDIVIDUAL VEHICLE INFORMATION
</t>
    </r>
    <r>
      <rPr>
        <b/>
        <sz val="10"/>
        <rFont val="Arial"/>
        <family val="2"/>
      </rPr>
      <t xml:space="preserve">(Repeat the completion of this sheet for </t>
    </r>
    <r>
      <rPr>
        <b/>
        <u val="single"/>
        <sz val="10"/>
        <rFont val="Arial"/>
        <family val="2"/>
      </rPr>
      <t>each</t>
    </r>
    <r>
      <rPr>
        <b/>
        <sz val="10"/>
        <rFont val="Arial"/>
        <family val="2"/>
      </rPr>
      <t xml:space="preserve"> VALE vehicle type to be acquired using PFC funds)</t>
    </r>
    <r>
      <rPr>
        <b/>
        <vertAlign val="superscript"/>
        <sz val="10"/>
        <rFont val="Arial"/>
        <family val="2"/>
      </rPr>
      <t>1</t>
    </r>
  </si>
  <si>
    <t>PAGE 4.  VALE INFRASTRUCTURE SUMMARY SHEET</t>
  </si>
  <si>
    <t>PAGE 5.
PROJECT FUNDING SUMMARY SHEET</t>
  </si>
  <si>
    <t>PAGE 6.
PROJECT COST EFFECTIVENESS SUMMARY SHEET</t>
  </si>
  <si>
    <t>(certain stationary equipment for up to 40-years if agreed.)</t>
  </si>
  <si>
    <t>Non-hub</t>
  </si>
  <si>
    <t>AIP
Requested
Funds</t>
  </si>
  <si>
    <t>PFC
Requested
Funds</t>
  </si>
  <si>
    <t>AIP 
Matching 
Funds</t>
  </si>
  <si>
    <t>Other 
Local
Funds*</t>
  </si>
  <si>
    <t>Total 
Project 
Funds</t>
  </si>
  <si>
    <t>Timeframe for Project Emission Reduction Estimates</t>
  </si>
  <si>
    <t>(check one box)</t>
  </si>
  <si>
    <t>Projected Emission Reductions over 
Project Lifetime
(tons)</t>
  </si>
  <si>
    <t>Nonattainment</t>
  </si>
  <si>
    <t>Maintenance</t>
  </si>
  <si>
    <r>
      <t>PM</t>
    </r>
    <r>
      <rPr>
        <vertAlign val="subscript"/>
        <sz val="10"/>
        <rFont val="Arial"/>
        <family val="2"/>
      </rPr>
      <t>10</t>
    </r>
  </si>
  <si>
    <t>Carbon Monoxide (CO)</t>
  </si>
  <si>
    <t>Particulate Matter (PM)</t>
  </si>
  <si>
    <r>
      <t>Sulfur Dioxide (SO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</si>
  <si>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Nitrogen Dioxide (NO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</si>
  <si>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(Place an "X" for all designations that apply)</t>
  </si>
  <si>
    <t>What is the air quality status of the airport?</t>
  </si>
  <si>
    <r>
      <t>Ozone (O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) </t>
    </r>
  </si>
  <si>
    <t>8-hour standard</t>
  </si>
  <si>
    <r>
      <t>1/</t>
    </r>
    <r>
      <rPr>
        <sz val="7"/>
        <rFont val="Arial"/>
        <family val="2"/>
      </rPr>
      <t xml:space="preserve">  Per the criteria in FAA Order 5100.38B and subsequent updates.</t>
    </r>
  </si>
  <si>
    <t>Airport Name:</t>
  </si>
  <si>
    <t>Email Address:</t>
  </si>
  <si>
    <t>Method of Disposal of old vehicle</t>
  </si>
  <si>
    <r>
      <t>Hub Designation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(place "X" in one)</t>
    </r>
    <r>
      <rPr>
        <vertAlign val="superscript"/>
        <sz val="10"/>
        <rFont val="Arial"/>
        <family val="2"/>
      </rPr>
      <t>1</t>
    </r>
  </si>
  <si>
    <t xml:space="preserve">Air Quality Proposal Date: </t>
  </si>
  <si>
    <t xml:space="preserve">3-Letter Airport ID: </t>
  </si>
  <si>
    <t xml:space="preserve">Phone: </t>
  </si>
  <si>
    <t xml:space="preserve">Fax: </t>
  </si>
  <si>
    <t>The sponsor has two options (see below) regarding the length of emission</t>
  </si>
  <si>
    <t>reduction estimates and AERCs.  This timeframe depends on whether the sponsor</t>
  </si>
  <si>
    <t>sponsor agrees to equivalent replacement of VALE vehicles and equipment.</t>
  </si>
  <si>
    <t>AIP Funding Share per</t>
  </si>
  <si>
    <t>Vehicle/Incremental Cost:</t>
  </si>
  <si>
    <t>Appendix C of the Technical Report).</t>
  </si>
  <si>
    <t>Option 1:  The useful life of VALE-funded vehicles and equipment.</t>
  </si>
  <si>
    <t>Option 2:  A longer period up to the 20-year life of AERCs.</t>
  </si>
  <si>
    <t>If Option 2 is selected, please provided the number of years for which the</t>
  </si>
  <si>
    <r>
      <t>RUL</t>
    </r>
    <r>
      <rPr>
        <b/>
        <vertAlign val="superscript"/>
        <sz val="8"/>
        <rFont val="Arial"/>
        <family val="2"/>
      </rPr>
      <t>5</t>
    </r>
    <r>
      <rPr>
        <b/>
        <sz val="8"/>
        <rFont val="Arial"/>
        <family val="2"/>
      </rPr>
      <t xml:space="preserve">
(yr)</t>
    </r>
  </si>
  <si>
    <t>Incremental Funding/Vehicle:</t>
  </si>
  <si>
    <t>agrees to equivalent replacement of VALE vehicles and equipment for their useful life</t>
  </si>
  <si>
    <t>or for a longer period up to the typical 20-year life of AERCs (see Special Condition #4,</t>
  </si>
  <si>
    <t>2/  Refer to Table 8-1 in the VALE program Technical Report.</t>
  </si>
  <si>
    <t>3/ "Vehicle Base Cost" is the purchase price of the same or equivalent new conventional-fuel (gas/diesel) vehicle.  This is not eligible for AIP funding, except for emergency and safety vehicles (FAA Order 5100.38B).</t>
  </si>
  <si>
    <t>5/  RUL = Remaining Useful Life (see Chapter 7 in the Technical Report).</t>
  </si>
  <si>
    <t>5/  RUL = Remaining Useful Life (see Chapter 8 in the Technical Report).</t>
  </si>
  <si>
    <t>Owner:</t>
  </si>
  <si>
    <t>Model and Model Year:</t>
  </si>
  <si>
    <t>* Supplemental voluntary contributions.  Add manually.</t>
  </si>
  <si>
    <t>**  Include project formulation.  Add manually.</t>
  </si>
  <si>
    <t>Other Eligible Costs **</t>
  </si>
  <si>
    <r>
      <t>PM</t>
    </r>
    <r>
      <rPr>
        <vertAlign val="subscript"/>
        <sz val="10"/>
        <rFont val="Arial"/>
        <family val="2"/>
      </rPr>
      <t>2.5</t>
    </r>
  </si>
  <si>
    <t>NOTE: Please consult the program list of commercial service airports in nonattainment &amp; maintenance areas at http://www.faa.gov</t>
  </si>
  <si>
    <t>2/  Refer to Table 7-1 in the VALE program Technical Report.</t>
  </si>
  <si>
    <r>
      <t>PM</t>
    </r>
    <r>
      <rPr>
        <b/>
        <vertAlign val="subscript"/>
        <sz val="10"/>
        <rFont val="Arial"/>
        <family val="2"/>
      </rPr>
      <t>2.5</t>
    </r>
  </si>
  <si>
    <t>ver. 5.0</t>
  </si>
  <si>
    <t>ver.5.0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</si>
</sst>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0_);[Red]\(&quot;$&quot;#,##0.000\)"/>
    <numFmt numFmtId="168" formatCode="&quot;$&quot;#,##0.0_);[Red]\(&quot;$&quot;#,##0.0\)"/>
    <numFmt numFmtId="169" formatCode="&quot;$&quot;#,##0.0_);\(&quot;$&quot;#,##0.0\)"/>
    <numFmt numFmtId="170" formatCode="_(&quot;$&quot;* #,##0.0_);_(&quot;$&quot;* \(#,##0.0\);_(&quot;$&quot;* &quot;-&quot;??_);_(@_)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&quot;$&quot;#,##0.00"/>
    <numFmt numFmtId="177" formatCode="&quot;$&quot;#,##0.0"/>
    <numFmt numFmtId="178" formatCode="&quot;$&quot;#,##0"/>
    <numFmt numFmtId="179" formatCode="0.0%"/>
    <numFmt numFmtId="180" formatCode=";;;"/>
    <numFmt numFmtId="181" formatCode="_(&quot;$&quot;* #,##0_);_(&quot;$&quot;* \(#,##0\);_(&quot;$&quot;* &quot;-&quot;??_);_(@_)"/>
    <numFmt numFmtId="182" formatCode="&quot;$&quot;#,##0.00;[Red]&quot;$&quot;#,##0.00"/>
    <numFmt numFmtId="183" formatCode="&quot;$&quot;#,##0;[Red]&quot;$&quot;#,##0"/>
    <numFmt numFmtId="184" formatCode="#,##0.00;[Red]#,##0.00"/>
    <numFmt numFmtId="185" formatCode="mmmm\ d\,\ yyyy"/>
  </numFmts>
  <fonts count="2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i/>
      <sz val="9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8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 quotePrefix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8" fontId="4" fillId="2" borderId="6" xfId="0" applyNumberFormat="1" applyFont="1" applyFill="1" applyBorder="1" applyAlignment="1">
      <alignment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horizontal="left" vertical="center"/>
    </xf>
    <xf numFmtId="17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4" xfId="0" applyNumberFormat="1" applyBorder="1" applyAlignment="1">
      <alignment horizontal="center" vertical="center"/>
    </xf>
    <xf numFmtId="0" fontId="10" fillId="0" borderId="9" xfId="0" applyFont="1" applyBorder="1" applyAlignment="1">
      <alignment horizontal="right" vertical="center"/>
    </xf>
    <xf numFmtId="0" fontId="4" fillId="0" borderId="0" xfId="0" applyFont="1" applyAlignment="1" quotePrefix="1">
      <alignment/>
    </xf>
    <xf numFmtId="182" fontId="0" fillId="0" borderId="1" xfId="0" applyNumberFormat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0" fontId="0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82" fontId="2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3" borderId="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right" vertical="center"/>
    </xf>
    <xf numFmtId="0" fontId="0" fillId="3" borderId="17" xfId="0" applyFill="1" applyBorder="1" applyAlignment="1">
      <alignment horizontal="center" vertical="center" wrapText="1"/>
    </xf>
    <xf numFmtId="182" fontId="0" fillId="0" borderId="17" xfId="0" applyNumberFormat="1" applyBorder="1" applyAlignment="1">
      <alignment horizontal="center" vertical="center"/>
    </xf>
    <xf numFmtId="182" fontId="2" fillId="0" borderId="18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10" fillId="0" borderId="20" xfId="0" applyNumberFormat="1" applyFont="1" applyBorder="1" applyAlignment="1">
      <alignment horizontal="right" vertical="center"/>
    </xf>
    <xf numFmtId="0" fontId="10" fillId="0" borderId="21" xfId="0" applyFont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8" fontId="0" fillId="0" borderId="1" xfId="0" applyNumberFormat="1" applyBorder="1" applyAlignment="1">
      <alignment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8" fontId="0" fillId="0" borderId="2" xfId="0" applyNumberFormat="1" applyBorder="1" applyAlignment="1">
      <alignment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 quotePrefix="1">
      <alignment horizontal="center" vertical="center"/>
    </xf>
    <xf numFmtId="8" fontId="6" fillId="2" borderId="6" xfId="0" applyNumberFormat="1" applyFont="1" applyFill="1" applyBorder="1" applyAlignment="1">
      <alignment vertical="center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8" xfId="0" applyBorder="1" applyAlignment="1">
      <alignment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7" xfId="0" applyBorder="1" applyAlignment="1" quotePrefix="1">
      <alignment horizontal="right" vertical="center"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9" fillId="0" borderId="30" xfId="0" applyFont="1" applyBorder="1" applyAlignment="1">
      <alignment vertical="center"/>
    </xf>
    <xf numFmtId="0" fontId="0" fillId="0" borderId="31" xfId="0" applyBorder="1" applyAlignment="1">
      <alignment/>
    </xf>
    <xf numFmtId="0" fontId="9" fillId="0" borderId="27" xfId="0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8" fontId="0" fillId="0" borderId="34" xfId="0" applyNumberFormat="1" applyBorder="1" applyAlignment="1">
      <alignment vertical="center"/>
    </xf>
    <xf numFmtId="8" fontId="0" fillId="0" borderId="35" xfId="0" applyNumberFormat="1" applyBorder="1" applyAlignment="1">
      <alignment vertical="center"/>
    </xf>
    <xf numFmtId="0" fontId="2" fillId="3" borderId="24" xfId="0" applyFont="1" applyFill="1" applyBorder="1" applyAlignment="1">
      <alignment horizontal="centerContinuous" vertical="center"/>
    </xf>
    <xf numFmtId="0" fontId="0" fillId="3" borderId="36" xfId="0" applyFill="1" applyBorder="1" applyAlignment="1">
      <alignment horizontal="centerContinuous" vertical="center"/>
    </xf>
    <xf numFmtId="0" fontId="0" fillId="3" borderId="37" xfId="0" applyFill="1" applyBorder="1" applyAlignment="1">
      <alignment horizontal="centerContinuous" vertical="center"/>
    </xf>
    <xf numFmtId="0" fontId="2" fillId="3" borderId="15" xfId="0" applyFont="1" applyFill="1" applyBorder="1" applyAlignment="1">
      <alignment horizontal="centerContinuous" vertical="center"/>
    </xf>
    <xf numFmtId="0" fontId="0" fillId="3" borderId="16" xfId="0" applyFill="1" applyBorder="1" applyAlignment="1">
      <alignment horizontal="centerContinuous" vertical="center"/>
    </xf>
    <xf numFmtId="0" fontId="0" fillId="3" borderId="38" xfId="0" applyFill="1" applyBorder="1" applyAlignment="1">
      <alignment horizontal="centerContinuous" vertical="center"/>
    </xf>
    <xf numFmtId="0" fontId="4" fillId="3" borderId="39" xfId="0" applyFont="1" applyFill="1" applyBorder="1" applyAlignment="1">
      <alignment horizontal="centerContinuous" vertical="center"/>
    </xf>
    <xf numFmtId="0" fontId="4" fillId="3" borderId="7" xfId="0" applyFont="1" applyFill="1" applyBorder="1" applyAlignment="1">
      <alignment horizontal="centerContinuous" vertical="center"/>
    </xf>
    <xf numFmtId="0" fontId="4" fillId="3" borderId="40" xfId="0" applyFont="1" applyFill="1" applyBorder="1" applyAlignment="1">
      <alignment horizontal="centerContinuous" vertical="center"/>
    </xf>
    <xf numFmtId="49" fontId="0" fillId="0" borderId="7" xfId="0" applyNumberFormat="1" applyBorder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Fill="1" applyBorder="1" applyAlignment="1">
      <alignment/>
    </xf>
    <xf numFmtId="0" fontId="4" fillId="2" borderId="12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0" fillId="0" borderId="30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3" borderId="42" xfId="0" applyFont="1" applyFill="1" applyBorder="1" applyAlignment="1">
      <alignment vertical="center"/>
    </xf>
    <xf numFmtId="8" fontId="0" fillId="0" borderId="3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0" borderId="43" xfId="0" applyFont="1" applyBorder="1" applyAlignment="1">
      <alignment horizontal="left" vertical="top"/>
    </xf>
    <xf numFmtId="0" fontId="0" fillId="0" borderId="43" xfId="0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8" fontId="4" fillId="2" borderId="43" xfId="0" applyNumberFormat="1" applyFont="1" applyFill="1" applyBorder="1" applyAlignment="1">
      <alignment horizontal="right" vertical="center"/>
    </xf>
    <xf numFmtId="8" fontId="4" fillId="2" borderId="45" xfId="0" applyNumberFormat="1" applyFont="1" applyFill="1" applyBorder="1" applyAlignment="1">
      <alignment horizontal="right" vertical="center"/>
    </xf>
    <xf numFmtId="8" fontId="4" fillId="2" borderId="7" xfId="0" applyNumberFormat="1" applyFont="1" applyFill="1" applyBorder="1" applyAlignment="1">
      <alignment horizontal="right" vertical="center"/>
    </xf>
    <xf numFmtId="8" fontId="4" fillId="2" borderId="44" xfId="0" applyNumberFormat="1" applyFont="1" applyFill="1" applyBorder="1" applyAlignment="1">
      <alignment horizontal="right" vertical="center"/>
    </xf>
    <xf numFmtId="8" fontId="4" fillId="2" borderId="5" xfId="0" applyNumberFormat="1" applyFont="1" applyFill="1" applyBorder="1" applyAlignment="1">
      <alignment horizontal="right" vertical="center"/>
    </xf>
    <xf numFmtId="8" fontId="4" fillId="2" borderId="6" xfId="0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horizontal="center"/>
    </xf>
    <xf numFmtId="8" fontId="4" fillId="0" borderId="7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0" fillId="3" borderId="5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8" fontId="4" fillId="0" borderId="0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</xdr:col>
      <xdr:colOff>1190625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371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</xdr:col>
      <xdr:colOff>1181100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1362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</xdr:col>
      <xdr:colOff>1181100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1362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1247775</xdr:colOff>
      <xdr:row>1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362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123825</xdr:colOff>
      <xdr:row>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590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123825</xdr:colOff>
      <xdr:row>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362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="90" zoomScaleNormal="90" workbookViewId="0" topLeftCell="A1">
      <selection activeCell="B5" sqref="B5"/>
    </sheetView>
  </sheetViews>
  <sheetFormatPr defaultColWidth="9.140625" defaultRowHeight="12.75"/>
  <cols>
    <col min="1" max="1" width="3.28125" style="0" customWidth="1"/>
    <col min="2" max="2" width="23.00390625" style="0" customWidth="1"/>
    <col min="3" max="3" width="3.421875" style="0" customWidth="1"/>
    <col min="4" max="4" width="13.28125" style="0" bestFit="1" customWidth="1"/>
    <col min="6" max="6" width="3.421875" style="0" customWidth="1"/>
    <col min="11" max="11" width="3.57421875" style="0" customWidth="1"/>
    <col min="12" max="12" width="18.28125" style="0" customWidth="1"/>
  </cols>
  <sheetData>
    <row r="1" spans="1:13" ht="18">
      <c r="A1" s="141" t="s">
        <v>56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18">
      <c r="A2" s="141" t="s">
        <v>106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5" spans="2:13" ht="12.75">
      <c r="B5" s="63" t="s">
        <v>141</v>
      </c>
      <c r="D5" s="160"/>
      <c r="E5" s="160"/>
      <c r="F5" s="160"/>
      <c r="G5" s="160"/>
      <c r="J5" s="2" t="s">
        <v>146</v>
      </c>
      <c r="L5" s="100"/>
      <c r="M5" s="1"/>
    </row>
    <row r="6" spans="1:13" ht="12.75">
      <c r="A6" s="62"/>
      <c r="B6" s="2"/>
      <c r="J6" s="2"/>
      <c r="L6" s="101"/>
      <c r="M6" s="1"/>
    </row>
    <row r="7" spans="2:13" ht="12.75">
      <c r="B7" s="63" t="s">
        <v>0</v>
      </c>
      <c r="D7" s="160"/>
      <c r="E7" s="160"/>
      <c r="F7" s="160"/>
      <c r="G7" s="160"/>
      <c r="J7" s="63" t="s">
        <v>145</v>
      </c>
      <c r="L7" s="140"/>
      <c r="M7" s="1"/>
    </row>
    <row r="8" spans="1:13" ht="12.75">
      <c r="A8" s="62"/>
      <c r="B8" s="2"/>
      <c r="J8" s="2"/>
      <c r="L8" s="101"/>
      <c r="M8" s="1"/>
    </row>
    <row r="9" spans="2:13" ht="12.75">
      <c r="B9" s="63" t="s">
        <v>1</v>
      </c>
      <c r="D9" s="160"/>
      <c r="E9" s="160"/>
      <c r="F9" s="160"/>
      <c r="G9" s="160"/>
      <c r="J9" s="63" t="s">
        <v>147</v>
      </c>
      <c r="L9" s="100"/>
      <c r="M9" s="1"/>
    </row>
    <row r="10" spans="1:13" ht="12.75">
      <c r="A10" s="62"/>
      <c r="B10" s="2"/>
      <c r="J10" s="2"/>
      <c r="L10" s="101"/>
      <c r="M10" s="1"/>
    </row>
    <row r="11" spans="2:13" ht="12.75">
      <c r="B11" s="63" t="s">
        <v>142</v>
      </c>
      <c r="D11" s="160"/>
      <c r="E11" s="160"/>
      <c r="F11" s="160"/>
      <c r="G11" s="160"/>
      <c r="J11" s="2" t="s">
        <v>148</v>
      </c>
      <c r="L11" s="100"/>
      <c r="M11" s="1"/>
    </row>
    <row r="12" spans="1:13" ht="12.75">
      <c r="A12" s="65"/>
      <c r="M12" s="1"/>
    </row>
    <row r="13" ht="13.5" thickBot="1">
      <c r="A13" s="65"/>
    </row>
    <row r="14" spans="1:11" ht="15.75" customHeight="1">
      <c r="A14" s="134" t="s">
        <v>137</v>
      </c>
      <c r="B14" s="135"/>
      <c r="C14" s="135"/>
      <c r="D14" s="136"/>
      <c r="G14" s="157" t="s">
        <v>144</v>
      </c>
      <c r="H14" s="158"/>
      <c r="I14" s="158"/>
      <c r="J14" s="159"/>
      <c r="K14" s="13"/>
    </row>
    <row r="15" spans="1:11" ht="15.75" customHeight="1">
      <c r="A15" s="137" t="s">
        <v>136</v>
      </c>
      <c r="B15" s="138"/>
      <c r="C15" s="138"/>
      <c r="D15" s="139"/>
      <c r="G15" s="109" t="s">
        <v>53</v>
      </c>
      <c r="H15" s="66" t="s">
        <v>54</v>
      </c>
      <c r="I15" s="66" t="s">
        <v>55</v>
      </c>
      <c r="J15" s="110" t="s">
        <v>120</v>
      </c>
      <c r="K15" s="13"/>
    </row>
    <row r="16" spans="1:11" ht="15.75" customHeight="1" thickBot="1">
      <c r="A16" s="115"/>
      <c r="B16" s="47" t="s">
        <v>138</v>
      </c>
      <c r="C16" s="112"/>
      <c r="D16" s="104" t="s">
        <v>129</v>
      </c>
      <c r="G16" s="147"/>
      <c r="H16" s="116"/>
      <c r="I16" s="116"/>
      <c r="J16" s="148"/>
      <c r="K16" s="13"/>
    </row>
    <row r="17" spans="1:11" ht="15.75" customHeight="1">
      <c r="A17" s="105"/>
      <c r="B17" s="47" t="s">
        <v>139</v>
      </c>
      <c r="C17" s="113"/>
      <c r="D17" s="104" t="s">
        <v>130</v>
      </c>
      <c r="G17" s="111" t="s">
        <v>140</v>
      </c>
      <c r="H17" s="64"/>
      <c r="I17" s="64"/>
      <c r="J17" s="64"/>
      <c r="K17" s="47"/>
    </row>
    <row r="18" spans="1:11" ht="12.75" customHeight="1" thickBot="1">
      <c r="A18" s="105"/>
      <c r="B18" s="47"/>
      <c r="C18" s="47"/>
      <c r="D18" s="104"/>
      <c r="J18" s="5"/>
      <c r="K18" s="5"/>
    </row>
    <row r="19" spans="1:13" ht="15.75" customHeight="1">
      <c r="A19" s="105"/>
      <c r="B19" s="47" t="s">
        <v>133</v>
      </c>
      <c r="C19" s="47"/>
      <c r="D19" s="104"/>
      <c r="F19" s="131" t="s">
        <v>126</v>
      </c>
      <c r="G19" s="132"/>
      <c r="H19" s="132"/>
      <c r="I19" s="132"/>
      <c r="J19" s="132"/>
      <c r="K19" s="132"/>
      <c r="L19" s="132"/>
      <c r="M19" s="133"/>
    </row>
    <row r="20" spans="1:13" ht="15.75" customHeight="1">
      <c r="A20" s="114"/>
      <c r="B20" s="47" t="s">
        <v>131</v>
      </c>
      <c r="C20" s="113"/>
      <c r="D20" s="104" t="s">
        <v>129</v>
      </c>
      <c r="F20" s="102" t="s">
        <v>149</v>
      </c>
      <c r="G20" s="1"/>
      <c r="H20" s="1"/>
      <c r="I20" s="1"/>
      <c r="J20" s="47"/>
      <c r="K20" s="47"/>
      <c r="L20" s="1"/>
      <c r="M20" s="103"/>
    </row>
    <row r="21" spans="1:13" ht="15.75" customHeight="1">
      <c r="A21" s="105"/>
      <c r="B21" s="47"/>
      <c r="C21" s="113"/>
      <c r="D21" s="104" t="s">
        <v>130</v>
      </c>
      <c r="F21" s="102" t="s">
        <v>150</v>
      </c>
      <c r="G21" s="1"/>
      <c r="H21" s="1"/>
      <c r="I21" s="1"/>
      <c r="J21" s="5"/>
      <c r="K21" s="5"/>
      <c r="L21" s="1"/>
      <c r="M21" s="103"/>
    </row>
    <row r="22" spans="1:13" ht="15.75" customHeight="1">
      <c r="A22" s="114"/>
      <c r="B22" s="47" t="s">
        <v>171</v>
      </c>
      <c r="C22" s="113"/>
      <c r="D22" s="104" t="s">
        <v>129</v>
      </c>
      <c r="F22" s="102" t="s">
        <v>160</v>
      </c>
      <c r="G22" s="5"/>
      <c r="H22" s="5"/>
      <c r="I22" s="5"/>
      <c r="J22" s="5"/>
      <c r="K22" s="5"/>
      <c r="L22" s="1"/>
      <c r="M22" s="103"/>
    </row>
    <row r="23" spans="1:13" ht="15.75" customHeight="1">
      <c r="A23" s="105"/>
      <c r="B23" s="47"/>
      <c r="C23" s="113"/>
      <c r="D23" s="104" t="s">
        <v>130</v>
      </c>
      <c r="F23" s="105" t="s">
        <v>161</v>
      </c>
      <c r="G23" s="5"/>
      <c r="H23" s="5"/>
      <c r="I23" s="5"/>
      <c r="J23" s="1"/>
      <c r="K23" s="1"/>
      <c r="L23" s="1"/>
      <c r="M23" s="103"/>
    </row>
    <row r="24" spans="1:13" ht="15.75" customHeight="1">
      <c r="A24" s="105"/>
      <c r="B24" s="47"/>
      <c r="C24" s="47"/>
      <c r="D24" s="104"/>
      <c r="F24" s="105" t="s">
        <v>154</v>
      </c>
      <c r="G24" s="1"/>
      <c r="H24" s="1"/>
      <c r="I24" s="5"/>
      <c r="J24" s="1"/>
      <c r="K24" s="1"/>
      <c r="L24" s="1"/>
      <c r="M24" s="103"/>
    </row>
    <row r="25" spans="1:13" ht="15.75" customHeight="1">
      <c r="A25" s="114"/>
      <c r="B25" s="47" t="s">
        <v>132</v>
      </c>
      <c r="C25" s="113"/>
      <c r="D25" s="104" t="s">
        <v>129</v>
      </c>
      <c r="F25" s="105"/>
      <c r="G25" s="1"/>
      <c r="H25" s="1"/>
      <c r="I25" s="5"/>
      <c r="J25" s="1"/>
      <c r="K25" s="1"/>
      <c r="L25" s="1"/>
      <c r="M25" s="103"/>
    </row>
    <row r="26" spans="1:13" ht="15.75" customHeight="1">
      <c r="A26" s="105"/>
      <c r="B26" s="47"/>
      <c r="C26" s="113"/>
      <c r="D26" s="104" t="s">
        <v>130</v>
      </c>
      <c r="F26" s="123" t="s">
        <v>127</v>
      </c>
      <c r="G26" s="1"/>
      <c r="H26" s="5"/>
      <c r="I26" s="1"/>
      <c r="J26" s="1"/>
      <c r="K26" s="1"/>
      <c r="L26" s="1"/>
      <c r="M26" s="103"/>
    </row>
    <row r="27" spans="1:13" ht="15.75" customHeight="1">
      <c r="A27" s="105"/>
      <c r="B27" s="47"/>
      <c r="C27" s="47"/>
      <c r="D27" s="104"/>
      <c r="F27" s="114"/>
      <c r="G27" s="64" t="s">
        <v>155</v>
      </c>
      <c r="H27" s="5"/>
      <c r="I27" s="1"/>
      <c r="J27" s="1"/>
      <c r="K27" s="1"/>
      <c r="L27" s="1"/>
      <c r="M27" s="103"/>
    </row>
    <row r="28" spans="1:13" ht="15.75" customHeight="1">
      <c r="A28" s="114"/>
      <c r="B28" s="47" t="s">
        <v>135</v>
      </c>
      <c r="C28" s="113"/>
      <c r="D28" s="104" t="s">
        <v>129</v>
      </c>
      <c r="F28" s="114"/>
      <c r="G28" s="47" t="s">
        <v>156</v>
      </c>
      <c r="H28" s="5"/>
      <c r="I28" s="47"/>
      <c r="J28" s="1"/>
      <c r="K28" s="1"/>
      <c r="L28" s="1"/>
      <c r="M28" s="103"/>
    </row>
    <row r="29" spans="1:13" ht="15.75" customHeight="1">
      <c r="A29" s="105"/>
      <c r="B29" s="47"/>
      <c r="C29" s="113"/>
      <c r="D29" s="104" t="s">
        <v>130</v>
      </c>
      <c r="F29" s="118"/>
      <c r="G29" s="47" t="s">
        <v>119</v>
      </c>
      <c r="H29" s="47"/>
      <c r="I29" s="5"/>
      <c r="J29" s="1"/>
      <c r="K29" s="1"/>
      <c r="L29" s="1"/>
      <c r="M29" s="103"/>
    </row>
    <row r="30" spans="1:13" ht="12.75" customHeight="1">
      <c r="A30" s="105"/>
      <c r="B30" s="47"/>
      <c r="C30" s="47"/>
      <c r="D30" s="104"/>
      <c r="F30" s="117"/>
      <c r="G30" s="1"/>
      <c r="H30" s="1"/>
      <c r="I30" s="1"/>
      <c r="J30" s="1"/>
      <c r="K30" s="1"/>
      <c r="L30" s="1"/>
      <c r="M30" s="103"/>
    </row>
    <row r="31" spans="1:13" ht="15.75" customHeight="1">
      <c r="A31" s="114"/>
      <c r="B31" s="47" t="s">
        <v>134</v>
      </c>
      <c r="C31" s="113"/>
      <c r="D31" s="104" t="s">
        <v>129</v>
      </c>
      <c r="F31" s="114"/>
      <c r="G31" s="64" t="s">
        <v>157</v>
      </c>
      <c r="I31" s="1"/>
      <c r="J31" s="1"/>
      <c r="K31" s="1"/>
      <c r="L31" s="1"/>
      <c r="M31" s="103"/>
    </row>
    <row r="32" spans="1:13" ht="15.75" customHeight="1" thickBot="1">
      <c r="A32" s="106"/>
      <c r="B32" s="107"/>
      <c r="C32" s="116"/>
      <c r="D32" s="108" t="s">
        <v>130</v>
      </c>
      <c r="F32" s="119"/>
      <c r="G32" s="146" t="s">
        <v>151</v>
      </c>
      <c r="H32" s="121"/>
      <c r="I32" s="120"/>
      <c r="J32" s="120"/>
      <c r="K32" s="120"/>
      <c r="L32" s="120"/>
      <c r="M32" s="122"/>
    </row>
    <row r="33" ht="12.75">
      <c r="A33" s="86"/>
    </row>
    <row r="34" spans="1:13" ht="12.75">
      <c r="A34" s="89" t="s">
        <v>172</v>
      </c>
      <c r="M34" s="149" t="s">
        <v>175</v>
      </c>
    </row>
  </sheetData>
  <mergeCells count="5">
    <mergeCell ref="G14:J14"/>
    <mergeCell ref="D5:G5"/>
    <mergeCell ref="D7:G7"/>
    <mergeCell ref="D9:G9"/>
    <mergeCell ref="D11:G11"/>
  </mergeCells>
  <printOptions/>
  <pageMargins left="0.75" right="0.75" top="1" bottom="1" header="0.5" footer="0.5"/>
  <pageSetup fitToHeight="1" fitToWidth="1" horizontalDpi="600" verticalDpi="600" orientation="landscape" scale="97" r:id="rId2"/>
  <headerFooter alignWithMargins="0">
    <oddFooter>&amp;RPage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6"/>
  <sheetViews>
    <sheetView zoomScale="90" zoomScaleNormal="90" workbookViewId="0" topLeftCell="A25">
      <selection activeCell="Q40" sqref="Q40"/>
    </sheetView>
  </sheetViews>
  <sheetFormatPr defaultColWidth="9.140625" defaultRowHeight="12.75"/>
  <cols>
    <col min="1" max="1" width="3.140625" style="0" customWidth="1"/>
    <col min="2" max="2" width="25.28125" style="15" customWidth="1"/>
    <col min="3" max="3" width="7.8515625" style="3" customWidth="1"/>
    <col min="4" max="4" width="5.57421875" style="3" customWidth="1"/>
    <col min="5" max="5" width="3.00390625" style="3" customWidth="1"/>
    <col min="6" max="6" width="4.140625" style="3" bestFit="1" customWidth="1"/>
    <col min="7" max="7" width="1.28515625" style="3" customWidth="1"/>
    <col min="8" max="8" width="9.140625" style="3" customWidth="1"/>
    <col min="9" max="9" width="20.00390625" style="3" customWidth="1"/>
    <col min="10" max="10" width="1.28515625" style="3" customWidth="1"/>
    <col min="11" max="11" width="5.28125" style="3" customWidth="1"/>
    <col min="12" max="12" width="1.28515625" style="3" customWidth="1"/>
    <col min="13" max="13" width="35.421875" style="3" customWidth="1"/>
    <col min="14" max="14" width="1.57421875" style="3" customWidth="1"/>
    <col min="15" max="15" width="4.140625" style="3" bestFit="1" customWidth="1"/>
    <col min="16" max="16" width="1.28515625" style="3" customWidth="1"/>
    <col min="17" max="17" width="21.421875" style="3" customWidth="1"/>
    <col min="18" max="18" width="12.7109375" style="3" customWidth="1"/>
    <col min="19" max="19" width="11.8515625" style="0" customWidth="1"/>
    <col min="20" max="20" width="2.140625" style="0" customWidth="1"/>
    <col min="24" max="24" width="2.140625" style="0" customWidth="1"/>
    <col min="25" max="25" width="16.57421875" style="0" customWidth="1"/>
  </cols>
  <sheetData>
    <row r="1" spans="2:26" ht="37.5" customHeight="1">
      <c r="B1" s="184" t="s">
        <v>107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T1" s="4"/>
      <c r="U1" s="4"/>
      <c r="V1" s="4"/>
      <c r="W1" s="4"/>
      <c r="X1" s="4"/>
      <c r="Y1" s="4"/>
      <c r="Z1" s="4"/>
    </row>
    <row r="2" spans="1:26" ht="19.5" customHeight="1">
      <c r="A2" s="186" t="str">
        <f>CONCATENATE('1) Title'!J7,'1) Title'!L7)</f>
        <v>Air Quality Proposal Date: 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T2" s="4"/>
      <c r="U2" s="4"/>
      <c r="V2" s="4"/>
      <c r="W2" s="4"/>
      <c r="X2" s="4"/>
      <c r="Y2" s="4"/>
      <c r="Z2" s="4"/>
    </row>
    <row r="3" spans="2:26" ht="39" customHeight="1">
      <c r="B3" s="185" t="s">
        <v>2</v>
      </c>
      <c r="C3" s="185"/>
      <c r="D3" s="185"/>
      <c r="E3" s="5"/>
      <c r="F3" s="185" t="s">
        <v>3</v>
      </c>
      <c r="G3" s="185"/>
      <c r="H3" s="185"/>
      <c r="I3" s="185"/>
      <c r="J3" s="6"/>
      <c r="K3" s="185" t="s">
        <v>4</v>
      </c>
      <c r="L3" s="185"/>
      <c r="M3" s="185"/>
      <c r="N3" s="7"/>
      <c r="O3" s="173" t="s">
        <v>5</v>
      </c>
      <c r="P3" s="174"/>
      <c r="Q3" s="175"/>
      <c r="T3" s="4"/>
      <c r="U3" s="4"/>
      <c r="V3" s="4"/>
      <c r="W3" s="4"/>
      <c r="X3" s="4"/>
      <c r="Y3" s="4"/>
      <c r="Z3" s="4"/>
    </row>
    <row r="4" spans="1:26" ht="14.25" customHeight="1">
      <c r="A4" s="19"/>
      <c r="B4" s="8"/>
      <c r="C4" s="8"/>
      <c r="D4" s="8"/>
      <c r="E4" s="28"/>
      <c r="F4" s="8"/>
      <c r="G4" s="8"/>
      <c r="H4" s="8"/>
      <c r="I4" s="8"/>
      <c r="J4" s="9"/>
      <c r="K4" s="8"/>
      <c r="L4" s="8"/>
      <c r="M4" s="8"/>
      <c r="N4" s="10"/>
      <c r="O4" s="8"/>
      <c r="P4" s="8"/>
      <c r="Q4" s="8"/>
      <c r="T4" s="4"/>
      <c r="U4" s="4"/>
      <c r="V4" s="4"/>
      <c r="W4" s="4"/>
      <c r="X4" s="4"/>
      <c r="Y4" s="4"/>
      <c r="Z4" s="4"/>
    </row>
    <row r="5" spans="1:26" ht="14.25" customHeight="1">
      <c r="A5" s="19"/>
      <c r="B5" s="29" t="s">
        <v>108</v>
      </c>
      <c r="C5" s="8"/>
      <c r="D5" s="8"/>
      <c r="E5" s="28"/>
      <c r="F5" s="30"/>
      <c r="G5" s="27"/>
      <c r="H5" s="26" t="s">
        <v>6</v>
      </c>
      <c r="I5" s="26"/>
      <c r="J5" s="9"/>
      <c r="K5" s="79"/>
      <c r="L5" s="8"/>
      <c r="M5" s="26" t="s">
        <v>7</v>
      </c>
      <c r="N5" s="10"/>
      <c r="O5" s="30"/>
      <c r="P5" s="26"/>
      <c r="Q5" s="26" t="s">
        <v>8</v>
      </c>
      <c r="T5" s="4"/>
      <c r="U5" s="4"/>
      <c r="V5" s="4"/>
      <c r="W5" s="4"/>
      <c r="X5" s="4"/>
      <c r="Y5" s="4"/>
      <c r="Z5" s="4"/>
    </row>
    <row r="6" spans="1:26" ht="13.5" customHeight="1">
      <c r="A6" s="19"/>
      <c r="B6" s="29" t="s">
        <v>46</v>
      </c>
      <c r="C6" s="172"/>
      <c r="D6" s="172"/>
      <c r="E6" s="26"/>
      <c r="F6" s="26"/>
      <c r="G6" s="26"/>
      <c r="H6" s="26" t="s">
        <v>95</v>
      </c>
      <c r="I6" s="26"/>
      <c r="J6" s="26"/>
      <c r="K6" s="30"/>
      <c r="L6" s="26"/>
      <c r="M6" s="26" t="s">
        <v>10</v>
      </c>
      <c r="N6" s="26"/>
      <c r="O6" s="30"/>
      <c r="P6" s="26"/>
      <c r="Q6" s="26" t="s">
        <v>11</v>
      </c>
      <c r="T6" s="4"/>
      <c r="U6" s="4"/>
      <c r="V6" s="4"/>
      <c r="W6" s="4"/>
      <c r="X6" s="4"/>
      <c r="Y6" s="4"/>
      <c r="Z6" s="4"/>
    </row>
    <row r="7" spans="1:26" ht="12.75">
      <c r="A7" s="19"/>
      <c r="B7" s="29"/>
      <c r="C7" s="31"/>
      <c r="D7" s="26"/>
      <c r="E7" s="26"/>
      <c r="F7" s="27"/>
      <c r="G7" s="27"/>
      <c r="H7" s="26"/>
      <c r="I7" s="26"/>
      <c r="J7" s="26"/>
      <c r="K7" s="32"/>
      <c r="L7" s="26"/>
      <c r="M7" s="26" t="s">
        <v>13</v>
      </c>
      <c r="N7" s="26"/>
      <c r="T7" s="4"/>
      <c r="U7" s="4"/>
      <c r="V7" s="4"/>
      <c r="W7" s="4"/>
      <c r="X7" s="4"/>
      <c r="Y7" s="4"/>
      <c r="Z7" s="4"/>
    </row>
    <row r="8" spans="1:26" ht="12.75">
      <c r="A8" s="19"/>
      <c r="B8" s="29" t="s">
        <v>166</v>
      </c>
      <c r="C8" s="31"/>
      <c r="D8" s="26"/>
      <c r="E8" s="26"/>
      <c r="F8" s="27"/>
      <c r="G8" s="27"/>
      <c r="H8" s="26"/>
      <c r="I8" s="26"/>
      <c r="J8" s="26"/>
      <c r="K8" s="32"/>
      <c r="L8" s="26"/>
      <c r="M8" s="26" t="s">
        <v>12</v>
      </c>
      <c r="N8" s="26"/>
      <c r="O8" s="30"/>
      <c r="P8" s="26"/>
      <c r="Q8" s="44" t="s">
        <v>40</v>
      </c>
      <c r="T8" s="4"/>
      <c r="U8" s="4"/>
      <c r="V8" s="4"/>
      <c r="W8" s="4"/>
      <c r="X8" s="4"/>
      <c r="Y8" s="4"/>
      <c r="Z8" s="4"/>
    </row>
    <row r="9" spans="1:26" ht="12.75">
      <c r="A9" s="19"/>
      <c r="B9" s="172"/>
      <c r="C9" s="172"/>
      <c r="D9" s="172"/>
      <c r="E9" s="26"/>
      <c r="F9" s="30"/>
      <c r="G9" s="27"/>
      <c r="H9" s="26" t="s">
        <v>9</v>
      </c>
      <c r="I9" s="26"/>
      <c r="J9" s="26"/>
      <c r="K9" s="30"/>
      <c r="L9" s="26"/>
      <c r="M9" s="26" t="s">
        <v>87</v>
      </c>
      <c r="N9" s="26"/>
      <c r="O9" s="27"/>
      <c r="P9" s="26"/>
      <c r="Q9" s="26"/>
      <c r="T9" s="4"/>
      <c r="U9" s="4"/>
      <c r="V9" s="4"/>
      <c r="W9" s="4"/>
      <c r="X9" s="4"/>
      <c r="Y9" s="4"/>
      <c r="Z9" s="4"/>
    </row>
    <row r="10" spans="1:26" ht="12.75">
      <c r="A10" s="19"/>
      <c r="B10" s="29"/>
      <c r="C10" s="27"/>
      <c r="D10" s="27"/>
      <c r="E10" s="26"/>
      <c r="F10" s="27"/>
      <c r="G10" s="27"/>
      <c r="H10" s="26" t="s">
        <v>96</v>
      </c>
      <c r="I10" s="26"/>
      <c r="J10" s="26"/>
      <c r="K10" s="30"/>
      <c r="L10" s="26"/>
      <c r="M10" s="27" t="s">
        <v>47</v>
      </c>
      <c r="N10" s="26"/>
      <c r="O10" s="27"/>
      <c r="P10" s="27"/>
      <c r="Q10" s="27"/>
      <c r="T10" s="4"/>
      <c r="U10" s="4"/>
      <c r="V10" s="4"/>
      <c r="W10" s="4"/>
      <c r="X10" s="4"/>
      <c r="Y10" s="4"/>
      <c r="Z10" s="4"/>
    </row>
    <row r="11" spans="1:26" ht="12.75">
      <c r="A11" s="19"/>
      <c r="B11" s="27" t="s">
        <v>167</v>
      </c>
      <c r="C11" s="27"/>
      <c r="D11" s="27"/>
      <c r="E11" s="26"/>
      <c r="J11" s="26"/>
      <c r="K11" s="30"/>
      <c r="L11" s="26"/>
      <c r="M11" s="27" t="s">
        <v>48</v>
      </c>
      <c r="N11" s="26"/>
      <c r="O11" s="27"/>
      <c r="P11" s="27"/>
      <c r="Q11" s="27"/>
      <c r="T11" s="4"/>
      <c r="U11" s="4"/>
      <c r="V11" s="4"/>
      <c r="W11" s="4"/>
      <c r="X11" s="4"/>
      <c r="Y11" s="4"/>
      <c r="Z11" s="4"/>
    </row>
    <row r="12" spans="1:26" ht="12.75">
      <c r="A12" s="19"/>
      <c r="B12" s="172"/>
      <c r="C12" s="172"/>
      <c r="D12" s="172"/>
      <c r="E12" s="26"/>
      <c r="F12" s="27"/>
      <c r="G12" s="27"/>
      <c r="H12" s="26"/>
      <c r="I12" s="26"/>
      <c r="J12" s="26"/>
      <c r="K12" s="30"/>
      <c r="L12" s="26"/>
      <c r="M12" s="27" t="s">
        <v>49</v>
      </c>
      <c r="N12" s="26"/>
      <c r="O12" s="27"/>
      <c r="P12" s="27"/>
      <c r="Q12" s="27"/>
      <c r="T12" s="4"/>
      <c r="U12" s="4"/>
      <c r="V12" s="4"/>
      <c r="W12" s="4"/>
      <c r="X12" s="4"/>
      <c r="Y12" s="4"/>
      <c r="Z12" s="4"/>
    </row>
    <row r="13" spans="1:26" ht="12.75">
      <c r="A13" s="19"/>
      <c r="B13" s="29"/>
      <c r="C13" s="27"/>
      <c r="D13" s="27"/>
      <c r="E13" s="26"/>
      <c r="F13" s="27"/>
      <c r="G13" s="27"/>
      <c r="H13" s="26"/>
      <c r="I13" s="26"/>
      <c r="J13" s="26"/>
      <c r="K13" s="30"/>
      <c r="L13" s="26"/>
      <c r="M13" s="27" t="s">
        <v>50</v>
      </c>
      <c r="N13" s="26"/>
      <c r="O13" s="26"/>
      <c r="P13" s="26"/>
      <c r="Q13" s="26"/>
      <c r="T13" s="4"/>
      <c r="U13" s="4"/>
      <c r="V13" s="4"/>
      <c r="W13" s="4"/>
      <c r="X13" s="4"/>
      <c r="Y13" s="4"/>
      <c r="Z13" s="4"/>
    </row>
    <row r="14" spans="1:26" ht="12.75">
      <c r="A14" s="19"/>
      <c r="B14" s="29" t="s">
        <v>58</v>
      </c>
      <c r="C14" s="27"/>
      <c r="D14" s="27"/>
      <c r="E14" s="26"/>
      <c r="F14" s="27"/>
      <c r="G14" s="27"/>
      <c r="H14" s="26"/>
      <c r="I14" s="26"/>
      <c r="J14" s="26"/>
      <c r="K14" s="30"/>
      <c r="L14" s="26"/>
      <c r="M14" s="27" t="s">
        <v>104</v>
      </c>
      <c r="N14" s="26"/>
      <c r="O14" s="26"/>
      <c r="P14" s="26"/>
      <c r="Q14" s="26"/>
      <c r="T14" s="4"/>
      <c r="U14" s="4"/>
      <c r="V14" s="4"/>
      <c r="W14" s="4"/>
      <c r="X14" s="4"/>
      <c r="Y14" s="4"/>
      <c r="Z14" s="4"/>
    </row>
    <row r="15" spans="1:26" ht="12.75">
      <c r="A15" s="19"/>
      <c r="B15" s="172"/>
      <c r="C15" s="172"/>
      <c r="D15" s="172"/>
      <c r="E15" s="26"/>
      <c r="F15" s="26"/>
      <c r="G15" s="26"/>
      <c r="H15" s="26"/>
      <c r="I15" s="26"/>
      <c r="J15" s="26"/>
      <c r="K15" s="30"/>
      <c r="L15" s="26"/>
      <c r="M15" s="26" t="s">
        <v>14</v>
      </c>
      <c r="N15" s="26"/>
      <c r="O15" s="26"/>
      <c r="P15" s="26"/>
      <c r="Q15" s="26"/>
      <c r="T15" s="4"/>
      <c r="U15" s="4"/>
      <c r="V15" s="4"/>
      <c r="W15" s="4"/>
      <c r="X15" s="4"/>
      <c r="Y15" s="4"/>
      <c r="Z15" s="4"/>
    </row>
    <row r="16" spans="1:26" ht="12.75">
      <c r="A16" s="19"/>
      <c r="B16" s="29"/>
      <c r="C16" s="27"/>
      <c r="D16" s="27"/>
      <c r="E16" s="26"/>
      <c r="F16" s="26"/>
      <c r="G16" s="26"/>
      <c r="H16" s="26"/>
      <c r="I16" s="26"/>
      <c r="J16" s="26"/>
      <c r="K16" s="27"/>
      <c r="L16" s="26"/>
      <c r="M16" s="26"/>
      <c r="N16" s="26"/>
      <c r="O16" s="26"/>
      <c r="P16" s="26"/>
      <c r="Q16" s="26"/>
      <c r="T16" s="4"/>
      <c r="U16" s="4"/>
      <c r="V16" s="4"/>
      <c r="W16" s="4"/>
      <c r="X16" s="4"/>
      <c r="Y16" s="4"/>
      <c r="Z16" s="4"/>
    </row>
    <row r="17" spans="2:26" ht="27.75" customHeight="1">
      <c r="B17" s="153" t="s">
        <v>59</v>
      </c>
      <c r="C17" s="153"/>
      <c r="D17" s="153"/>
      <c r="E17" s="13"/>
      <c r="F17" s="173" t="s">
        <v>105</v>
      </c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5"/>
      <c r="R17" s="14"/>
      <c r="S17" s="14"/>
      <c r="T17" s="14"/>
      <c r="U17" s="14"/>
      <c r="V17" s="4"/>
      <c r="W17" s="4"/>
      <c r="X17" s="4"/>
      <c r="Y17" s="4"/>
      <c r="Z17" s="4"/>
    </row>
    <row r="18" spans="1:26" ht="13.5" customHeight="1">
      <c r="A18" s="19"/>
      <c r="B18" s="33"/>
      <c r="C18" s="27"/>
      <c r="D18" s="27"/>
      <c r="E18" s="26"/>
      <c r="F18" s="8"/>
      <c r="G18" s="8"/>
      <c r="H18" s="8"/>
      <c r="I18" s="8"/>
      <c r="J18" s="8"/>
      <c r="K18" s="8"/>
      <c r="L18" s="8"/>
      <c r="M18" s="8"/>
      <c r="N18" s="9"/>
      <c r="O18" s="8"/>
      <c r="P18" s="8"/>
      <c r="Q18" s="8"/>
      <c r="R18" s="14"/>
      <c r="S18" s="14"/>
      <c r="T18" s="14"/>
      <c r="U18" s="14"/>
      <c r="V18" s="4"/>
      <c r="W18" s="4"/>
      <c r="X18" s="4"/>
      <c r="Y18" s="4"/>
      <c r="Z18" s="4"/>
    </row>
    <row r="19" spans="1:26" ht="13.5">
      <c r="A19" s="19"/>
      <c r="B19" s="15" t="s">
        <v>99</v>
      </c>
      <c r="C19" s="182"/>
      <c r="D19" s="182"/>
      <c r="E19" s="26"/>
      <c r="F19" s="36"/>
      <c r="G19" s="27"/>
      <c r="H19" s="26" t="s">
        <v>15</v>
      </c>
      <c r="I19" s="26"/>
      <c r="J19" s="26"/>
      <c r="K19" s="36"/>
      <c r="L19" s="27"/>
      <c r="M19" s="26" t="s">
        <v>16</v>
      </c>
      <c r="N19" s="26"/>
      <c r="O19" s="36"/>
      <c r="P19" s="27"/>
      <c r="Q19" s="26" t="s">
        <v>17</v>
      </c>
      <c r="T19" s="4"/>
      <c r="U19" s="4"/>
      <c r="V19" s="4"/>
      <c r="W19" s="4"/>
      <c r="X19" s="4"/>
      <c r="Y19" s="4"/>
      <c r="Z19" s="4"/>
    </row>
    <row r="20" spans="1:26" ht="13.5">
      <c r="A20" s="19"/>
      <c r="B20" s="27" t="s">
        <v>100</v>
      </c>
      <c r="C20" s="183"/>
      <c r="D20" s="183"/>
      <c r="E20" s="26"/>
      <c r="F20" s="36"/>
      <c r="G20" s="27"/>
      <c r="H20" s="26" t="s">
        <v>18</v>
      </c>
      <c r="I20" s="26"/>
      <c r="J20" s="26"/>
      <c r="K20" s="36"/>
      <c r="L20" s="27"/>
      <c r="M20" s="26" t="s">
        <v>19</v>
      </c>
      <c r="N20" s="26"/>
      <c r="O20" s="36"/>
      <c r="P20" s="27"/>
      <c r="Q20" s="26" t="s">
        <v>20</v>
      </c>
      <c r="T20" s="4"/>
      <c r="U20" s="4"/>
      <c r="V20" s="4"/>
      <c r="W20" s="4"/>
      <c r="X20" s="4"/>
      <c r="Y20" s="4"/>
      <c r="Z20" s="4"/>
    </row>
    <row r="21" spans="1:26" ht="13.5">
      <c r="A21" s="19"/>
      <c r="B21" s="27" t="s">
        <v>101</v>
      </c>
      <c r="C21" s="183"/>
      <c r="D21" s="183"/>
      <c r="E21" s="26"/>
      <c r="F21" s="36"/>
      <c r="G21" s="27"/>
      <c r="H21" s="26" t="s">
        <v>21</v>
      </c>
      <c r="I21" s="26"/>
      <c r="J21" s="26"/>
      <c r="K21" s="36"/>
      <c r="L21" s="27"/>
      <c r="M21" s="26" t="s">
        <v>22</v>
      </c>
      <c r="N21" s="26"/>
      <c r="O21" s="36"/>
      <c r="P21" s="27"/>
      <c r="Q21" s="26" t="s">
        <v>23</v>
      </c>
      <c r="T21" s="4"/>
      <c r="U21" s="4"/>
      <c r="V21" s="4"/>
      <c r="W21" s="4"/>
      <c r="X21" s="4"/>
      <c r="Y21" s="4"/>
      <c r="Z21" s="4"/>
    </row>
    <row r="22" spans="1:26" ht="12.75">
      <c r="A22" s="19"/>
      <c r="B22" s="29"/>
      <c r="C22" s="27"/>
      <c r="D22" s="27"/>
      <c r="E22" s="26"/>
      <c r="F22" s="36"/>
      <c r="G22" s="27"/>
      <c r="H22" s="26" t="s">
        <v>24</v>
      </c>
      <c r="I22" s="26"/>
      <c r="J22" s="26"/>
      <c r="K22" s="36"/>
      <c r="L22" s="26"/>
      <c r="M22" s="26" t="s">
        <v>25</v>
      </c>
      <c r="N22" s="26"/>
      <c r="O22" s="36"/>
      <c r="P22" s="27"/>
      <c r="Q22" s="26" t="s">
        <v>26</v>
      </c>
      <c r="T22" s="4"/>
      <c r="U22" s="4"/>
      <c r="V22" s="4"/>
      <c r="W22" s="4"/>
      <c r="X22" s="4"/>
      <c r="Y22" s="4"/>
      <c r="Z22" s="4"/>
    </row>
    <row r="23" spans="1:26" ht="12.75">
      <c r="A23" s="19"/>
      <c r="B23" s="145" t="s">
        <v>152</v>
      </c>
      <c r="C23" s="176"/>
      <c r="D23" s="177"/>
      <c r="E23" s="26"/>
      <c r="F23" s="36"/>
      <c r="G23" s="27"/>
      <c r="H23" s="26" t="s">
        <v>27</v>
      </c>
      <c r="I23" s="26"/>
      <c r="J23" s="26"/>
      <c r="K23" s="36"/>
      <c r="L23" s="26"/>
      <c r="M23" s="26" t="s">
        <v>28</v>
      </c>
      <c r="N23" s="26"/>
      <c r="O23" s="36"/>
      <c r="P23" s="27"/>
      <c r="Q23" s="26" t="s">
        <v>29</v>
      </c>
      <c r="T23" s="4"/>
      <c r="U23" s="4"/>
      <c r="V23" s="4"/>
      <c r="W23" s="4"/>
      <c r="X23" s="4"/>
      <c r="Y23" s="4"/>
      <c r="Z23" s="4"/>
    </row>
    <row r="24" spans="1:26" ht="12.75">
      <c r="A24" s="19"/>
      <c r="B24" s="144" t="s">
        <v>153</v>
      </c>
      <c r="C24" s="178" t="b">
        <f>IF('1) Title'!$G$16="x",$C$21*0.75,IF('1) Title'!$H$16="x",$C$21*0.75,IF('1) Title'!$I$16="x",$C$21*0.95,IF('1) Title'!$J$16="x",$C$21*0.95))))</f>
        <v>0</v>
      </c>
      <c r="D24" s="179"/>
      <c r="E24" s="26"/>
      <c r="F24" s="36"/>
      <c r="G24" s="27"/>
      <c r="H24" s="26" t="s">
        <v>30</v>
      </c>
      <c r="I24" s="26"/>
      <c r="J24" s="26"/>
      <c r="K24" s="36"/>
      <c r="L24" s="26"/>
      <c r="M24" s="26" t="s">
        <v>92</v>
      </c>
      <c r="N24" s="26"/>
      <c r="O24" s="36"/>
      <c r="P24" s="27"/>
      <c r="Q24" s="26" t="s">
        <v>31</v>
      </c>
      <c r="T24" s="4"/>
      <c r="U24" s="4"/>
      <c r="V24" s="4"/>
      <c r="W24" s="4"/>
      <c r="X24" s="4"/>
      <c r="Y24" s="4"/>
      <c r="Z24" s="4"/>
    </row>
    <row r="25" spans="1:26" ht="12.75">
      <c r="A25" s="19"/>
      <c r="B25" s="34" t="s">
        <v>64</v>
      </c>
      <c r="C25" s="180">
        <f>$C$21-$C$24</f>
        <v>0</v>
      </c>
      <c r="D25" s="181"/>
      <c r="E25" s="26"/>
      <c r="F25" s="36"/>
      <c r="G25" s="27"/>
      <c r="H25" s="26" t="s">
        <v>32</v>
      </c>
      <c r="I25" s="26"/>
      <c r="J25" s="26"/>
      <c r="K25" s="36"/>
      <c r="L25" s="26"/>
      <c r="M25" s="26" t="s">
        <v>33</v>
      </c>
      <c r="N25" s="26"/>
      <c r="O25" s="36"/>
      <c r="P25" s="27"/>
      <c r="Q25" s="26" t="s">
        <v>34</v>
      </c>
      <c r="T25" s="4"/>
      <c r="U25" s="4"/>
      <c r="V25" s="4"/>
      <c r="W25" s="4"/>
      <c r="X25" s="4"/>
      <c r="Y25" s="4"/>
      <c r="Z25" s="4"/>
    </row>
    <row r="26" spans="1:26" ht="12.75">
      <c r="A26" s="19"/>
      <c r="B26" s="15" t="s">
        <v>89</v>
      </c>
      <c r="D26" s="24"/>
      <c r="E26" s="26"/>
      <c r="F26" s="36"/>
      <c r="G26" s="27"/>
      <c r="H26" s="26" t="s">
        <v>35</v>
      </c>
      <c r="I26" s="26"/>
      <c r="J26" s="26"/>
      <c r="K26" s="36"/>
      <c r="L26" s="26"/>
      <c r="M26" s="26" t="s">
        <v>57</v>
      </c>
      <c r="N26" s="26"/>
      <c r="O26" s="36"/>
      <c r="P26" s="27"/>
      <c r="Q26" s="26" t="s">
        <v>36</v>
      </c>
      <c r="T26" s="4"/>
      <c r="U26" s="4"/>
      <c r="V26" s="4"/>
      <c r="W26" s="4"/>
      <c r="X26" s="4"/>
      <c r="Y26" s="4"/>
      <c r="Z26" s="4"/>
    </row>
    <row r="27" spans="1:26" ht="15.75" customHeight="1">
      <c r="A27" s="19"/>
      <c r="B27" s="29"/>
      <c r="C27" s="27"/>
      <c r="D27" s="26"/>
      <c r="E27" s="26"/>
      <c r="F27" s="27"/>
      <c r="G27" s="27"/>
      <c r="H27" s="26"/>
      <c r="I27" s="26"/>
      <c r="J27" s="26"/>
      <c r="K27" s="27"/>
      <c r="L27" s="26"/>
      <c r="M27" s="26"/>
      <c r="N27" s="26"/>
      <c r="O27" s="27"/>
      <c r="P27" s="27"/>
      <c r="Q27" s="26"/>
      <c r="T27" s="4"/>
      <c r="U27" s="4"/>
      <c r="V27" s="4"/>
      <c r="W27" s="4"/>
      <c r="X27" s="4"/>
      <c r="Y27" s="4"/>
      <c r="Z27" s="4"/>
    </row>
    <row r="28" spans="2:26" ht="24.75" customHeight="1">
      <c r="B28" s="185" t="s">
        <v>110</v>
      </c>
      <c r="C28" s="187"/>
      <c r="D28" s="187"/>
      <c r="E28" s="187"/>
      <c r="F28" s="187"/>
      <c r="G28" s="187"/>
      <c r="H28" s="187"/>
      <c r="I28" s="187"/>
      <c r="J28" s="187"/>
      <c r="K28" s="187"/>
      <c r="L28" s="25"/>
      <c r="M28" s="169" t="s">
        <v>66</v>
      </c>
      <c r="N28" s="170"/>
      <c r="O28" s="170"/>
      <c r="P28" s="170"/>
      <c r="Q28" s="171"/>
      <c r="T28" s="4"/>
      <c r="U28" s="4"/>
      <c r="V28" s="4"/>
      <c r="W28" s="4"/>
      <c r="X28" s="4"/>
      <c r="Y28" s="16"/>
      <c r="Z28" s="4"/>
    </row>
    <row r="29" spans="2:26" ht="25.5" customHeight="1">
      <c r="B29" s="124" t="s">
        <v>111</v>
      </c>
      <c r="C29" s="125" t="s">
        <v>112</v>
      </c>
      <c r="D29" s="124" t="s">
        <v>113</v>
      </c>
      <c r="E29" s="163" t="s">
        <v>114</v>
      </c>
      <c r="F29" s="164"/>
      <c r="G29" s="164"/>
      <c r="H29" s="165"/>
      <c r="I29" s="126" t="s">
        <v>143</v>
      </c>
      <c r="J29" s="154" t="s">
        <v>158</v>
      </c>
      <c r="K29" s="155"/>
      <c r="L29" s="35"/>
      <c r="M29" s="35"/>
      <c r="N29" s="35"/>
      <c r="O29" s="35"/>
      <c r="P29" s="35"/>
      <c r="Q29" s="35"/>
      <c r="T29" s="4"/>
      <c r="U29" s="4"/>
      <c r="V29" s="4"/>
      <c r="W29" s="4"/>
      <c r="X29" s="4"/>
      <c r="Y29" s="16"/>
      <c r="Z29" s="4"/>
    </row>
    <row r="30" spans="1:26" ht="12.75">
      <c r="A30" s="19">
        <v>1</v>
      </c>
      <c r="B30" s="99"/>
      <c r="C30" s="99"/>
      <c r="D30" s="99"/>
      <c r="E30" s="166"/>
      <c r="F30" s="167"/>
      <c r="G30" s="167"/>
      <c r="H30" s="168"/>
      <c r="I30" s="99"/>
      <c r="J30" s="156"/>
      <c r="K30" s="156"/>
      <c r="L30" s="35"/>
      <c r="M30" s="39" t="s">
        <v>60</v>
      </c>
      <c r="N30" s="40"/>
      <c r="O30" s="40"/>
      <c r="P30" s="40"/>
      <c r="Q30" s="43">
        <f>SUM($F$19:$Q$26)</f>
        <v>0</v>
      </c>
      <c r="T30" s="17"/>
      <c r="U30" s="4"/>
      <c r="V30" s="4"/>
      <c r="W30" s="4"/>
      <c r="X30" s="4"/>
      <c r="Y30" s="4"/>
      <c r="Z30" s="4"/>
    </row>
    <row r="31" spans="1:26" ht="12.75">
      <c r="A31" s="19">
        <v>2</v>
      </c>
      <c r="B31" s="99"/>
      <c r="C31" s="99"/>
      <c r="D31" s="99"/>
      <c r="E31" s="166"/>
      <c r="F31" s="167"/>
      <c r="G31" s="167"/>
      <c r="H31" s="168"/>
      <c r="I31" s="99"/>
      <c r="J31" s="156"/>
      <c r="K31" s="156"/>
      <c r="L31" s="35"/>
      <c r="M31" s="35"/>
      <c r="N31" s="35"/>
      <c r="O31" s="35"/>
      <c r="P31" s="35"/>
      <c r="Q31" s="35"/>
      <c r="T31" s="4"/>
      <c r="U31" s="4"/>
      <c r="V31" s="4"/>
      <c r="W31" s="4"/>
      <c r="X31" s="4"/>
      <c r="Y31" s="4"/>
      <c r="Z31" s="4"/>
    </row>
    <row r="32" spans="1:26" ht="12.75">
      <c r="A32" s="19">
        <v>3</v>
      </c>
      <c r="B32" s="99"/>
      <c r="C32" s="99"/>
      <c r="D32" s="99"/>
      <c r="E32" s="166"/>
      <c r="F32" s="167"/>
      <c r="G32" s="167"/>
      <c r="H32" s="168"/>
      <c r="I32" s="99"/>
      <c r="J32" s="156"/>
      <c r="K32" s="156"/>
      <c r="L32" s="35"/>
      <c r="T32" s="4"/>
      <c r="U32" s="4"/>
      <c r="V32" s="4"/>
      <c r="W32" s="4"/>
      <c r="X32" s="4"/>
      <c r="Y32" s="4"/>
      <c r="Z32" s="4"/>
    </row>
    <row r="33" spans="1:26" ht="12.75">
      <c r="A33" s="19">
        <v>4</v>
      </c>
      <c r="B33" s="99"/>
      <c r="C33" s="99"/>
      <c r="D33" s="99"/>
      <c r="E33" s="166"/>
      <c r="F33" s="167"/>
      <c r="G33" s="167"/>
      <c r="H33" s="168"/>
      <c r="I33" s="99"/>
      <c r="J33" s="156"/>
      <c r="K33" s="156"/>
      <c r="L33" s="35"/>
      <c r="T33" s="4"/>
      <c r="U33" s="4"/>
      <c r="V33" s="4"/>
      <c r="W33" s="4"/>
      <c r="X33" s="4"/>
      <c r="Y33" s="4"/>
      <c r="Z33" s="4"/>
    </row>
    <row r="34" spans="1:26" ht="12.75">
      <c r="A34" s="19">
        <v>5</v>
      </c>
      <c r="B34" s="99"/>
      <c r="C34" s="99"/>
      <c r="D34" s="99"/>
      <c r="E34" s="166"/>
      <c r="F34" s="167"/>
      <c r="G34" s="167"/>
      <c r="H34" s="168"/>
      <c r="I34" s="99"/>
      <c r="J34" s="156"/>
      <c r="K34" s="156"/>
      <c r="L34" s="35"/>
      <c r="T34" s="4"/>
      <c r="U34" s="4"/>
      <c r="V34" s="4"/>
      <c r="W34" s="4"/>
      <c r="X34" s="4"/>
      <c r="Y34" s="4"/>
      <c r="Z34" s="4"/>
    </row>
    <row r="35" spans="1:26" ht="12.75">
      <c r="A35" s="19">
        <v>6</v>
      </c>
      <c r="B35" s="99"/>
      <c r="C35" s="99"/>
      <c r="D35" s="99"/>
      <c r="E35" s="166"/>
      <c r="F35" s="167"/>
      <c r="G35" s="167"/>
      <c r="H35" s="168"/>
      <c r="I35" s="99"/>
      <c r="J35" s="156"/>
      <c r="K35" s="156"/>
      <c r="L35" s="35"/>
      <c r="M35" s="39" t="s">
        <v>98</v>
      </c>
      <c r="N35" s="40"/>
      <c r="O35" s="40"/>
      <c r="P35" s="40"/>
      <c r="Q35" s="41">
        <f>$C$24*$Q$30</f>
        <v>0</v>
      </c>
      <c r="T35" s="4"/>
      <c r="U35" s="4"/>
      <c r="V35" s="4"/>
      <c r="W35" s="4"/>
      <c r="X35" s="4"/>
      <c r="Y35" s="4"/>
      <c r="Z35" s="4"/>
    </row>
    <row r="36" spans="1:26" ht="12.75">
      <c r="A36" s="19">
        <v>7</v>
      </c>
      <c r="B36" s="99"/>
      <c r="C36" s="99"/>
      <c r="D36" s="99"/>
      <c r="E36" s="166"/>
      <c r="F36" s="167"/>
      <c r="G36" s="167"/>
      <c r="H36" s="168"/>
      <c r="I36" s="99"/>
      <c r="J36" s="156"/>
      <c r="K36" s="156"/>
      <c r="L36" s="35"/>
      <c r="M36" s="39" t="s">
        <v>90</v>
      </c>
      <c r="N36" s="40"/>
      <c r="O36" s="42" t="s">
        <v>62</v>
      </c>
      <c r="P36" s="40"/>
      <c r="Q36" s="41">
        <f>IF($D$26="Y",$C$25*$Q$30,0)</f>
        <v>0</v>
      </c>
      <c r="T36" s="4"/>
      <c r="U36" s="4"/>
      <c r="V36" s="4"/>
      <c r="W36" s="4"/>
      <c r="X36" s="4"/>
      <c r="Y36" s="4"/>
      <c r="Z36" s="4"/>
    </row>
    <row r="37" spans="1:26" ht="12.75">
      <c r="A37" s="19">
        <v>8</v>
      </c>
      <c r="B37" s="99"/>
      <c r="C37" s="99"/>
      <c r="D37" s="99"/>
      <c r="E37" s="166"/>
      <c r="F37" s="167"/>
      <c r="G37" s="167"/>
      <c r="H37" s="168"/>
      <c r="I37" s="99"/>
      <c r="J37" s="156"/>
      <c r="K37" s="156"/>
      <c r="L37" s="35"/>
      <c r="M37" s="39" t="s">
        <v>91</v>
      </c>
      <c r="N37" s="40"/>
      <c r="O37" s="42" t="s">
        <v>62</v>
      </c>
      <c r="P37" s="40"/>
      <c r="Q37" s="41">
        <f>IF(D26="N",$C$25*$Q$30,0)</f>
        <v>0</v>
      </c>
      <c r="T37" s="4"/>
      <c r="U37" s="4"/>
      <c r="V37" s="4"/>
      <c r="W37" s="4"/>
      <c r="X37" s="4"/>
      <c r="Y37" s="4"/>
      <c r="Z37" s="4"/>
    </row>
    <row r="38" spans="1:26" ht="12.75">
      <c r="A38" s="19">
        <v>9</v>
      </c>
      <c r="B38" s="99"/>
      <c r="C38" s="99"/>
      <c r="D38" s="99"/>
      <c r="E38" s="166"/>
      <c r="F38" s="167"/>
      <c r="G38" s="167"/>
      <c r="H38" s="168"/>
      <c r="I38" s="99"/>
      <c r="J38" s="156"/>
      <c r="K38" s="156"/>
      <c r="L38" s="35"/>
      <c r="M38" s="90" t="s">
        <v>63</v>
      </c>
      <c r="N38" s="40"/>
      <c r="O38" s="91" t="s">
        <v>61</v>
      </c>
      <c r="P38" s="40"/>
      <c r="Q38" s="92">
        <f>SUM($Q$35:$Q$37)</f>
        <v>0</v>
      </c>
      <c r="T38" s="4"/>
      <c r="U38" s="4"/>
      <c r="V38" s="4"/>
      <c r="W38" s="4"/>
      <c r="X38" s="4"/>
      <c r="Y38" s="4"/>
      <c r="Z38" s="4"/>
    </row>
    <row r="39" spans="2:26" ht="13.5" customHeight="1">
      <c r="B39" s="161" t="s">
        <v>109</v>
      </c>
      <c r="C39" s="161"/>
      <c r="D39" s="161"/>
      <c r="E39" s="161"/>
      <c r="F39" s="161"/>
      <c r="G39" s="161"/>
      <c r="H39" s="162"/>
      <c r="I39" s="162"/>
      <c r="J39" s="98"/>
      <c r="K39" s="98"/>
      <c r="L39" s="98"/>
      <c r="Q39" s="149" t="s">
        <v>175</v>
      </c>
      <c r="T39" s="4"/>
      <c r="U39" s="4"/>
      <c r="V39" s="4"/>
      <c r="W39" s="4"/>
      <c r="X39" s="4"/>
      <c r="Y39" s="4"/>
      <c r="Z39" s="4"/>
    </row>
    <row r="40" spans="1:26" ht="12.75" customHeight="1">
      <c r="A40" s="23" t="s">
        <v>65</v>
      </c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T40" s="4"/>
      <c r="U40" s="4"/>
      <c r="V40" s="4"/>
      <c r="W40" s="4"/>
      <c r="X40" s="4"/>
      <c r="Y40" s="4"/>
      <c r="Z40" s="4"/>
    </row>
    <row r="41" spans="1:17" ht="12.75">
      <c r="A41" s="23" t="s">
        <v>173</v>
      </c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26" ht="12.75">
      <c r="A42" s="23" t="s">
        <v>163</v>
      </c>
      <c r="B42" s="18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T42" s="4"/>
      <c r="U42" s="4"/>
      <c r="V42" s="4"/>
      <c r="W42" s="4"/>
      <c r="X42" s="4"/>
      <c r="Y42" s="4"/>
      <c r="Z42" s="4"/>
    </row>
    <row r="43" spans="1:26" ht="12.75">
      <c r="A43" s="23" t="s">
        <v>102</v>
      </c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T43" s="4"/>
      <c r="U43" s="4"/>
      <c r="V43" s="4"/>
      <c r="W43" s="4"/>
      <c r="X43" s="4"/>
      <c r="Y43" s="4"/>
      <c r="Z43" s="4"/>
    </row>
    <row r="44" spans="1:26" ht="12.75">
      <c r="A44" s="23" t="s">
        <v>164</v>
      </c>
      <c r="I44" s="12"/>
      <c r="J44" s="12"/>
      <c r="K44" s="12"/>
      <c r="L44" s="12"/>
      <c r="M44" s="12"/>
      <c r="N44" s="12"/>
      <c r="T44" s="4"/>
      <c r="U44" s="4"/>
      <c r="V44" s="4"/>
      <c r="W44" s="4"/>
      <c r="X44" s="4"/>
      <c r="Y44" s="4"/>
      <c r="Z44" s="4"/>
    </row>
    <row r="45" spans="9:26" ht="12.75">
      <c r="I45" s="12"/>
      <c r="J45" s="12"/>
      <c r="K45" s="12"/>
      <c r="L45" s="12"/>
      <c r="M45" s="12"/>
      <c r="N45" s="12"/>
      <c r="T45" s="4"/>
      <c r="U45" s="4"/>
      <c r="V45" s="4"/>
      <c r="W45" s="4"/>
      <c r="X45" s="4"/>
      <c r="Y45" s="4"/>
      <c r="Z45" s="4"/>
    </row>
    <row r="46" spans="1:26" ht="12.75">
      <c r="A46" s="23"/>
      <c r="I46" s="12"/>
      <c r="J46" s="12"/>
      <c r="K46" s="12"/>
      <c r="L46" s="12"/>
      <c r="M46" s="12"/>
      <c r="N46" s="12"/>
      <c r="T46" s="4"/>
      <c r="U46" s="4"/>
      <c r="V46" s="4"/>
      <c r="W46" s="4"/>
      <c r="X46" s="4"/>
      <c r="Y46" s="4"/>
      <c r="Z46" s="4"/>
    </row>
    <row r="47" spans="9:26" ht="12.75">
      <c r="I47" s="12"/>
      <c r="J47" s="12"/>
      <c r="K47" s="12"/>
      <c r="L47" s="12"/>
      <c r="M47" s="12"/>
      <c r="N47" s="12"/>
      <c r="T47" s="4"/>
      <c r="U47" s="4"/>
      <c r="V47" s="4"/>
      <c r="W47" s="4"/>
      <c r="X47" s="4"/>
      <c r="Y47" s="4"/>
      <c r="Z47" s="4"/>
    </row>
    <row r="48" spans="8:26" ht="12.75">
      <c r="H48" s="12"/>
      <c r="I48" s="12"/>
      <c r="J48" s="12"/>
      <c r="K48" s="12"/>
      <c r="L48" s="12"/>
      <c r="M48" s="12"/>
      <c r="N48" s="12"/>
      <c r="T48" s="4"/>
      <c r="U48" s="4"/>
      <c r="V48" s="4"/>
      <c r="W48" s="4"/>
      <c r="X48" s="4"/>
      <c r="Y48" s="4"/>
      <c r="Z48" s="4"/>
    </row>
    <row r="49" spans="6:26" ht="12.75">
      <c r="F49" s="12"/>
      <c r="G49" s="12"/>
      <c r="H49" s="12"/>
      <c r="I49" s="12"/>
      <c r="J49" s="12"/>
      <c r="K49" s="12"/>
      <c r="L49" s="12"/>
      <c r="T49" s="4"/>
      <c r="U49" s="4"/>
      <c r="V49" s="4"/>
      <c r="W49" s="4"/>
      <c r="X49" s="4"/>
      <c r="Y49" s="4"/>
      <c r="Z49" s="4"/>
    </row>
    <row r="50" spans="20:26" ht="12.75">
      <c r="T50" s="4"/>
      <c r="U50" s="4"/>
      <c r="V50" s="4"/>
      <c r="W50" s="4"/>
      <c r="X50" s="4"/>
      <c r="Y50" s="4"/>
      <c r="Z50" s="4"/>
    </row>
    <row r="51" spans="20:26" ht="12.75">
      <c r="T51" s="4"/>
      <c r="U51" s="4"/>
      <c r="V51" s="4"/>
      <c r="W51" s="4"/>
      <c r="X51" s="4"/>
      <c r="Y51" s="4"/>
      <c r="Z51" s="4"/>
    </row>
    <row r="52" spans="20:26" ht="12.75">
      <c r="T52" s="4"/>
      <c r="U52" s="4"/>
      <c r="V52" s="4"/>
      <c r="W52" s="4"/>
      <c r="X52" s="4"/>
      <c r="Y52" s="4"/>
      <c r="Z52" s="4"/>
    </row>
    <row r="53" spans="20:26" ht="12.75">
      <c r="T53" s="4"/>
      <c r="U53" s="4"/>
      <c r="V53" s="4"/>
      <c r="W53" s="4"/>
      <c r="X53" s="4"/>
      <c r="Y53" s="4"/>
      <c r="Z53" s="4"/>
    </row>
    <row r="54" spans="20:26" ht="12.75">
      <c r="T54" s="4"/>
      <c r="U54" s="4"/>
      <c r="V54" s="4"/>
      <c r="W54" s="4"/>
      <c r="X54" s="4"/>
      <c r="Y54" s="4"/>
      <c r="Z54" s="4"/>
    </row>
    <row r="55" spans="20:26" ht="12.75">
      <c r="T55" s="4"/>
      <c r="U55" s="4"/>
      <c r="V55" s="4"/>
      <c r="W55" s="4"/>
      <c r="X55" s="4"/>
      <c r="Y55" s="4"/>
      <c r="Z55" s="4"/>
    </row>
    <row r="56" spans="20:26" ht="12.75">
      <c r="T56" s="1"/>
      <c r="U56" s="1"/>
      <c r="V56" s="1"/>
      <c r="W56" s="1"/>
      <c r="X56" s="1"/>
      <c r="Y56" s="1"/>
      <c r="Z56" s="1"/>
    </row>
  </sheetData>
  <mergeCells count="41">
    <mergeCell ref="J37:K37"/>
    <mergeCell ref="J38:K38"/>
    <mergeCell ref="J33:K33"/>
    <mergeCell ref="J34:K34"/>
    <mergeCell ref="J35:K35"/>
    <mergeCell ref="J36:K36"/>
    <mergeCell ref="B15:D15"/>
    <mergeCell ref="B12:D12"/>
    <mergeCell ref="B17:D17"/>
    <mergeCell ref="C6:D6"/>
    <mergeCell ref="C21:D21"/>
    <mergeCell ref="E35:H35"/>
    <mergeCell ref="E36:H36"/>
    <mergeCell ref="B28:K28"/>
    <mergeCell ref="J29:K29"/>
    <mergeCell ref="J30:K30"/>
    <mergeCell ref="J31:K31"/>
    <mergeCell ref="J32:K32"/>
    <mergeCell ref="B1:Q1"/>
    <mergeCell ref="F3:I3"/>
    <mergeCell ref="K3:M3"/>
    <mergeCell ref="O3:Q3"/>
    <mergeCell ref="B3:D3"/>
    <mergeCell ref="A2:Q2"/>
    <mergeCell ref="M28:Q28"/>
    <mergeCell ref="B9:D9"/>
    <mergeCell ref="E37:H37"/>
    <mergeCell ref="E38:H38"/>
    <mergeCell ref="F17:Q17"/>
    <mergeCell ref="C23:D23"/>
    <mergeCell ref="C24:D24"/>
    <mergeCell ref="C25:D25"/>
    <mergeCell ref="C19:D19"/>
    <mergeCell ref="C20:D20"/>
    <mergeCell ref="B39:I39"/>
    <mergeCell ref="E29:H29"/>
    <mergeCell ref="E30:H30"/>
    <mergeCell ref="E31:H31"/>
    <mergeCell ref="E32:H32"/>
    <mergeCell ref="E33:H33"/>
    <mergeCell ref="E34:H34"/>
  </mergeCells>
  <printOptions horizontalCentered="1" verticalCentered="1"/>
  <pageMargins left="0.2" right="0.25" top="0.5" bottom="0.5" header="0.5" footer="0.5"/>
  <pageSetup fitToHeight="1" fitToWidth="1" horizontalDpi="600" verticalDpi="600" orientation="landscape" scale="83" r:id="rId2"/>
  <headerFooter alignWithMargins="0">
    <oddFooter>&amp;RPage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zoomScale="90" zoomScaleNormal="90" workbookViewId="0" topLeftCell="A10">
      <selection activeCell="Q40" sqref="Q40"/>
    </sheetView>
  </sheetViews>
  <sheetFormatPr defaultColWidth="9.140625" defaultRowHeight="12.75"/>
  <cols>
    <col min="1" max="1" width="3.140625" style="0" customWidth="1"/>
    <col min="2" max="2" width="25.28125" style="15" customWidth="1"/>
    <col min="3" max="3" width="7.57421875" style="3" customWidth="1"/>
    <col min="4" max="4" width="5.57421875" style="3" customWidth="1"/>
    <col min="5" max="5" width="3.00390625" style="3" customWidth="1"/>
    <col min="6" max="6" width="4.140625" style="3" bestFit="1" customWidth="1"/>
    <col min="7" max="7" width="1.28515625" style="3" customWidth="1"/>
    <col min="8" max="8" width="9.140625" style="3" customWidth="1"/>
    <col min="9" max="9" width="20.00390625" style="3" customWidth="1"/>
    <col min="10" max="10" width="1.28515625" style="3" customWidth="1"/>
    <col min="11" max="11" width="5.8515625" style="3" customWidth="1"/>
    <col min="12" max="12" width="1.28515625" style="3" customWidth="1"/>
    <col min="13" max="13" width="35.421875" style="3" customWidth="1"/>
    <col min="14" max="14" width="1.57421875" style="3" customWidth="1"/>
    <col min="15" max="15" width="4.140625" style="3" bestFit="1" customWidth="1"/>
    <col min="16" max="16" width="1.28515625" style="3" customWidth="1"/>
    <col min="17" max="17" width="21.421875" style="3" customWidth="1"/>
    <col min="18" max="18" width="12.7109375" style="3" customWidth="1"/>
    <col min="19" max="19" width="11.8515625" style="0" customWidth="1"/>
    <col min="20" max="20" width="2.140625" style="0" customWidth="1"/>
    <col min="24" max="24" width="2.140625" style="0" customWidth="1"/>
    <col min="25" max="25" width="16.57421875" style="0" customWidth="1"/>
  </cols>
  <sheetData>
    <row r="1" spans="2:26" ht="37.5" customHeight="1">
      <c r="B1" s="184" t="s">
        <v>115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T1" s="4"/>
      <c r="U1" s="4"/>
      <c r="V1" s="4"/>
      <c r="W1" s="4"/>
      <c r="X1" s="4"/>
      <c r="Y1" s="4"/>
      <c r="Z1" s="4"/>
    </row>
    <row r="2" spans="2:26" ht="19.5" customHeight="1">
      <c r="B2" s="194" t="str">
        <f>CONCATENATE('1) Title'!J7,'1) Title'!L7)</f>
        <v>Air Quality Proposal Date: 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T2" s="4"/>
      <c r="U2" s="4"/>
      <c r="V2" s="4"/>
      <c r="W2" s="4"/>
      <c r="X2" s="4"/>
      <c r="Y2" s="4"/>
      <c r="Z2" s="4"/>
    </row>
    <row r="3" spans="2:26" ht="39" customHeight="1">
      <c r="B3" s="185" t="s">
        <v>2</v>
      </c>
      <c r="C3" s="185"/>
      <c r="D3" s="185"/>
      <c r="E3" s="5"/>
      <c r="F3" s="185" t="s">
        <v>3</v>
      </c>
      <c r="G3" s="185"/>
      <c r="H3" s="185"/>
      <c r="I3" s="185"/>
      <c r="J3" s="6"/>
      <c r="K3" s="185" t="s">
        <v>4</v>
      </c>
      <c r="L3" s="185"/>
      <c r="M3" s="185"/>
      <c r="N3" s="7"/>
      <c r="O3" s="173" t="s">
        <v>5</v>
      </c>
      <c r="P3" s="174"/>
      <c r="Q3" s="175"/>
      <c r="T3" s="4"/>
      <c r="U3" s="4"/>
      <c r="V3" s="4"/>
      <c r="W3" s="4"/>
      <c r="X3" s="4"/>
      <c r="Y3" s="4"/>
      <c r="Z3" s="4"/>
    </row>
    <row r="4" spans="1:26" ht="14.25" customHeight="1">
      <c r="A4" s="19"/>
      <c r="B4" s="8"/>
      <c r="C4" s="8"/>
      <c r="D4" s="8"/>
      <c r="E4" s="28"/>
      <c r="F4" s="8"/>
      <c r="G4" s="8"/>
      <c r="H4" s="8"/>
      <c r="I4" s="8"/>
      <c r="J4" s="9"/>
      <c r="K4" s="8"/>
      <c r="L4" s="8"/>
      <c r="M4" s="8"/>
      <c r="N4" s="10"/>
      <c r="O4" s="8"/>
      <c r="P4" s="8"/>
      <c r="Q4" s="8"/>
      <c r="T4" s="4"/>
      <c r="U4" s="4"/>
      <c r="V4" s="4"/>
      <c r="W4" s="4"/>
      <c r="X4" s="4"/>
      <c r="Y4" s="4"/>
      <c r="Z4" s="4"/>
    </row>
    <row r="5" spans="1:26" ht="14.25" customHeight="1">
      <c r="A5" s="19"/>
      <c r="B5" s="29" t="s">
        <v>108</v>
      </c>
      <c r="C5" s="8"/>
      <c r="D5" s="8"/>
      <c r="E5" s="28"/>
      <c r="F5" s="30"/>
      <c r="G5" s="27"/>
      <c r="H5" s="26" t="s">
        <v>6</v>
      </c>
      <c r="I5" s="26"/>
      <c r="J5" s="9"/>
      <c r="K5" s="79"/>
      <c r="L5" s="8"/>
      <c r="M5" s="26" t="s">
        <v>7</v>
      </c>
      <c r="N5" s="10"/>
      <c r="O5" s="30"/>
      <c r="P5" s="26"/>
      <c r="Q5" s="26" t="s">
        <v>8</v>
      </c>
      <c r="T5" s="4"/>
      <c r="U5" s="4"/>
      <c r="V5" s="4"/>
      <c r="W5" s="4"/>
      <c r="X5" s="4"/>
      <c r="Y5" s="4"/>
      <c r="Z5" s="4"/>
    </row>
    <row r="6" spans="1:26" ht="13.5" customHeight="1">
      <c r="A6" s="19"/>
      <c r="B6" s="29" t="s">
        <v>46</v>
      </c>
      <c r="C6" s="172"/>
      <c r="D6" s="172"/>
      <c r="E6" s="26"/>
      <c r="F6" s="26"/>
      <c r="G6" s="26"/>
      <c r="H6" s="26" t="s">
        <v>51</v>
      </c>
      <c r="I6" s="26"/>
      <c r="J6" s="26"/>
      <c r="K6" s="30"/>
      <c r="L6" s="26"/>
      <c r="M6" s="26" t="s">
        <v>10</v>
      </c>
      <c r="N6" s="26"/>
      <c r="O6" s="30"/>
      <c r="P6" s="26"/>
      <c r="Q6" s="26" t="s">
        <v>11</v>
      </c>
      <c r="T6" s="4"/>
      <c r="U6" s="4"/>
      <c r="V6" s="4"/>
      <c r="W6" s="4"/>
      <c r="X6" s="4"/>
      <c r="Y6" s="4"/>
      <c r="Z6" s="4"/>
    </row>
    <row r="7" spans="1:26" ht="12.75">
      <c r="A7" s="19"/>
      <c r="B7" s="29"/>
      <c r="C7" s="31"/>
      <c r="D7" s="26"/>
      <c r="E7" s="26"/>
      <c r="F7" s="27"/>
      <c r="G7" s="27"/>
      <c r="H7" s="26"/>
      <c r="I7" s="26"/>
      <c r="J7" s="26"/>
      <c r="K7" s="32"/>
      <c r="L7" s="26"/>
      <c r="M7" s="26" t="s">
        <v>13</v>
      </c>
      <c r="N7" s="26"/>
      <c r="T7" s="4"/>
      <c r="U7" s="4"/>
      <c r="V7" s="4"/>
      <c r="W7" s="4"/>
      <c r="X7" s="4"/>
      <c r="Y7" s="4"/>
      <c r="Z7" s="4"/>
    </row>
    <row r="8" spans="1:26" ht="12.75">
      <c r="A8" s="19"/>
      <c r="B8" s="29" t="s">
        <v>166</v>
      </c>
      <c r="C8" s="31"/>
      <c r="D8" s="26"/>
      <c r="E8" s="26"/>
      <c r="F8" s="27"/>
      <c r="G8" s="27"/>
      <c r="H8" s="26"/>
      <c r="I8" s="26"/>
      <c r="J8" s="26"/>
      <c r="K8" s="32"/>
      <c r="L8" s="26"/>
      <c r="M8" s="26" t="s">
        <v>12</v>
      </c>
      <c r="N8" s="26"/>
      <c r="O8" s="30"/>
      <c r="P8" s="26"/>
      <c r="Q8" s="44" t="s">
        <v>40</v>
      </c>
      <c r="T8" s="4"/>
      <c r="U8" s="4"/>
      <c r="V8" s="4"/>
      <c r="W8" s="4"/>
      <c r="X8" s="4"/>
      <c r="Y8" s="4"/>
      <c r="Z8" s="4"/>
    </row>
    <row r="9" spans="1:26" ht="12.75">
      <c r="A9" s="19"/>
      <c r="B9" s="172"/>
      <c r="C9" s="172"/>
      <c r="D9" s="172"/>
      <c r="E9" s="26"/>
      <c r="F9" s="30"/>
      <c r="G9" s="27"/>
      <c r="H9" s="26" t="s">
        <v>9</v>
      </c>
      <c r="I9" s="26"/>
      <c r="J9" s="26"/>
      <c r="K9" s="30"/>
      <c r="L9" s="26"/>
      <c r="M9" s="26" t="s">
        <v>87</v>
      </c>
      <c r="N9" s="26"/>
      <c r="O9" s="27"/>
      <c r="P9" s="26"/>
      <c r="Q9" s="26"/>
      <c r="T9" s="4"/>
      <c r="U9" s="4"/>
      <c r="V9" s="4"/>
      <c r="W9" s="4"/>
      <c r="X9" s="4"/>
      <c r="Y9" s="4"/>
      <c r="Z9" s="4"/>
    </row>
    <row r="10" spans="1:26" ht="12.75">
      <c r="A10" s="19"/>
      <c r="B10" s="29"/>
      <c r="C10" s="27"/>
      <c r="D10" s="27"/>
      <c r="E10" s="26"/>
      <c r="F10" s="27"/>
      <c r="G10" s="27"/>
      <c r="H10" s="26" t="s">
        <v>52</v>
      </c>
      <c r="I10" s="26"/>
      <c r="J10" s="26"/>
      <c r="K10" s="30"/>
      <c r="L10" s="26"/>
      <c r="M10" s="27" t="s">
        <v>47</v>
      </c>
      <c r="N10" s="26"/>
      <c r="O10" s="26"/>
      <c r="P10" s="26"/>
      <c r="Q10" s="26"/>
      <c r="T10" s="4"/>
      <c r="U10" s="4"/>
      <c r="V10" s="4"/>
      <c r="W10" s="4"/>
      <c r="X10" s="4"/>
      <c r="Y10" s="4"/>
      <c r="Z10" s="4"/>
    </row>
    <row r="11" spans="1:26" ht="12.75">
      <c r="A11" s="19"/>
      <c r="B11" s="27" t="s">
        <v>167</v>
      </c>
      <c r="C11" s="27"/>
      <c r="D11" s="27"/>
      <c r="E11" s="26"/>
      <c r="J11" s="26"/>
      <c r="K11" s="30"/>
      <c r="L11" s="26"/>
      <c r="M11" s="27" t="s">
        <v>48</v>
      </c>
      <c r="N11" s="26"/>
      <c r="O11" s="26"/>
      <c r="P11" s="26"/>
      <c r="Q11" s="26"/>
      <c r="T11" s="4"/>
      <c r="U11" s="4"/>
      <c r="V11" s="4"/>
      <c r="W11" s="4"/>
      <c r="X11" s="4"/>
      <c r="Y11" s="4"/>
      <c r="Z11" s="4"/>
    </row>
    <row r="12" spans="1:26" ht="12.75">
      <c r="A12" s="19"/>
      <c r="B12" s="172"/>
      <c r="C12" s="172"/>
      <c r="D12" s="172"/>
      <c r="E12" s="26"/>
      <c r="F12" s="27"/>
      <c r="G12" s="27"/>
      <c r="H12" s="26"/>
      <c r="I12" s="26"/>
      <c r="J12" s="26"/>
      <c r="K12" s="30"/>
      <c r="L12" s="26"/>
      <c r="M12" s="27" t="s">
        <v>49</v>
      </c>
      <c r="N12" s="26"/>
      <c r="O12" s="26"/>
      <c r="P12" s="26"/>
      <c r="Q12" s="26"/>
      <c r="T12" s="4"/>
      <c r="U12" s="4"/>
      <c r="V12" s="4"/>
      <c r="W12" s="4"/>
      <c r="X12" s="4"/>
      <c r="Y12" s="4"/>
      <c r="Z12" s="4"/>
    </row>
    <row r="13" spans="1:26" ht="12.75">
      <c r="A13" s="19"/>
      <c r="B13" s="29"/>
      <c r="C13" s="27"/>
      <c r="D13" s="27"/>
      <c r="E13" s="26"/>
      <c r="F13" s="27"/>
      <c r="G13" s="27"/>
      <c r="H13" s="26"/>
      <c r="I13" s="26"/>
      <c r="J13" s="26"/>
      <c r="K13" s="30"/>
      <c r="L13" s="26"/>
      <c r="M13" s="27" t="s">
        <v>50</v>
      </c>
      <c r="N13" s="26"/>
      <c r="O13" s="26"/>
      <c r="P13" s="26"/>
      <c r="Q13" s="26"/>
      <c r="T13" s="4"/>
      <c r="U13" s="4"/>
      <c r="V13" s="4"/>
      <c r="W13" s="4"/>
      <c r="X13" s="4"/>
      <c r="Y13" s="4"/>
      <c r="Z13" s="4"/>
    </row>
    <row r="14" spans="1:26" ht="12.75">
      <c r="A14" s="19"/>
      <c r="C14" s="27"/>
      <c r="D14" s="27"/>
      <c r="E14" s="26"/>
      <c r="F14" s="27"/>
      <c r="G14" s="27"/>
      <c r="H14" s="26"/>
      <c r="I14" s="26"/>
      <c r="J14" s="26"/>
      <c r="K14" s="30"/>
      <c r="L14" s="26"/>
      <c r="M14" s="27" t="s">
        <v>104</v>
      </c>
      <c r="N14" s="26"/>
      <c r="O14" s="26"/>
      <c r="P14" s="26"/>
      <c r="Q14" s="26"/>
      <c r="T14" s="4"/>
      <c r="U14" s="4"/>
      <c r="V14" s="4"/>
      <c r="W14" s="4"/>
      <c r="X14" s="4"/>
      <c r="Y14" s="4"/>
      <c r="Z14" s="4"/>
    </row>
    <row r="15" spans="1:26" ht="12.75">
      <c r="A15" s="19"/>
      <c r="B15" s="29" t="s">
        <v>58</v>
      </c>
      <c r="C15" s="27"/>
      <c r="D15" s="27"/>
      <c r="E15" s="26"/>
      <c r="F15" s="27"/>
      <c r="G15" s="27"/>
      <c r="H15" s="26"/>
      <c r="I15" s="26"/>
      <c r="J15" s="26"/>
      <c r="K15" s="30"/>
      <c r="L15" s="26"/>
      <c r="M15" s="27" t="s">
        <v>88</v>
      </c>
      <c r="N15" s="26"/>
      <c r="O15" s="26"/>
      <c r="P15" s="26"/>
      <c r="Q15" s="26"/>
      <c r="T15" s="4"/>
      <c r="U15" s="4"/>
      <c r="V15" s="4"/>
      <c r="W15" s="4"/>
      <c r="X15" s="4"/>
      <c r="Y15" s="4"/>
      <c r="Z15" s="4"/>
    </row>
    <row r="16" spans="1:26" ht="12.75">
      <c r="A16" s="19"/>
      <c r="B16" s="172"/>
      <c r="C16" s="172"/>
      <c r="D16" s="172"/>
      <c r="E16" s="26"/>
      <c r="F16" s="26"/>
      <c r="G16" s="26"/>
      <c r="H16" s="26"/>
      <c r="I16" s="26"/>
      <c r="J16" s="26"/>
      <c r="K16" s="30"/>
      <c r="L16" s="26"/>
      <c r="M16" s="26" t="s">
        <v>14</v>
      </c>
      <c r="N16" s="26"/>
      <c r="O16" s="26"/>
      <c r="P16" s="26"/>
      <c r="Q16" s="26"/>
      <c r="T16" s="4"/>
      <c r="U16" s="4"/>
      <c r="V16" s="4"/>
      <c r="W16" s="4"/>
      <c r="X16" s="4"/>
      <c r="Y16" s="4"/>
      <c r="Z16" s="4"/>
    </row>
    <row r="17" spans="1:26" ht="12.75">
      <c r="A17" s="19"/>
      <c r="B17" s="29"/>
      <c r="C17" s="27"/>
      <c r="D17" s="27"/>
      <c r="E17" s="26"/>
      <c r="F17" s="26"/>
      <c r="G17" s="26"/>
      <c r="H17" s="26"/>
      <c r="I17" s="26"/>
      <c r="J17" s="26"/>
      <c r="K17" s="27"/>
      <c r="L17" s="26"/>
      <c r="M17" s="26"/>
      <c r="N17" s="26"/>
      <c r="O17" s="26"/>
      <c r="P17" s="26"/>
      <c r="Q17" s="26"/>
      <c r="T17" s="4"/>
      <c r="U17" s="4"/>
      <c r="V17" s="4"/>
      <c r="W17" s="4"/>
      <c r="X17" s="4"/>
      <c r="Y17" s="4"/>
      <c r="Z17" s="4"/>
    </row>
    <row r="18" spans="2:26" ht="27.75" customHeight="1">
      <c r="B18" s="153" t="s">
        <v>59</v>
      </c>
      <c r="C18" s="153"/>
      <c r="D18" s="153"/>
      <c r="E18" s="13"/>
      <c r="F18" s="173" t="s">
        <v>105</v>
      </c>
      <c r="G18" s="174"/>
      <c r="H18" s="174"/>
      <c r="I18" s="174"/>
      <c r="J18" s="174"/>
      <c r="K18" s="174"/>
      <c r="L18" s="174"/>
      <c r="M18" s="174"/>
      <c r="N18" s="188"/>
      <c r="O18" s="188"/>
      <c r="P18" s="188"/>
      <c r="Q18" s="189"/>
      <c r="R18" s="14"/>
      <c r="S18" s="14"/>
      <c r="T18" s="14"/>
      <c r="U18" s="14"/>
      <c r="V18" s="4"/>
      <c r="W18" s="4"/>
      <c r="X18" s="4"/>
      <c r="Y18" s="4"/>
      <c r="Z18" s="4"/>
    </row>
    <row r="19" spans="1:26" ht="13.5" customHeight="1">
      <c r="A19" s="19"/>
      <c r="B19" s="33"/>
      <c r="C19" s="27"/>
      <c r="D19" s="27"/>
      <c r="E19" s="26"/>
      <c r="F19" s="8"/>
      <c r="G19" s="8"/>
      <c r="H19" s="8"/>
      <c r="I19" s="8"/>
      <c r="J19" s="8"/>
      <c r="K19" s="8"/>
      <c r="L19" s="8"/>
      <c r="M19" s="8"/>
      <c r="N19" s="9"/>
      <c r="O19" s="8"/>
      <c r="P19" s="8"/>
      <c r="Q19" s="8"/>
      <c r="R19" s="14"/>
      <c r="S19" s="14"/>
      <c r="T19" s="14"/>
      <c r="U19" s="14"/>
      <c r="V19" s="4"/>
      <c r="W19" s="4"/>
      <c r="X19" s="4"/>
      <c r="Y19" s="4"/>
      <c r="Z19" s="4"/>
    </row>
    <row r="20" spans="1:26" ht="13.5">
      <c r="A20" s="19"/>
      <c r="B20" s="15" t="s">
        <v>99</v>
      </c>
      <c r="C20" s="182"/>
      <c r="D20" s="182"/>
      <c r="E20" s="26"/>
      <c r="F20" s="36"/>
      <c r="G20" s="27"/>
      <c r="H20" s="26" t="s">
        <v>15</v>
      </c>
      <c r="I20" s="26"/>
      <c r="J20" s="26"/>
      <c r="K20" s="36"/>
      <c r="L20" s="27"/>
      <c r="M20" s="26" t="s">
        <v>16</v>
      </c>
      <c r="N20" s="26"/>
      <c r="O20" s="36"/>
      <c r="P20" s="27"/>
      <c r="Q20" s="26" t="s">
        <v>17</v>
      </c>
      <c r="T20" s="4"/>
      <c r="U20" s="4"/>
      <c r="V20" s="4"/>
      <c r="W20" s="4"/>
      <c r="X20" s="4"/>
      <c r="Y20" s="4"/>
      <c r="Z20" s="4"/>
    </row>
    <row r="21" spans="1:26" ht="13.5">
      <c r="A21" s="19"/>
      <c r="B21" s="27" t="s">
        <v>100</v>
      </c>
      <c r="C21" s="183"/>
      <c r="D21" s="183"/>
      <c r="E21" s="26"/>
      <c r="F21" s="36"/>
      <c r="G21" s="27"/>
      <c r="H21" s="26" t="s">
        <v>18</v>
      </c>
      <c r="I21" s="26"/>
      <c r="J21" s="26"/>
      <c r="K21" s="36"/>
      <c r="L21" s="27"/>
      <c r="M21" s="26" t="s">
        <v>19</v>
      </c>
      <c r="N21" s="26"/>
      <c r="O21" s="36"/>
      <c r="P21" s="27"/>
      <c r="Q21" s="26" t="s">
        <v>20</v>
      </c>
      <c r="T21" s="4"/>
      <c r="U21" s="4"/>
      <c r="V21" s="4"/>
      <c r="W21" s="4"/>
      <c r="X21" s="4"/>
      <c r="Y21" s="4"/>
      <c r="Z21" s="4"/>
    </row>
    <row r="22" spans="1:26" ht="13.5">
      <c r="A22" s="19"/>
      <c r="B22" s="27" t="s">
        <v>101</v>
      </c>
      <c r="C22" s="183"/>
      <c r="D22" s="183"/>
      <c r="E22" s="26"/>
      <c r="F22" s="36"/>
      <c r="G22" s="27"/>
      <c r="H22" s="26" t="s">
        <v>21</v>
      </c>
      <c r="I22" s="26"/>
      <c r="J22" s="26"/>
      <c r="K22" s="36"/>
      <c r="L22" s="27"/>
      <c r="M22" s="26" t="s">
        <v>22</v>
      </c>
      <c r="N22" s="26"/>
      <c r="O22" s="36"/>
      <c r="P22" s="27"/>
      <c r="Q22" s="26" t="s">
        <v>23</v>
      </c>
      <c r="T22" s="4"/>
      <c r="U22" s="4"/>
      <c r="V22" s="4"/>
      <c r="W22" s="4"/>
      <c r="X22" s="4"/>
      <c r="Y22" s="4"/>
      <c r="Z22" s="4"/>
    </row>
    <row r="23" spans="1:26" ht="12.75">
      <c r="A23" s="19"/>
      <c r="B23" s="29"/>
      <c r="C23" s="27"/>
      <c r="D23" s="27"/>
      <c r="E23" s="26"/>
      <c r="F23" s="36"/>
      <c r="G23" s="27"/>
      <c r="H23" s="26" t="s">
        <v>24</v>
      </c>
      <c r="I23" s="26"/>
      <c r="J23" s="26"/>
      <c r="K23" s="36"/>
      <c r="L23" s="26"/>
      <c r="M23" s="26" t="s">
        <v>25</v>
      </c>
      <c r="N23" s="26"/>
      <c r="O23" s="36"/>
      <c r="P23" s="27"/>
      <c r="Q23" s="26" t="s">
        <v>26</v>
      </c>
      <c r="T23" s="4"/>
      <c r="U23" s="4"/>
      <c r="V23" s="4"/>
      <c r="W23" s="4"/>
      <c r="X23" s="4"/>
      <c r="Y23" s="4"/>
      <c r="Z23" s="4"/>
    </row>
    <row r="24" spans="1:26" ht="12.75">
      <c r="A24" s="19"/>
      <c r="B24" s="45"/>
      <c r="C24" s="190"/>
      <c r="D24" s="190"/>
      <c r="E24" s="26"/>
      <c r="F24" s="36"/>
      <c r="G24" s="27"/>
      <c r="H24" s="26" t="s">
        <v>27</v>
      </c>
      <c r="I24" s="26"/>
      <c r="J24" s="26"/>
      <c r="K24" s="36"/>
      <c r="L24" s="26"/>
      <c r="M24" s="26" t="s">
        <v>28</v>
      </c>
      <c r="N24" s="26"/>
      <c r="O24" s="36"/>
      <c r="P24" s="27"/>
      <c r="Q24" s="26" t="s">
        <v>29</v>
      </c>
      <c r="T24" s="4"/>
      <c r="U24" s="4"/>
      <c r="V24" s="4"/>
      <c r="W24" s="4"/>
      <c r="X24" s="4"/>
      <c r="Y24" s="4"/>
      <c r="Z24" s="4"/>
    </row>
    <row r="25" spans="1:26" ht="12.75">
      <c r="A25" s="19"/>
      <c r="B25" s="33"/>
      <c r="C25" s="27"/>
      <c r="D25" s="27"/>
      <c r="E25" s="26"/>
      <c r="F25" s="36"/>
      <c r="G25" s="27"/>
      <c r="H25" s="26" t="s">
        <v>30</v>
      </c>
      <c r="I25" s="26"/>
      <c r="J25" s="26"/>
      <c r="K25" s="36"/>
      <c r="L25" s="26"/>
      <c r="M25" s="26" t="s">
        <v>92</v>
      </c>
      <c r="N25" s="26"/>
      <c r="O25" s="36"/>
      <c r="P25" s="27"/>
      <c r="Q25" s="26" t="s">
        <v>31</v>
      </c>
      <c r="T25" s="4"/>
      <c r="U25" s="4"/>
      <c r="V25" s="4"/>
      <c r="W25" s="4"/>
      <c r="X25" s="4"/>
      <c r="Y25" s="4"/>
      <c r="Z25" s="4"/>
    </row>
    <row r="26" spans="1:26" ht="12.75">
      <c r="A26" s="19"/>
      <c r="B26" s="34" t="s">
        <v>159</v>
      </c>
      <c r="C26" s="180">
        <f>C22</f>
        <v>0</v>
      </c>
      <c r="D26" s="181"/>
      <c r="E26" s="26"/>
      <c r="F26" s="36"/>
      <c r="G26" s="27"/>
      <c r="H26" s="26" t="s">
        <v>32</v>
      </c>
      <c r="I26" s="26"/>
      <c r="J26" s="26"/>
      <c r="K26" s="36"/>
      <c r="L26" s="26"/>
      <c r="M26" s="26" t="s">
        <v>33</v>
      </c>
      <c r="N26" s="26"/>
      <c r="O26" s="36"/>
      <c r="P26" s="27"/>
      <c r="Q26" s="26" t="s">
        <v>34</v>
      </c>
      <c r="T26" s="4"/>
      <c r="U26" s="4"/>
      <c r="V26" s="4"/>
      <c r="W26" s="4"/>
      <c r="X26" s="4"/>
      <c r="Y26" s="4"/>
      <c r="Z26" s="4"/>
    </row>
    <row r="27" spans="1:26" ht="12.75">
      <c r="A27" s="19"/>
      <c r="B27" s="45"/>
      <c r="C27" s="190"/>
      <c r="D27" s="190"/>
      <c r="E27" s="26"/>
      <c r="F27" s="36"/>
      <c r="G27" s="27"/>
      <c r="H27" s="26" t="s">
        <v>35</v>
      </c>
      <c r="I27" s="26"/>
      <c r="J27" s="26"/>
      <c r="K27" s="36"/>
      <c r="L27" s="26"/>
      <c r="M27" s="26" t="s">
        <v>57</v>
      </c>
      <c r="N27" s="26"/>
      <c r="O27" s="36"/>
      <c r="P27" s="27"/>
      <c r="Q27" s="26" t="s">
        <v>36</v>
      </c>
      <c r="T27" s="4"/>
      <c r="U27" s="4"/>
      <c r="V27" s="4"/>
      <c r="W27" s="4"/>
      <c r="X27" s="4"/>
      <c r="Y27" s="4"/>
      <c r="Z27" s="4"/>
    </row>
    <row r="28" spans="1:26" ht="15.75" customHeight="1">
      <c r="A28" s="19"/>
      <c r="B28" s="29"/>
      <c r="C28" s="27"/>
      <c r="D28" s="26"/>
      <c r="E28" s="26"/>
      <c r="F28" s="27"/>
      <c r="G28" s="27"/>
      <c r="H28" s="26"/>
      <c r="I28" s="26"/>
      <c r="J28" s="26"/>
      <c r="K28" s="27"/>
      <c r="L28" s="26"/>
      <c r="M28" s="26"/>
      <c r="N28" s="26"/>
      <c r="O28" s="27"/>
      <c r="P28" s="27"/>
      <c r="Q28" s="26"/>
      <c r="T28" s="4"/>
      <c r="U28" s="4"/>
      <c r="V28" s="4"/>
      <c r="W28" s="4"/>
      <c r="X28" s="4"/>
      <c r="Y28" s="4"/>
      <c r="Z28" s="4"/>
    </row>
    <row r="29" spans="2:26" ht="25.5" customHeight="1">
      <c r="B29" s="185" t="s">
        <v>110</v>
      </c>
      <c r="C29" s="185"/>
      <c r="D29" s="185"/>
      <c r="E29" s="185"/>
      <c r="F29" s="185"/>
      <c r="G29" s="185"/>
      <c r="H29" s="196"/>
      <c r="I29" s="196"/>
      <c r="J29" s="197"/>
      <c r="K29" s="197"/>
      <c r="L29" s="25"/>
      <c r="M29" s="169" t="s">
        <v>66</v>
      </c>
      <c r="N29" s="170"/>
      <c r="O29" s="170"/>
      <c r="P29" s="170"/>
      <c r="Q29" s="171"/>
      <c r="T29" s="4"/>
      <c r="U29" s="4"/>
      <c r="V29" s="4"/>
      <c r="W29" s="4"/>
      <c r="X29" s="4"/>
      <c r="Y29" s="16"/>
      <c r="Z29" s="4"/>
    </row>
    <row r="30" spans="2:26" ht="24.75" customHeight="1">
      <c r="B30" s="97" t="s">
        <v>111</v>
      </c>
      <c r="C30" s="79" t="s">
        <v>112</v>
      </c>
      <c r="D30" s="97" t="s">
        <v>113</v>
      </c>
      <c r="E30" s="191" t="s">
        <v>114</v>
      </c>
      <c r="F30" s="192"/>
      <c r="G30" s="192"/>
      <c r="H30" s="193"/>
      <c r="I30" s="126" t="s">
        <v>143</v>
      </c>
      <c r="J30" s="154" t="s">
        <v>158</v>
      </c>
      <c r="K30" s="155"/>
      <c r="L30" s="35"/>
      <c r="M30" s="35"/>
      <c r="N30" s="35"/>
      <c r="O30" s="35"/>
      <c r="P30" s="35"/>
      <c r="Q30" s="35"/>
      <c r="T30" s="4"/>
      <c r="U30" s="4"/>
      <c r="V30" s="4"/>
      <c r="W30" s="4"/>
      <c r="X30" s="4"/>
      <c r="Y30" s="16"/>
      <c r="Z30" s="4"/>
    </row>
    <row r="31" spans="1:26" ht="12.75">
      <c r="A31" s="19">
        <v>1</v>
      </c>
      <c r="B31" s="99"/>
      <c r="C31" s="99"/>
      <c r="D31" s="99"/>
      <c r="E31" s="166"/>
      <c r="F31" s="167"/>
      <c r="G31" s="167"/>
      <c r="H31" s="168"/>
      <c r="I31" s="99"/>
      <c r="J31" s="156"/>
      <c r="K31" s="156"/>
      <c r="L31" s="35"/>
      <c r="M31" s="39" t="s">
        <v>60</v>
      </c>
      <c r="N31" s="40"/>
      <c r="O31" s="40"/>
      <c r="P31" s="40"/>
      <c r="Q31" s="43">
        <f>SUM($F$20:$Q$27)</f>
        <v>0</v>
      </c>
      <c r="T31" s="17"/>
      <c r="U31" s="4"/>
      <c r="V31" s="4"/>
      <c r="W31" s="4"/>
      <c r="X31" s="4"/>
      <c r="Y31" s="4"/>
      <c r="Z31" s="4"/>
    </row>
    <row r="32" spans="1:26" ht="12.75">
      <c r="A32" s="19">
        <v>2</v>
      </c>
      <c r="B32" s="99"/>
      <c r="C32" s="99"/>
      <c r="D32" s="99"/>
      <c r="E32" s="166"/>
      <c r="F32" s="167"/>
      <c r="G32" s="167"/>
      <c r="H32" s="168"/>
      <c r="I32" s="99"/>
      <c r="J32" s="156"/>
      <c r="K32" s="156"/>
      <c r="L32" s="35"/>
      <c r="M32" s="35"/>
      <c r="N32" s="35"/>
      <c r="O32" s="35"/>
      <c r="P32" s="35"/>
      <c r="Q32" s="35"/>
      <c r="T32" s="4"/>
      <c r="U32" s="4"/>
      <c r="V32" s="4"/>
      <c r="W32" s="4"/>
      <c r="X32" s="4"/>
      <c r="Y32" s="4"/>
      <c r="Z32" s="4"/>
    </row>
    <row r="33" spans="1:26" ht="12.75">
      <c r="A33" s="19">
        <v>3</v>
      </c>
      <c r="B33" s="99"/>
      <c r="C33" s="99"/>
      <c r="D33" s="99"/>
      <c r="E33" s="166"/>
      <c r="F33" s="167"/>
      <c r="G33" s="167"/>
      <c r="H33" s="168"/>
      <c r="I33" s="99"/>
      <c r="J33" s="156"/>
      <c r="K33" s="156"/>
      <c r="L33" s="35"/>
      <c r="T33" s="4"/>
      <c r="U33" s="4"/>
      <c r="V33" s="4"/>
      <c r="W33" s="4"/>
      <c r="X33" s="4"/>
      <c r="Y33" s="4"/>
      <c r="Z33" s="4"/>
    </row>
    <row r="34" spans="1:26" ht="12.75">
      <c r="A34" s="19">
        <v>4</v>
      </c>
      <c r="B34" s="99"/>
      <c r="C34" s="99"/>
      <c r="D34" s="99"/>
      <c r="E34" s="166"/>
      <c r="F34" s="167"/>
      <c r="G34" s="167"/>
      <c r="H34" s="168"/>
      <c r="I34" s="99"/>
      <c r="J34" s="156"/>
      <c r="K34" s="156"/>
      <c r="L34" s="35"/>
      <c r="T34" s="4"/>
      <c r="U34" s="4"/>
      <c r="V34" s="4"/>
      <c r="W34" s="4"/>
      <c r="X34" s="4"/>
      <c r="Y34" s="4"/>
      <c r="Z34" s="4"/>
    </row>
    <row r="35" spans="1:26" ht="12.75">
      <c r="A35" s="19">
        <v>5</v>
      </c>
      <c r="B35" s="99"/>
      <c r="C35" s="99"/>
      <c r="D35" s="99"/>
      <c r="E35" s="166"/>
      <c r="F35" s="167"/>
      <c r="G35" s="167"/>
      <c r="H35" s="168"/>
      <c r="I35" s="99"/>
      <c r="J35" s="156"/>
      <c r="K35" s="156"/>
      <c r="L35" s="35"/>
      <c r="M35" s="28"/>
      <c r="N35" s="35"/>
      <c r="O35" s="38"/>
      <c r="P35" s="35"/>
      <c r="Q35" s="37"/>
      <c r="T35" s="4"/>
      <c r="U35" s="4"/>
      <c r="V35" s="4"/>
      <c r="W35" s="4"/>
      <c r="X35" s="4"/>
      <c r="Y35" s="4"/>
      <c r="Z35" s="4"/>
    </row>
    <row r="36" spans="1:26" ht="12.75">
      <c r="A36" s="19">
        <v>6</v>
      </c>
      <c r="B36" s="99"/>
      <c r="C36" s="99"/>
      <c r="D36" s="99"/>
      <c r="E36" s="166"/>
      <c r="F36" s="167"/>
      <c r="G36" s="167"/>
      <c r="H36" s="168"/>
      <c r="I36" s="99"/>
      <c r="J36" s="156"/>
      <c r="K36" s="156"/>
      <c r="L36" s="35"/>
      <c r="M36" s="28"/>
      <c r="N36" s="35"/>
      <c r="O36" s="35"/>
      <c r="P36" s="35"/>
      <c r="Q36" s="37"/>
      <c r="T36" s="4"/>
      <c r="U36" s="4"/>
      <c r="V36" s="4"/>
      <c r="W36" s="4"/>
      <c r="X36" s="4"/>
      <c r="Y36" s="4"/>
      <c r="Z36" s="4"/>
    </row>
    <row r="37" spans="1:26" ht="12.75">
      <c r="A37" s="19">
        <v>7</v>
      </c>
      <c r="B37" s="99"/>
      <c r="C37" s="99"/>
      <c r="D37" s="99"/>
      <c r="E37" s="166"/>
      <c r="F37" s="167"/>
      <c r="G37" s="167"/>
      <c r="H37" s="168"/>
      <c r="I37" s="99"/>
      <c r="J37" s="156"/>
      <c r="K37" s="156"/>
      <c r="L37" s="35"/>
      <c r="M37" s="143"/>
      <c r="N37" s="143"/>
      <c r="O37" s="143"/>
      <c r="P37" s="143"/>
      <c r="Q37" s="143"/>
      <c r="T37" s="4"/>
      <c r="U37" s="4"/>
      <c r="V37" s="4"/>
      <c r="W37" s="4"/>
      <c r="X37" s="4"/>
      <c r="Y37" s="4"/>
      <c r="Z37" s="4"/>
    </row>
    <row r="38" spans="1:26" ht="12.75">
      <c r="A38" s="19">
        <v>8</v>
      </c>
      <c r="B38" s="99"/>
      <c r="C38" s="99"/>
      <c r="D38" s="99"/>
      <c r="E38" s="166"/>
      <c r="F38" s="167"/>
      <c r="G38" s="167"/>
      <c r="H38" s="168"/>
      <c r="I38" s="99"/>
      <c r="J38" s="156"/>
      <c r="K38" s="156"/>
      <c r="L38" s="35"/>
      <c r="T38" s="4"/>
      <c r="U38" s="4"/>
      <c r="V38" s="4"/>
      <c r="W38" s="4"/>
      <c r="X38" s="4"/>
      <c r="Y38" s="4"/>
      <c r="Z38" s="4"/>
    </row>
    <row r="39" spans="1:26" ht="12.75">
      <c r="A39" s="19">
        <v>9</v>
      </c>
      <c r="B39" s="99"/>
      <c r="C39" s="99"/>
      <c r="D39" s="99"/>
      <c r="E39" s="166"/>
      <c r="F39" s="167"/>
      <c r="G39" s="167"/>
      <c r="H39" s="168"/>
      <c r="I39" s="99"/>
      <c r="J39" s="156"/>
      <c r="K39" s="156"/>
      <c r="L39" s="35"/>
      <c r="M39" s="39" t="s">
        <v>97</v>
      </c>
      <c r="N39" s="40"/>
      <c r="O39" s="40"/>
      <c r="P39" s="40"/>
      <c r="Q39" s="41">
        <f>$C$26*$Q$31</f>
        <v>0</v>
      </c>
      <c r="T39" s="4"/>
      <c r="U39" s="4"/>
      <c r="V39" s="4"/>
      <c r="W39" s="4"/>
      <c r="X39" s="4"/>
      <c r="Y39" s="4"/>
      <c r="Z39" s="4"/>
    </row>
    <row r="40" spans="2:26" ht="13.5" customHeight="1">
      <c r="B40" s="161" t="s">
        <v>109</v>
      </c>
      <c r="C40" s="161"/>
      <c r="D40" s="161"/>
      <c r="E40" s="161"/>
      <c r="F40" s="161"/>
      <c r="G40" s="161"/>
      <c r="H40" s="162"/>
      <c r="I40" s="162"/>
      <c r="J40" s="98"/>
      <c r="K40" s="98"/>
      <c r="L40" s="98"/>
      <c r="Q40" s="149" t="s">
        <v>175</v>
      </c>
      <c r="T40" s="4"/>
      <c r="U40" s="4"/>
      <c r="V40" s="4"/>
      <c r="W40" s="4"/>
      <c r="X40" s="4"/>
      <c r="Y40" s="4"/>
      <c r="Z40" s="4"/>
    </row>
    <row r="41" spans="1:26" ht="12.75" customHeight="1">
      <c r="A41" s="23" t="s">
        <v>65</v>
      </c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T41" s="4"/>
      <c r="U41" s="4"/>
      <c r="V41" s="4"/>
      <c r="W41" s="4"/>
      <c r="X41" s="4"/>
      <c r="Y41" s="4"/>
      <c r="Z41" s="4"/>
    </row>
    <row r="42" spans="1:17" ht="12.75">
      <c r="A42" s="23" t="s">
        <v>162</v>
      </c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26" ht="12.75">
      <c r="A43" s="23" t="s">
        <v>163</v>
      </c>
      <c r="B43" s="18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T43" s="4"/>
      <c r="U43" s="4"/>
      <c r="V43" s="4"/>
      <c r="W43" s="4"/>
      <c r="X43" s="4"/>
      <c r="Y43" s="4"/>
      <c r="Z43" s="4"/>
    </row>
    <row r="44" spans="1:26" ht="12.75">
      <c r="A44" s="23" t="s">
        <v>102</v>
      </c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T44" s="4"/>
      <c r="U44" s="4"/>
      <c r="V44" s="4"/>
      <c r="W44" s="4"/>
      <c r="X44" s="4"/>
      <c r="Y44" s="4"/>
      <c r="Z44" s="4"/>
    </row>
    <row r="45" spans="1:26" ht="12.75">
      <c r="A45" s="23" t="s">
        <v>165</v>
      </c>
      <c r="I45" s="12"/>
      <c r="J45" s="12"/>
      <c r="K45" s="12"/>
      <c r="L45" s="12"/>
      <c r="M45" s="12"/>
      <c r="N45" s="12"/>
      <c r="T45" s="4"/>
      <c r="U45" s="4"/>
      <c r="V45" s="4"/>
      <c r="W45" s="4"/>
      <c r="X45" s="4"/>
      <c r="Y45" s="4"/>
      <c r="Z45" s="4"/>
    </row>
    <row r="46" spans="9:26" ht="12.75">
      <c r="I46" s="12"/>
      <c r="J46" s="12"/>
      <c r="K46" s="12"/>
      <c r="L46" s="12"/>
      <c r="M46" s="12"/>
      <c r="N46" s="12"/>
      <c r="T46" s="4"/>
      <c r="U46" s="4"/>
      <c r="V46" s="4"/>
      <c r="W46" s="4"/>
      <c r="X46" s="4"/>
      <c r="Y46" s="4"/>
      <c r="Z46" s="4"/>
    </row>
    <row r="47" spans="9:26" ht="12.75">
      <c r="I47" s="12"/>
      <c r="J47" s="12"/>
      <c r="K47" s="12"/>
      <c r="L47" s="12"/>
      <c r="M47" s="12"/>
      <c r="N47" s="12"/>
      <c r="T47" s="4"/>
      <c r="U47" s="4"/>
      <c r="V47" s="4"/>
      <c r="W47" s="4"/>
      <c r="X47" s="4"/>
      <c r="Y47" s="4"/>
      <c r="Z47" s="4"/>
    </row>
    <row r="48" spans="9:26" ht="12.75">
      <c r="I48" s="12"/>
      <c r="J48" s="12"/>
      <c r="K48" s="12"/>
      <c r="L48" s="12"/>
      <c r="M48" s="12"/>
      <c r="N48" s="12"/>
      <c r="T48" s="4"/>
      <c r="U48" s="4"/>
      <c r="V48" s="4"/>
      <c r="W48" s="4"/>
      <c r="X48" s="4"/>
      <c r="Y48" s="4"/>
      <c r="Z48" s="4"/>
    </row>
    <row r="49" spans="8:26" ht="12.75">
      <c r="H49" s="12"/>
      <c r="I49" s="12"/>
      <c r="J49" s="12"/>
      <c r="K49" s="12"/>
      <c r="L49" s="12"/>
      <c r="M49" s="12"/>
      <c r="N49" s="12"/>
      <c r="T49" s="4"/>
      <c r="U49" s="4"/>
      <c r="V49" s="4"/>
      <c r="W49" s="4"/>
      <c r="X49" s="4"/>
      <c r="Y49" s="4"/>
      <c r="Z49" s="4"/>
    </row>
    <row r="50" spans="6:26" ht="12.75">
      <c r="F50" s="12"/>
      <c r="G50" s="12"/>
      <c r="H50" s="12"/>
      <c r="I50" s="12"/>
      <c r="J50" s="12"/>
      <c r="K50" s="12"/>
      <c r="L50" s="12"/>
      <c r="T50" s="4"/>
      <c r="U50" s="4"/>
      <c r="V50" s="4"/>
      <c r="W50" s="4"/>
      <c r="X50" s="4"/>
      <c r="Y50" s="4"/>
      <c r="Z50" s="4"/>
    </row>
    <row r="51" spans="20:26" ht="12.75">
      <c r="T51" s="4"/>
      <c r="U51" s="4"/>
      <c r="V51" s="4"/>
      <c r="W51" s="4"/>
      <c r="X51" s="4"/>
      <c r="Y51" s="4"/>
      <c r="Z51" s="4"/>
    </row>
    <row r="52" spans="20:26" ht="12.75">
      <c r="T52" s="4"/>
      <c r="U52" s="4"/>
      <c r="V52" s="4"/>
      <c r="W52" s="4"/>
      <c r="X52" s="4"/>
      <c r="Y52" s="4"/>
      <c r="Z52" s="4"/>
    </row>
    <row r="53" spans="20:26" ht="12.75">
      <c r="T53" s="4"/>
      <c r="U53" s="4"/>
      <c r="V53" s="4"/>
      <c r="W53" s="4"/>
      <c r="X53" s="4"/>
      <c r="Y53" s="4"/>
      <c r="Z53" s="4"/>
    </row>
    <row r="54" spans="20:26" ht="12.75">
      <c r="T54" s="4"/>
      <c r="U54" s="4"/>
      <c r="V54" s="4"/>
      <c r="W54" s="4"/>
      <c r="X54" s="4"/>
      <c r="Y54" s="4"/>
      <c r="Z54" s="4"/>
    </row>
    <row r="55" spans="20:26" ht="12.75">
      <c r="T55" s="4"/>
      <c r="U55" s="4"/>
      <c r="V55" s="4"/>
      <c r="W55" s="4"/>
      <c r="X55" s="4"/>
      <c r="Y55" s="4"/>
      <c r="Z55" s="4"/>
    </row>
    <row r="56" spans="20:26" ht="12.75">
      <c r="T56" s="4"/>
      <c r="U56" s="4"/>
      <c r="V56" s="4"/>
      <c r="W56" s="4"/>
      <c r="X56" s="4"/>
      <c r="Y56" s="4"/>
      <c r="Z56" s="4"/>
    </row>
    <row r="57" spans="20:26" ht="12.75">
      <c r="T57" s="1"/>
      <c r="U57" s="1"/>
      <c r="V57" s="1"/>
      <c r="W57" s="1"/>
      <c r="X57" s="1"/>
      <c r="Y57" s="1"/>
      <c r="Z57" s="1"/>
    </row>
  </sheetData>
  <mergeCells count="41">
    <mergeCell ref="J39:K39"/>
    <mergeCell ref="B29:K29"/>
    <mergeCell ref="J35:K35"/>
    <mergeCell ref="J36:K36"/>
    <mergeCell ref="J37:K37"/>
    <mergeCell ref="J38:K38"/>
    <mergeCell ref="J31:K31"/>
    <mergeCell ref="J32:K32"/>
    <mergeCell ref="J33:K33"/>
    <mergeCell ref="J34:K34"/>
    <mergeCell ref="B1:Q1"/>
    <mergeCell ref="F3:I3"/>
    <mergeCell ref="K3:M3"/>
    <mergeCell ref="O3:Q3"/>
    <mergeCell ref="B3:D3"/>
    <mergeCell ref="B2:Q2"/>
    <mergeCell ref="M29:Q29"/>
    <mergeCell ref="E30:H30"/>
    <mergeCell ref="E31:H31"/>
    <mergeCell ref="J30:K30"/>
    <mergeCell ref="F18:Q18"/>
    <mergeCell ref="C24:D24"/>
    <mergeCell ref="C26:D26"/>
    <mergeCell ref="C27:D27"/>
    <mergeCell ref="C6:D6"/>
    <mergeCell ref="C21:D21"/>
    <mergeCell ref="C22:D22"/>
    <mergeCell ref="B9:D9"/>
    <mergeCell ref="B16:D16"/>
    <mergeCell ref="B12:D12"/>
    <mergeCell ref="B18:D18"/>
    <mergeCell ref="C20:D20"/>
    <mergeCell ref="B40:I40"/>
    <mergeCell ref="E32:H32"/>
    <mergeCell ref="E33:H33"/>
    <mergeCell ref="E34:H34"/>
    <mergeCell ref="E35:H35"/>
    <mergeCell ref="E36:H36"/>
    <mergeCell ref="E37:H37"/>
    <mergeCell ref="E38:H38"/>
    <mergeCell ref="E39:H39"/>
  </mergeCells>
  <printOptions horizontalCentered="1" verticalCentered="1"/>
  <pageMargins left="0.2" right="0.25" top="0.5" bottom="0.5" header="0.5" footer="0.5"/>
  <pageSetup fitToHeight="1" fitToWidth="1" horizontalDpi="600" verticalDpi="600" orientation="landscape" scale="81" r:id="rId2"/>
  <headerFooter alignWithMargins="0">
    <oddFooter>&amp;RPage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="90" zoomScaleNormal="90" workbookViewId="0" topLeftCell="A13">
      <selection activeCell="I19" sqref="I19"/>
    </sheetView>
  </sheetViews>
  <sheetFormatPr defaultColWidth="9.140625" defaultRowHeight="12.75"/>
  <cols>
    <col min="1" max="1" width="2.421875" style="3" customWidth="1"/>
    <col min="2" max="2" width="43.8515625" style="0" customWidth="1"/>
    <col min="3" max="3" width="9.7109375" style="0" customWidth="1"/>
    <col min="4" max="4" width="12.7109375" style="0" customWidth="1"/>
    <col min="5" max="5" width="8.57421875" style="0" customWidth="1"/>
    <col min="6" max="6" width="21.8515625" style="0" customWidth="1"/>
    <col min="7" max="7" width="16.7109375" style="0" customWidth="1"/>
    <col min="8" max="8" width="17.28125" style="0" customWidth="1"/>
    <col min="9" max="9" width="14.8515625" style="0" customWidth="1"/>
  </cols>
  <sheetData>
    <row r="1" spans="1:9" ht="30" customHeight="1">
      <c r="A1" s="198" t="s">
        <v>116</v>
      </c>
      <c r="B1" s="198"/>
      <c r="C1" s="198"/>
      <c r="D1" s="198"/>
      <c r="E1" s="198"/>
      <c r="F1" s="198"/>
      <c r="G1" s="198"/>
      <c r="H1" s="198"/>
      <c r="I1" s="198"/>
    </row>
    <row r="2" spans="1:9" ht="36" customHeight="1" thickBot="1">
      <c r="A2" s="199" t="str">
        <f>CONCATENATE('1) Title'!J7,'1) Title'!L7)</f>
        <v>Air Quality Proposal Date: </v>
      </c>
      <c r="B2" s="199"/>
      <c r="C2" s="199"/>
      <c r="D2" s="199"/>
      <c r="E2" s="199"/>
      <c r="F2" s="199"/>
      <c r="G2" s="199"/>
      <c r="H2" s="199"/>
      <c r="I2" s="199"/>
    </row>
    <row r="3" spans="1:9" ht="21.75" customHeight="1" thickBot="1">
      <c r="A3" s="69"/>
      <c r="B3" s="70"/>
      <c r="C3" s="70"/>
      <c r="D3" s="70"/>
      <c r="E3" s="70"/>
      <c r="F3" s="70"/>
      <c r="G3" s="70"/>
      <c r="H3" s="71" t="s">
        <v>77</v>
      </c>
      <c r="I3" s="96" t="s">
        <v>71</v>
      </c>
    </row>
    <row r="4" spans="1:9" ht="36.75" customHeight="1">
      <c r="A4" s="200" t="s">
        <v>67</v>
      </c>
      <c r="B4" s="201"/>
      <c r="C4" s="201"/>
      <c r="D4" s="201"/>
      <c r="E4" s="201"/>
      <c r="F4" s="201"/>
      <c r="G4" s="201"/>
      <c r="H4" s="201"/>
      <c r="I4" s="202"/>
    </row>
    <row r="5" spans="1:9" s="19" customFormat="1" ht="33.75" customHeight="1">
      <c r="A5" s="55"/>
      <c r="B5" s="56" t="s">
        <v>44</v>
      </c>
      <c r="C5" s="57" t="s">
        <v>80</v>
      </c>
      <c r="D5" s="58" t="s">
        <v>78</v>
      </c>
      <c r="E5" s="56" t="s">
        <v>79</v>
      </c>
      <c r="F5" s="59" t="s">
        <v>74</v>
      </c>
      <c r="G5" s="60" t="s">
        <v>68</v>
      </c>
      <c r="H5" s="60" t="s">
        <v>75</v>
      </c>
      <c r="I5" s="72" t="s">
        <v>76</v>
      </c>
    </row>
    <row r="6" spans="1:9" ht="30" customHeight="1">
      <c r="A6" s="46">
        <v>1</v>
      </c>
      <c r="B6" s="50"/>
      <c r="C6" s="49"/>
      <c r="D6" s="51"/>
      <c r="E6" s="51"/>
      <c r="F6" s="54"/>
      <c r="G6" s="54" t="b">
        <f>IF(OR($I$3="AIPPFC",$I$3="AIPOTH"),IF('1) Title'!$G$16="x",$F6*0.75,IF('1) Title'!$H$16="x",$F6*0.75,IF('1) Title'!$I$16="x",$F6*0.95,IF('1) Title'!$J$16="x",$F6*0.95)))),"NA")</f>
        <v>0</v>
      </c>
      <c r="H6" s="54">
        <f aca="true" t="shared" si="0" ref="H6:H17">IF($I$3="AIPPFC",F6-G6,IF($I$3="PFC",F6,"NA"))</f>
        <v>0</v>
      </c>
      <c r="I6" s="73" t="str">
        <f aca="true" t="shared" si="1" ref="I6:I17">IF($I$3="AIPOTH",F6-G6,"NA")</f>
        <v>NA</v>
      </c>
    </row>
    <row r="7" spans="1:9" ht="30" customHeight="1">
      <c r="A7" s="46">
        <f>A6+1</f>
        <v>2</v>
      </c>
      <c r="B7" s="50"/>
      <c r="C7" s="49"/>
      <c r="D7" s="51"/>
      <c r="E7" s="51"/>
      <c r="F7" s="54"/>
      <c r="G7" s="54" t="b">
        <f>IF(OR($I$3="AIPPFC",$I$3="AIPOTH"),IF('1) Title'!$G$16="x",$F7*0.75,IF('1) Title'!$H$16="x",$F7*0.75,IF('1) Title'!$I$16="x",$F7*0.95,IF('1) Title'!$J$16="x",$F7*0.95)))),"NA")</f>
        <v>0</v>
      </c>
      <c r="H7" s="54">
        <f t="shared" si="0"/>
        <v>0</v>
      </c>
      <c r="I7" s="73" t="str">
        <f t="shared" si="1"/>
        <v>NA</v>
      </c>
    </row>
    <row r="8" spans="1:9" ht="30" customHeight="1">
      <c r="A8" s="46">
        <f aca="true" t="shared" si="2" ref="A8:A16">A7+1</f>
        <v>3</v>
      </c>
      <c r="B8" s="50"/>
      <c r="C8" s="49"/>
      <c r="D8" s="51"/>
      <c r="E8" s="51"/>
      <c r="F8" s="54"/>
      <c r="G8" s="54" t="b">
        <f>IF(OR($I$3="AIPPFC",$I$3="AIPOTH"),IF('1) Title'!$G$16="x",$F8*0.75,IF('1) Title'!$H$16="x",$F8*0.75,IF('1) Title'!$I$16="x",$F8*0.95,IF('1) Title'!$J$16="x",$F8*0.95)))),"NA")</f>
        <v>0</v>
      </c>
      <c r="H8" s="54">
        <f t="shared" si="0"/>
        <v>0</v>
      </c>
      <c r="I8" s="73" t="str">
        <f t="shared" si="1"/>
        <v>NA</v>
      </c>
    </row>
    <row r="9" spans="1:9" ht="30" customHeight="1">
      <c r="A9" s="46">
        <f t="shared" si="2"/>
        <v>4</v>
      </c>
      <c r="B9" s="50"/>
      <c r="C9" s="49"/>
      <c r="D9" s="51"/>
      <c r="E9" s="51"/>
      <c r="F9" s="54"/>
      <c r="G9" s="54" t="b">
        <f>IF(OR($I$3="AIPPFC",$I$3="AIPOTH"),IF('1) Title'!$G$16="x",$F9*0.75,IF('1) Title'!$H$16="x",$F9*0.75,IF('1) Title'!$I$16="x",$F9*0.95,IF('1) Title'!$J$16="x",$F9*0.95)))),"NA")</f>
        <v>0</v>
      </c>
      <c r="H9" s="54">
        <f t="shared" si="0"/>
        <v>0</v>
      </c>
      <c r="I9" s="73" t="str">
        <f t="shared" si="1"/>
        <v>NA</v>
      </c>
    </row>
    <row r="10" spans="1:9" ht="30" customHeight="1">
      <c r="A10" s="46">
        <f t="shared" si="2"/>
        <v>5</v>
      </c>
      <c r="B10" s="50"/>
      <c r="C10" s="49"/>
      <c r="D10" s="51"/>
      <c r="E10" s="51"/>
      <c r="F10" s="54"/>
      <c r="G10" s="54" t="b">
        <f>IF(OR($I$3="AIPPFC",$I$3="AIPOTH"),IF('1) Title'!$G$16="x",$F10*0.75,IF('1) Title'!$H$16="x",$F10*0.75,IF('1) Title'!$I$16="x",$F10*0.95,IF('1) Title'!$J$16="x",$F10*0.95)))),"NA")</f>
        <v>0</v>
      </c>
      <c r="H10" s="54">
        <f t="shared" si="0"/>
        <v>0</v>
      </c>
      <c r="I10" s="73" t="str">
        <f t="shared" si="1"/>
        <v>NA</v>
      </c>
    </row>
    <row r="11" spans="1:9" ht="30" customHeight="1">
      <c r="A11" s="46">
        <f t="shared" si="2"/>
        <v>6</v>
      </c>
      <c r="B11" s="50"/>
      <c r="C11" s="49"/>
      <c r="D11" s="51"/>
      <c r="E11" s="51"/>
      <c r="F11" s="54"/>
      <c r="G11" s="54" t="b">
        <f>IF(OR($I$3="AIPPFC",$I$3="AIPOTH"),IF('1) Title'!$G$16="x",$F11*0.75,IF('1) Title'!$H$16="x",$F11*0.75,IF('1) Title'!$I$16="x",$F11*0.95,IF('1) Title'!$J$16="x",$F11*0.95)))),"NA")</f>
        <v>0</v>
      </c>
      <c r="H11" s="54">
        <f t="shared" si="0"/>
        <v>0</v>
      </c>
      <c r="I11" s="73" t="str">
        <f t="shared" si="1"/>
        <v>NA</v>
      </c>
    </row>
    <row r="12" spans="1:9" ht="30" customHeight="1">
      <c r="A12" s="46">
        <f t="shared" si="2"/>
        <v>7</v>
      </c>
      <c r="B12" s="50"/>
      <c r="C12" s="49"/>
      <c r="D12" s="51"/>
      <c r="E12" s="51"/>
      <c r="F12" s="54"/>
      <c r="G12" s="54" t="b">
        <f>IF(OR($I$3="AIPPFC",$I$3="AIPOTH"),IF('1) Title'!$G$16="x",$F12*0.75,IF('1) Title'!$H$16="x",$F12*0.75,IF('1) Title'!$I$16="x",$F12*0.95,IF('1) Title'!$J$16="x",$F12*0.95)))),"NA")</f>
        <v>0</v>
      </c>
      <c r="H12" s="54">
        <f t="shared" si="0"/>
        <v>0</v>
      </c>
      <c r="I12" s="73" t="str">
        <f t="shared" si="1"/>
        <v>NA</v>
      </c>
    </row>
    <row r="13" spans="1:9" ht="30" customHeight="1">
      <c r="A13" s="46">
        <f t="shared" si="2"/>
        <v>8</v>
      </c>
      <c r="B13" s="50"/>
      <c r="C13" s="49"/>
      <c r="D13" s="51"/>
      <c r="E13" s="51"/>
      <c r="F13" s="54"/>
      <c r="G13" s="54" t="b">
        <f>IF(OR($I$3="AIPPFC",$I$3="AIPOTH"),IF('1) Title'!$G$16="x",$F13*0.75,IF('1) Title'!$H$16="x",$F13*0.75,IF('1) Title'!$I$16="x",$F13*0.95,IF('1) Title'!$J$16="x",$F13*0.95)))),"NA")</f>
        <v>0</v>
      </c>
      <c r="H13" s="54">
        <f t="shared" si="0"/>
        <v>0</v>
      </c>
      <c r="I13" s="73" t="str">
        <f t="shared" si="1"/>
        <v>NA</v>
      </c>
    </row>
    <row r="14" spans="1:9" ht="30" customHeight="1">
      <c r="A14" s="46">
        <f t="shared" si="2"/>
        <v>9</v>
      </c>
      <c r="B14" s="50"/>
      <c r="C14" s="49"/>
      <c r="D14" s="51"/>
      <c r="E14" s="51"/>
      <c r="F14" s="54"/>
      <c r="G14" s="54" t="b">
        <f>IF(OR($I$3="AIPPFC",$I$3="AIPOTH"),IF('1) Title'!$G$16="x",$F14*0.75,IF('1) Title'!$H$16="x",$F14*0.75,IF('1) Title'!$I$16="x",$F14*0.95,IF('1) Title'!$J$16="x",$F14*0.95)))),"NA")</f>
        <v>0</v>
      </c>
      <c r="H14" s="54">
        <f t="shared" si="0"/>
        <v>0</v>
      </c>
      <c r="I14" s="73" t="str">
        <f t="shared" si="1"/>
        <v>NA</v>
      </c>
    </row>
    <row r="15" spans="1:9" ht="30" customHeight="1">
      <c r="A15" s="46">
        <f t="shared" si="2"/>
        <v>10</v>
      </c>
      <c r="B15" s="50"/>
      <c r="C15" s="49"/>
      <c r="D15" s="51"/>
      <c r="E15" s="51"/>
      <c r="F15" s="54"/>
      <c r="G15" s="54" t="b">
        <f>IF(OR($I$3="AIPPFC",$I$3="AIPOTH"),IF('1) Title'!$G$16="x",$F15*0.75,IF('1) Title'!$H$16="x",$F15*0.75,IF('1) Title'!$I$16="x",$F15*0.95,IF('1) Title'!$J$16="x",$F15*0.95)))),"NA")</f>
        <v>0</v>
      </c>
      <c r="H15" s="54">
        <f t="shared" si="0"/>
        <v>0</v>
      </c>
      <c r="I15" s="73" t="str">
        <f t="shared" si="1"/>
        <v>NA</v>
      </c>
    </row>
    <row r="16" spans="1:9" ht="30" customHeight="1">
      <c r="A16" s="46">
        <f t="shared" si="2"/>
        <v>11</v>
      </c>
      <c r="B16" s="50"/>
      <c r="C16" s="49"/>
      <c r="D16" s="51"/>
      <c r="E16" s="51"/>
      <c r="F16" s="54"/>
      <c r="G16" s="54" t="b">
        <f>IF(OR($I$3="AIPPFC",$I$3="AIPOTH"),IF('1) Title'!$G$16="x",$F16*0.75,IF('1) Title'!$H$16="x",$F16*0.75,IF('1) Title'!$I$16="x",$F16*0.95,IF('1) Title'!$J$16="x",$F16*0.95)))),"NA")</f>
        <v>0</v>
      </c>
      <c r="H16" s="54">
        <f t="shared" si="0"/>
        <v>0</v>
      </c>
      <c r="I16" s="73" t="str">
        <f t="shared" si="1"/>
        <v>NA</v>
      </c>
    </row>
    <row r="17" spans="1:9" ht="30" customHeight="1">
      <c r="A17" s="46">
        <f>A16+1</f>
        <v>12</v>
      </c>
      <c r="B17" s="50"/>
      <c r="C17" s="49"/>
      <c r="D17" s="51"/>
      <c r="E17" s="51"/>
      <c r="F17" s="54"/>
      <c r="G17" s="54" t="b">
        <f>IF(OR($I$3="AIPPFC",$I$3="AIPOTH"),IF('1) Title'!$G$16="x",$F17*0.75,IF('1) Title'!$H$16="x",$F17*0.75,IF('1) Title'!$I$16="x",$F17*0.95,IF('1) Title'!$J$16="x",$F17*0.95)))),"NA")</f>
        <v>0</v>
      </c>
      <c r="H17" s="54">
        <f t="shared" si="0"/>
        <v>0</v>
      </c>
      <c r="I17" s="73" t="str">
        <f t="shared" si="1"/>
        <v>NA</v>
      </c>
    </row>
    <row r="18" spans="1:9" ht="24" customHeight="1" thickBot="1">
      <c r="A18" s="52"/>
      <c r="B18" s="75" t="s">
        <v>41</v>
      </c>
      <c r="C18" s="76"/>
      <c r="D18" s="77"/>
      <c r="E18" s="78"/>
      <c r="F18" s="61">
        <f>SUM(F6:F17)</f>
        <v>0</v>
      </c>
      <c r="G18" s="61">
        <f>SUM(G6:G17)</f>
        <v>0</v>
      </c>
      <c r="H18" s="61">
        <f>SUM(H6:H17)</f>
        <v>0</v>
      </c>
      <c r="I18" s="74">
        <f>SUM(I6:I17)</f>
        <v>0</v>
      </c>
    </row>
    <row r="19" spans="1:9" ht="12.75">
      <c r="A19" s="48" t="s">
        <v>72</v>
      </c>
      <c r="B19" s="48"/>
      <c r="C19" s="48"/>
      <c r="D19" s="48"/>
      <c r="E19" s="48"/>
      <c r="F19" s="48"/>
      <c r="G19" s="48"/>
      <c r="H19" s="48"/>
      <c r="I19" s="149" t="s">
        <v>175</v>
      </c>
    </row>
    <row r="20" spans="2:3" ht="12.75">
      <c r="B20" s="2" t="s">
        <v>71</v>
      </c>
      <c r="C20" s="53" t="s">
        <v>81</v>
      </c>
    </row>
    <row r="21" spans="2:3" ht="12.75">
      <c r="B21" s="2" t="s">
        <v>69</v>
      </c>
      <c r="C21" s="53" t="s">
        <v>82</v>
      </c>
    </row>
    <row r="22" spans="2:3" ht="12.75">
      <c r="B22" s="2" t="s">
        <v>70</v>
      </c>
      <c r="C22" s="53" t="s">
        <v>83</v>
      </c>
    </row>
    <row r="23" spans="1:8" ht="12.75">
      <c r="A23" s="48" t="s">
        <v>73</v>
      </c>
      <c r="B23" s="48"/>
      <c r="C23" s="48"/>
      <c r="D23" s="48"/>
      <c r="E23" s="48"/>
      <c r="F23" s="48"/>
      <c r="G23" s="48"/>
      <c r="H23" s="48"/>
    </row>
  </sheetData>
  <mergeCells count="3">
    <mergeCell ref="A1:I1"/>
    <mergeCell ref="A2:I2"/>
    <mergeCell ref="A4:I4"/>
  </mergeCells>
  <printOptions horizontalCentered="1"/>
  <pageMargins left="0.47" right="0.54" top="0.44" bottom="0.76" header="0.5" footer="0.5"/>
  <pageSetup fitToHeight="1" fitToWidth="1" horizontalDpi="600" verticalDpi="600" orientation="landscape" scale="87" r:id="rId2"/>
  <headerFooter alignWithMargins="0">
    <oddFooter>&amp;RPage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="90" zoomScaleNormal="90" workbookViewId="0" topLeftCell="A1">
      <selection activeCell="F11" sqref="F11"/>
    </sheetView>
  </sheetViews>
  <sheetFormatPr defaultColWidth="9.140625" defaultRowHeight="12.75"/>
  <cols>
    <col min="1" max="1" width="22.7109375" style="19" customWidth="1"/>
    <col min="2" max="2" width="17.00390625" style="19" customWidth="1"/>
    <col min="3" max="3" width="17.28125" style="19" customWidth="1"/>
    <col min="4" max="4" width="16.00390625" style="19" customWidth="1"/>
    <col min="5" max="6" width="17.00390625" style="19" customWidth="1"/>
    <col min="7" max="16384" width="9.140625" style="19" customWidth="1"/>
  </cols>
  <sheetData>
    <row r="1" spans="1:6" ht="36" customHeight="1">
      <c r="A1" s="184" t="s">
        <v>117</v>
      </c>
      <c r="B1" s="203"/>
      <c r="C1" s="203"/>
      <c r="D1" s="203"/>
      <c r="E1" s="203"/>
      <c r="F1" s="203"/>
    </row>
    <row r="2" spans="1:6" ht="12.75">
      <c r="A2" s="186" t="str">
        <f>CONCATENATE('1) Title'!J7,'1) Title'!L7)</f>
        <v>Air Quality Proposal Date: </v>
      </c>
      <c r="B2" s="186"/>
      <c r="C2" s="186"/>
      <c r="D2" s="186"/>
      <c r="E2" s="186"/>
      <c r="F2" s="186"/>
    </row>
    <row r="5" ht="13.5" thickBot="1"/>
    <row r="6" spans="1:6" ht="60" customHeight="1">
      <c r="A6" s="93" t="s">
        <v>84</v>
      </c>
      <c r="B6" s="67" t="s">
        <v>121</v>
      </c>
      <c r="C6" s="67" t="s">
        <v>122</v>
      </c>
      <c r="D6" s="67" t="s">
        <v>123</v>
      </c>
      <c r="E6" s="127" t="s">
        <v>124</v>
      </c>
      <c r="F6" s="128" t="s">
        <v>125</v>
      </c>
    </row>
    <row r="7" spans="1:6" ht="22.5" customHeight="1">
      <c r="A7" s="94" t="s">
        <v>85</v>
      </c>
      <c r="B7" s="80">
        <f>'2) AIP Vehicle ID'!Q35</f>
        <v>0</v>
      </c>
      <c r="C7" s="80">
        <f>'2) AIP Vehicle ID'!Q36+'3) PFC Vehicle ID'!Q39</f>
        <v>0</v>
      </c>
      <c r="D7" s="80">
        <f>'2) AIP Vehicle ID'!Q37</f>
        <v>0</v>
      </c>
      <c r="E7" s="151">
        <f>0</f>
        <v>0</v>
      </c>
      <c r="F7" s="129">
        <f>SUM(B7:E7)</f>
        <v>0</v>
      </c>
    </row>
    <row r="8" spans="1:6" ht="22.5" customHeight="1">
      <c r="A8" s="94" t="s">
        <v>86</v>
      </c>
      <c r="B8" s="80">
        <f>'4) Infrastructure'!G18</f>
        <v>0</v>
      </c>
      <c r="C8" s="80">
        <f>'4) Infrastructure'!H18</f>
        <v>0</v>
      </c>
      <c r="D8" s="80">
        <f>'4) Infrastructure'!I18</f>
        <v>0</v>
      </c>
      <c r="E8" s="151">
        <f>0</f>
        <v>0</v>
      </c>
      <c r="F8" s="129">
        <f>SUM(B8:E8)</f>
        <v>0</v>
      </c>
    </row>
    <row r="9" spans="1:6" ht="22.5" customHeight="1">
      <c r="A9" s="150" t="s">
        <v>170</v>
      </c>
      <c r="B9" s="151">
        <f>0</f>
        <v>0</v>
      </c>
      <c r="C9" s="151">
        <f>0</f>
        <v>0</v>
      </c>
      <c r="D9" s="151">
        <f>0</f>
        <v>0</v>
      </c>
      <c r="E9" s="151">
        <f>0</f>
        <v>0</v>
      </c>
      <c r="F9" s="129">
        <f>SUM(B9:E9)</f>
        <v>0</v>
      </c>
    </row>
    <row r="10" spans="1:6" ht="22.5" customHeight="1" thickBot="1">
      <c r="A10" s="95" t="s">
        <v>45</v>
      </c>
      <c r="B10" s="83">
        <f>SUM(B7:B9)</f>
        <v>0</v>
      </c>
      <c r="C10" s="83">
        <f>SUM(C7:C9)</f>
        <v>0</v>
      </c>
      <c r="D10" s="83">
        <f>SUM(D7:D9)</f>
        <v>0</v>
      </c>
      <c r="E10" s="83">
        <f>SUM(E7:E9)</f>
        <v>0</v>
      </c>
      <c r="F10" s="130">
        <f>SUM(B10:E10)</f>
        <v>0</v>
      </c>
    </row>
    <row r="11" spans="1:6" ht="12.75">
      <c r="A11" s="19" t="s">
        <v>168</v>
      </c>
      <c r="F11" s="149" t="s">
        <v>175</v>
      </c>
    </row>
    <row r="12" ht="12.75">
      <c r="A12" s="19" t="s">
        <v>169</v>
      </c>
    </row>
    <row r="17" ht="12.75">
      <c r="D17" s="22"/>
    </row>
    <row r="18" ht="12.75">
      <c r="D18" s="22"/>
    </row>
    <row r="19" ht="12.75">
      <c r="D19" s="22"/>
    </row>
  </sheetData>
  <mergeCells count="2">
    <mergeCell ref="A1:F1"/>
    <mergeCell ref="A2:F2"/>
  </mergeCells>
  <printOptions horizontalCentered="1"/>
  <pageMargins left="0.75" right="0.75" top="1" bottom="1" header="0.5" footer="0.5"/>
  <pageSetup fitToHeight="1" fitToWidth="1" horizontalDpi="600" verticalDpi="600" orientation="landscape" r:id="rId2"/>
  <headerFooter alignWithMargins="0">
    <oddFooter>&amp;RPage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="90" zoomScaleNormal="90" workbookViewId="0" topLeftCell="A1">
      <selection activeCell="F13" sqref="F13"/>
    </sheetView>
  </sheetViews>
  <sheetFormatPr defaultColWidth="9.140625" defaultRowHeight="12.75"/>
  <cols>
    <col min="1" max="1" width="19.28125" style="19" customWidth="1"/>
    <col min="2" max="2" width="18.57421875" style="19" customWidth="1"/>
    <col min="3" max="3" width="19.421875" style="19" customWidth="1"/>
    <col min="4" max="4" width="18.7109375" style="19" customWidth="1"/>
    <col min="5" max="6" width="17.00390625" style="19" customWidth="1"/>
    <col min="7" max="16384" width="9.140625" style="19" customWidth="1"/>
  </cols>
  <sheetData>
    <row r="1" spans="1:6" ht="36" customHeight="1">
      <c r="A1" s="184" t="s">
        <v>118</v>
      </c>
      <c r="B1" s="203"/>
      <c r="C1" s="203"/>
      <c r="D1" s="203"/>
      <c r="E1" s="203"/>
      <c r="F1" s="203"/>
    </row>
    <row r="2" spans="1:6" ht="12.75">
      <c r="A2" s="186" t="str">
        <f>CONCATENATE('1) Title'!J7,'1) Title'!L7)</f>
        <v>Air Quality Proposal Date: </v>
      </c>
      <c r="B2" s="186"/>
      <c r="C2" s="186"/>
      <c r="D2" s="186"/>
      <c r="E2" s="186"/>
      <c r="F2" s="186"/>
    </row>
    <row r="4" ht="13.5" thickBot="1"/>
    <row r="5" spans="2:4" ht="71.25" customHeight="1">
      <c r="B5" s="81" t="s">
        <v>42</v>
      </c>
      <c r="C5" s="67" t="s">
        <v>128</v>
      </c>
      <c r="D5" s="68" t="s">
        <v>103</v>
      </c>
    </row>
    <row r="6" spans="2:4" ht="26.25" customHeight="1">
      <c r="B6" s="82" t="s">
        <v>37</v>
      </c>
      <c r="C6" s="20"/>
      <c r="D6" s="87" t="e">
        <f>'5) Funding Summary'!$F$10/C6</f>
        <v>#DIV/0!</v>
      </c>
    </row>
    <row r="7" spans="2:4" ht="26.25" customHeight="1">
      <c r="B7" s="82" t="s">
        <v>38</v>
      </c>
      <c r="C7" s="20"/>
      <c r="D7" s="87" t="e">
        <f>'5) Funding Summary'!$F$10/C7</f>
        <v>#DIV/0!</v>
      </c>
    </row>
    <row r="8" spans="2:4" ht="26.25" customHeight="1">
      <c r="B8" s="84" t="s">
        <v>43</v>
      </c>
      <c r="C8" s="20"/>
      <c r="D8" s="87" t="e">
        <f>'5) Funding Summary'!$F$10/C8</f>
        <v>#DIV/0!</v>
      </c>
    </row>
    <row r="9" spans="2:4" ht="26.25" customHeight="1">
      <c r="B9" s="82" t="s">
        <v>39</v>
      </c>
      <c r="C9" s="20"/>
      <c r="D9" s="87" t="e">
        <f>'5) Funding Summary'!$F$10/C9</f>
        <v>#DIV/0!</v>
      </c>
    </row>
    <row r="10" spans="2:4" ht="26.25" customHeight="1">
      <c r="B10" s="82" t="s">
        <v>93</v>
      </c>
      <c r="C10" s="20"/>
      <c r="D10" s="87" t="e">
        <f>'5) Funding Summary'!$F$10/C10</f>
        <v>#DIV/0!</v>
      </c>
    </row>
    <row r="11" spans="2:4" ht="26.25" customHeight="1">
      <c r="B11" s="82" t="s">
        <v>174</v>
      </c>
      <c r="C11" s="152"/>
      <c r="D11" s="87" t="e">
        <f>'5) Funding Summary'!$F$10/C11</f>
        <v>#DIV/0!</v>
      </c>
    </row>
    <row r="12" spans="2:6" ht="26.25" customHeight="1" thickBot="1">
      <c r="B12" s="85" t="s">
        <v>94</v>
      </c>
      <c r="C12" s="21"/>
      <c r="D12" s="88" t="e">
        <f>'5) Funding Summary'!$F$10/C12</f>
        <v>#DIV/0!</v>
      </c>
      <c r="F12" s="149" t="s">
        <v>176</v>
      </c>
    </row>
    <row r="13" spans="1:3" ht="12.75">
      <c r="A13" s="47"/>
      <c r="B13" s="47"/>
      <c r="C13" s="47"/>
    </row>
  </sheetData>
  <mergeCells count="2">
    <mergeCell ref="A1:F1"/>
    <mergeCell ref="A2:F2"/>
  </mergeCells>
  <printOptions horizontalCentered="1"/>
  <pageMargins left="0.75" right="0.75" top="1" bottom="1" header="0.5" footer="0.5"/>
  <pageSetup fitToHeight="1" fitToWidth="1" horizontalDpi="600" verticalDpi="600" orientation="landscape" r:id="rId2"/>
  <headerFooter alignWithMargins="0">
    <oddFooter>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VALE Program Application Forms</dc:title>
  <dc:subject>Version 2.1</dc:subject>
  <dc:creator>Jake Plante &amp; Ralph Iovinelli</dc:creator>
  <cp:keywords/>
  <dc:description>Released 09-30-04 (VALE start date) 
v2.1 released 12-08-05</dc:description>
  <cp:lastModifiedBy>Airports Divison</cp:lastModifiedBy>
  <cp:lastPrinted>2004-10-05T19:56:13Z</cp:lastPrinted>
  <dcterms:created xsi:type="dcterms:W3CDTF">2001-10-23T20:52:35Z</dcterms:created>
  <dcterms:modified xsi:type="dcterms:W3CDTF">2008-09-23T19:22:05Z</dcterms:modified>
  <cp:category/>
  <cp:version/>
  <cp:contentType/>
  <cp:contentStatus/>
</cp:coreProperties>
</file>