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0005" windowHeight="8940" tabRatio="864" activeTab="0"/>
  </bookViews>
  <sheets>
    <sheet name="Summary" sheetId="1" r:id="rId1"/>
    <sheet name="Grant Award Summary" sheetId="2" r:id="rId2"/>
    <sheet name="Mandatory" sheetId="3" r:id="rId3"/>
    <sheet name="Matching" sheetId="4" r:id="rId4"/>
    <sheet name="Matching State Share" sheetId="5" r:id="rId5"/>
    <sheet name="Discretionary" sheetId="6" r:id="rId6"/>
    <sheet name="MOE" sheetId="7" r:id="rId7"/>
    <sheet name="MOE Summary" sheetId="8" r:id="rId8"/>
  </sheets>
  <definedNames>
    <definedName name="footnote1" localSheetId="3">'Matching'!$A$65</definedName>
    <definedName name="_xlnm.Print_Area" localSheetId="5">'Discretionary'!$A$1:$N$63</definedName>
    <definedName name="_xlnm.Print_Area" localSheetId="1">'Grant Award Summary'!$A$1:$J$66</definedName>
    <definedName name="_xlnm.Print_Area" localSheetId="2">'Mandatory'!$A$1:$J$63</definedName>
    <definedName name="_xlnm.Print_Area" localSheetId="3">'Matching'!$A$1:$J$65</definedName>
    <definedName name="_xlnm.Print_Area" localSheetId="4">'Matching State Share'!$A$1:$K$66</definedName>
    <definedName name="_xlnm.Print_Area" localSheetId="6">'MOE'!$A$1:$H$63</definedName>
    <definedName name="_xlnm.Print_Area" localSheetId="7">'MOE Summary'!$A$1:$I$66</definedName>
    <definedName name="_xlnm.Print_Area" localSheetId="0">'Summary'!$A$1:$K$29</definedName>
  </definedNames>
  <calcPr fullCalcOnLoad="1"/>
</workbook>
</file>

<file path=xl/sharedStrings.xml><?xml version="1.0" encoding="utf-8"?>
<sst xmlns="http://schemas.openxmlformats.org/spreadsheetml/2006/main" count="628" uniqueCount="132">
  <si>
    <t>Mandatory</t>
  </si>
  <si>
    <t>Discretionary</t>
  </si>
  <si>
    <t>Total</t>
  </si>
  <si>
    <t>STATE</t>
  </si>
  <si>
    <t>Admin</t>
  </si>
  <si>
    <t>Quality Activities</t>
  </si>
  <si>
    <t>Direct Services</t>
  </si>
  <si>
    <t>N-Dir Svcs Systems</t>
  </si>
  <si>
    <t>N-Dir Svcs Cert Prog Elig/Det</t>
  </si>
  <si>
    <t>N-Dir Svcs All Other</t>
  </si>
  <si>
    <t>Total Expenditures</t>
  </si>
  <si>
    <t>Alabama</t>
  </si>
  <si>
    <t>Alaska</t>
  </si>
  <si>
    <t>American Samoa</t>
  </si>
  <si>
    <t>Arizona</t>
  </si>
  <si>
    <t>Arkansas</t>
  </si>
  <si>
    <t>California</t>
  </si>
  <si>
    <t>Colorado</t>
  </si>
  <si>
    <t>Delaware</t>
  </si>
  <si>
    <t>Florida</t>
  </si>
  <si>
    <t>Georgia</t>
  </si>
  <si>
    <t>Guam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</si>
  <si>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</si>
  <si>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</si>
  <si>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</si>
  <si>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</si>
  <si>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</si>
  <si>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</si>
  <si>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</si>
  <si>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</si>
  <si>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</si>
  <si>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</si>
  <si>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</si>
  <si>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</si>
  <si>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</si>
  <si>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</si>
  <si>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</si>
  <si>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</si>
  <si>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</si>
  <si>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</si>
  <si>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</si>
  <si>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</si>
  <si>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</si>
  <si>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</si>
  <si>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</si>
  <si>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</si>
  <si>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</si>
  <si>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</si>
  <si>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</si>
  <si>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</si>
  <si>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</si>
  <si>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</si>
  <si>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Vermont</t>
  </si>
  <si>
    <t>Virginia</t>
  </si>
  <si>
    <t>Washington</t>
  </si>
  <si>
    <t>West Virginia</t>
  </si>
  <si>
    <t>Wisconsin</t>
  </si>
  <si>
    <t>Wyoming</t>
  </si>
  <si>
    <t>MOE</t>
  </si>
  <si>
    <t>Direct Svcs</t>
  </si>
  <si>
    <t>N-Dir Svcs All Others</t>
  </si>
  <si>
    <t>Matching</t>
  </si>
  <si>
    <t>Subtotal</t>
  </si>
  <si>
    <t>Federal Share</t>
  </si>
  <si>
    <t>State Share</t>
  </si>
  <si>
    <t>Unliquidated Obligations</t>
  </si>
  <si>
    <t>Unobligated Funds</t>
  </si>
  <si>
    <t>2006 CCDF Mandatory</t>
  </si>
  <si>
    <t xml:space="preserve">2006 CCDF Matching </t>
  </si>
  <si>
    <t>2006 CCDF Discretionary</t>
  </si>
  <si>
    <t>Federal Funds Awarded (A)</t>
  </si>
  <si>
    <t>Federal Funds Awarded (C)</t>
  </si>
  <si>
    <t>Total Discretionary Funds Available C+D=(E)</t>
  </si>
  <si>
    <t>Unobligated Balance</t>
  </si>
  <si>
    <t>State Share of Expenditures</t>
  </si>
  <si>
    <t>State</t>
  </si>
  <si>
    <t>Total Federal And State Expenditures</t>
  </si>
  <si>
    <t>FMAP</t>
  </si>
  <si>
    <t>Reported Federal Share</t>
  </si>
  <si>
    <t>Regular</t>
  </si>
  <si>
    <t>Private</t>
  </si>
  <si>
    <t>Pre-K</t>
  </si>
  <si>
    <t xml:space="preserve">Total </t>
  </si>
  <si>
    <t>Unobligated Balances</t>
  </si>
  <si>
    <t>N-Dir Svcs System</t>
  </si>
  <si>
    <t>Private Donated</t>
  </si>
  <si>
    <t>MOE Requirement</t>
  </si>
  <si>
    <t>Difference</t>
  </si>
  <si>
    <t>Connecticut</t>
  </si>
  <si>
    <t>Idaho</t>
  </si>
  <si>
    <t>Hawaii</t>
  </si>
  <si>
    <t>Massachusetts</t>
  </si>
  <si>
    <t>Texas</t>
  </si>
  <si>
    <t>Utah</t>
  </si>
  <si>
    <t>Virgin Islands</t>
  </si>
  <si>
    <t xml:space="preserve"> </t>
  </si>
  <si>
    <t>-</t>
  </si>
  <si>
    <t>FISCAL YEAR 2006 CHILD CARE DEVELOPMENT FUND (CCDF)</t>
  </si>
  <si>
    <t>Table 1b - SUMMARY OF EXPENDITURES BY CATEGORICAL ITEMS</t>
  </si>
  <si>
    <t>Quarter End Date:  9/30/2006</t>
  </si>
  <si>
    <t>N/A</t>
  </si>
  <si>
    <t>Targeted Funds Infant and Toddler</t>
  </si>
  <si>
    <t>Targeted Funds Quality Activities</t>
  </si>
  <si>
    <t>Targeted Funds School Age R &amp; R</t>
  </si>
  <si>
    <t>Table 2b - GRANT AWARD SUMMARY</t>
  </si>
  <si>
    <t>TANF Transfer
(D)</t>
  </si>
  <si>
    <t>Federal Funds Awarded (B) 1/</t>
  </si>
  <si>
    <t>1/ Includes $2,624,222 of FY 2005 funds reallotted in FY 2006.</t>
  </si>
  <si>
    <t>Table 3b - MANDATORY CATEGORICAL SUMMARY</t>
  </si>
  <si>
    <t xml:space="preserve">Table 4b - MATCHING CATEGORICAL SUMMARY  </t>
  </si>
  <si>
    <t>Quarter End Date: 9/30/2006</t>
  </si>
  <si>
    <t>Direct
 Services</t>
  </si>
  <si>
    <t>FISCAL YEAR 2006  CHILD CARE DEVELOPMENT FUND (CCDF)</t>
  </si>
  <si>
    <t>Louisiana 1/</t>
  </si>
  <si>
    <t>1/ Louisiana, Mississippi and Texas received waivers under P.L. 109-148 related to State Matching requirements for obtaining Federal CCDF Matching Funds for FY2006</t>
  </si>
  <si>
    <t>Mississippi 1/</t>
  </si>
  <si>
    <t>Texas 1/</t>
  </si>
  <si>
    <t>Reported
 State Share</t>
  </si>
  <si>
    <t xml:space="preserve">State </t>
  </si>
  <si>
    <t xml:space="preserve">Table 6b - DISCRETIONARY CATEGORICAL SUMMARY </t>
  </si>
  <si>
    <t>Table 7b - MAINTENANCE OF EFFORT (MOE) CATEGORICAL SUMMARY</t>
  </si>
  <si>
    <t>Table 8b - MAINTENANCE OF EFFORT (MOE) SUMMARY</t>
  </si>
  <si>
    <t>Unobligated Balance 1/</t>
  </si>
  <si>
    <t>Targeted Funds School Age 
R &amp; R</t>
  </si>
  <si>
    <t>Excess State MOE</t>
  </si>
  <si>
    <t>District of Columbia</t>
  </si>
  <si>
    <t>1/ The unobligated balance was reallotted to other States in FY 2007.</t>
  </si>
  <si>
    <t>Excess State Match</t>
  </si>
  <si>
    <t>Match Requirement</t>
  </si>
  <si>
    <t xml:space="preserve">Northern Marianas </t>
  </si>
  <si>
    <t>Northern Marianas</t>
  </si>
  <si>
    <t>Table 5b - MATCHING STATE SHARE SUMMARY 1/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</si>
</sst>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  <numFmt numFmtId="170" formatCode="_(* #,##0_);_(* \(#,##0\);_(* &quot;-&quot;??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.25"/>
      <color indexed="8"/>
      <name val="Arial"/>
      <family val="2"/>
    </font>
    <font>
      <b/>
      <u val="single"/>
      <sz val="10"/>
      <name val="Arial"/>
      <family val="2"/>
    </font>
    <font>
      <i/>
      <sz val="10"/>
      <color indexed="17"/>
      <name val="Arial"/>
      <family val="2"/>
    </font>
    <font>
      <sz val="8.5"/>
      <name val="Arial"/>
      <family val="2"/>
    </font>
    <font>
      <b/>
      <u val="single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 readingOrder="1"/>
    </xf>
    <xf numFmtId="0" fontId="0" fillId="0" borderId="0" xfId="0" applyFont="1" applyAlignment="1">
      <alignment wrapText="1"/>
    </xf>
    <xf numFmtId="6" fontId="6" fillId="0" borderId="0" xfId="0" applyNumberFormat="1" applyFont="1" applyFill="1" applyAlignment="1">
      <alignment horizontal="right" wrapText="1" readingOrder="1"/>
    </xf>
    <xf numFmtId="0" fontId="6" fillId="0" borderId="0" xfId="0" applyFont="1" applyAlignment="1">
      <alignment horizontal="left" readingOrder="1"/>
    </xf>
    <xf numFmtId="0" fontId="3" fillId="0" borderId="0" xfId="0" applyFont="1" applyAlignment="1">
      <alignment horizontal="left" readingOrder="1"/>
    </xf>
    <xf numFmtId="6" fontId="3" fillId="0" borderId="0" xfId="0" applyNumberFormat="1" applyFont="1" applyAlignment="1">
      <alignment horizontal="right"/>
    </xf>
    <xf numFmtId="6" fontId="0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6" fillId="0" borderId="0" xfId="0" applyFont="1" applyBorder="1" applyAlignment="1">
      <alignment horizontal="left" readingOrder="1"/>
    </xf>
    <xf numFmtId="6" fontId="6" fillId="0" borderId="0" xfId="0" applyNumberFormat="1" applyFont="1" applyFill="1" applyBorder="1" applyAlignment="1">
      <alignment horizontal="right" wrapText="1" readingOrder="1"/>
    </xf>
    <xf numFmtId="0" fontId="6" fillId="0" borderId="0" xfId="0" applyFont="1" applyAlignment="1">
      <alignment horizontal="left" wrapText="1" readingOrder="1"/>
    </xf>
    <xf numFmtId="6" fontId="6" fillId="0" borderId="0" xfId="0" applyNumberFormat="1" applyFont="1" applyAlignment="1">
      <alignment horizontal="right" wrapText="1" readingOrder="1"/>
    </xf>
    <xf numFmtId="6" fontId="3" fillId="0" borderId="0" xfId="0" applyNumberFormat="1" applyFont="1" applyAlignment="1">
      <alignment horizontal="right" wrapText="1" readingOrder="1"/>
    </xf>
    <xf numFmtId="6" fontId="3" fillId="0" borderId="0" xfId="0" applyNumberFormat="1" applyFont="1" applyAlignment="1">
      <alignment horizontal="right" wrapText="1"/>
    </xf>
    <xf numFmtId="0" fontId="6" fillId="0" borderId="0" xfId="0" applyFont="1" applyBorder="1" applyAlignment="1">
      <alignment horizontal="left" wrapText="1" readingOrder="1"/>
    </xf>
    <xf numFmtId="6" fontId="6" fillId="0" borderId="0" xfId="0" applyNumberFormat="1" applyFont="1" applyBorder="1" applyAlignment="1">
      <alignment horizontal="right" wrapText="1" readingOrder="1"/>
    </xf>
    <xf numFmtId="0" fontId="0" fillId="0" borderId="0" xfId="0" applyNumberFormat="1" applyFont="1" applyFill="1" applyBorder="1" applyAlignment="1" applyProtection="1">
      <alignment horizontal="centerContinuous"/>
      <protection/>
    </xf>
    <xf numFmtId="0" fontId="3" fillId="0" borderId="0" xfId="0" applyFont="1" applyAlignment="1">
      <alignment horizontal="centerContinuous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horizontal="left" wrapText="1"/>
    </xf>
    <xf numFmtId="6" fontId="6" fillId="0" borderId="0" xfId="0" applyNumberFormat="1" applyFont="1" applyAlignment="1">
      <alignment horizontal="right" readingOrder="1"/>
    </xf>
    <xf numFmtId="6" fontId="3" fillId="0" borderId="0" xfId="0" applyNumberFormat="1" applyFont="1" applyAlignment="1">
      <alignment horizontal="right" readingOrder="1"/>
    </xf>
    <xf numFmtId="0" fontId="3" fillId="0" borderId="1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0" fillId="0" borderId="0" xfId="0" applyFont="1" applyAlignment="1">
      <alignment vertical="center" wrapText="1"/>
    </xf>
    <xf numFmtId="3" fontId="8" fillId="0" borderId="3" xfId="0" applyFont="1" applyBorder="1" applyAlignment="1">
      <alignment horizontal="right" vertical="center"/>
    </xf>
    <xf numFmtId="0" fontId="0" fillId="0" borderId="4" xfId="0" applyFont="1" applyFill="1" applyBorder="1" applyAlignment="1">
      <alignment vertical="center" wrapText="1"/>
    </xf>
    <xf numFmtId="6" fontId="6" fillId="0" borderId="0" xfId="0" applyNumberFormat="1" applyFont="1" applyBorder="1" applyAlignment="1">
      <alignment horizontal="right" readingOrder="1"/>
    </xf>
    <xf numFmtId="3" fontId="8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 wrapText="1" readingOrder="1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 readingOrder="1"/>
    </xf>
    <xf numFmtId="0" fontId="9" fillId="2" borderId="0" xfId="0" applyFont="1" applyFill="1" applyAlignment="1">
      <alignment horizontal="center" vertical="center" wrapText="1"/>
    </xf>
    <xf numFmtId="6" fontId="6" fillId="2" borderId="0" xfId="0" applyNumberFormat="1" applyFont="1" applyFill="1" applyAlignment="1">
      <alignment horizontal="right" wrapText="1"/>
    </xf>
    <xf numFmtId="6" fontId="6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6" fontId="6" fillId="0" borderId="0" xfId="0" applyNumberFormat="1" applyFont="1" applyFill="1" applyAlignment="1">
      <alignment horizontal="right" wrapText="1"/>
    </xf>
    <xf numFmtId="6" fontId="3" fillId="0" borderId="0" xfId="0" applyNumberFormat="1" applyFont="1" applyFill="1" applyAlignment="1">
      <alignment horizontal="right" wrapText="1"/>
    </xf>
    <xf numFmtId="170" fontId="4" fillId="0" borderId="0" xfId="15" applyNumberFormat="1" applyFont="1" applyAlignment="1">
      <alignment horizontal="center"/>
    </xf>
    <xf numFmtId="3" fontId="0" fillId="0" borderId="0" xfId="0" applyNumberFormat="1" applyFont="1" applyAlignment="1">
      <alignment wrapText="1"/>
    </xf>
    <xf numFmtId="0" fontId="0" fillId="0" borderId="0" xfId="0" applyFont="1" applyFill="1" applyAlignment="1">
      <alignment/>
    </xf>
    <xf numFmtId="170" fontId="4" fillId="0" borderId="0" xfId="15" applyNumberFormat="1" applyFont="1" applyFill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left" wrapText="1" readingOrder="1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/>
    </xf>
    <xf numFmtId="169" fontId="3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2" borderId="0" xfId="0" applyFont="1" applyFill="1" applyAlignment="1">
      <alignment horizontal="left"/>
    </xf>
    <xf numFmtId="169" fontId="6" fillId="0" borderId="0" xfId="0" applyNumberFormat="1" applyFont="1" applyAlignment="1">
      <alignment horizontal="right" readingOrder="1"/>
    </xf>
    <xf numFmtId="4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169" fontId="3" fillId="0" borderId="0" xfId="0" applyNumberFormat="1" applyFont="1" applyAlignment="1">
      <alignment horizontal="right" readingOrder="1"/>
    </xf>
    <xf numFmtId="169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6" fillId="0" borderId="0" xfId="0" applyNumberFormat="1" applyFont="1" applyBorder="1" applyAlignment="1">
      <alignment horizontal="right" readingOrder="1"/>
    </xf>
    <xf numFmtId="4" fontId="6" fillId="2" borderId="0" xfId="0" applyNumberFormat="1" applyFont="1" applyFill="1" applyBorder="1" applyAlignment="1">
      <alignment horizontal="right" readingOrder="1"/>
    </xf>
    <xf numFmtId="4" fontId="6" fillId="0" borderId="0" xfId="0" applyNumberFormat="1" applyFont="1" applyFill="1" applyBorder="1" applyAlignment="1">
      <alignment horizontal="right" readingOrder="1"/>
    </xf>
    <xf numFmtId="4" fontId="3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left" readingOrder="1"/>
    </xf>
    <xf numFmtId="169" fontId="10" fillId="0" borderId="0" xfId="0" applyNumberFormat="1" applyFont="1" applyAlignment="1">
      <alignment/>
    </xf>
    <xf numFmtId="169" fontId="10" fillId="0" borderId="0" xfId="0" applyNumberFormat="1" applyFont="1" applyAlignment="1">
      <alignment horizontal="right" vertical="center"/>
    </xf>
    <xf numFmtId="169" fontId="10" fillId="0" borderId="0" xfId="0" applyNumberFormat="1" applyFont="1" applyFill="1" applyAlignment="1">
      <alignment horizontal="right" vertical="center"/>
    </xf>
    <xf numFmtId="169" fontId="3" fillId="0" borderId="0" xfId="0" applyNumberFormat="1" applyFont="1" applyAlignment="1">
      <alignment horizontal="center" vertical="center" wrapText="1" readingOrder="1"/>
    </xf>
    <xf numFmtId="0" fontId="0" fillId="0" borderId="0" xfId="0" applyFont="1" applyAlignment="1">
      <alignment horizontal="center" vertical="center" wrapText="1"/>
    </xf>
    <xf numFmtId="6" fontId="6" fillId="2" borderId="0" xfId="0" applyNumberFormat="1" applyFont="1" applyFill="1" applyAlignment="1">
      <alignment horizontal="right"/>
    </xf>
    <xf numFmtId="6" fontId="6" fillId="2" borderId="0" xfId="0" applyNumberFormat="1" applyFont="1" applyFill="1" applyBorder="1" applyAlignment="1">
      <alignment horizontal="right" readingOrder="1"/>
    </xf>
    <xf numFmtId="169" fontId="6" fillId="0" borderId="0" xfId="0" applyNumberFormat="1" applyFont="1" applyFill="1" applyBorder="1" applyAlignment="1">
      <alignment horizontal="right" readingOrder="1"/>
    </xf>
    <xf numFmtId="4" fontId="6" fillId="2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 readingOrder="1"/>
    </xf>
    <xf numFmtId="6" fontId="6" fillId="0" borderId="0" xfId="0" applyNumberFormat="1" applyFont="1" applyFill="1" applyAlignment="1">
      <alignment horizontal="right" readingOrder="1"/>
    </xf>
    <xf numFmtId="0" fontId="3" fillId="0" borderId="0" xfId="0" applyFont="1" applyFill="1" applyAlignment="1">
      <alignment horizontal="center" vertical="center" readingOrder="1"/>
    </xf>
    <xf numFmtId="0" fontId="11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Alignment="1">
      <alignment horizontal="centerContinuous"/>
    </xf>
    <xf numFmtId="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center" vertical="center" wrapText="1" readingOrder="1"/>
    </xf>
    <xf numFmtId="2" fontId="6" fillId="0" borderId="0" xfId="0" applyNumberFormat="1" applyFont="1" applyAlignment="1">
      <alignment horizontal="right" readingOrder="1"/>
    </xf>
    <xf numFmtId="2" fontId="6" fillId="0" borderId="0" xfId="0" applyNumberFormat="1" applyFont="1" applyFill="1" applyBorder="1" applyAlignment="1">
      <alignment horizontal="right" readingOrder="1"/>
    </xf>
    <xf numFmtId="2" fontId="6" fillId="0" borderId="0" xfId="0" applyNumberFormat="1" applyFont="1" applyBorder="1" applyAlignment="1">
      <alignment horizontal="right" readingOrder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10" fillId="0" borderId="0" xfId="0" applyNumberFormat="1" applyFont="1" applyFill="1" applyBorder="1" applyAlignment="1" applyProtection="1">
      <alignment/>
      <protection/>
    </xf>
    <xf numFmtId="0" fontId="3" fillId="2" borderId="0" xfId="0" applyFont="1" applyFill="1" applyAlignment="1">
      <alignment horizontal="center" vertical="center" readingOrder="1"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169" fontId="6" fillId="0" borderId="0" xfId="0" applyNumberFormat="1" applyFont="1" applyFill="1" applyAlignment="1">
      <alignment horizontal="right" readingOrder="1"/>
    </xf>
    <xf numFmtId="2" fontId="6" fillId="0" borderId="0" xfId="0" applyNumberFormat="1" applyFont="1" applyFill="1" applyAlignment="1">
      <alignment horizontal="right" readingOrder="1"/>
    </xf>
    <xf numFmtId="6" fontId="3" fillId="0" borderId="0" xfId="0" applyNumberFormat="1" applyFont="1" applyFill="1" applyBorder="1" applyAlignment="1">
      <alignment horizontal="right" wrapText="1" readingOrder="1"/>
    </xf>
    <xf numFmtId="6" fontId="3" fillId="0" borderId="5" xfId="0" applyNumberFormat="1" applyFont="1" applyFill="1" applyBorder="1" applyAlignment="1">
      <alignment horizontal="right" wrapText="1" readingOrder="1"/>
    </xf>
    <xf numFmtId="0" fontId="4" fillId="0" borderId="0" xfId="0" applyFont="1" applyAlignment="1">
      <alignment/>
    </xf>
    <xf numFmtId="0" fontId="0" fillId="0" borderId="0" xfId="0" applyFont="1" applyFill="1" applyAlignment="1">
      <alignment wrapText="1"/>
    </xf>
    <xf numFmtId="6" fontId="3" fillId="0" borderId="0" xfId="0" applyNumberFormat="1" applyFont="1" applyFill="1" applyAlignment="1">
      <alignment horizontal="right" readingOrder="1"/>
    </xf>
    <xf numFmtId="0" fontId="3" fillId="0" borderId="0" xfId="0" applyFont="1" applyFill="1" applyAlignment="1">
      <alignment horizontal="centerContinuous"/>
    </xf>
    <xf numFmtId="0" fontId="0" fillId="0" borderId="4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 readingOrder="1"/>
    </xf>
    <xf numFmtId="6" fontId="6" fillId="0" borderId="3" xfId="0" applyNumberFormat="1" applyFont="1" applyFill="1" applyBorder="1" applyAlignment="1">
      <alignment horizontal="right" wrapText="1" readingOrder="1"/>
    </xf>
    <xf numFmtId="6" fontId="3" fillId="0" borderId="3" xfId="0" applyNumberFormat="1" applyFont="1" applyFill="1" applyBorder="1" applyAlignment="1">
      <alignment horizontal="right" wrapText="1" readingOrder="1"/>
    </xf>
    <xf numFmtId="0" fontId="3" fillId="0" borderId="7" xfId="0" applyFont="1" applyFill="1" applyBorder="1" applyAlignment="1">
      <alignment horizontal="left" wrapText="1" readingOrder="1"/>
    </xf>
    <xf numFmtId="6" fontId="3" fillId="0" borderId="8" xfId="0" applyNumberFormat="1" applyFont="1" applyFill="1" applyBorder="1" applyAlignment="1">
      <alignment horizontal="right" wrapText="1" readingOrder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wrapText="1" readingOrder="1"/>
    </xf>
    <xf numFmtId="6" fontId="0" fillId="0" borderId="0" xfId="0" applyNumberFormat="1" applyFont="1" applyFill="1" applyAlignment="1">
      <alignment/>
    </xf>
    <xf numFmtId="169" fontId="4" fillId="2" borderId="0" xfId="0" applyNumberFormat="1" applyFont="1" applyFill="1" applyAlignment="1">
      <alignment horizontal="center" readingOrder="1"/>
    </xf>
    <xf numFmtId="169" fontId="3" fillId="2" borderId="0" xfId="0" applyNumberFormat="1" applyFont="1" applyFill="1" applyAlignment="1">
      <alignment horizontal="center" vertical="center" wrapText="1" readingOrder="1"/>
    </xf>
    <xf numFmtId="169" fontId="6" fillId="2" borderId="0" xfId="0" applyNumberFormat="1" applyFont="1" applyFill="1" applyAlignment="1">
      <alignment horizontal="right" readingOrder="1"/>
    </xf>
    <xf numFmtId="170" fontId="4" fillId="0" borderId="0" xfId="15" applyNumberFormat="1" applyFont="1" applyAlignment="1">
      <alignment horizontal="left"/>
    </xf>
    <xf numFmtId="170" fontId="4" fillId="0" borderId="0" xfId="15" applyNumberFormat="1" applyFont="1" applyFill="1" applyAlignment="1">
      <alignment horizontal="left"/>
    </xf>
    <xf numFmtId="6" fontId="0" fillId="0" borderId="0" xfId="0" applyNumberFormat="1" applyFont="1" applyFill="1" applyAlignment="1">
      <alignment wrapText="1"/>
    </xf>
    <xf numFmtId="6" fontId="0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center" readingOrder="1"/>
    </xf>
    <xf numFmtId="0" fontId="9" fillId="0" borderId="0" xfId="0" applyFont="1" applyAlignment="1">
      <alignment horizontal="center" vertical="center" wrapText="1" readingOrder="1"/>
    </xf>
    <xf numFmtId="0" fontId="3" fillId="0" borderId="0" xfId="0" applyFont="1" applyFill="1" applyAlignment="1">
      <alignment horizontal="center" vertical="center" readingOrder="1"/>
    </xf>
    <xf numFmtId="169" fontId="4" fillId="0" borderId="0" xfId="0" applyNumberFormat="1" applyFont="1" applyAlignment="1">
      <alignment horizontal="center" readingOrder="1"/>
    </xf>
    <xf numFmtId="0" fontId="6" fillId="0" borderId="0" xfId="0" applyFont="1" applyFill="1" applyBorder="1" applyAlignment="1">
      <alignment horizontal="left" wrapText="1" readingOrder="1"/>
    </xf>
    <xf numFmtId="0" fontId="0" fillId="0" borderId="0" xfId="0" applyAlignment="1">
      <alignment wrapText="1"/>
    </xf>
    <xf numFmtId="0" fontId="12" fillId="0" borderId="0" xfId="0" applyFont="1" applyFill="1" applyAlignment="1">
      <alignment horizontal="center" vertical="center" readingOrder="1"/>
    </xf>
    <xf numFmtId="0" fontId="0" fillId="0" borderId="0" xfId="0" applyAlignment="1">
      <alignment horizontal="center" vertical="center" readingOrder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6.00390625" style="47" customWidth="1"/>
    <col min="2" max="11" width="14.7109375" style="47" customWidth="1"/>
    <col min="12" max="12" width="14.421875" style="47" bestFit="1" customWidth="1"/>
    <col min="13" max="16384" width="9.140625" style="47" customWidth="1"/>
  </cols>
  <sheetData>
    <row r="1" spans="1:11" s="22" customFormat="1" ht="15" customHeight="1">
      <c r="A1" s="101" t="s">
        <v>97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2" customFormat="1" ht="15" customHeight="1">
      <c r="A2" s="101" t="s">
        <v>98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22" customFormat="1" ht="15" customHeight="1">
      <c r="A3" s="101" t="s">
        <v>99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2.7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51">
      <c r="A5" s="102"/>
      <c r="B5" s="26" t="s">
        <v>4</v>
      </c>
      <c r="C5" s="26" t="s">
        <v>5</v>
      </c>
      <c r="D5" s="26" t="s">
        <v>101</v>
      </c>
      <c r="E5" s="26" t="s">
        <v>102</v>
      </c>
      <c r="F5" s="26" t="s">
        <v>123</v>
      </c>
      <c r="G5" s="26" t="s">
        <v>59</v>
      </c>
      <c r="H5" s="26" t="s">
        <v>7</v>
      </c>
      <c r="I5" s="26" t="s">
        <v>8</v>
      </c>
      <c r="J5" s="26" t="s">
        <v>60</v>
      </c>
      <c r="K5" s="27" t="s">
        <v>10</v>
      </c>
    </row>
    <row r="6" spans="1:11" ht="12.75">
      <c r="A6" s="103"/>
      <c r="B6" s="104"/>
      <c r="C6" s="104"/>
      <c r="D6" s="104"/>
      <c r="E6" s="104"/>
      <c r="F6" s="104"/>
      <c r="G6" s="104"/>
      <c r="H6" s="104"/>
      <c r="I6" s="104"/>
      <c r="J6" s="104"/>
      <c r="K6" s="105"/>
    </row>
    <row r="7" spans="1:11" ht="12.75" customHeight="1">
      <c r="A7" s="106" t="s">
        <v>0</v>
      </c>
      <c r="B7" s="13">
        <f>SUM(Mandatory!B63)</f>
        <v>28001247</v>
      </c>
      <c r="C7" s="13">
        <f>SUM(Mandatory!C63)</f>
        <v>37697233</v>
      </c>
      <c r="D7" s="32" t="s">
        <v>100</v>
      </c>
      <c r="E7" s="32" t="s">
        <v>100</v>
      </c>
      <c r="F7" s="32" t="s">
        <v>100</v>
      </c>
      <c r="G7" s="13">
        <f>SUM(Mandatory!D63)</f>
        <v>891007021</v>
      </c>
      <c r="H7" s="13">
        <f>SUM(Mandatory!E63)</f>
        <v>5856920</v>
      </c>
      <c r="I7" s="13">
        <f>SUM(Mandatory!F63)</f>
        <v>49300440</v>
      </c>
      <c r="J7" s="13">
        <f>SUM(Mandatory!G63)</f>
        <v>50400276</v>
      </c>
      <c r="K7" s="107">
        <f>SUM(B7:J7)</f>
        <v>1062263137</v>
      </c>
    </row>
    <row r="8" spans="1:11" ht="12.75">
      <c r="A8" s="103"/>
      <c r="B8" s="104"/>
      <c r="C8" s="104"/>
      <c r="D8" s="33"/>
      <c r="E8" s="33"/>
      <c r="F8" s="33"/>
      <c r="G8" s="104"/>
      <c r="H8" s="104"/>
      <c r="I8" s="104"/>
      <c r="J8" s="104"/>
      <c r="K8" s="105"/>
    </row>
    <row r="9" spans="1:11" ht="12.75" customHeight="1">
      <c r="A9" s="106" t="s">
        <v>61</v>
      </c>
      <c r="B9" s="13">
        <f>SUM(Matching!B63)</f>
        <v>82822660</v>
      </c>
      <c r="C9" s="13">
        <f>SUM(Matching!C63)</f>
        <v>84412531</v>
      </c>
      <c r="D9" s="32" t="s">
        <v>100</v>
      </c>
      <c r="E9" s="32" t="s">
        <v>100</v>
      </c>
      <c r="F9" s="32" t="s">
        <v>100</v>
      </c>
      <c r="G9" s="13">
        <f>SUM(Matching!D63)</f>
        <v>2600565250</v>
      </c>
      <c r="H9" s="13">
        <f>SUM(Matching!E63)</f>
        <v>11047463</v>
      </c>
      <c r="I9" s="13">
        <f>SUM(Matching!F63)</f>
        <v>72646966</v>
      </c>
      <c r="J9" s="13">
        <f>SUM(Matching!G63)</f>
        <v>68794791</v>
      </c>
      <c r="K9" s="107">
        <f>SUM(B23)</f>
        <v>2920289662</v>
      </c>
    </row>
    <row r="10" spans="1:11" ht="12.75">
      <c r="A10" s="103"/>
      <c r="B10" s="104"/>
      <c r="C10" s="104"/>
      <c r="D10" s="104"/>
      <c r="E10" s="104"/>
      <c r="F10" s="104"/>
      <c r="G10" s="104"/>
      <c r="H10" s="104"/>
      <c r="I10" s="104"/>
      <c r="J10" s="104"/>
      <c r="K10" s="105"/>
    </row>
    <row r="11" spans="1:12" ht="12.75" customHeight="1">
      <c r="A11" s="106" t="s">
        <v>1</v>
      </c>
      <c r="B11" s="13">
        <f>SUM(Discretionary!B$63)</f>
        <v>104210527</v>
      </c>
      <c r="C11" s="13">
        <f>SUM(Discretionary!C$63)</f>
        <v>272528392</v>
      </c>
      <c r="D11" s="13">
        <f>SUM(Discretionary!D$63)</f>
        <v>52784331</v>
      </c>
      <c r="E11" s="13">
        <f>SUM(Discretionary!E$63)</f>
        <v>113182191</v>
      </c>
      <c r="F11" s="13">
        <f>SUM(Discretionary!F$63)</f>
        <v>14966436</v>
      </c>
      <c r="G11" s="13">
        <f>SUM(Discretionary!G$63)</f>
        <v>2016963928</v>
      </c>
      <c r="H11" s="13">
        <f>SUM(Discretionary!H$63)</f>
        <v>17797998</v>
      </c>
      <c r="I11" s="13">
        <f>SUM(Discretionary!I$63)</f>
        <v>78543873</v>
      </c>
      <c r="J11" s="13">
        <f>SUM(Discretionary!J$63)</f>
        <v>81270211</v>
      </c>
      <c r="K11" s="107">
        <f>SUM(B11:J11)</f>
        <v>2752247887</v>
      </c>
      <c r="L11" s="115"/>
    </row>
    <row r="12" spans="1:11" ht="12.75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5"/>
    </row>
    <row r="13" spans="1:12" ht="12.75">
      <c r="A13" s="106" t="s">
        <v>62</v>
      </c>
      <c r="B13" s="96">
        <f>SUM(B$7:B$11)</f>
        <v>215034434</v>
      </c>
      <c r="C13" s="96">
        <f aca="true" t="shared" si="0" ref="C13:J13">SUM(C$7:C$11)</f>
        <v>394638156</v>
      </c>
      <c r="D13" s="96">
        <f t="shared" si="0"/>
        <v>52784331</v>
      </c>
      <c r="E13" s="96">
        <f t="shared" si="0"/>
        <v>113182191</v>
      </c>
      <c r="F13" s="96">
        <f t="shared" si="0"/>
        <v>14966436</v>
      </c>
      <c r="G13" s="96">
        <f t="shared" si="0"/>
        <v>5508536199</v>
      </c>
      <c r="H13" s="96">
        <f t="shared" si="0"/>
        <v>34702381</v>
      </c>
      <c r="I13" s="96">
        <f t="shared" si="0"/>
        <v>200491279</v>
      </c>
      <c r="J13" s="96">
        <f t="shared" si="0"/>
        <v>200465278</v>
      </c>
      <c r="K13" s="108">
        <f>SUM(K7:K12)</f>
        <v>6734800686</v>
      </c>
      <c r="L13" s="115"/>
    </row>
    <row r="14" spans="1:11" ht="12.75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5"/>
    </row>
    <row r="15" spans="1:12" ht="12.75">
      <c r="A15" s="106" t="s">
        <v>58</v>
      </c>
      <c r="B15" s="13">
        <f>SUM(MOE!B63)</f>
        <v>24499810</v>
      </c>
      <c r="C15" s="13">
        <f>SUM(MOE!C63)</f>
        <v>10487596</v>
      </c>
      <c r="D15" s="32" t="s">
        <v>100</v>
      </c>
      <c r="E15" s="32" t="s">
        <v>100</v>
      </c>
      <c r="F15" s="32" t="s">
        <v>100</v>
      </c>
      <c r="G15" s="13">
        <f>SUM(MOE!D63)</f>
        <v>857980976</v>
      </c>
      <c r="H15" s="13">
        <f>SUM(MOE!E63)</f>
        <v>4187007</v>
      </c>
      <c r="I15" s="13">
        <f>SUM(MOE!F63)</f>
        <v>43296599</v>
      </c>
      <c r="J15" s="13">
        <f>SUM(MOE!G63)</f>
        <v>31129232</v>
      </c>
      <c r="K15" s="107">
        <f>SUM(B15:J15)</f>
        <v>971581220</v>
      </c>
      <c r="L15" s="115"/>
    </row>
    <row r="16" spans="1:11" ht="12.75">
      <c r="A16" s="103"/>
      <c r="B16" s="104"/>
      <c r="C16" s="104"/>
      <c r="D16" s="104"/>
      <c r="E16" s="104"/>
      <c r="F16" s="104"/>
      <c r="G16" s="104"/>
      <c r="H16" s="104"/>
      <c r="I16" s="104"/>
      <c r="J16" s="104"/>
      <c r="K16" s="105"/>
    </row>
    <row r="17" spans="1:12" ht="12.75">
      <c r="A17" s="109" t="s">
        <v>2</v>
      </c>
      <c r="B17" s="97">
        <f>SUM(B$13+B$15)</f>
        <v>239534244</v>
      </c>
      <c r="C17" s="97">
        <f aca="true" t="shared" si="1" ref="C17:J17">SUM(C$13+C$15)</f>
        <v>405125752</v>
      </c>
      <c r="D17" s="97">
        <f>SUM(D13)</f>
        <v>52784331</v>
      </c>
      <c r="E17" s="97">
        <f>SUM(E13)</f>
        <v>113182191</v>
      </c>
      <c r="F17" s="97">
        <f>SUM(F13)</f>
        <v>14966436</v>
      </c>
      <c r="G17" s="97">
        <f t="shared" si="1"/>
        <v>6366517175</v>
      </c>
      <c r="H17" s="97">
        <f t="shared" si="1"/>
        <v>38889388</v>
      </c>
      <c r="I17" s="97">
        <f t="shared" si="1"/>
        <v>243787878</v>
      </c>
      <c r="J17" s="97">
        <f t="shared" si="1"/>
        <v>231594510</v>
      </c>
      <c r="K17" s="110">
        <f>SUM(K13:K15)</f>
        <v>7706381906</v>
      </c>
      <c r="L17" s="115"/>
    </row>
    <row r="18" spans="1:11" ht="12.75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11" s="112" customFormat="1" ht="38.25" customHeight="1">
      <c r="A19" s="30"/>
      <c r="B19" s="113" t="s">
        <v>10</v>
      </c>
      <c r="C19" s="113" t="s">
        <v>63</v>
      </c>
      <c r="D19" s="114" t="s">
        <v>64</v>
      </c>
      <c r="E19" s="111"/>
      <c r="F19" s="30"/>
      <c r="G19" s="113" t="s">
        <v>65</v>
      </c>
      <c r="H19" s="114" t="s">
        <v>66</v>
      </c>
      <c r="J19" s="111"/>
      <c r="K19" s="122"/>
    </row>
    <row r="20" spans="1:11" ht="12.75">
      <c r="A20" s="103"/>
      <c r="B20" s="104"/>
      <c r="C20" s="104"/>
      <c r="D20" s="105"/>
      <c r="E20" s="99"/>
      <c r="F20" s="103"/>
      <c r="G20" s="104"/>
      <c r="H20" s="105"/>
      <c r="J20" s="99"/>
      <c r="K20" s="99"/>
    </row>
    <row r="21" spans="1:11" ht="12.75" customHeight="1">
      <c r="A21" s="106" t="s">
        <v>0</v>
      </c>
      <c r="B21" s="13">
        <f>SUM(Mandatory!H63)</f>
        <v>1062263137</v>
      </c>
      <c r="C21" s="13">
        <f>SUM(B21)</f>
        <v>1062263137</v>
      </c>
      <c r="D21" s="29" t="s">
        <v>100</v>
      </c>
      <c r="E21" s="99"/>
      <c r="F21" s="106" t="s">
        <v>0</v>
      </c>
      <c r="G21" s="13">
        <f>SUM(Mandatory!I63)</f>
        <v>115261645</v>
      </c>
      <c r="H21" s="107">
        <v>0</v>
      </c>
      <c r="J21" s="99"/>
      <c r="K21" s="99"/>
    </row>
    <row r="22" spans="1:11" ht="12.75">
      <c r="A22" s="103"/>
      <c r="B22" s="104"/>
      <c r="C22" s="104"/>
      <c r="D22" s="105"/>
      <c r="E22" s="99"/>
      <c r="F22" s="103"/>
      <c r="G22" s="104"/>
      <c r="H22" s="105"/>
      <c r="J22" s="99"/>
      <c r="K22" s="99"/>
    </row>
    <row r="23" spans="1:11" ht="12.75" customHeight="1">
      <c r="A23" s="106" t="s">
        <v>61</v>
      </c>
      <c r="B23" s="13">
        <f>SUM(C23:D23)</f>
        <v>2920289662</v>
      </c>
      <c r="C23" s="13">
        <f>SUM('Matching State Share'!E64)</f>
        <v>1481553088</v>
      </c>
      <c r="D23" s="107">
        <f>SUM('Matching State Share'!F64)</f>
        <v>1438736574</v>
      </c>
      <c r="E23" s="99"/>
      <c r="F23" s="106" t="s">
        <v>61</v>
      </c>
      <c r="G23" s="13">
        <f>SUM(Matching!I63)</f>
        <v>192024150</v>
      </c>
      <c r="H23" s="107">
        <v>2889703</v>
      </c>
      <c r="J23" s="99"/>
      <c r="K23" s="99"/>
    </row>
    <row r="24" spans="1:11" ht="12.75">
      <c r="A24" s="103"/>
      <c r="B24" s="104"/>
      <c r="C24" s="104"/>
      <c r="D24" s="105"/>
      <c r="E24" s="99"/>
      <c r="F24" s="103"/>
      <c r="G24" s="104"/>
      <c r="H24" s="105"/>
      <c r="J24" s="99"/>
      <c r="K24" s="99"/>
    </row>
    <row r="25" spans="1:11" ht="12.75" customHeight="1">
      <c r="A25" s="106" t="s">
        <v>1</v>
      </c>
      <c r="B25" s="13">
        <f>SUM(K11)</f>
        <v>2752247887</v>
      </c>
      <c r="C25" s="13">
        <f>SUM(B25)</f>
        <v>2752247887</v>
      </c>
      <c r="D25" s="29" t="s">
        <v>100</v>
      </c>
      <c r="E25" s="99"/>
      <c r="F25" s="106" t="s">
        <v>1</v>
      </c>
      <c r="G25" s="13">
        <f>SUM(Discretionary!L63)</f>
        <v>708779561</v>
      </c>
      <c r="H25" s="107">
        <f>SUM(Discretionary!M63)</f>
        <v>475934602</v>
      </c>
      <c r="J25" s="99"/>
      <c r="K25" s="99"/>
    </row>
    <row r="26" spans="1:11" ht="12.75">
      <c r="A26" s="103"/>
      <c r="B26" s="104"/>
      <c r="C26" s="104"/>
      <c r="D26" s="105"/>
      <c r="E26" s="99"/>
      <c r="F26" s="103"/>
      <c r="G26" s="104"/>
      <c r="H26" s="105"/>
      <c r="J26" s="99"/>
      <c r="K26" s="99"/>
    </row>
    <row r="27" spans="1:11" ht="12.75">
      <c r="A27" s="106" t="s">
        <v>58</v>
      </c>
      <c r="B27" s="13">
        <f>SUM(K15)</f>
        <v>971581220</v>
      </c>
      <c r="C27" s="32" t="s">
        <v>100</v>
      </c>
      <c r="D27" s="107">
        <f>SUM(B27)</f>
        <v>971581220</v>
      </c>
      <c r="E27" s="99"/>
      <c r="F27" s="109" t="s">
        <v>2</v>
      </c>
      <c r="G27" s="97">
        <f>SUM(G21:G25)</f>
        <v>1016065356</v>
      </c>
      <c r="H27" s="110">
        <f>SUM(H21:H25)</f>
        <v>478824305</v>
      </c>
      <c r="J27" s="99"/>
      <c r="K27" s="99"/>
    </row>
    <row r="28" spans="1:11" ht="12.75">
      <c r="A28" s="103"/>
      <c r="B28" s="104"/>
      <c r="C28" s="104"/>
      <c r="D28" s="105"/>
      <c r="E28" s="99"/>
      <c r="F28" s="99"/>
      <c r="G28" s="99"/>
      <c r="H28" s="99"/>
      <c r="J28" s="99"/>
      <c r="K28" s="99"/>
    </row>
    <row r="29" spans="1:11" ht="12.75">
      <c r="A29" s="109" t="s">
        <v>2</v>
      </c>
      <c r="B29" s="97">
        <f>SUM(B21:B27)</f>
        <v>7706381906</v>
      </c>
      <c r="C29" s="97">
        <f>SUM(C21:C25)</f>
        <v>5296064112</v>
      </c>
      <c r="D29" s="110">
        <f>SUM(D23:D27)</f>
        <v>2410317794</v>
      </c>
      <c r="E29" s="99"/>
      <c r="G29" s="115"/>
      <c r="J29" s="99"/>
      <c r="K29" s="99"/>
    </row>
    <row r="30" spans="1:11" ht="12.75">
      <c r="A30" s="99"/>
      <c r="B30" s="99"/>
      <c r="C30" s="99"/>
      <c r="D30" s="99"/>
      <c r="E30" s="99"/>
      <c r="G30" s="115"/>
      <c r="J30" s="99"/>
      <c r="K30" s="99"/>
    </row>
    <row r="31" spans="1:11" ht="12.75">
      <c r="A31" s="99"/>
      <c r="B31" s="99"/>
      <c r="C31" s="99"/>
      <c r="D31" s="99"/>
      <c r="E31" s="99"/>
      <c r="F31" s="99"/>
      <c r="G31" s="121"/>
      <c r="H31" s="99"/>
      <c r="I31" s="99"/>
      <c r="J31" s="99"/>
      <c r="K31" s="99"/>
    </row>
    <row r="32" spans="3:11" ht="12.75">
      <c r="C32" s="115"/>
      <c r="D32" s="121"/>
      <c r="E32" s="121"/>
      <c r="F32" s="99"/>
      <c r="G32" s="99"/>
      <c r="H32" s="99"/>
      <c r="I32" s="99"/>
      <c r="J32" s="99"/>
      <c r="K32" s="99"/>
    </row>
    <row r="33" spans="3:11" ht="12.75">
      <c r="C33" s="115"/>
      <c r="D33" s="99"/>
      <c r="E33" s="99"/>
      <c r="F33" s="99"/>
      <c r="G33" s="99"/>
      <c r="H33" s="99"/>
      <c r="I33" s="99"/>
      <c r="J33" s="99"/>
      <c r="K33" s="99"/>
    </row>
    <row r="34" spans="4:11" ht="12.75">
      <c r="D34" s="99"/>
      <c r="E34" s="99"/>
      <c r="F34" s="99"/>
      <c r="G34" s="99"/>
      <c r="H34" s="99"/>
      <c r="I34" s="99"/>
      <c r="J34" s="99"/>
      <c r="K34" s="99"/>
    </row>
    <row r="35" spans="4:11" ht="12.75">
      <c r="D35" s="121"/>
      <c r="E35" s="99"/>
      <c r="F35" s="99"/>
      <c r="G35" s="99"/>
      <c r="H35" s="99"/>
      <c r="I35" s="99"/>
      <c r="J35" s="99"/>
      <c r="K35" s="99"/>
    </row>
    <row r="36" spans="4:11" ht="12.75">
      <c r="D36" s="99"/>
      <c r="E36" s="99"/>
      <c r="F36" s="99"/>
      <c r="G36" s="99"/>
      <c r="H36" s="99"/>
      <c r="I36" s="99"/>
      <c r="J36" s="99"/>
      <c r="K36" s="99"/>
    </row>
    <row r="37" spans="4:11" ht="12.75">
      <c r="D37" s="99"/>
      <c r="E37" s="99"/>
      <c r="F37" s="99"/>
      <c r="G37" s="99"/>
      <c r="H37" s="99"/>
      <c r="I37" s="99"/>
      <c r="J37" s="99"/>
      <c r="K37" s="99"/>
    </row>
    <row r="38" spans="4:11" ht="12.75">
      <c r="D38" s="99"/>
      <c r="E38" s="99"/>
      <c r="F38" s="99"/>
      <c r="G38" s="99"/>
      <c r="H38" s="99"/>
      <c r="I38" s="99"/>
      <c r="J38" s="99"/>
      <c r="K38" s="99"/>
    </row>
    <row r="39" spans="4:11" ht="12.75">
      <c r="D39" s="99"/>
      <c r="E39" s="99"/>
      <c r="F39" s="99"/>
      <c r="G39" s="99"/>
      <c r="H39" s="99"/>
      <c r="I39" s="99"/>
      <c r="J39" s="99"/>
      <c r="K39" s="99"/>
    </row>
    <row r="40" spans="4:11" ht="12.75">
      <c r="D40" s="99"/>
      <c r="E40" s="99"/>
      <c r="F40" s="99"/>
      <c r="G40" s="99"/>
      <c r="H40" s="99"/>
      <c r="I40" s="99"/>
      <c r="J40" s="99"/>
      <c r="K40" s="99"/>
    </row>
    <row r="41" spans="4:11" ht="12.75">
      <c r="D41" s="99"/>
      <c r="E41" s="99"/>
      <c r="F41" s="99"/>
      <c r="G41" s="99"/>
      <c r="H41" s="99"/>
      <c r="I41" s="99"/>
      <c r="J41" s="99"/>
      <c r="K41" s="99"/>
    </row>
    <row r="42" spans="4:11" ht="12.75">
      <c r="D42" s="99"/>
      <c r="E42" s="99"/>
      <c r="F42" s="99"/>
      <c r="G42" s="99"/>
      <c r="H42" s="99"/>
      <c r="I42" s="99"/>
      <c r="J42" s="99"/>
      <c r="K42" s="99"/>
    </row>
    <row r="43" spans="4:11" ht="12.75">
      <c r="D43" s="99"/>
      <c r="E43" s="99"/>
      <c r="F43" s="99"/>
      <c r="G43" s="99"/>
      <c r="H43" s="99"/>
      <c r="I43" s="99"/>
      <c r="J43" s="99"/>
      <c r="K43" s="99"/>
    </row>
    <row r="44" spans="1:11" ht="12.75">
      <c r="A44" s="99"/>
      <c r="B44" s="99"/>
      <c r="C44" s="99"/>
      <c r="D44" s="99"/>
      <c r="E44" s="99"/>
      <c r="F44" s="99"/>
      <c r="G44" s="99"/>
      <c r="H44" s="99"/>
      <c r="I44" s="99"/>
      <c r="J44" s="99"/>
      <c r="K44" s="99"/>
    </row>
    <row r="45" spans="1:11" ht="12.75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</row>
  </sheetData>
  <sheetProtection/>
  <printOptions horizontalCentered="1"/>
  <pageMargins left="0.54" right="0.56" top="1" bottom="1" header="0.5" footer="0.5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workbookViewId="0" topLeftCell="A1">
      <selection activeCell="A1" sqref="A1"/>
    </sheetView>
  </sheetViews>
  <sheetFormatPr defaultColWidth="9.140625" defaultRowHeight="15" customHeight="1"/>
  <cols>
    <col min="1" max="1" width="18.00390625" style="2" customWidth="1"/>
    <col min="2" max="2" width="15.57421875" style="2" customWidth="1"/>
    <col min="3" max="3" width="3.7109375" style="2" customWidth="1"/>
    <col min="4" max="4" width="15.7109375" style="2" customWidth="1"/>
    <col min="5" max="5" width="3.7109375" style="2" customWidth="1"/>
    <col min="6" max="6" width="15.7109375" style="2" customWidth="1"/>
    <col min="7" max="7" width="3.7109375" style="2" customWidth="1"/>
    <col min="8" max="8" width="15.8515625" style="2" customWidth="1"/>
    <col min="9" max="9" width="3.7109375" style="2" customWidth="1"/>
    <col min="10" max="10" width="16.7109375" style="2" customWidth="1"/>
    <col min="11" max="16384" width="12.7109375" style="2" customWidth="1"/>
  </cols>
  <sheetData>
    <row r="1" spans="1:10" s="22" customFormat="1" ht="15" customHeight="1">
      <c r="A1" s="21" t="s">
        <v>97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22" customFormat="1" ht="15" customHeight="1">
      <c r="A2" s="21" t="s">
        <v>104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22" customFormat="1" ht="15" customHeight="1">
      <c r="A3" s="21" t="s">
        <v>99</v>
      </c>
      <c r="B3" s="20"/>
      <c r="C3" s="20"/>
      <c r="D3" s="20"/>
      <c r="E3" s="20"/>
      <c r="F3" s="20"/>
      <c r="G3" s="20"/>
      <c r="H3" s="20"/>
      <c r="I3" s="20"/>
      <c r="J3" s="20"/>
    </row>
    <row r="4" spans="1:12" ht="1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34"/>
      <c r="L4" s="34"/>
    </row>
    <row r="5" spans="1:12" ht="35.25" customHeight="1">
      <c r="A5" s="35"/>
      <c r="B5" s="36" t="s">
        <v>67</v>
      </c>
      <c r="C5" s="37"/>
      <c r="D5" s="36" t="s">
        <v>68</v>
      </c>
      <c r="E5" s="37"/>
      <c r="F5" s="125" t="s">
        <v>69</v>
      </c>
      <c r="G5" s="125"/>
      <c r="H5" s="125"/>
      <c r="I5" s="125"/>
      <c r="J5" s="125"/>
      <c r="K5" s="23"/>
      <c r="L5" s="23"/>
    </row>
    <row r="6" spans="1:12" s="41" customFormat="1" ht="54.75" customHeight="1">
      <c r="A6" s="10" t="s">
        <v>3</v>
      </c>
      <c r="B6" s="11" t="s">
        <v>70</v>
      </c>
      <c r="C6" s="42"/>
      <c r="D6" s="11" t="s">
        <v>106</v>
      </c>
      <c r="E6" s="42"/>
      <c r="F6" s="11" t="s">
        <v>71</v>
      </c>
      <c r="G6" s="42"/>
      <c r="H6" s="11" t="s">
        <v>105</v>
      </c>
      <c r="I6" s="42"/>
      <c r="J6" s="11" t="s">
        <v>72</v>
      </c>
      <c r="K6" s="40"/>
      <c r="L6" s="40"/>
    </row>
    <row r="7" spans="1:12" ht="15" customHeight="1">
      <c r="A7" s="14" t="s">
        <v>11</v>
      </c>
      <c r="B7" s="15">
        <v>16441707</v>
      </c>
      <c r="C7" s="38"/>
      <c r="D7" s="15">
        <v>24870995</v>
      </c>
      <c r="E7" s="38"/>
      <c r="F7" s="15">
        <v>40558097</v>
      </c>
      <c r="G7" s="38"/>
      <c r="H7" s="15">
        <v>8642319</v>
      </c>
      <c r="I7" s="38"/>
      <c r="J7" s="15">
        <v>49200416</v>
      </c>
      <c r="K7" s="39"/>
      <c r="L7" s="39"/>
    </row>
    <row r="8" spans="1:12" ht="15" customHeight="1">
      <c r="A8" s="50" t="s">
        <v>12</v>
      </c>
      <c r="B8" s="15">
        <v>3544811</v>
      </c>
      <c r="C8" s="38"/>
      <c r="D8" s="15">
        <v>4203739</v>
      </c>
      <c r="E8" s="38"/>
      <c r="F8" s="15">
        <v>4030995</v>
      </c>
      <c r="G8" s="38"/>
      <c r="H8" s="15">
        <v>12351070</v>
      </c>
      <c r="I8" s="38"/>
      <c r="J8" s="15">
        <v>16382065</v>
      </c>
      <c r="K8" s="39"/>
      <c r="L8" s="39"/>
    </row>
    <row r="9" spans="1:12" ht="15" customHeight="1">
      <c r="A9" s="14" t="s">
        <v>13</v>
      </c>
      <c r="B9" s="15">
        <v>0</v>
      </c>
      <c r="C9" s="38"/>
      <c r="D9" s="15">
        <v>0</v>
      </c>
      <c r="E9" s="38"/>
      <c r="F9" s="15">
        <v>2680745</v>
      </c>
      <c r="G9" s="38"/>
      <c r="H9" s="15">
        <v>0</v>
      </c>
      <c r="I9" s="38"/>
      <c r="J9" s="15">
        <v>2680745</v>
      </c>
      <c r="K9" s="39"/>
      <c r="L9" s="39"/>
    </row>
    <row r="10" spans="1:12" ht="15" customHeight="1">
      <c r="A10" s="14" t="s">
        <v>14</v>
      </c>
      <c r="B10" s="15">
        <v>19827025</v>
      </c>
      <c r="C10" s="38"/>
      <c r="D10" s="15">
        <v>36238958</v>
      </c>
      <c r="E10" s="38"/>
      <c r="F10" s="15">
        <v>49966733</v>
      </c>
      <c r="G10" s="38"/>
      <c r="H10" s="15">
        <v>0</v>
      </c>
      <c r="I10" s="38"/>
      <c r="J10" s="15">
        <v>49966733</v>
      </c>
      <c r="K10" s="39"/>
      <c r="L10" s="39"/>
    </row>
    <row r="11" spans="1:12" ht="15" customHeight="1">
      <c r="A11" s="14" t="s">
        <v>15</v>
      </c>
      <c r="B11" s="15">
        <v>5300283</v>
      </c>
      <c r="C11" s="38"/>
      <c r="D11" s="15">
        <v>15461688</v>
      </c>
      <c r="E11" s="38"/>
      <c r="F11" s="15">
        <v>24680619</v>
      </c>
      <c r="G11" s="38"/>
      <c r="H11" s="15">
        <v>7500000</v>
      </c>
      <c r="I11" s="38"/>
      <c r="J11" s="15">
        <v>32180619</v>
      </c>
      <c r="K11" s="39"/>
      <c r="L11" s="39"/>
    </row>
    <row r="12" spans="1:12" ht="15" customHeight="1">
      <c r="A12" s="14" t="s">
        <v>16</v>
      </c>
      <c r="B12" s="15">
        <v>85593217</v>
      </c>
      <c r="C12" s="38"/>
      <c r="D12" s="15">
        <v>221413039</v>
      </c>
      <c r="E12" s="38"/>
      <c r="F12" s="15">
        <v>228985051</v>
      </c>
      <c r="G12" s="38"/>
      <c r="H12" s="15">
        <v>89780000</v>
      </c>
      <c r="I12" s="38"/>
      <c r="J12" s="15">
        <v>318765051</v>
      </c>
      <c r="K12" s="39"/>
      <c r="L12" s="39"/>
    </row>
    <row r="13" spans="1:12" ht="15" customHeight="1">
      <c r="A13" s="14" t="s">
        <v>17</v>
      </c>
      <c r="B13" s="15">
        <v>10173800</v>
      </c>
      <c r="C13" s="38"/>
      <c r="D13" s="15">
        <v>27339553</v>
      </c>
      <c r="E13" s="38"/>
      <c r="F13" s="15">
        <v>23735024</v>
      </c>
      <c r="G13" s="38"/>
      <c r="H13" s="15">
        <v>29925277</v>
      </c>
      <c r="I13" s="38"/>
      <c r="J13" s="15">
        <v>53660301</v>
      </c>
      <c r="K13" s="39"/>
      <c r="L13" s="39"/>
    </row>
    <row r="14" spans="1:12" ht="15" customHeight="1">
      <c r="A14" s="14" t="s">
        <v>88</v>
      </c>
      <c r="B14" s="15">
        <v>18738357</v>
      </c>
      <c r="C14" s="38"/>
      <c r="D14" s="15">
        <v>18943067</v>
      </c>
      <c r="E14" s="38"/>
      <c r="F14" s="15">
        <v>14303976</v>
      </c>
      <c r="G14" s="38"/>
      <c r="H14" s="15">
        <v>0</v>
      </c>
      <c r="I14" s="38"/>
      <c r="J14" s="15">
        <v>14303976</v>
      </c>
      <c r="K14" s="39"/>
      <c r="L14" s="39"/>
    </row>
    <row r="15" spans="1:12" ht="15" customHeight="1">
      <c r="A15" s="50" t="s">
        <v>18</v>
      </c>
      <c r="B15" s="15">
        <v>5179330</v>
      </c>
      <c r="C15" s="38"/>
      <c r="D15" s="15">
        <v>4420045</v>
      </c>
      <c r="E15" s="38"/>
      <c r="F15" s="15">
        <v>4525540</v>
      </c>
      <c r="G15" s="38"/>
      <c r="H15" s="15">
        <v>0</v>
      </c>
      <c r="I15" s="38"/>
      <c r="J15" s="15">
        <v>4525540</v>
      </c>
      <c r="K15" s="39"/>
      <c r="L15" s="39"/>
    </row>
    <row r="16" spans="1:12" ht="15" customHeight="1">
      <c r="A16" s="14" t="s">
        <v>125</v>
      </c>
      <c r="B16" s="15">
        <v>4566974</v>
      </c>
      <c r="C16" s="38"/>
      <c r="D16" s="15">
        <v>2627180</v>
      </c>
      <c r="E16" s="38"/>
      <c r="F16" s="15">
        <v>3095815</v>
      </c>
      <c r="G16" s="38"/>
      <c r="H16" s="15">
        <v>18521964</v>
      </c>
      <c r="I16" s="38"/>
      <c r="J16" s="15">
        <v>21617779</v>
      </c>
      <c r="K16" s="39"/>
      <c r="L16" s="39"/>
    </row>
    <row r="17" spans="1:12" ht="15" customHeight="1">
      <c r="A17" s="14" t="s">
        <v>19</v>
      </c>
      <c r="B17" s="15">
        <v>43026524</v>
      </c>
      <c r="C17" s="38"/>
      <c r="D17" s="15">
        <v>91116026</v>
      </c>
      <c r="E17" s="38"/>
      <c r="F17" s="15">
        <v>114827770</v>
      </c>
      <c r="G17" s="38"/>
      <c r="H17" s="15">
        <v>122549158</v>
      </c>
      <c r="I17" s="38"/>
      <c r="J17" s="15">
        <v>237376928</v>
      </c>
      <c r="K17" s="39"/>
      <c r="L17" s="39"/>
    </row>
    <row r="18" spans="1:12" ht="15" customHeight="1">
      <c r="A18" s="14" t="s">
        <v>20</v>
      </c>
      <c r="B18" s="15">
        <v>36548223</v>
      </c>
      <c r="C18" s="38"/>
      <c r="D18" s="15">
        <v>54241768</v>
      </c>
      <c r="E18" s="38"/>
      <c r="F18" s="15">
        <v>75685719</v>
      </c>
      <c r="G18" s="38"/>
      <c r="H18" s="15">
        <v>0</v>
      </c>
      <c r="I18" s="38"/>
      <c r="J18" s="15">
        <v>75685719</v>
      </c>
      <c r="K18" s="39"/>
      <c r="L18" s="39"/>
    </row>
    <row r="19" spans="1:12" ht="15" customHeight="1">
      <c r="A19" s="14" t="s">
        <v>21</v>
      </c>
      <c r="B19" s="15">
        <v>0</v>
      </c>
      <c r="C19" s="38"/>
      <c r="D19" s="15">
        <v>0</v>
      </c>
      <c r="E19" s="38"/>
      <c r="F19" s="15">
        <v>4063930</v>
      </c>
      <c r="G19" s="38"/>
      <c r="H19" s="15">
        <v>0</v>
      </c>
      <c r="I19" s="38"/>
      <c r="J19" s="15">
        <v>4063930</v>
      </c>
      <c r="K19" s="39"/>
      <c r="L19" s="39"/>
    </row>
    <row r="20" spans="1:12" ht="15" customHeight="1">
      <c r="A20" s="14" t="s">
        <v>90</v>
      </c>
      <c r="B20" s="15">
        <v>4971633</v>
      </c>
      <c r="C20" s="38"/>
      <c r="D20" s="15">
        <v>6917621</v>
      </c>
      <c r="E20" s="38"/>
      <c r="F20" s="15">
        <v>8099334</v>
      </c>
      <c r="G20" s="38"/>
      <c r="H20" s="15">
        <v>5000000</v>
      </c>
      <c r="I20" s="38"/>
      <c r="J20" s="15">
        <v>13099334</v>
      </c>
      <c r="K20" s="39"/>
      <c r="L20" s="39"/>
    </row>
    <row r="21" spans="1:12" ht="15" customHeight="1">
      <c r="A21" s="14" t="s">
        <v>89</v>
      </c>
      <c r="B21" s="15">
        <v>2867578</v>
      </c>
      <c r="C21" s="38"/>
      <c r="D21" s="15">
        <v>8521941</v>
      </c>
      <c r="E21" s="38"/>
      <c r="F21" s="15">
        <v>11584505</v>
      </c>
      <c r="G21" s="38"/>
      <c r="H21" s="15">
        <v>8731982</v>
      </c>
      <c r="I21" s="38"/>
      <c r="J21" s="15">
        <v>20316487</v>
      </c>
      <c r="K21" s="39"/>
      <c r="L21" s="39"/>
    </row>
    <row r="22" spans="1:12" ht="15" customHeight="1">
      <c r="A22" s="14" t="s">
        <v>22</v>
      </c>
      <c r="B22" s="15">
        <v>56873824</v>
      </c>
      <c r="C22" s="38"/>
      <c r="D22" s="15">
        <v>74674179</v>
      </c>
      <c r="E22" s="38"/>
      <c r="F22" s="15">
        <v>75951185</v>
      </c>
      <c r="G22" s="38"/>
      <c r="H22" s="15">
        <v>0</v>
      </c>
      <c r="I22" s="38"/>
      <c r="J22" s="15">
        <v>75951185</v>
      </c>
      <c r="K22" s="39"/>
      <c r="L22" s="39"/>
    </row>
    <row r="23" spans="1:12" ht="15" customHeight="1">
      <c r="A23" s="14" t="s">
        <v>23</v>
      </c>
      <c r="B23" s="15">
        <v>26181999</v>
      </c>
      <c r="C23" s="38"/>
      <c r="D23" s="15">
        <v>36702121</v>
      </c>
      <c r="E23" s="38"/>
      <c r="F23" s="15">
        <v>41403486</v>
      </c>
      <c r="G23" s="38"/>
      <c r="H23" s="15">
        <v>11000000</v>
      </c>
      <c r="I23" s="38"/>
      <c r="J23" s="15">
        <v>52403486</v>
      </c>
      <c r="K23" s="39"/>
      <c r="L23" s="39"/>
    </row>
    <row r="24" spans="1:12" ht="15" customHeight="1">
      <c r="A24" s="14" t="s">
        <v>24</v>
      </c>
      <c r="B24" s="15">
        <v>8507792</v>
      </c>
      <c r="C24" s="38"/>
      <c r="D24" s="15">
        <v>15327665</v>
      </c>
      <c r="E24" s="38"/>
      <c r="F24" s="15">
        <v>18216614</v>
      </c>
      <c r="G24" s="38"/>
      <c r="H24" s="15">
        <v>21806560</v>
      </c>
      <c r="I24" s="38"/>
      <c r="J24" s="15">
        <v>40023174</v>
      </c>
      <c r="K24" s="39"/>
      <c r="L24" s="39"/>
    </row>
    <row r="25" spans="1:12" ht="15" customHeight="1">
      <c r="A25" s="14" t="s">
        <v>25</v>
      </c>
      <c r="B25" s="15">
        <v>9811721</v>
      </c>
      <c r="C25" s="38"/>
      <c r="D25" s="15">
        <v>15603330</v>
      </c>
      <c r="E25" s="38"/>
      <c r="F25" s="15">
        <v>18822178</v>
      </c>
      <c r="G25" s="38"/>
      <c r="H25" s="15">
        <v>21684317</v>
      </c>
      <c r="I25" s="38"/>
      <c r="J25" s="15">
        <v>40506495</v>
      </c>
      <c r="K25" s="39"/>
      <c r="L25" s="39"/>
    </row>
    <row r="26" spans="1:12" ht="15" customHeight="1">
      <c r="A26" s="14" t="s">
        <v>26</v>
      </c>
      <c r="B26" s="15">
        <v>16701653</v>
      </c>
      <c r="C26" s="38"/>
      <c r="D26" s="15">
        <v>22416242</v>
      </c>
      <c r="E26" s="38"/>
      <c r="F26" s="15">
        <v>35437133</v>
      </c>
      <c r="G26" s="38"/>
      <c r="H26" s="15">
        <v>54386300</v>
      </c>
      <c r="I26" s="38"/>
      <c r="J26" s="15">
        <v>89823433</v>
      </c>
      <c r="K26" s="39"/>
      <c r="L26" s="39"/>
    </row>
    <row r="27" spans="1:12" ht="15" customHeight="1">
      <c r="A27" s="14" t="s">
        <v>27</v>
      </c>
      <c r="B27" s="15">
        <v>13864552</v>
      </c>
      <c r="C27" s="38"/>
      <c r="D27" s="15">
        <v>26555641</v>
      </c>
      <c r="E27" s="38"/>
      <c r="F27" s="15">
        <v>46991418</v>
      </c>
      <c r="G27" s="38"/>
      <c r="H27" s="15">
        <v>37902500</v>
      </c>
      <c r="I27" s="38"/>
      <c r="J27" s="15">
        <v>84893918</v>
      </c>
      <c r="K27" s="39"/>
      <c r="L27" s="39"/>
    </row>
    <row r="28" spans="1:12" ht="15" customHeight="1">
      <c r="A28" s="14" t="s">
        <v>28</v>
      </c>
      <c r="B28" s="15">
        <v>3018598</v>
      </c>
      <c r="C28" s="38"/>
      <c r="D28" s="15">
        <v>6099630</v>
      </c>
      <c r="E28" s="38"/>
      <c r="F28" s="15">
        <v>6851818</v>
      </c>
      <c r="G28" s="38"/>
      <c r="H28" s="15">
        <v>15105734</v>
      </c>
      <c r="I28" s="38"/>
      <c r="J28" s="15">
        <v>21957552</v>
      </c>
      <c r="K28" s="39"/>
      <c r="L28" s="39"/>
    </row>
    <row r="29" spans="1:12" ht="15" customHeight="1">
      <c r="A29" s="14" t="s">
        <v>29</v>
      </c>
      <c r="B29" s="15">
        <v>23301407</v>
      </c>
      <c r="C29" s="38"/>
      <c r="D29" s="15">
        <v>31566346</v>
      </c>
      <c r="E29" s="38"/>
      <c r="F29" s="15">
        <v>26266266</v>
      </c>
      <c r="G29" s="38"/>
      <c r="H29" s="15">
        <v>10285667</v>
      </c>
      <c r="I29" s="38"/>
      <c r="J29" s="15">
        <v>36551933</v>
      </c>
      <c r="K29" s="39"/>
      <c r="L29" s="39"/>
    </row>
    <row r="30" spans="1:12" ht="15" customHeight="1">
      <c r="A30" s="14" t="s">
        <v>91</v>
      </c>
      <c r="B30" s="15">
        <v>44973373</v>
      </c>
      <c r="C30" s="38"/>
      <c r="D30" s="15">
        <v>33274063</v>
      </c>
      <c r="E30" s="38"/>
      <c r="F30" s="15">
        <v>25610384</v>
      </c>
      <c r="G30" s="38"/>
      <c r="H30" s="15">
        <v>91874224</v>
      </c>
      <c r="I30" s="38"/>
      <c r="J30" s="15">
        <v>117484608</v>
      </c>
      <c r="K30" s="39"/>
      <c r="L30" s="39"/>
    </row>
    <row r="31" spans="1:12" ht="15" customHeight="1">
      <c r="A31" s="14" t="s">
        <v>30</v>
      </c>
      <c r="B31" s="15">
        <v>32081922</v>
      </c>
      <c r="C31" s="38"/>
      <c r="D31" s="15">
        <v>57026441</v>
      </c>
      <c r="E31" s="38"/>
      <c r="F31" s="15">
        <v>58710879</v>
      </c>
      <c r="G31" s="38"/>
      <c r="H31" s="15">
        <v>134344205</v>
      </c>
      <c r="I31" s="38"/>
      <c r="J31" s="15">
        <v>193055084</v>
      </c>
      <c r="K31" s="39"/>
      <c r="L31" s="39"/>
    </row>
    <row r="32" spans="1:12" ht="15" customHeight="1">
      <c r="A32" s="14" t="s">
        <v>31</v>
      </c>
      <c r="B32" s="15">
        <v>23367543</v>
      </c>
      <c r="C32" s="38"/>
      <c r="D32" s="15">
        <v>27940882</v>
      </c>
      <c r="E32" s="38"/>
      <c r="F32" s="15">
        <v>25797217</v>
      </c>
      <c r="G32" s="38"/>
      <c r="H32" s="15">
        <v>74263700</v>
      </c>
      <c r="I32" s="38"/>
      <c r="J32" s="15">
        <v>100060917</v>
      </c>
      <c r="K32" s="39"/>
      <c r="L32" s="39"/>
    </row>
    <row r="33" spans="1:12" ht="15" customHeight="1">
      <c r="A33" s="14" t="s">
        <v>32</v>
      </c>
      <c r="B33" s="15">
        <v>6293116</v>
      </c>
      <c r="C33" s="38"/>
      <c r="D33" s="15">
        <v>17173381</v>
      </c>
      <c r="E33" s="38"/>
      <c r="F33" s="15">
        <v>32277156</v>
      </c>
      <c r="G33" s="38"/>
      <c r="H33" s="15">
        <v>19160650</v>
      </c>
      <c r="I33" s="38"/>
      <c r="J33" s="15">
        <v>51437806</v>
      </c>
      <c r="K33" s="39"/>
      <c r="L33" s="39"/>
    </row>
    <row r="34" spans="1:12" ht="15" customHeight="1">
      <c r="A34" s="14" t="s">
        <v>33</v>
      </c>
      <c r="B34" s="15">
        <v>24668568</v>
      </c>
      <c r="C34" s="38"/>
      <c r="D34" s="15">
        <v>31310537</v>
      </c>
      <c r="E34" s="38"/>
      <c r="F34" s="15">
        <v>38877460</v>
      </c>
      <c r="G34" s="38"/>
      <c r="H34" s="15">
        <v>23000000</v>
      </c>
      <c r="I34" s="38"/>
      <c r="J34" s="15">
        <v>61877460</v>
      </c>
      <c r="K34" s="39"/>
      <c r="L34" s="39"/>
    </row>
    <row r="35" spans="1:12" ht="15" customHeight="1">
      <c r="A35" s="14" t="s">
        <v>34</v>
      </c>
      <c r="B35" s="15">
        <v>3190691</v>
      </c>
      <c r="C35" s="38"/>
      <c r="D35" s="15">
        <v>4547607</v>
      </c>
      <c r="E35" s="38"/>
      <c r="F35" s="15">
        <v>5699170</v>
      </c>
      <c r="G35" s="38"/>
      <c r="H35" s="15">
        <v>5061288</v>
      </c>
      <c r="I35" s="38"/>
      <c r="J35" s="15">
        <v>10760458</v>
      </c>
      <c r="K35" s="39"/>
      <c r="L35" s="39"/>
    </row>
    <row r="36" spans="1:12" ht="15" customHeight="1">
      <c r="A36" s="14" t="s">
        <v>35</v>
      </c>
      <c r="B36" s="15">
        <v>10594637</v>
      </c>
      <c r="C36" s="38"/>
      <c r="D36" s="15">
        <v>9916802</v>
      </c>
      <c r="E36" s="38"/>
      <c r="F36" s="15">
        <v>11884592</v>
      </c>
      <c r="G36" s="38"/>
      <c r="H36" s="15">
        <v>9000000</v>
      </c>
      <c r="I36" s="38"/>
      <c r="J36" s="15">
        <v>20884592</v>
      </c>
      <c r="K36" s="39"/>
      <c r="L36" s="39"/>
    </row>
    <row r="37" spans="1:12" ht="15" customHeight="1">
      <c r="A37" s="50" t="s">
        <v>36</v>
      </c>
      <c r="B37" s="15">
        <v>2580422</v>
      </c>
      <c r="C37" s="38"/>
      <c r="D37" s="15">
        <v>14146116</v>
      </c>
      <c r="E37" s="38"/>
      <c r="F37" s="15">
        <v>13528656</v>
      </c>
      <c r="G37" s="38"/>
      <c r="H37" s="15">
        <v>0</v>
      </c>
      <c r="I37" s="38"/>
      <c r="J37" s="15">
        <v>13528656</v>
      </c>
      <c r="K37" s="39"/>
      <c r="L37" s="39"/>
    </row>
    <row r="38" spans="1:12" ht="15" customHeight="1">
      <c r="A38" s="14" t="s">
        <v>37</v>
      </c>
      <c r="B38" s="15">
        <v>4581870</v>
      </c>
      <c r="C38" s="38"/>
      <c r="D38" s="15">
        <v>6684567</v>
      </c>
      <c r="E38" s="38"/>
      <c r="F38" s="15">
        <v>4722439</v>
      </c>
      <c r="G38" s="38"/>
      <c r="H38" s="15">
        <v>4192138</v>
      </c>
      <c r="I38" s="38"/>
      <c r="J38" s="15">
        <v>8914577</v>
      </c>
      <c r="K38" s="39"/>
      <c r="L38" s="39"/>
    </row>
    <row r="39" spans="1:12" ht="15" customHeight="1">
      <c r="A39" s="14" t="s">
        <v>38</v>
      </c>
      <c r="B39" s="15">
        <v>26374178</v>
      </c>
      <c r="C39" s="38"/>
      <c r="D39" s="15">
        <v>49429267</v>
      </c>
      <c r="E39" s="38"/>
      <c r="F39" s="15">
        <v>36865098</v>
      </c>
      <c r="G39" s="38"/>
      <c r="H39" s="15">
        <v>54927000</v>
      </c>
      <c r="I39" s="38"/>
      <c r="J39" s="15">
        <v>91792098</v>
      </c>
      <c r="K39" s="39"/>
      <c r="L39" s="39"/>
    </row>
    <row r="40" spans="1:12" ht="15" customHeight="1">
      <c r="A40" s="14" t="s">
        <v>39</v>
      </c>
      <c r="B40" s="15">
        <v>8307587</v>
      </c>
      <c r="C40" s="38"/>
      <c r="D40" s="15">
        <v>11121906</v>
      </c>
      <c r="E40" s="38"/>
      <c r="F40" s="15">
        <v>18519033</v>
      </c>
      <c r="G40" s="38"/>
      <c r="H40" s="15">
        <v>33797139</v>
      </c>
      <c r="I40" s="38"/>
      <c r="J40" s="15">
        <v>52316172</v>
      </c>
      <c r="K40" s="39"/>
      <c r="L40" s="39"/>
    </row>
    <row r="41" spans="1:12" ht="15" customHeight="1">
      <c r="A41" s="14" t="s">
        <v>40</v>
      </c>
      <c r="B41" s="15">
        <v>101983998</v>
      </c>
      <c r="C41" s="38"/>
      <c r="D41" s="15">
        <v>104303433</v>
      </c>
      <c r="E41" s="38"/>
      <c r="F41" s="15">
        <v>107464085</v>
      </c>
      <c r="G41" s="38"/>
      <c r="H41" s="15">
        <v>548582508</v>
      </c>
      <c r="I41" s="38"/>
      <c r="J41" s="15">
        <v>656046593</v>
      </c>
      <c r="K41" s="39"/>
      <c r="L41" s="39"/>
    </row>
    <row r="42" spans="1:12" ht="15" customHeight="1">
      <c r="A42" s="14" t="s">
        <v>41</v>
      </c>
      <c r="B42" s="15">
        <v>69639228</v>
      </c>
      <c r="C42" s="38"/>
      <c r="D42" s="15">
        <v>49038731</v>
      </c>
      <c r="E42" s="38"/>
      <c r="F42" s="15">
        <v>65035781</v>
      </c>
      <c r="G42" s="38"/>
      <c r="H42" s="15">
        <v>72231724</v>
      </c>
      <c r="I42" s="38"/>
      <c r="J42" s="15">
        <v>137267505</v>
      </c>
      <c r="K42" s="39"/>
      <c r="L42" s="39"/>
    </row>
    <row r="43" spans="1:12" ht="15" customHeight="1">
      <c r="A43" s="14" t="s">
        <v>42</v>
      </c>
      <c r="B43" s="15">
        <v>2506022</v>
      </c>
      <c r="C43" s="38"/>
      <c r="D43" s="15">
        <v>3071691</v>
      </c>
      <c r="E43" s="38"/>
      <c r="F43" s="15">
        <v>3832315</v>
      </c>
      <c r="G43" s="38"/>
      <c r="H43" s="15">
        <v>0</v>
      </c>
      <c r="I43" s="38"/>
      <c r="J43" s="15">
        <v>3832315</v>
      </c>
      <c r="K43" s="39"/>
      <c r="L43" s="39"/>
    </row>
    <row r="44" spans="1:12" ht="15" customHeight="1">
      <c r="A44" s="14" t="s">
        <v>129</v>
      </c>
      <c r="B44" s="15">
        <v>0</v>
      </c>
      <c r="C44" s="38"/>
      <c r="D44" s="15">
        <v>0</v>
      </c>
      <c r="E44" s="38"/>
      <c r="F44" s="15">
        <v>1700190</v>
      </c>
      <c r="G44" s="38"/>
      <c r="H44" s="15">
        <v>0</v>
      </c>
      <c r="I44" s="38"/>
      <c r="J44" s="15">
        <v>1700190</v>
      </c>
      <c r="K44" s="39"/>
      <c r="L44" s="39"/>
    </row>
    <row r="45" spans="1:12" ht="15" customHeight="1">
      <c r="A45" s="14" t="s">
        <v>43</v>
      </c>
      <c r="B45" s="15">
        <v>70124656</v>
      </c>
      <c r="C45" s="38"/>
      <c r="D45" s="15">
        <v>62883663</v>
      </c>
      <c r="E45" s="38"/>
      <c r="F45" s="15">
        <v>67665935</v>
      </c>
      <c r="G45" s="38"/>
      <c r="H45" s="15">
        <v>0</v>
      </c>
      <c r="I45" s="38"/>
      <c r="J45" s="15">
        <v>67665935</v>
      </c>
      <c r="K45" s="39"/>
      <c r="L45" s="39"/>
    </row>
    <row r="46" spans="1:12" ht="15" customHeight="1">
      <c r="A46" s="14" t="s">
        <v>44</v>
      </c>
      <c r="B46" s="15">
        <v>24909979</v>
      </c>
      <c r="C46" s="38"/>
      <c r="D46" s="15">
        <v>19717603</v>
      </c>
      <c r="E46" s="38"/>
      <c r="F46" s="15">
        <v>31231399</v>
      </c>
      <c r="G46" s="38"/>
      <c r="H46" s="15">
        <v>29518846</v>
      </c>
      <c r="I46" s="38"/>
      <c r="J46" s="15">
        <v>60750245</v>
      </c>
      <c r="K46" s="39"/>
      <c r="L46" s="39"/>
    </row>
    <row r="47" spans="1:12" ht="15" customHeight="1">
      <c r="A47" s="14" t="s">
        <v>45</v>
      </c>
      <c r="B47" s="15">
        <v>19408790</v>
      </c>
      <c r="C47" s="38"/>
      <c r="D47" s="15">
        <v>19355078</v>
      </c>
      <c r="E47" s="38"/>
      <c r="F47" s="15">
        <v>22318524</v>
      </c>
      <c r="G47" s="38"/>
      <c r="H47" s="15">
        <v>0</v>
      </c>
      <c r="I47" s="38"/>
      <c r="J47" s="15">
        <v>22318524</v>
      </c>
      <c r="K47" s="39"/>
      <c r="L47" s="39"/>
    </row>
    <row r="48" spans="1:12" ht="15" customHeight="1">
      <c r="A48" s="14" t="s">
        <v>46</v>
      </c>
      <c r="B48" s="15">
        <v>55336804</v>
      </c>
      <c r="C48" s="38"/>
      <c r="D48" s="15">
        <v>63075168</v>
      </c>
      <c r="E48" s="38"/>
      <c r="F48" s="15">
        <v>62744918</v>
      </c>
      <c r="G48" s="38"/>
      <c r="H48" s="15">
        <v>92677000</v>
      </c>
      <c r="I48" s="38"/>
      <c r="J48" s="15">
        <v>155421918</v>
      </c>
      <c r="K48" s="39"/>
      <c r="L48" s="39"/>
    </row>
    <row r="49" spans="1:12" ht="15" customHeight="1">
      <c r="A49" s="14" t="s">
        <v>47</v>
      </c>
      <c r="B49" s="15">
        <v>0</v>
      </c>
      <c r="C49" s="38"/>
      <c r="D49" s="15">
        <v>0</v>
      </c>
      <c r="E49" s="38"/>
      <c r="F49" s="15">
        <v>38244447</v>
      </c>
      <c r="G49" s="38"/>
      <c r="H49" s="15">
        <v>7156250</v>
      </c>
      <c r="I49" s="38"/>
      <c r="J49" s="15">
        <v>45400697</v>
      </c>
      <c r="K49" s="39"/>
      <c r="L49" s="39"/>
    </row>
    <row r="50" spans="1:12" ht="15" customHeight="1">
      <c r="A50" s="14" t="s">
        <v>48</v>
      </c>
      <c r="B50" s="15">
        <v>6633774</v>
      </c>
      <c r="C50" s="38"/>
      <c r="D50" s="15">
        <v>5466994</v>
      </c>
      <c r="E50" s="38"/>
      <c r="F50" s="15">
        <v>5809222</v>
      </c>
      <c r="G50" s="38"/>
      <c r="H50" s="15">
        <v>20020859</v>
      </c>
      <c r="I50" s="38"/>
      <c r="J50" s="15">
        <v>25830081</v>
      </c>
      <c r="K50" s="39"/>
      <c r="L50" s="39"/>
    </row>
    <row r="51" spans="1:12" ht="15" customHeight="1">
      <c r="A51" s="14" t="s">
        <v>49</v>
      </c>
      <c r="B51" s="15">
        <v>9867439</v>
      </c>
      <c r="C51" s="38"/>
      <c r="D51" s="15">
        <v>23270817</v>
      </c>
      <c r="E51" s="38"/>
      <c r="F51" s="15">
        <v>37045724</v>
      </c>
      <c r="G51" s="38"/>
      <c r="H51" s="15">
        <v>0</v>
      </c>
      <c r="I51" s="38"/>
      <c r="J51" s="15">
        <v>37045724</v>
      </c>
      <c r="K51" s="39"/>
      <c r="L51" s="39"/>
    </row>
    <row r="52" spans="1:12" ht="15" customHeight="1">
      <c r="A52" s="14" t="s">
        <v>50</v>
      </c>
      <c r="B52" s="15">
        <v>1710801</v>
      </c>
      <c r="C52" s="38"/>
      <c r="D52" s="15">
        <v>4289082</v>
      </c>
      <c r="E52" s="38"/>
      <c r="F52" s="15">
        <v>5724098</v>
      </c>
      <c r="G52" s="38"/>
      <c r="H52" s="15">
        <v>0</v>
      </c>
      <c r="I52" s="38"/>
      <c r="J52" s="15">
        <v>5724098</v>
      </c>
      <c r="K52" s="39"/>
      <c r="L52" s="39"/>
    </row>
    <row r="53" spans="1:12" ht="15" customHeight="1">
      <c r="A53" s="14" t="s">
        <v>51</v>
      </c>
      <c r="B53" s="15">
        <v>37702188</v>
      </c>
      <c r="C53" s="38"/>
      <c r="D53" s="15">
        <v>31862420</v>
      </c>
      <c r="E53" s="38"/>
      <c r="F53" s="15">
        <v>45096632</v>
      </c>
      <c r="G53" s="38"/>
      <c r="H53" s="15">
        <v>53626681</v>
      </c>
      <c r="I53" s="38"/>
      <c r="J53" s="15">
        <v>98723313</v>
      </c>
      <c r="K53" s="39"/>
      <c r="L53" s="39"/>
    </row>
    <row r="54" spans="1:12" ht="15" customHeight="1">
      <c r="A54" s="14" t="s">
        <v>92</v>
      </c>
      <c r="B54" s="15">
        <v>59844129</v>
      </c>
      <c r="C54" s="38"/>
      <c r="D54" s="15">
        <v>146568772</v>
      </c>
      <c r="E54" s="38"/>
      <c r="F54" s="15">
        <v>210924551</v>
      </c>
      <c r="G54" s="38"/>
      <c r="H54" s="15">
        <v>0</v>
      </c>
      <c r="I54" s="38"/>
      <c r="J54" s="15">
        <v>210924551</v>
      </c>
      <c r="K54" s="39"/>
      <c r="L54" s="39"/>
    </row>
    <row r="55" spans="1:12" ht="15" customHeight="1">
      <c r="A55" s="14" t="s">
        <v>93</v>
      </c>
      <c r="B55" s="15">
        <v>12591564</v>
      </c>
      <c r="C55" s="38"/>
      <c r="D55" s="15">
        <v>17633642</v>
      </c>
      <c r="E55" s="38"/>
      <c r="F55" s="15">
        <v>22353011</v>
      </c>
      <c r="G55" s="38"/>
      <c r="H55" s="15">
        <v>0</v>
      </c>
      <c r="I55" s="38"/>
      <c r="J55" s="15">
        <v>22353011</v>
      </c>
      <c r="K55" s="39"/>
      <c r="L55" s="39"/>
    </row>
    <row r="56" spans="1:12" ht="15" customHeight="1">
      <c r="A56" s="14" t="s">
        <v>52</v>
      </c>
      <c r="B56" s="15">
        <v>3944887</v>
      </c>
      <c r="C56" s="38"/>
      <c r="D56" s="15">
        <v>2885323</v>
      </c>
      <c r="E56" s="38"/>
      <c r="F56" s="15">
        <v>2945586</v>
      </c>
      <c r="G56" s="38"/>
      <c r="H56" s="15">
        <v>9224074</v>
      </c>
      <c r="I56" s="38"/>
      <c r="J56" s="15">
        <v>12169660</v>
      </c>
      <c r="K56" s="39"/>
      <c r="L56" s="39"/>
    </row>
    <row r="57" spans="1:12" ht="15" customHeight="1">
      <c r="A57" s="14" t="s">
        <v>94</v>
      </c>
      <c r="B57" s="15">
        <v>0</v>
      </c>
      <c r="C57" s="38"/>
      <c r="D57" s="15">
        <v>0</v>
      </c>
      <c r="E57" s="38"/>
      <c r="F57" s="15">
        <v>1865540</v>
      </c>
      <c r="G57" s="38"/>
      <c r="H57" s="15">
        <v>100000</v>
      </c>
      <c r="I57" s="38"/>
      <c r="J57" s="15">
        <v>1965540</v>
      </c>
      <c r="K57" s="39"/>
      <c r="L57" s="39"/>
    </row>
    <row r="58" spans="1:12" ht="15" customHeight="1">
      <c r="A58" s="14" t="s">
        <v>53</v>
      </c>
      <c r="B58" s="15">
        <v>21328766</v>
      </c>
      <c r="C58" s="38"/>
      <c r="D58" s="15">
        <v>41312418</v>
      </c>
      <c r="E58" s="38"/>
      <c r="F58" s="15">
        <v>39822891</v>
      </c>
      <c r="G58" s="38"/>
      <c r="H58" s="15">
        <v>3000000</v>
      </c>
      <c r="I58" s="38"/>
      <c r="J58" s="15">
        <v>42822891</v>
      </c>
      <c r="K58" s="39"/>
      <c r="L58" s="39"/>
    </row>
    <row r="59" spans="1:12" ht="15" customHeight="1">
      <c r="A59" s="14" t="s">
        <v>54</v>
      </c>
      <c r="B59" s="15">
        <v>41883444</v>
      </c>
      <c r="C59" s="38"/>
      <c r="D59" s="15">
        <v>33506860</v>
      </c>
      <c r="E59" s="38"/>
      <c r="F59" s="15">
        <v>32996733</v>
      </c>
      <c r="G59" s="38"/>
      <c r="H59" s="15">
        <v>105098000</v>
      </c>
      <c r="I59" s="38"/>
      <c r="J59" s="15">
        <v>138094733</v>
      </c>
      <c r="K59" s="39"/>
      <c r="L59" s="39"/>
    </row>
    <row r="60" spans="1:12" ht="15" customHeight="1">
      <c r="A60" s="14" t="s">
        <v>55</v>
      </c>
      <c r="B60" s="15">
        <v>8727005</v>
      </c>
      <c r="C60" s="38"/>
      <c r="D60" s="15">
        <v>8648293</v>
      </c>
      <c r="E60" s="38"/>
      <c r="F60" s="15">
        <v>13678458</v>
      </c>
      <c r="G60" s="38"/>
      <c r="H60" s="15">
        <v>0</v>
      </c>
      <c r="I60" s="38"/>
      <c r="J60" s="15">
        <v>13678458</v>
      </c>
      <c r="K60" s="39"/>
      <c r="L60" s="39"/>
    </row>
    <row r="61" spans="1:12" ht="15" customHeight="1">
      <c r="A61" s="14" t="s">
        <v>56</v>
      </c>
      <c r="B61" s="15">
        <v>24511351</v>
      </c>
      <c r="C61" s="38"/>
      <c r="D61" s="15">
        <v>29166191</v>
      </c>
      <c r="E61" s="38"/>
      <c r="F61" s="15">
        <v>29774333</v>
      </c>
      <c r="G61" s="38"/>
      <c r="H61" s="15">
        <v>62899870</v>
      </c>
      <c r="I61" s="38"/>
      <c r="J61" s="15">
        <v>92674203</v>
      </c>
      <c r="K61" s="39"/>
      <c r="L61" s="39"/>
    </row>
    <row r="62" spans="1:12" ht="15" customHeight="1">
      <c r="A62" s="14" t="s">
        <v>57</v>
      </c>
      <c r="B62" s="15">
        <v>2815041</v>
      </c>
      <c r="C62" s="38"/>
      <c r="D62" s="15">
        <v>2578419</v>
      </c>
      <c r="E62" s="38"/>
      <c r="F62" s="15">
        <v>2802532</v>
      </c>
      <c r="G62" s="38"/>
      <c r="H62" s="15">
        <v>3700106</v>
      </c>
      <c r="I62" s="38"/>
      <c r="J62" s="15">
        <v>6502638</v>
      </c>
      <c r="K62" s="39"/>
      <c r="L62" s="39"/>
    </row>
    <row r="63" spans="1:12" ht="15" customHeight="1">
      <c r="A63" s="14"/>
      <c r="B63" s="15"/>
      <c r="C63" s="43"/>
      <c r="D63" s="5"/>
      <c r="E63" s="43"/>
      <c r="F63" s="5"/>
      <c r="G63" s="43"/>
      <c r="H63" s="5"/>
      <c r="I63" s="43"/>
      <c r="J63" s="5"/>
      <c r="K63" s="43"/>
      <c r="L63" s="39"/>
    </row>
    <row r="64" spans="1:12" ht="15" customHeight="1">
      <c r="A64" s="3" t="s">
        <v>2</v>
      </c>
      <c r="B64" s="16">
        <f>SUM(B7:B62)</f>
        <v>1177524781</v>
      </c>
      <c r="C64" s="44"/>
      <c r="D64" s="16">
        <f>SUM(D7:D62)</f>
        <v>1676466941</v>
      </c>
      <c r="E64" s="44"/>
      <c r="F64" s="16">
        <f>SUM(F7:F62)</f>
        <v>2004332940</v>
      </c>
      <c r="G64" s="44"/>
      <c r="H64" s="16">
        <f>SUM(H7:H62)</f>
        <v>1932629110</v>
      </c>
      <c r="I64" s="44"/>
      <c r="J64" s="16">
        <f>SUM(J7:J62)</f>
        <v>3936962050</v>
      </c>
      <c r="K64" s="17"/>
      <c r="L64" s="17"/>
    </row>
    <row r="65" spans="1:12" ht="15" customHeight="1">
      <c r="A65" s="3"/>
      <c r="B65" s="16"/>
      <c r="C65" s="44"/>
      <c r="D65" s="16"/>
      <c r="E65" s="44"/>
      <c r="F65" s="16"/>
      <c r="G65" s="44"/>
      <c r="H65" s="16"/>
      <c r="I65" s="44"/>
      <c r="J65" s="16"/>
      <c r="K65" s="17"/>
      <c r="L65" s="17"/>
    </row>
    <row r="66" spans="1:12" ht="15" customHeight="1">
      <c r="A66" s="6" t="s">
        <v>107</v>
      </c>
      <c r="B66" s="8"/>
      <c r="C66" s="8"/>
      <c r="D66" s="8"/>
      <c r="E66" s="8"/>
      <c r="F66" s="8"/>
      <c r="G66" s="8"/>
      <c r="H66" s="8"/>
      <c r="I66" s="8"/>
      <c r="J66" s="8"/>
      <c r="K66" s="17"/>
      <c r="L66" s="17"/>
    </row>
    <row r="67" spans="1:4" ht="15" customHeight="1">
      <c r="A67" s="46"/>
      <c r="D67" s="9"/>
    </row>
    <row r="68" spans="2:10" ht="15" customHeight="1">
      <c r="B68" s="100"/>
      <c r="D68" s="100"/>
      <c r="F68" s="100"/>
      <c r="H68" s="100"/>
      <c r="J68" s="100"/>
    </row>
    <row r="69" ht="15" customHeight="1">
      <c r="J69" s="48"/>
    </row>
    <row r="70" spans="4:10" ht="15" customHeight="1">
      <c r="D70" s="45"/>
      <c r="J70" s="47"/>
    </row>
    <row r="71" ht="15" customHeight="1">
      <c r="J71" s="47"/>
    </row>
  </sheetData>
  <sheetProtection/>
  <mergeCells count="2">
    <mergeCell ref="A4:J4"/>
    <mergeCell ref="F5:J5"/>
  </mergeCells>
  <printOptions horizontalCentered="1"/>
  <pageMargins left="0.75" right="0.75" top="1" bottom="1" header="0.5" footer="0.5"/>
  <pageSetup fitToHeight="1" fitToWidth="1" horizontalDpi="600" verticalDpi="600" orientation="portrait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2" customWidth="1"/>
    <col min="2" max="5" width="12.7109375" style="2" customWidth="1"/>
    <col min="6" max="6" width="12.8515625" style="2" customWidth="1"/>
    <col min="7" max="7" width="12.7109375" style="2" customWidth="1"/>
    <col min="8" max="9" width="14.7109375" style="2" customWidth="1"/>
    <col min="10" max="10" width="12.7109375" style="2" customWidth="1"/>
    <col min="12" max="16384" width="9.140625" style="2" customWidth="1"/>
  </cols>
  <sheetData>
    <row r="1" spans="1:10" s="22" customFormat="1" ht="15" customHeight="1">
      <c r="A1" s="21" t="s">
        <v>97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22" customFormat="1" ht="15" customHeight="1">
      <c r="A2" s="21" t="s">
        <v>108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s="22" customFormat="1" ht="15" customHeight="1">
      <c r="A3" s="21" t="s">
        <v>99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s="22" customFormat="1" ht="15" customHeight="1">
      <c r="A4" s="21"/>
      <c r="B4" s="20"/>
      <c r="C4" s="20"/>
      <c r="D4" s="20"/>
      <c r="E4" s="20"/>
      <c r="F4" s="20"/>
      <c r="G4" s="20"/>
      <c r="H4" s="20"/>
      <c r="I4" s="20"/>
      <c r="J4" s="20"/>
    </row>
    <row r="5" spans="1:10" ht="38.25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65</v>
      </c>
      <c r="J5" s="11" t="s">
        <v>73</v>
      </c>
    </row>
    <row r="6" spans="1:10" ht="13.5" customHeight="1">
      <c r="A6" s="14" t="s">
        <v>11</v>
      </c>
      <c r="B6" s="15">
        <v>36</v>
      </c>
      <c r="C6" s="15">
        <v>2872326</v>
      </c>
      <c r="D6" s="15">
        <v>13569345</v>
      </c>
      <c r="E6" s="15">
        <v>0</v>
      </c>
      <c r="F6" s="15">
        <v>0</v>
      </c>
      <c r="G6" s="15">
        <v>0</v>
      </c>
      <c r="H6" s="15">
        <f>SUM($B6:$G6)</f>
        <v>16441707</v>
      </c>
      <c r="I6" s="15">
        <v>0</v>
      </c>
      <c r="J6" s="15">
        <v>0</v>
      </c>
    </row>
    <row r="7" spans="1:10" ht="13.5" customHeight="1">
      <c r="A7" s="14" t="s">
        <v>12</v>
      </c>
      <c r="B7" s="15">
        <v>7316</v>
      </c>
      <c r="C7" s="15">
        <v>541923</v>
      </c>
      <c r="D7" s="15">
        <v>2995572</v>
      </c>
      <c r="E7" s="15">
        <v>0</v>
      </c>
      <c r="F7" s="15">
        <v>0</v>
      </c>
      <c r="G7" s="15">
        <v>0</v>
      </c>
      <c r="H7" s="15">
        <f aca="true" t="shared" si="0" ref="H7:H59">SUM($B7:$G7)</f>
        <v>3544811</v>
      </c>
      <c r="I7" s="15">
        <v>0</v>
      </c>
      <c r="J7" s="15">
        <v>0</v>
      </c>
    </row>
    <row r="8" spans="1:10" ht="13.5" customHeight="1">
      <c r="A8" s="14" t="s">
        <v>13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f t="shared" si="0"/>
        <v>0</v>
      </c>
      <c r="I8" s="15">
        <v>0</v>
      </c>
      <c r="J8" s="15">
        <v>0</v>
      </c>
    </row>
    <row r="9" spans="1:10" ht="13.5" customHeight="1">
      <c r="A9" s="14" t="s">
        <v>14</v>
      </c>
      <c r="B9" s="15">
        <v>0</v>
      </c>
      <c r="C9" s="15">
        <v>0</v>
      </c>
      <c r="D9" s="15">
        <v>19827025</v>
      </c>
      <c r="E9" s="15">
        <v>0</v>
      </c>
      <c r="F9" s="15">
        <v>0</v>
      </c>
      <c r="G9" s="15">
        <v>0</v>
      </c>
      <c r="H9" s="15">
        <f t="shared" si="0"/>
        <v>19827025</v>
      </c>
      <c r="I9" s="15">
        <v>0</v>
      </c>
      <c r="J9" s="15">
        <v>0</v>
      </c>
    </row>
    <row r="10" spans="1:10" ht="13.5" customHeight="1">
      <c r="A10" s="14" t="s">
        <v>15</v>
      </c>
      <c r="B10" s="15">
        <v>36036</v>
      </c>
      <c r="C10" s="15">
        <v>137284</v>
      </c>
      <c r="D10" s="15">
        <v>0</v>
      </c>
      <c r="E10" s="15">
        <v>0</v>
      </c>
      <c r="F10" s="15">
        <v>0</v>
      </c>
      <c r="G10" s="15">
        <v>0</v>
      </c>
      <c r="H10" s="15">
        <f t="shared" si="0"/>
        <v>173320</v>
      </c>
      <c r="I10" s="15">
        <v>5126963</v>
      </c>
      <c r="J10" s="15">
        <v>0</v>
      </c>
    </row>
    <row r="11" spans="1:10" ht="13.5" customHeight="1">
      <c r="A11" s="14" t="s">
        <v>16</v>
      </c>
      <c r="B11" s="15">
        <v>0</v>
      </c>
      <c r="C11" s="15">
        <v>0</v>
      </c>
      <c r="D11" s="15">
        <v>31100304</v>
      </c>
      <c r="E11" s="15">
        <v>0</v>
      </c>
      <c r="F11" s="15">
        <v>0</v>
      </c>
      <c r="G11" s="15">
        <v>12624888</v>
      </c>
      <c r="H11" s="15">
        <f t="shared" si="0"/>
        <v>43725192</v>
      </c>
      <c r="I11" s="15">
        <v>41868025</v>
      </c>
      <c r="J11" s="15">
        <v>0</v>
      </c>
    </row>
    <row r="12" spans="1:10" ht="13.5" customHeight="1">
      <c r="A12" s="14" t="s">
        <v>17</v>
      </c>
      <c r="B12" s="15">
        <v>24117</v>
      </c>
      <c r="C12" s="15">
        <v>0</v>
      </c>
      <c r="D12" s="15">
        <v>9880160</v>
      </c>
      <c r="E12" s="15">
        <v>0</v>
      </c>
      <c r="F12" s="15">
        <v>0</v>
      </c>
      <c r="G12" s="15">
        <v>0</v>
      </c>
      <c r="H12" s="15">
        <f t="shared" si="0"/>
        <v>9904277</v>
      </c>
      <c r="I12" s="15">
        <v>269523</v>
      </c>
      <c r="J12" s="15">
        <v>0</v>
      </c>
    </row>
    <row r="13" spans="1:10" ht="13.5" customHeight="1">
      <c r="A13" s="14" t="s">
        <v>88</v>
      </c>
      <c r="B13" s="15">
        <v>0</v>
      </c>
      <c r="C13" s="15">
        <v>281468</v>
      </c>
      <c r="D13" s="15">
        <v>18456889</v>
      </c>
      <c r="E13" s="15">
        <v>0</v>
      </c>
      <c r="F13" s="15">
        <v>0</v>
      </c>
      <c r="G13" s="15">
        <v>0</v>
      </c>
      <c r="H13" s="15">
        <f t="shared" si="0"/>
        <v>18738357</v>
      </c>
      <c r="I13" s="15">
        <v>0</v>
      </c>
      <c r="J13" s="15">
        <v>0</v>
      </c>
    </row>
    <row r="14" spans="1:10" ht="13.5" customHeight="1">
      <c r="A14" s="14" t="s">
        <v>18</v>
      </c>
      <c r="B14" s="15">
        <v>0</v>
      </c>
      <c r="C14" s="15">
        <v>0</v>
      </c>
      <c r="D14" s="15">
        <v>5179330</v>
      </c>
      <c r="E14" s="15">
        <v>0</v>
      </c>
      <c r="F14" s="15">
        <v>0</v>
      </c>
      <c r="G14" s="15">
        <v>0</v>
      </c>
      <c r="H14" s="15">
        <f t="shared" si="0"/>
        <v>5179330</v>
      </c>
      <c r="I14" s="15">
        <v>0</v>
      </c>
      <c r="J14" s="15">
        <v>0</v>
      </c>
    </row>
    <row r="15" spans="1:10" ht="13.5" customHeight="1">
      <c r="A15" s="14" t="s">
        <v>125</v>
      </c>
      <c r="B15" s="15">
        <v>0</v>
      </c>
      <c r="C15" s="15">
        <v>0</v>
      </c>
      <c r="D15" s="15">
        <v>4566974</v>
      </c>
      <c r="E15" s="15">
        <v>0</v>
      </c>
      <c r="F15" s="15">
        <v>0</v>
      </c>
      <c r="G15" s="15">
        <v>0</v>
      </c>
      <c r="H15" s="15">
        <f t="shared" si="0"/>
        <v>4566974</v>
      </c>
      <c r="I15" s="15">
        <v>0</v>
      </c>
      <c r="J15" s="15">
        <v>0</v>
      </c>
    </row>
    <row r="16" spans="1:10" ht="13.5" customHeight="1">
      <c r="A16" s="14" t="s">
        <v>19</v>
      </c>
      <c r="B16" s="15">
        <v>887033</v>
      </c>
      <c r="C16" s="15">
        <v>0</v>
      </c>
      <c r="D16" s="15">
        <v>38879592</v>
      </c>
      <c r="E16" s="15">
        <v>0</v>
      </c>
      <c r="F16" s="15">
        <v>1092313</v>
      </c>
      <c r="G16" s="15">
        <v>2167586</v>
      </c>
      <c r="H16" s="15">
        <f>SUM($B16:$G16)</f>
        <v>43026524</v>
      </c>
      <c r="I16" s="15">
        <v>0</v>
      </c>
      <c r="J16" s="15">
        <v>0</v>
      </c>
    </row>
    <row r="17" spans="1:10" ht="13.5" customHeight="1">
      <c r="A17" s="14" t="s">
        <v>20</v>
      </c>
      <c r="B17" s="15">
        <v>4360638</v>
      </c>
      <c r="C17" s="15">
        <v>3589925</v>
      </c>
      <c r="D17" s="15">
        <v>9478047</v>
      </c>
      <c r="E17" s="15">
        <v>6951</v>
      </c>
      <c r="F17" s="15">
        <v>14470325</v>
      </c>
      <c r="G17" s="15">
        <v>0</v>
      </c>
      <c r="H17" s="15">
        <f>SUM($B17:$G17)</f>
        <v>31905886</v>
      </c>
      <c r="I17" s="15">
        <v>4642337</v>
      </c>
      <c r="J17" s="15">
        <v>0</v>
      </c>
    </row>
    <row r="18" spans="1:10" ht="13.5" customHeight="1">
      <c r="A18" s="14" t="s">
        <v>21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  <c r="I18" s="15">
        <v>0</v>
      </c>
      <c r="J18" s="15">
        <v>0</v>
      </c>
    </row>
    <row r="19" spans="1:10" ht="13.5" customHeight="1">
      <c r="A19" s="14" t="s">
        <v>90</v>
      </c>
      <c r="B19" s="15">
        <v>171377</v>
      </c>
      <c r="C19" s="15">
        <v>1350501</v>
      </c>
      <c r="D19" s="15">
        <v>3317983</v>
      </c>
      <c r="E19" s="15">
        <v>131772</v>
      </c>
      <c r="F19" s="15">
        <v>0</v>
      </c>
      <c r="G19" s="15">
        <v>0</v>
      </c>
      <c r="H19" s="15">
        <f t="shared" si="0"/>
        <v>4971633</v>
      </c>
      <c r="I19" s="15">
        <v>0</v>
      </c>
      <c r="J19" s="15">
        <v>0</v>
      </c>
    </row>
    <row r="20" spans="1:10" ht="13.5" customHeight="1">
      <c r="A20" s="14" t="s">
        <v>89</v>
      </c>
      <c r="B20" s="15">
        <v>0</v>
      </c>
      <c r="C20" s="15">
        <v>0</v>
      </c>
      <c r="D20" s="15">
        <v>2867578</v>
      </c>
      <c r="E20" s="15">
        <v>0</v>
      </c>
      <c r="F20" s="15">
        <v>0</v>
      </c>
      <c r="G20" s="15">
        <v>0</v>
      </c>
      <c r="H20" s="15">
        <f t="shared" si="0"/>
        <v>2867578</v>
      </c>
      <c r="I20" s="15">
        <v>0</v>
      </c>
      <c r="J20" s="15">
        <v>0</v>
      </c>
    </row>
    <row r="21" spans="1:10" ht="13.5" customHeight="1">
      <c r="A21" s="14" t="s">
        <v>22</v>
      </c>
      <c r="B21" s="15">
        <v>0</v>
      </c>
      <c r="C21" s="15">
        <v>0</v>
      </c>
      <c r="D21" s="15">
        <v>56873824</v>
      </c>
      <c r="E21" s="15">
        <v>0</v>
      </c>
      <c r="F21" s="15">
        <v>0</v>
      </c>
      <c r="G21" s="15">
        <v>0</v>
      </c>
      <c r="H21" s="15">
        <f t="shared" si="0"/>
        <v>56873824</v>
      </c>
      <c r="I21" s="15">
        <v>0</v>
      </c>
      <c r="J21" s="15">
        <v>0</v>
      </c>
    </row>
    <row r="22" spans="1:10" ht="13.5" customHeight="1">
      <c r="A22" s="14" t="s">
        <v>23</v>
      </c>
      <c r="B22" s="15">
        <v>1762377</v>
      </c>
      <c r="C22" s="15">
        <v>776790</v>
      </c>
      <c r="D22" s="15">
        <v>18568024</v>
      </c>
      <c r="E22" s="15">
        <v>3055724</v>
      </c>
      <c r="F22" s="15">
        <v>1795362</v>
      </c>
      <c r="G22" s="15">
        <v>0</v>
      </c>
      <c r="H22" s="15">
        <f t="shared" si="0"/>
        <v>25958277</v>
      </c>
      <c r="I22" s="15">
        <v>223722</v>
      </c>
      <c r="J22" s="15">
        <v>0</v>
      </c>
    </row>
    <row r="23" spans="1:10" ht="13.5" customHeight="1">
      <c r="A23" s="14" t="s">
        <v>24</v>
      </c>
      <c r="B23" s="15">
        <v>0</v>
      </c>
      <c r="C23" s="15">
        <v>0</v>
      </c>
      <c r="D23" s="15">
        <v>8072050</v>
      </c>
      <c r="E23" s="15">
        <v>0</v>
      </c>
      <c r="F23" s="15">
        <v>0</v>
      </c>
      <c r="G23" s="15">
        <v>0</v>
      </c>
      <c r="H23" s="15">
        <f t="shared" si="0"/>
        <v>8072050</v>
      </c>
      <c r="I23" s="15">
        <v>435742</v>
      </c>
      <c r="J23" s="15">
        <v>0</v>
      </c>
    </row>
    <row r="24" spans="1:10" ht="13.5" customHeight="1">
      <c r="A24" s="14" t="s">
        <v>25</v>
      </c>
      <c r="B24" s="15">
        <v>553136</v>
      </c>
      <c r="C24" s="15">
        <v>0</v>
      </c>
      <c r="D24" s="15">
        <v>4249596</v>
      </c>
      <c r="E24" s="15">
        <v>174405</v>
      </c>
      <c r="F24" s="15">
        <v>3278091</v>
      </c>
      <c r="G24" s="15">
        <v>1556493</v>
      </c>
      <c r="H24" s="15">
        <f t="shared" si="0"/>
        <v>9811721</v>
      </c>
      <c r="I24" s="15">
        <v>0</v>
      </c>
      <c r="J24" s="15">
        <v>0</v>
      </c>
    </row>
    <row r="25" spans="1:10" s="47" customFormat="1" ht="13.5" customHeight="1">
      <c r="A25" s="50" t="s">
        <v>26</v>
      </c>
      <c r="B25" s="5">
        <v>1645952</v>
      </c>
      <c r="C25" s="5">
        <v>988912</v>
      </c>
      <c r="D25" s="5">
        <v>6838428</v>
      </c>
      <c r="E25" s="5">
        <v>424566</v>
      </c>
      <c r="F25" s="5">
        <v>0</v>
      </c>
      <c r="G25" s="5">
        <v>6803795</v>
      </c>
      <c r="H25" s="15">
        <f t="shared" si="0"/>
        <v>16701653</v>
      </c>
      <c r="I25" s="5">
        <v>0</v>
      </c>
      <c r="J25" s="5">
        <v>0</v>
      </c>
    </row>
    <row r="26" spans="1:10" ht="13.5" customHeight="1">
      <c r="A26" s="14" t="s">
        <v>27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  <c r="I26" s="15">
        <v>13864552</v>
      </c>
      <c r="J26" s="15">
        <v>0</v>
      </c>
    </row>
    <row r="27" spans="1:10" ht="13.5" customHeight="1">
      <c r="A27" s="14" t="s">
        <v>28</v>
      </c>
      <c r="B27" s="15">
        <v>0</v>
      </c>
      <c r="C27" s="15">
        <v>0</v>
      </c>
      <c r="D27" s="15">
        <v>3018598</v>
      </c>
      <c r="E27" s="15">
        <v>0</v>
      </c>
      <c r="F27" s="15">
        <v>0</v>
      </c>
      <c r="G27" s="15">
        <v>0</v>
      </c>
      <c r="H27" s="15">
        <f t="shared" si="0"/>
        <v>3018598</v>
      </c>
      <c r="I27" s="15">
        <v>0</v>
      </c>
      <c r="J27" s="15">
        <v>0</v>
      </c>
    </row>
    <row r="28" spans="1:10" ht="13.5" customHeight="1">
      <c r="A28" s="14" t="s">
        <v>29</v>
      </c>
      <c r="B28" s="15">
        <v>479521</v>
      </c>
      <c r="C28" s="15">
        <v>0</v>
      </c>
      <c r="D28" s="15">
        <v>19189878</v>
      </c>
      <c r="E28" s="15">
        <v>0</v>
      </c>
      <c r="F28" s="15">
        <v>2259786</v>
      </c>
      <c r="G28" s="15">
        <v>1372222</v>
      </c>
      <c r="H28" s="15">
        <f t="shared" si="0"/>
        <v>23301407</v>
      </c>
      <c r="I28" s="15">
        <v>0</v>
      </c>
      <c r="J28" s="15">
        <v>0</v>
      </c>
    </row>
    <row r="29" spans="1:10" ht="13.5" customHeight="1">
      <c r="A29" s="14" t="s">
        <v>91</v>
      </c>
      <c r="B29" s="15">
        <v>192405</v>
      </c>
      <c r="C29" s="15">
        <v>4926052</v>
      </c>
      <c r="D29" s="15">
        <v>27451849</v>
      </c>
      <c r="E29" s="15">
        <v>0</v>
      </c>
      <c r="F29" s="15">
        <v>0</v>
      </c>
      <c r="G29" s="15">
        <v>2789716</v>
      </c>
      <c r="H29" s="15">
        <f t="shared" si="0"/>
        <v>35360022</v>
      </c>
      <c r="I29" s="15">
        <v>9613351</v>
      </c>
      <c r="J29" s="15">
        <v>0</v>
      </c>
    </row>
    <row r="30" spans="1:10" ht="13.5" customHeight="1">
      <c r="A30" s="14" t="s">
        <v>30</v>
      </c>
      <c r="B30" s="15">
        <v>0</v>
      </c>
      <c r="C30" s="15">
        <v>0</v>
      </c>
      <c r="D30" s="15">
        <v>32081922</v>
      </c>
      <c r="E30" s="15">
        <v>0</v>
      </c>
      <c r="F30" s="15">
        <v>0</v>
      </c>
      <c r="G30" s="15">
        <v>0</v>
      </c>
      <c r="H30" s="15">
        <f t="shared" si="0"/>
        <v>32081922</v>
      </c>
      <c r="I30" s="15">
        <v>0</v>
      </c>
      <c r="J30" s="15">
        <v>0</v>
      </c>
    </row>
    <row r="31" spans="1:10" ht="13.5" customHeight="1">
      <c r="A31" s="14" t="s">
        <v>31</v>
      </c>
      <c r="B31" s="15">
        <v>0</v>
      </c>
      <c r="C31" s="15">
        <v>0</v>
      </c>
      <c r="D31" s="15">
        <v>22429567</v>
      </c>
      <c r="E31" s="15">
        <v>0</v>
      </c>
      <c r="F31" s="15">
        <v>0</v>
      </c>
      <c r="G31" s="15">
        <v>937976</v>
      </c>
      <c r="H31" s="15">
        <f t="shared" si="0"/>
        <v>23367543</v>
      </c>
      <c r="I31" s="15">
        <v>0</v>
      </c>
      <c r="J31" s="15">
        <v>0</v>
      </c>
    </row>
    <row r="32" spans="1:10" ht="13.5" customHeight="1">
      <c r="A32" s="14" t="s">
        <v>32</v>
      </c>
      <c r="B32" s="15">
        <v>0</v>
      </c>
      <c r="C32" s="15">
        <v>0</v>
      </c>
      <c r="D32" s="15">
        <v>6293116</v>
      </c>
      <c r="E32" s="15">
        <v>0</v>
      </c>
      <c r="F32" s="15">
        <v>0</v>
      </c>
      <c r="G32" s="15">
        <v>0</v>
      </c>
      <c r="H32" s="15">
        <f t="shared" si="0"/>
        <v>6293116</v>
      </c>
      <c r="I32" s="15">
        <v>0</v>
      </c>
      <c r="J32" s="15">
        <v>0</v>
      </c>
    </row>
    <row r="33" spans="1:10" ht="13.5" customHeight="1">
      <c r="A33" s="14" t="s">
        <v>33</v>
      </c>
      <c r="B33" s="15">
        <v>408917</v>
      </c>
      <c r="C33" s="15">
        <v>5871662</v>
      </c>
      <c r="D33" s="15">
        <v>18387989</v>
      </c>
      <c r="E33" s="15">
        <v>0</v>
      </c>
      <c r="F33" s="15">
        <v>0</v>
      </c>
      <c r="G33" s="15">
        <v>0</v>
      </c>
      <c r="H33" s="15">
        <f t="shared" si="0"/>
        <v>24668568</v>
      </c>
      <c r="I33" s="15">
        <v>0</v>
      </c>
      <c r="J33" s="15">
        <v>0</v>
      </c>
    </row>
    <row r="34" spans="1:10" ht="13.5" customHeight="1">
      <c r="A34" s="14" t="s">
        <v>34</v>
      </c>
      <c r="B34" s="15">
        <v>850451</v>
      </c>
      <c r="C34" s="15">
        <v>0</v>
      </c>
      <c r="D34" s="15">
        <v>1947378</v>
      </c>
      <c r="E34" s="15">
        <v>355839</v>
      </c>
      <c r="F34" s="15">
        <v>0</v>
      </c>
      <c r="G34" s="15">
        <v>0</v>
      </c>
      <c r="H34" s="15">
        <f t="shared" si="0"/>
        <v>3153668</v>
      </c>
      <c r="I34" s="15">
        <v>37023</v>
      </c>
      <c r="J34" s="15">
        <v>0</v>
      </c>
    </row>
    <row r="35" spans="1:10" ht="13.5" customHeight="1">
      <c r="A35" s="14" t="s">
        <v>35</v>
      </c>
      <c r="B35" s="15">
        <v>1809503</v>
      </c>
      <c r="C35" s="15">
        <v>0</v>
      </c>
      <c r="D35" s="15">
        <v>7114137</v>
      </c>
      <c r="E35" s="15">
        <v>370067</v>
      </c>
      <c r="F35" s="15">
        <v>0</v>
      </c>
      <c r="G35" s="15">
        <v>1300930</v>
      </c>
      <c r="H35" s="15">
        <f t="shared" si="0"/>
        <v>10594637</v>
      </c>
      <c r="I35" s="15">
        <v>0</v>
      </c>
      <c r="J35" s="15">
        <v>0</v>
      </c>
    </row>
    <row r="36" spans="1:11" s="47" customFormat="1" ht="13.5" customHeight="1">
      <c r="A36" s="50" t="s">
        <v>36</v>
      </c>
      <c r="B36" s="5">
        <v>393304</v>
      </c>
      <c r="C36" s="5">
        <v>0</v>
      </c>
      <c r="D36" s="5">
        <v>0</v>
      </c>
      <c r="E36" s="5">
        <v>558470</v>
      </c>
      <c r="F36" s="5">
        <v>1628649</v>
      </c>
      <c r="G36" s="5">
        <v>0</v>
      </c>
      <c r="H36" s="5">
        <v>2580422</v>
      </c>
      <c r="I36" s="5">
        <v>0</v>
      </c>
      <c r="J36" s="5">
        <v>0</v>
      </c>
      <c r="K36" s="123"/>
    </row>
    <row r="37" spans="1:10" ht="13.5" customHeight="1">
      <c r="A37" s="14" t="s">
        <v>37</v>
      </c>
      <c r="B37" s="15">
        <v>429399</v>
      </c>
      <c r="C37" s="15">
        <v>906463</v>
      </c>
      <c r="D37" s="15">
        <v>2486685</v>
      </c>
      <c r="E37" s="15">
        <v>214720</v>
      </c>
      <c r="F37" s="15">
        <v>174562</v>
      </c>
      <c r="G37" s="15">
        <v>370041</v>
      </c>
      <c r="H37" s="15">
        <f t="shared" si="0"/>
        <v>4581870</v>
      </c>
      <c r="I37" s="15">
        <v>0</v>
      </c>
      <c r="J37" s="15">
        <v>0</v>
      </c>
    </row>
    <row r="38" spans="1:10" ht="13.5" customHeight="1">
      <c r="A38" s="14" t="s">
        <v>38</v>
      </c>
      <c r="B38" s="15">
        <v>1318709</v>
      </c>
      <c r="C38" s="15">
        <v>1263426</v>
      </c>
      <c r="D38" s="15">
        <v>20193448</v>
      </c>
      <c r="E38" s="15">
        <v>180800</v>
      </c>
      <c r="F38" s="15">
        <v>3417795</v>
      </c>
      <c r="G38" s="15">
        <v>0</v>
      </c>
      <c r="H38" s="15">
        <f t="shared" si="0"/>
        <v>26374178</v>
      </c>
      <c r="I38" s="15">
        <v>0</v>
      </c>
      <c r="J38" s="15">
        <v>0</v>
      </c>
    </row>
    <row r="39" spans="1:10" ht="13.5" customHeight="1">
      <c r="A39" s="14" t="s">
        <v>39</v>
      </c>
      <c r="B39" s="15">
        <v>1196900</v>
      </c>
      <c r="C39" s="15">
        <v>3202178</v>
      </c>
      <c r="D39" s="15">
        <v>3908509</v>
      </c>
      <c r="E39" s="15">
        <v>0</v>
      </c>
      <c r="F39" s="15">
        <v>0</v>
      </c>
      <c r="G39" s="15">
        <v>0</v>
      </c>
      <c r="H39" s="15">
        <f t="shared" si="0"/>
        <v>8307587</v>
      </c>
      <c r="I39" s="15">
        <v>0</v>
      </c>
      <c r="J39" s="15">
        <v>0</v>
      </c>
    </row>
    <row r="40" spans="1:10" ht="13.5" customHeight="1">
      <c r="A40" s="14" t="s">
        <v>40</v>
      </c>
      <c r="B40" s="15">
        <v>316522</v>
      </c>
      <c r="C40" s="15">
        <v>0</v>
      </c>
      <c r="D40" s="15">
        <v>70521397</v>
      </c>
      <c r="E40" s="15">
        <v>0</v>
      </c>
      <c r="F40" s="15">
        <v>0</v>
      </c>
      <c r="G40" s="15">
        <v>0</v>
      </c>
      <c r="H40" s="15">
        <f t="shared" si="0"/>
        <v>70837919</v>
      </c>
      <c r="I40" s="15">
        <v>31146079</v>
      </c>
      <c r="J40" s="15">
        <v>0</v>
      </c>
    </row>
    <row r="41" spans="1:10" ht="13.5" customHeight="1">
      <c r="A41" s="14" t="s">
        <v>41</v>
      </c>
      <c r="B41" s="15">
        <v>2018333</v>
      </c>
      <c r="C41" s="15">
        <v>0</v>
      </c>
      <c r="D41" s="15">
        <v>54359936</v>
      </c>
      <c r="E41" s="15">
        <v>0</v>
      </c>
      <c r="F41" s="15">
        <v>0</v>
      </c>
      <c r="G41" s="15">
        <v>13260959</v>
      </c>
      <c r="H41" s="15">
        <f t="shared" si="0"/>
        <v>69639228</v>
      </c>
      <c r="I41" s="15">
        <v>0</v>
      </c>
      <c r="J41" s="15">
        <v>0</v>
      </c>
    </row>
    <row r="42" spans="1:10" ht="13.5" customHeight="1">
      <c r="A42" s="14" t="s">
        <v>42</v>
      </c>
      <c r="B42" s="15">
        <v>222821</v>
      </c>
      <c r="C42" s="15">
        <v>0</v>
      </c>
      <c r="D42" s="15">
        <v>1771947</v>
      </c>
      <c r="E42" s="15">
        <v>17038</v>
      </c>
      <c r="F42" s="15">
        <v>0</v>
      </c>
      <c r="G42" s="15">
        <v>494216</v>
      </c>
      <c r="H42" s="15">
        <f t="shared" si="0"/>
        <v>2506022</v>
      </c>
      <c r="I42" s="15">
        <v>0</v>
      </c>
      <c r="J42" s="15">
        <v>0</v>
      </c>
    </row>
    <row r="43" spans="1:10" ht="13.5" customHeight="1">
      <c r="A43" s="14" t="s">
        <v>130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  <c r="I43" s="15">
        <v>0</v>
      </c>
      <c r="J43" s="15">
        <v>0</v>
      </c>
    </row>
    <row r="44" spans="1:10" ht="13.5" customHeight="1">
      <c r="A44" s="14" t="s">
        <v>43</v>
      </c>
      <c r="B44" s="15">
        <v>2365876</v>
      </c>
      <c r="C44" s="15">
        <v>0</v>
      </c>
      <c r="D44" s="15">
        <v>61912244</v>
      </c>
      <c r="E44" s="15">
        <v>0</v>
      </c>
      <c r="F44" s="15">
        <v>0</v>
      </c>
      <c r="G44" s="15">
        <v>5846536</v>
      </c>
      <c r="H44" s="15">
        <f t="shared" si="0"/>
        <v>70124656</v>
      </c>
      <c r="I44" s="15">
        <v>0</v>
      </c>
      <c r="J44" s="15">
        <v>0</v>
      </c>
    </row>
    <row r="45" spans="1:10" ht="13.5" customHeight="1">
      <c r="A45" s="14" t="s">
        <v>44</v>
      </c>
      <c r="B45" s="15">
        <v>0</v>
      </c>
      <c r="C45" s="15">
        <v>0</v>
      </c>
      <c r="D45" s="15">
        <v>24909979</v>
      </c>
      <c r="E45" s="15">
        <v>0</v>
      </c>
      <c r="F45" s="15">
        <v>0</v>
      </c>
      <c r="G45" s="15">
        <v>0</v>
      </c>
      <c r="H45" s="15">
        <f t="shared" si="0"/>
        <v>24909979</v>
      </c>
      <c r="I45" s="15">
        <v>0</v>
      </c>
      <c r="J45" s="15">
        <v>0</v>
      </c>
    </row>
    <row r="46" spans="1:10" ht="13.5" customHeight="1">
      <c r="A46" s="14" t="s">
        <v>45</v>
      </c>
      <c r="B46" s="15">
        <v>2159994</v>
      </c>
      <c r="C46" s="15">
        <v>0</v>
      </c>
      <c r="D46" s="15">
        <v>17129509</v>
      </c>
      <c r="E46" s="15">
        <v>119287</v>
      </c>
      <c r="F46" s="15">
        <v>0</v>
      </c>
      <c r="G46" s="15">
        <v>0</v>
      </c>
      <c r="H46" s="15">
        <f t="shared" si="0"/>
        <v>19408790</v>
      </c>
      <c r="I46" s="15">
        <v>0</v>
      </c>
      <c r="J46" s="15">
        <v>0</v>
      </c>
    </row>
    <row r="47" spans="1:10" ht="13.5" customHeight="1">
      <c r="A47" s="14" t="s">
        <v>46</v>
      </c>
      <c r="B47" s="15">
        <v>0</v>
      </c>
      <c r="C47" s="15">
        <v>0</v>
      </c>
      <c r="D47" s="15">
        <v>55336804</v>
      </c>
      <c r="E47" s="15">
        <v>0</v>
      </c>
      <c r="F47" s="15">
        <v>0</v>
      </c>
      <c r="G47" s="15">
        <v>0</v>
      </c>
      <c r="H47" s="15">
        <f t="shared" si="0"/>
        <v>55336804</v>
      </c>
      <c r="I47" s="15">
        <v>0</v>
      </c>
      <c r="J47" s="15">
        <v>0</v>
      </c>
    </row>
    <row r="48" spans="1:10" ht="13.5" customHeight="1">
      <c r="A48" s="14" t="s">
        <v>47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  <c r="I48" s="15">
        <v>0</v>
      </c>
      <c r="J48" s="15">
        <v>0</v>
      </c>
    </row>
    <row r="49" spans="1:10" ht="13.5" customHeight="1">
      <c r="A49" s="14" t="s">
        <v>48</v>
      </c>
      <c r="B49" s="15">
        <v>0</v>
      </c>
      <c r="C49" s="15">
        <v>0</v>
      </c>
      <c r="D49" s="15">
        <v>6633774</v>
      </c>
      <c r="E49" s="15">
        <v>0</v>
      </c>
      <c r="F49" s="15">
        <v>0</v>
      </c>
      <c r="G49" s="15">
        <v>0</v>
      </c>
      <c r="H49" s="15">
        <f t="shared" si="0"/>
        <v>6633774</v>
      </c>
      <c r="I49" s="15">
        <v>0</v>
      </c>
      <c r="J49" s="15">
        <v>0</v>
      </c>
    </row>
    <row r="50" spans="1:10" ht="13.5" customHeight="1">
      <c r="A50" s="14" t="s">
        <v>49</v>
      </c>
      <c r="B50" s="15">
        <v>0</v>
      </c>
      <c r="C50" s="15">
        <v>0</v>
      </c>
      <c r="D50" s="15">
        <v>9867439</v>
      </c>
      <c r="E50" s="15">
        <v>0</v>
      </c>
      <c r="F50" s="15">
        <v>0</v>
      </c>
      <c r="G50" s="15">
        <v>0</v>
      </c>
      <c r="H50" s="15">
        <f t="shared" si="0"/>
        <v>9867439</v>
      </c>
      <c r="I50" s="15">
        <v>0</v>
      </c>
      <c r="J50" s="15">
        <v>0</v>
      </c>
    </row>
    <row r="51" spans="1:10" ht="13.5" customHeight="1">
      <c r="A51" s="14" t="s">
        <v>50</v>
      </c>
      <c r="B51" s="15">
        <v>0</v>
      </c>
      <c r="C51" s="15">
        <v>0</v>
      </c>
      <c r="D51" s="15">
        <v>1710801</v>
      </c>
      <c r="E51" s="15">
        <v>0</v>
      </c>
      <c r="F51" s="15">
        <v>0</v>
      </c>
      <c r="G51" s="15">
        <v>0</v>
      </c>
      <c r="H51" s="15">
        <f t="shared" si="0"/>
        <v>1710801</v>
      </c>
      <c r="I51" s="15">
        <v>0</v>
      </c>
      <c r="J51" s="15">
        <v>0</v>
      </c>
    </row>
    <row r="52" spans="1:10" ht="13.5" customHeight="1">
      <c r="A52" s="14" t="s">
        <v>51</v>
      </c>
      <c r="B52" s="15">
        <v>0</v>
      </c>
      <c r="C52" s="15">
        <v>7580303</v>
      </c>
      <c r="D52" s="15">
        <v>26909364</v>
      </c>
      <c r="E52" s="15">
        <v>0</v>
      </c>
      <c r="F52" s="15">
        <v>803155</v>
      </c>
      <c r="G52" s="15">
        <v>0</v>
      </c>
      <c r="H52" s="15">
        <f t="shared" si="0"/>
        <v>35292822</v>
      </c>
      <c r="I52" s="15">
        <v>2409366</v>
      </c>
      <c r="J52" s="15">
        <v>0</v>
      </c>
    </row>
    <row r="53" spans="1:10" ht="13.5" customHeight="1">
      <c r="A53" s="14" t="s">
        <v>92</v>
      </c>
      <c r="B53" s="15">
        <v>1789733</v>
      </c>
      <c r="C53" s="15">
        <v>0</v>
      </c>
      <c r="D53" s="15">
        <v>44967117</v>
      </c>
      <c r="E53" s="15">
        <v>61285</v>
      </c>
      <c r="F53" s="15">
        <v>6680513</v>
      </c>
      <c r="G53" s="15">
        <v>874918</v>
      </c>
      <c r="H53" s="15">
        <f>SUM($B53:$G53)</f>
        <v>54373566</v>
      </c>
      <c r="I53" s="15">
        <v>5470563</v>
      </c>
      <c r="J53" s="15">
        <v>0</v>
      </c>
    </row>
    <row r="54" spans="1:10" ht="13.5" customHeight="1">
      <c r="A54" s="14" t="s">
        <v>93</v>
      </c>
      <c r="B54" s="15">
        <v>0</v>
      </c>
      <c r="C54" s="15">
        <v>0</v>
      </c>
      <c r="D54" s="15">
        <v>12591564</v>
      </c>
      <c r="E54" s="15">
        <v>0</v>
      </c>
      <c r="F54" s="15">
        <v>0</v>
      </c>
      <c r="G54" s="15">
        <v>0</v>
      </c>
      <c r="H54" s="15">
        <f t="shared" si="0"/>
        <v>12591564</v>
      </c>
      <c r="I54" s="15">
        <v>0</v>
      </c>
      <c r="J54" s="15">
        <v>0</v>
      </c>
    </row>
    <row r="55" spans="1:10" ht="13.5" customHeight="1">
      <c r="A55" s="14" t="s">
        <v>52</v>
      </c>
      <c r="B55" s="15">
        <v>219463</v>
      </c>
      <c r="C55" s="15">
        <v>241877</v>
      </c>
      <c r="D55" s="15">
        <v>3138756</v>
      </c>
      <c r="E55" s="15">
        <v>26853</v>
      </c>
      <c r="F55" s="15">
        <v>317938</v>
      </c>
      <c r="G55" s="15">
        <v>0</v>
      </c>
      <c r="H55" s="15">
        <f t="shared" si="0"/>
        <v>3944887</v>
      </c>
      <c r="I55" s="15">
        <v>0</v>
      </c>
      <c r="J55" s="15">
        <v>0</v>
      </c>
    </row>
    <row r="56" spans="1:10" ht="13.5" customHeight="1">
      <c r="A56" s="14" t="s">
        <v>94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f>SUM($B56:$G56)</f>
        <v>0</v>
      </c>
      <c r="I56" s="15">
        <v>0</v>
      </c>
      <c r="J56" s="15">
        <v>0</v>
      </c>
    </row>
    <row r="57" spans="1:10" ht="13.5" customHeight="1">
      <c r="A57" s="14" t="s">
        <v>53</v>
      </c>
      <c r="B57" s="15">
        <v>0</v>
      </c>
      <c r="C57" s="15">
        <v>0</v>
      </c>
      <c r="D57" s="15">
        <v>14667827</v>
      </c>
      <c r="E57" s="15">
        <v>0</v>
      </c>
      <c r="F57" s="15">
        <v>6660939</v>
      </c>
      <c r="G57" s="15">
        <v>0</v>
      </c>
      <c r="H57" s="15">
        <f t="shared" si="0"/>
        <v>21328766</v>
      </c>
      <c r="I57" s="15">
        <v>0</v>
      </c>
      <c r="J57" s="15">
        <v>0</v>
      </c>
    </row>
    <row r="58" spans="1:10" ht="13.5" customHeight="1">
      <c r="A58" s="14" t="s">
        <v>54</v>
      </c>
      <c r="B58" s="15">
        <v>0</v>
      </c>
      <c r="C58" s="15">
        <v>3166143</v>
      </c>
      <c r="D58" s="15">
        <v>38717301</v>
      </c>
      <c r="E58" s="15">
        <v>0</v>
      </c>
      <c r="F58" s="15">
        <v>0</v>
      </c>
      <c r="G58" s="15">
        <v>0</v>
      </c>
      <c r="H58" s="15">
        <f t="shared" si="0"/>
        <v>41883444</v>
      </c>
      <c r="I58" s="15">
        <v>0</v>
      </c>
      <c r="J58" s="15">
        <v>0</v>
      </c>
    </row>
    <row r="59" spans="1:10" ht="13.5" customHeight="1">
      <c r="A59" s="14" t="s">
        <v>55</v>
      </c>
      <c r="B59" s="15">
        <v>436326</v>
      </c>
      <c r="C59" s="15">
        <v>0</v>
      </c>
      <c r="D59" s="15">
        <v>8131536</v>
      </c>
      <c r="E59" s="15">
        <v>159143</v>
      </c>
      <c r="F59" s="15">
        <v>0</v>
      </c>
      <c r="G59" s="15">
        <v>0</v>
      </c>
      <c r="H59" s="15">
        <f t="shared" si="0"/>
        <v>8727005</v>
      </c>
      <c r="I59" s="15">
        <v>0</v>
      </c>
      <c r="J59" s="15">
        <v>0</v>
      </c>
    </row>
    <row r="60" spans="1:10" ht="13.5" customHeight="1">
      <c r="A60" s="14" t="s">
        <v>56</v>
      </c>
      <c r="B60" s="15">
        <v>1945052</v>
      </c>
      <c r="C60" s="15">
        <v>0</v>
      </c>
      <c r="D60" s="15">
        <v>15845287</v>
      </c>
      <c r="E60" s="15">
        <v>0</v>
      </c>
      <c r="F60" s="15">
        <v>6721012</v>
      </c>
      <c r="G60" s="15">
        <v>0</v>
      </c>
      <c r="H60" s="15">
        <f>SUM($B60:$G60)</f>
        <v>24511351</v>
      </c>
      <c r="I60" s="15">
        <v>0</v>
      </c>
      <c r="J60" s="15">
        <v>0</v>
      </c>
    </row>
    <row r="61" spans="1:10" ht="13.5" customHeight="1">
      <c r="A61" s="18" t="s">
        <v>57</v>
      </c>
      <c r="B61" s="19">
        <v>0</v>
      </c>
      <c r="C61" s="19">
        <v>0</v>
      </c>
      <c r="D61" s="19">
        <v>2660642</v>
      </c>
      <c r="E61" s="19">
        <v>0</v>
      </c>
      <c r="F61" s="19">
        <v>0</v>
      </c>
      <c r="G61" s="19">
        <v>0</v>
      </c>
      <c r="H61" s="15">
        <f>SUM($B61:$G61)</f>
        <v>2660642</v>
      </c>
      <c r="I61" s="19">
        <v>154399</v>
      </c>
      <c r="J61" s="19">
        <v>0</v>
      </c>
    </row>
    <row r="62" spans="1:10" ht="13.5" customHeight="1">
      <c r="A62" s="18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3.5" customHeight="1">
      <c r="A63" s="3" t="s">
        <v>2</v>
      </c>
      <c r="B63" s="16">
        <f>SUM(B6:B62)</f>
        <v>28001247</v>
      </c>
      <c r="C63" s="16">
        <f>SUM(C6:C62)</f>
        <v>37697233</v>
      </c>
      <c r="D63" s="16">
        <f>SUM(D6:D61)</f>
        <v>891007021</v>
      </c>
      <c r="E63" s="16">
        <f>SUM(E6:E61)</f>
        <v>5856920</v>
      </c>
      <c r="F63" s="16">
        <f>SUM(F6:F61)</f>
        <v>49300440</v>
      </c>
      <c r="G63" s="16">
        <f>SUM(G6:G61)</f>
        <v>50400276</v>
      </c>
      <c r="H63" s="16">
        <f>SUM(B63:G63)</f>
        <v>1062263137</v>
      </c>
      <c r="I63" s="16">
        <f>SUM(I6:I61)</f>
        <v>115261645</v>
      </c>
      <c r="J63" s="16">
        <f>SUM(J6:J61)</f>
        <v>0</v>
      </c>
    </row>
    <row r="64" spans="1:10" ht="12.75">
      <c r="A64" s="4"/>
      <c r="B64" s="17"/>
      <c r="C64" s="17"/>
      <c r="D64" s="17"/>
      <c r="E64" s="17"/>
      <c r="F64" s="17"/>
      <c r="G64" s="17"/>
      <c r="H64" s="17"/>
      <c r="I64" s="17"/>
      <c r="J64" s="17"/>
    </row>
    <row r="65" ht="12.75">
      <c r="H65" s="9"/>
    </row>
    <row r="66" ht="12.75">
      <c r="B66" s="49"/>
    </row>
    <row r="67" spans="2:10" s="69" customFormat="1" ht="12.75">
      <c r="B67" s="71"/>
      <c r="C67" s="71"/>
      <c r="D67" s="71"/>
      <c r="E67" s="71"/>
      <c r="F67" s="71"/>
      <c r="G67" s="71"/>
      <c r="H67" s="71"/>
      <c r="I67" s="71"/>
      <c r="J67" s="71"/>
    </row>
    <row r="70" ht="12.75">
      <c r="H70" s="9"/>
    </row>
  </sheetData>
  <sheetProtection/>
  <printOptions horizontalCentered="1"/>
  <pageMargins left="0.75" right="0.75" top="1" bottom="1" header="0.5" footer="0.5"/>
  <pageSetup fitToHeight="1" fitToWidth="1" horizontalDpi="600" verticalDpi="600" orientation="portrait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2" customWidth="1"/>
    <col min="2" max="3" width="12.7109375" style="2" customWidth="1"/>
    <col min="4" max="4" width="15.28125" style="2" customWidth="1"/>
    <col min="5" max="7" width="12.7109375" style="2" customWidth="1"/>
    <col min="8" max="9" width="15.140625" style="2" customWidth="1"/>
    <col min="10" max="10" width="12.7109375" style="2" customWidth="1"/>
    <col min="11" max="11" width="13.00390625" style="2" customWidth="1"/>
    <col min="12" max="16384" width="9.140625" style="2" customWidth="1"/>
  </cols>
  <sheetData>
    <row r="1" spans="1:10" ht="15" customHeight="1">
      <c r="A1" s="51" t="s">
        <v>97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>
      <c r="A2" s="51" t="s">
        <v>109</v>
      </c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51" t="s">
        <v>110</v>
      </c>
      <c r="B3" s="1"/>
      <c r="C3" s="1"/>
      <c r="D3" s="1"/>
      <c r="E3" s="1"/>
      <c r="F3" s="1"/>
      <c r="G3" s="1"/>
      <c r="H3" s="1"/>
      <c r="I3" s="1"/>
      <c r="J3" s="1"/>
    </row>
    <row r="4" spans="1:10" s="47" customFormat="1" ht="10.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</row>
    <row r="5" spans="1:10" s="28" customFormat="1" ht="60" customHeight="1">
      <c r="A5" s="52" t="s">
        <v>3</v>
      </c>
      <c r="B5" s="11" t="s">
        <v>4</v>
      </c>
      <c r="C5" s="11" t="s">
        <v>5</v>
      </c>
      <c r="D5" s="11" t="s">
        <v>111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65</v>
      </c>
      <c r="J5" s="11" t="s">
        <v>122</v>
      </c>
    </row>
    <row r="6" spans="1:10" ht="13.5" customHeight="1">
      <c r="A6" s="6" t="s">
        <v>11</v>
      </c>
      <c r="B6" s="24">
        <v>0</v>
      </c>
      <c r="C6" s="24">
        <v>0</v>
      </c>
      <c r="D6" s="24">
        <v>17096921</v>
      </c>
      <c r="E6" s="24">
        <v>0</v>
      </c>
      <c r="F6" s="24">
        <v>5496222</v>
      </c>
      <c r="G6" s="24">
        <v>0</v>
      </c>
      <c r="H6" s="24">
        <f>SUM($B6:$G6)</f>
        <v>22593143</v>
      </c>
      <c r="I6" s="24">
        <v>9166501</v>
      </c>
      <c r="J6" s="24">
        <v>0</v>
      </c>
    </row>
    <row r="7" spans="1:10" s="47" customFormat="1" ht="13.5" customHeight="1">
      <c r="A7" s="78" t="s">
        <v>12</v>
      </c>
      <c r="B7" s="79">
        <v>352034</v>
      </c>
      <c r="C7" s="79">
        <v>1027237</v>
      </c>
      <c r="D7" s="79">
        <v>5823995</v>
      </c>
      <c r="E7" s="79">
        <v>0</v>
      </c>
      <c r="F7" s="79">
        <v>97427</v>
      </c>
      <c r="G7" s="79">
        <v>0</v>
      </c>
      <c r="H7" s="24">
        <f aca="true" t="shared" si="0" ref="H7:H61">SUM($B7:$G7)</f>
        <v>7300693</v>
      </c>
      <c r="I7" s="79">
        <v>0</v>
      </c>
      <c r="J7" s="79">
        <v>0</v>
      </c>
    </row>
    <row r="8" spans="1:10" ht="13.5" customHeight="1">
      <c r="A8" s="6" t="s">
        <v>13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f t="shared" si="0"/>
        <v>0</v>
      </c>
      <c r="I8" s="24">
        <v>0</v>
      </c>
      <c r="J8" s="24">
        <v>0</v>
      </c>
    </row>
    <row r="9" spans="1:10" ht="13.5" customHeight="1">
      <c r="A9" s="6" t="s">
        <v>14</v>
      </c>
      <c r="B9" s="24">
        <v>1896140</v>
      </c>
      <c r="C9" s="24">
        <v>1248267</v>
      </c>
      <c r="D9" s="24">
        <v>44087523</v>
      </c>
      <c r="E9" s="24">
        <v>5740220</v>
      </c>
      <c r="F9" s="24">
        <v>1130078</v>
      </c>
      <c r="G9" s="24">
        <v>0</v>
      </c>
      <c r="H9" s="24">
        <f t="shared" si="0"/>
        <v>54102228</v>
      </c>
      <c r="I9" s="24">
        <v>1920</v>
      </c>
      <c r="J9" s="24">
        <v>0</v>
      </c>
    </row>
    <row r="10" spans="1:10" ht="13.5" customHeight="1">
      <c r="A10" s="6" t="s">
        <v>15</v>
      </c>
      <c r="B10" s="24">
        <v>142501</v>
      </c>
      <c r="C10" s="24">
        <v>432292</v>
      </c>
      <c r="D10" s="24">
        <v>9424572</v>
      </c>
      <c r="E10" s="24">
        <v>0</v>
      </c>
      <c r="F10" s="24">
        <v>0</v>
      </c>
      <c r="G10" s="24">
        <v>0</v>
      </c>
      <c r="H10" s="24">
        <f t="shared" si="0"/>
        <v>9999365</v>
      </c>
      <c r="I10" s="24">
        <v>8085157</v>
      </c>
      <c r="J10" s="24">
        <v>0</v>
      </c>
    </row>
    <row r="11" spans="1:10" ht="13.5" customHeight="1">
      <c r="A11" s="6" t="s">
        <v>16</v>
      </c>
      <c r="B11" s="24">
        <v>13790844</v>
      </c>
      <c r="C11" s="24">
        <v>32162889</v>
      </c>
      <c r="D11" s="24">
        <v>548125203</v>
      </c>
      <c r="E11" s="24">
        <v>0</v>
      </c>
      <c r="F11" s="24">
        <v>0</v>
      </c>
      <c r="G11" s="24">
        <v>8325998</v>
      </c>
      <c r="H11" s="24">
        <f t="shared" si="0"/>
        <v>602404934</v>
      </c>
      <c r="I11" s="24">
        <v>66568729</v>
      </c>
      <c r="J11" s="24">
        <v>0</v>
      </c>
    </row>
    <row r="12" spans="1:10" ht="13.5" customHeight="1">
      <c r="A12" s="6" t="s">
        <v>17</v>
      </c>
      <c r="B12" s="24">
        <v>2377155</v>
      </c>
      <c r="C12" s="24">
        <v>2713792</v>
      </c>
      <c r="D12" s="24">
        <v>45651461</v>
      </c>
      <c r="E12" s="24">
        <v>0</v>
      </c>
      <c r="F12" s="24">
        <v>0</v>
      </c>
      <c r="G12" s="24">
        <v>0</v>
      </c>
      <c r="H12" s="24">
        <f t="shared" si="0"/>
        <v>50742408</v>
      </c>
      <c r="I12" s="24">
        <v>1968349</v>
      </c>
      <c r="J12" s="24">
        <v>0</v>
      </c>
    </row>
    <row r="13" spans="1:10" ht="13.5" customHeight="1">
      <c r="A13" s="6" t="s">
        <v>88</v>
      </c>
      <c r="B13" s="24">
        <v>0</v>
      </c>
      <c r="C13" s="24">
        <v>34692</v>
      </c>
      <c r="D13" s="24">
        <v>37851442</v>
      </c>
      <c r="E13" s="24">
        <v>0</v>
      </c>
      <c r="F13" s="24">
        <v>0</v>
      </c>
      <c r="G13" s="24">
        <v>0</v>
      </c>
      <c r="H13" s="24">
        <f t="shared" si="0"/>
        <v>37886134</v>
      </c>
      <c r="I13" s="24">
        <v>0</v>
      </c>
      <c r="J13" s="24">
        <v>0</v>
      </c>
    </row>
    <row r="14" spans="1:10" ht="13.5" customHeight="1">
      <c r="A14" s="6" t="s">
        <v>18</v>
      </c>
      <c r="B14" s="24">
        <v>0</v>
      </c>
      <c r="C14" s="24">
        <v>0</v>
      </c>
      <c r="D14" s="24">
        <v>7749662</v>
      </c>
      <c r="E14" s="24">
        <v>0</v>
      </c>
      <c r="F14" s="24">
        <v>0</v>
      </c>
      <c r="G14" s="24">
        <v>0</v>
      </c>
      <c r="H14" s="24">
        <f t="shared" si="0"/>
        <v>7749662</v>
      </c>
      <c r="I14" s="24">
        <v>545214</v>
      </c>
      <c r="J14" s="24">
        <v>0</v>
      </c>
    </row>
    <row r="15" spans="1:10" ht="13.5" customHeight="1">
      <c r="A15" s="6" t="s">
        <v>125</v>
      </c>
      <c r="B15" s="24">
        <v>0</v>
      </c>
      <c r="C15" s="24">
        <v>1488501</v>
      </c>
      <c r="D15" s="24">
        <v>2627180</v>
      </c>
      <c r="E15" s="24">
        <v>0</v>
      </c>
      <c r="F15" s="24">
        <v>0</v>
      </c>
      <c r="G15" s="24">
        <v>0</v>
      </c>
      <c r="H15" s="24">
        <f t="shared" si="0"/>
        <v>4115681</v>
      </c>
      <c r="I15" s="24">
        <v>1138679</v>
      </c>
      <c r="J15" s="24">
        <v>0</v>
      </c>
    </row>
    <row r="16" spans="1:10" ht="13.5" customHeight="1">
      <c r="A16" s="6" t="s">
        <v>19</v>
      </c>
      <c r="B16" s="24">
        <v>4318878</v>
      </c>
      <c r="C16" s="24">
        <v>2414806</v>
      </c>
      <c r="D16" s="24">
        <v>137486891</v>
      </c>
      <c r="E16" s="24">
        <v>0</v>
      </c>
      <c r="F16" s="24">
        <v>4111161</v>
      </c>
      <c r="G16" s="24">
        <v>6390672</v>
      </c>
      <c r="H16" s="24">
        <f t="shared" si="0"/>
        <v>154722408</v>
      </c>
      <c r="I16" s="24">
        <v>0</v>
      </c>
      <c r="J16" s="24">
        <v>0</v>
      </c>
    </row>
    <row r="17" spans="1:10" ht="13.5" customHeight="1">
      <c r="A17" s="6" t="s">
        <v>20</v>
      </c>
      <c r="B17" s="24">
        <v>39553</v>
      </c>
      <c r="C17" s="24">
        <v>0</v>
      </c>
      <c r="D17" s="24">
        <v>82009447</v>
      </c>
      <c r="E17" s="24">
        <v>0</v>
      </c>
      <c r="F17" s="24">
        <v>776081</v>
      </c>
      <c r="G17" s="24">
        <v>0</v>
      </c>
      <c r="H17" s="24">
        <f t="shared" si="0"/>
        <v>82825081</v>
      </c>
      <c r="I17" s="24">
        <v>4049769</v>
      </c>
      <c r="J17" s="24">
        <v>0</v>
      </c>
    </row>
    <row r="18" spans="1:10" ht="13.5" customHeight="1">
      <c r="A18" s="6" t="s">
        <v>21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f t="shared" si="0"/>
        <v>0</v>
      </c>
      <c r="I18" s="24">
        <v>0</v>
      </c>
      <c r="J18" s="24">
        <v>0</v>
      </c>
    </row>
    <row r="19" spans="1:10" ht="13.5" customHeight="1">
      <c r="A19" s="6" t="s">
        <v>90</v>
      </c>
      <c r="B19" s="24">
        <v>228441</v>
      </c>
      <c r="C19" s="24">
        <v>1052250</v>
      </c>
      <c r="D19" s="24">
        <v>10387104</v>
      </c>
      <c r="E19" s="24">
        <v>94866</v>
      </c>
      <c r="F19" s="24">
        <v>0</v>
      </c>
      <c r="G19" s="24">
        <v>0</v>
      </c>
      <c r="H19" s="24">
        <f t="shared" si="0"/>
        <v>11762661</v>
      </c>
      <c r="I19" s="24">
        <v>0</v>
      </c>
      <c r="J19" s="24">
        <v>0</v>
      </c>
    </row>
    <row r="20" spans="1:10" ht="13.5" customHeight="1">
      <c r="A20" s="6" t="s">
        <v>89</v>
      </c>
      <c r="B20" s="24">
        <v>0</v>
      </c>
      <c r="C20" s="24">
        <v>0</v>
      </c>
      <c r="D20" s="24">
        <v>12189874</v>
      </c>
      <c r="E20" s="24">
        <v>0</v>
      </c>
      <c r="F20" s="24">
        <v>0</v>
      </c>
      <c r="G20" s="24">
        <v>0</v>
      </c>
      <c r="H20" s="24">
        <f t="shared" si="0"/>
        <v>12189874</v>
      </c>
      <c r="I20" s="24">
        <v>0</v>
      </c>
      <c r="J20" s="24">
        <v>0</v>
      </c>
    </row>
    <row r="21" spans="1:10" ht="13.5" customHeight="1">
      <c r="A21" s="6" t="s">
        <v>22</v>
      </c>
      <c r="B21" s="24">
        <v>11511849</v>
      </c>
      <c r="C21" s="24">
        <v>0</v>
      </c>
      <c r="D21" s="24">
        <v>136988653</v>
      </c>
      <c r="E21" s="24">
        <v>263070</v>
      </c>
      <c r="F21" s="24">
        <v>392913</v>
      </c>
      <c r="G21" s="24">
        <v>191873</v>
      </c>
      <c r="H21" s="24">
        <f t="shared" si="0"/>
        <v>149348358</v>
      </c>
      <c r="I21" s="24">
        <v>0</v>
      </c>
      <c r="J21" s="24">
        <v>0</v>
      </c>
    </row>
    <row r="22" spans="1:10" ht="13.5" customHeight="1">
      <c r="A22" s="6" t="s">
        <v>23</v>
      </c>
      <c r="B22" s="24">
        <v>173384</v>
      </c>
      <c r="C22" s="24">
        <v>181245</v>
      </c>
      <c r="D22" s="24">
        <v>57208042</v>
      </c>
      <c r="E22" s="24">
        <v>28774</v>
      </c>
      <c r="F22" s="24">
        <v>684390</v>
      </c>
      <c r="G22" s="24">
        <v>0</v>
      </c>
      <c r="H22" s="24">
        <f t="shared" si="0"/>
        <v>58275835</v>
      </c>
      <c r="I22" s="24">
        <v>0</v>
      </c>
      <c r="J22" s="24">
        <v>0</v>
      </c>
    </row>
    <row r="23" spans="1:10" ht="13.5" customHeight="1">
      <c r="A23" s="6" t="s">
        <v>24</v>
      </c>
      <c r="B23" s="24">
        <v>869168</v>
      </c>
      <c r="C23" s="24">
        <v>803456</v>
      </c>
      <c r="D23" s="24">
        <v>28012064</v>
      </c>
      <c r="E23" s="24">
        <v>0</v>
      </c>
      <c r="F23" s="24">
        <v>0</v>
      </c>
      <c r="G23" s="24">
        <v>5587774</v>
      </c>
      <c r="H23" s="24">
        <f t="shared" si="0"/>
        <v>35272462</v>
      </c>
      <c r="I23" s="24">
        <v>1135957</v>
      </c>
      <c r="J23" s="24">
        <v>0</v>
      </c>
    </row>
    <row r="24" spans="1:10" ht="13.5" customHeight="1">
      <c r="A24" s="6" t="s">
        <v>25</v>
      </c>
      <c r="B24" s="24">
        <v>94891</v>
      </c>
      <c r="C24" s="24">
        <v>0</v>
      </c>
      <c r="D24" s="24">
        <v>25644816</v>
      </c>
      <c r="E24" s="24">
        <v>89344</v>
      </c>
      <c r="F24" s="24">
        <v>0</v>
      </c>
      <c r="G24" s="24">
        <v>0</v>
      </c>
      <c r="H24" s="24">
        <f t="shared" si="0"/>
        <v>25829051</v>
      </c>
      <c r="I24" s="24">
        <v>0</v>
      </c>
      <c r="J24" s="24">
        <v>0</v>
      </c>
    </row>
    <row r="25" spans="1:10" ht="13.5" customHeight="1">
      <c r="A25" s="6" t="s">
        <v>26</v>
      </c>
      <c r="B25" s="24">
        <v>0</v>
      </c>
      <c r="C25" s="24">
        <v>0</v>
      </c>
      <c r="D25" s="24">
        <v>32365351</v>
      </c>
      <c r="E25" s="24">
        <v>0</v>
      </c>
      <c r="F25" s="24">
        <v>0</v>
      </c>
      <c r="G25" s="24">
        <v>0</v>
      </c>
      <c r="H25" s="24">
        <f t="shared" si="0"/>
        <v>32365351</v>
      </c>
      <c r="I25" s="24">
        <v>0</v>
      </c>
      <c r="J25" s="24">
        <v>0</v>
      </c>
    </row>
    <row r="26" spans="1:10" ht="13.5" customHeight="1">
      <c r="A26" s="6" t="s">
        <v>27</v>
      </c>
      <c r="B26" s="24">
        <v>0</v>
      </c>
      <c r="C26" s="24">
        <v>0</v>
      </c>
      <c r="D26" s="24">
        <v>23745790</v>
      </c>
      <c r="E26" s="24">
        <v>0</v>
      </c>
      <c r="F26" s="24">
        <v>0</v>
      </c>
      <c r="G26" s="24">
        <v>0</v>
      </c>
      <c r="H26" s="24">
        <f t="shared" si="0"/>
        <v>23745790</v>
      </c>
      <c r="I26" s="24">
        <v>2809851</v>
      </c>
      <c r="J26" s="24">
        <v>0</v>
      </c>
    </row>
    <row r="27" spans="1:10" ht="13.5" customHeight="1">
      <c r="A27" s="6" t="s">
        <v>28</v>
      </c>
      <c r="B27" s="24">
        <v>0</v>
      </c>
      <c r="C27" s="24">
        <v>0</v>
      </c>
      <c r="D27" s="24">
        <v>9697345</v>
      </c>
      <c r="E27" s="24">
        <v>0</v>
      </c>
      <c r="F27" s="24">
        <v>0</v>
      </c>
      <c r="G27" s="24">
        <v>0</v>
      </c>
      <c r="H27" s="24">
        <f t="shared" si="0"/>
        <v>9697345</v>
      </c>
      <c r="I27" s="24">
        <v>0</v>
      </c>
      <c r="J27" s="24">
        <v>0</v>
      </c>
    </row>
    <row r="28" spans="1:10" ht="13.5" customHeight="1">
      <c r="A28" s="6" t="s">
        <v>29</v>
      </c>
      <c r="B28" s="24">
        <v>1059027</v>
      </c>
      <c r="C28" s="24">
        <v>0</v>
      </c>
      <c r="D28" s="24">
        <v>51008892</v>
      </c>
      <c r="E28" s="24">
        <v>0</v>
      </c>
      <c r="F28" s="24">
        <v>5191832</v>
      </c>
      <c r="G28" s="24">
        <v>5872941</v>
      </c>
      <c r="H28" s="24">
        <f t="shared" si="0"/>
        <v>63132692</v>
      </c>
      <c r="I28" s="24">
        <v>0</v>
      </c>
      <c r="J28" s="24">
        <v>0</v>
      </c>
    </row>
    <row r="29" spans="1:10" ht="13.5" customHeight="1">
      <c r="A29" s="6" t="s">
        <v>91</v>
      </c>
      <c r="B29" s="24">
        <v>9601268</v>
      </c>
      <c r="C29" s="24">
        <v>9586811</v>
      </c>
      <c r="D29" s="24">
        <v>31060915</v>
      </c>
      <c r="E29" s="24">
        <v>0</v>
      </c>
      <c r="F29" s="24">
        <v>730667</v>
      </c>
      <c r="G29" s="24">
        <v>0</v>
      </c>
      <c r="H29" s="24">
        <f t="shared" si="0"/>
        <v>50979661</v>
      </c>
      <c r="I29" s="24">
        <v>7784234</v>
      </c>
      <c r="J29" s="24">
        <v>0</v>
      </c>
    </row>
    <row r="30" spans="1:10" ht="13.5" customHeight="1">
      <c r="A30" s="6" t="s">
        <v>30</v>
      </c>
      <c r="B30" s="24">
        <v>0</v>
      </c>
      <c r="C30" s="24">
        <v>8748957</v>
      </c>
      <c r="D30" s="24">
        <v>92022277</v>
      </c>
      <c r="E30" s="24">
        <v>0</v>
      </c>
      <c r="F30" s="24">
        <v>0</v>
      </c>
      <c r="G30" s="24">
        <v>0</v>
      </c>
      <c r="H30" s="24">
        <f t="shared" si="0"/>
        <v>100771234</v>
      </c>
      <c r="I30" s="24">
        <v>0</v>
      </c>
      <c r="J30" s="24">
        <v>0</v>
      </c>
    </row>
    <row r="31" spans="1:10" ht="13.5" customHeight="1">
      <c r="A31" s="6" t="s">
        <v>31</v>
      </c>
      <c r="B31" s="24">
        <v>0</v>
      </c>
      <c r="C31" s="24">
        <v>1431665</v>
      </c>
      <c r="D31" s="24">
        <v>51857236</v>
      </c>
      <c r="E31" s="24">
        <v>0</v>
      </c>
      <c r="F31" s="24">
        <v>0</v>
      </c>
      <c r="G31" s="24">
        <v>2592863</v>
      </c>
      <c r="H31" s="24">
        <f t="shared" si="0"/>
        <v>55881764</v>
      </c>
      <c r="I31" s="24">
        <v>0</v>
      </c>
      <c r="J31" s="24">
        <v>0</v>
      </c>
    </row>
    <row r="32" spans="1:10" ht="13.5" customHeight="1">
      <c r="A32" s="6" t="s">
        <v>32</v>
      </c>
      <c r="B32" s="24">
        <v>0</v>
      </c>
      <c r="C32" s="24">
        <v>0</v>
      </c>
      <c r="D32" s="24">
        <v>15423592</v>
      </c>
      <c r="E32" s="24">
        <v>0</v>
      </c>
      <c r="F32" s="24">
        <v>253121</v>
      </c>
      <c r="G32" s="24">
        <v>0</v>
      </c>
      <c r="H32" s="24">
        <f t="shared" si="0"/>
        <v>15676713</v>
      </c>
      <c r="I32" s="24">
        <v>5259079</v>
      </c>
      <c r="J32" s="24">
        <v>0</v>
      </c>
    </row>
    <row r="33" spans="1:10" ht="13.5" customHeight="1">
      <c r="A33" s="6" t="s">
        <v>33</v>
      </c>
      <c r="B33" s="24">
        <v>484338</v>
      </c>
      <c r="C33" s="24">
        <v>6968013</v>
      </c>
      <c r="D33" s="24">
        <v>43105597</v>
      </c>
      <c r="E33" s="24">
        <v>0</v>
      </c>
      <c r="F33" s="24">
        <v>0</v>
      </c>
      <c r="G33" s="24">
        <v>0</v>
      </c>
      <c r="H33" s="24">
        <f t="shared" si="0"/>
        <v>50557948</v>
      </c>
      <c r="I33" s="24">
        <v>0</v>
      </c>
      <c r="J33" s="24">
        <v>0</v>
      </c>
    </row>
    <row r="34" spans="1:10" ht="13.5" customHeight="1">
      <c r="A34" s="6" t="s">
        <v>34</v>
      </c>
      <c r="B34" s="24">
        <v>0</v>
      </c>
      <c r="C34" s="24">
        <v>0</v>
      </c>
      <c r="D34" s="24">
        <v>8336159</v>
      </c>
      <c r="E34" s="24">
        <v>0</v>
      </c>
      <c r="F34" s="24">
        <v>133075</v>
      </c>
      <c r="G34" s="24">
        <v>0</v>
      </c>
      <c r="H34" s="24">
        <f t="shared" si="0"/>
        <v>8469234</v>
      </c>
      <c r="I34" s="24">
        <v>0</v>
      </c>
      <c r="J34" s="24">
        <v>0</v>
      </c>
    </row>
    <row r="35" spans="1:10" ht="13.5" customHeight="1">
      <c r="A35" s="6" t="s">
        <v>35</v>
      </c>
      <c r="B35" s="24">
        <v>0</v>
      </c>
      <c r="C35" s="24">
        <v>0</v>
      </c>
      <c r="D35" s="24">
        <v>16616625</v>
      </c>
      <c r="E35" s="24">
        <v>0</v>
      </c>
      <c r="F35" s="24">
        <v>0</v>
      </c>
      <c r="G35" s="24">
        <v>0</v>
      </c>
      <c r="H35" s="24">
        <f t="shared" si="0"/>
        <v>16616625</v>
      </c>
      <c r="I35" s="24">
        <v>0</v>
      </c>
      <c r="J35" s="24">
        <v>0</v>
      </c>
    </row>
    <row r="36" spans="1:11" s="47" customFormat="1" ht="13.5" customHeight="1">
      <c r="A36" s="78" t="s">
        <v>36</v>
      </c>
      <c r="B36" s="79">
        <v>400704</v>
      </c>
      <c r="C36" s="79">
        <v>0</v>
      </c>
      <c r="D36" s="79">
        <v>4024295</v>
      </c>
      <c r="E36" s="79">
        <v>1150992</v>
      </c>
      <c r="F36" s="79">
        <v>1223778</v>
      </c>
      <c r="G36" s="79">
        <v>0</v>
      </c>
      <c r="H36" s="79">
        <f t="shared" si="0"/>
        <v>6799769</v>
      </c>
      <c r="I36" s="79">
        <v>10422562</v>
      </c>
      <c r="J36" s="79">
        <v>0</v>
      </c>
      <c r="K36" s="115"/>
    </row>
    <row r="37" spans="1:10" ht="13.5" customHeight="1">
      <c r="A37" s="6" t="s">
        <v>37</v>
      </c>
      <c r="B37" s="24">
        <v>0</v>
      </c>
      <c r="C37" s="24">
        <v>0</v>
      </c>
      <c r="D37" s="24">
        <v>13369134</v>
      </c>
      <c r="E37" s="24">
        <v>0</v>
      </c>
      <c r="F37" s="24">
        <v>0</v>
      </c>
      <c r="G37" s="24">
        <v>0</v>
      </c>
      <c r="H37" s="24">
        <f t="shared" si="0"/>
        <v>13369134</v>
      </c>
      <c r="I37" s="24">
        <v>0</v>
      </c>
      <c r="J37" s="24">
        <v>0</v>
      </c>
    </row>
    <row r="38" spans="1:10" ht="13.5" customHeight="1">
      <c r="A38" s="6" t="s">
        <v>38</v>
      </c>
      <c r="B38" s="24">
        <v>3807270</v>
      </c>
      <c r="C38" s="24">
        <v>3900843</v>
      </c>
      <c r="D38" s="24">
        <v>80354637</v>
      </c>
      <c r="E38" s="24">
        <v>542400</v>
      </c>
      <c r="F38" s="24">
        <v>10253384</v>
      </c>
      <c r="G38" s="24">
        <v>0</v>
      </c>
      <c r="H38" s="24">
        <f t="shared" si="0"/>
        <v>98858534</v>
      </c>
      <c r="I38" s="24">
        <v>0</v>
      </c>
      <c r="J38" s="24">
        <v>0</v>
      </c>
    </row>
    <row r="39" spans="1:10" ht="13.5" customHeight="1">
      <c r="A39" s="6" t="s">
        <v>39</v>
      </c>
      <c r="B39" s="24">
        <v>0</v>
      </c>
      <c r="C39" s="24">
        <v>0</v>
      </c>
      <c r="D39" s="24">
        <v>15631632</v>
      </c>
      <c r="E39" s="24">
        <v>0</v>
      </c>
      <c r="F39" s="24">
        <v>0</v>
      </c>
      <c r="G39" s="24">
        <v>0</v>
      </c>
      <c r="H39" s="24">
        <f t="shared" si="0"/>
        <v>15631632</v>
      </c>
      <c r="I39" s="24">
        <v>0</v>
      </c>
      <c r="J39" s="24">
        <v>0</v>
      </c>
    </row>
    <row r="40" spans="1:10" ht="13.5" customHeight="1">
      <c r="A40" s="6" t="s">
        <v>40</v>
      </c>
      <c r="B40" s="24">
        <v>996635</v>
      </c>
      <c r="C40" s="24">
        <v>0</v>
      </c>
      <c r="D40" s="24">
        <v>207426380</v>
      </c>
      <c r="E40" s="24">
        <v>0</v>
      </c>
      <c r="F40" s="24">
        <v>0</v>
      </c>
      <c r="G40" s="24">
        <v>0</v>
      </c>
      <c r="H40" s="24">
        <f t="shared" si="0"/>
        <v>208423015</v>
      </c>
      <c r="I40" s="24">
        <v>183851</v>
      </c>
      <c r="J40" s="24">
        <v>0</v>
      </c>
    </row>
    <row r="41" spans="1:10" ht="13.5" customHeight="1">
      <c r="A41" s="6" t="s">
        <v>41</v>
      </c>
      <c r="B41" s="24">
        <v>1866</v>
      </c>
      <c r="C41" s="24">
        <v>0</v>
      </c>
      <c r="D41" s="24">
        <v>76064486</v>
      </c>
      <c r="E41" s="24">
        <v>1130521</v>
      </c>
      <c r="F41" s="24">
        <v>0</v>
      </c>
      <c r="G41" s="24">
        <v>0</v>
      </c>
      <c r="H41" s="24">
        <f t="shared" si="0"/>
        <v>77196873</v>
      </c>
      <c r="I41" s="24">
        <v>26436</v>
      </c>
      <c r="J41" s="24">
        <v>0</v>
      </c>
    </row>
    <row r="42" spans="1:10" ht="13.5" customHeight="1">
      <c r="A42" s="6" t="s">
        <v>42</v>
      </c>
      <c r="B42" s="24">
        <v>0</v>
      </c>
      <c r="C42" s="24">
        <v>549516</v>
      </c>
      <c r="D42" s="24">
        <v>4064256</v>
      </c>
      <c r="E42" s="24">
        <v>0</v>
      </c>
      <c r="F42" s="24">
        <v>0</v>
      </c>
      <c r="G42" s="24">
        <v>0</v>
      </c>
      <c r="H42" s="24">
        <f t="shared" si="0"/>
        <v>4613772</v>
      </c>
      <c r="I42" s="24">
        <v>33522</v>
      </c>
      <c r="J42" s="24">
        <v>0</v>
      </c>
    </row>
    <row r="43" spans="1:10" ht="13.5" customHeight="1">
      <c r="A43" s="6" t="s">
        <v>129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f t="shared" si="0"/>
        <v>0</v>
      </c>
      <c r="I43" s="24">
        <v>0</v>
      </c>
      <c r="J43" s="24">
        <v>0</v>
      </c>
    </row>
    <row r="44" spans="1:10" ht="13.5" customHeight="1">
      <c r="A44" s="6" t="s">
        <v>43</v>
      </c>
      <c r="B44" s="24">
        <v>5765419</v>
      </c>
      <c r="C44" s="24">
        <v>0</v>
      </c>
      <c r="D44" s="24">
        <v>92875797</v>
      </c>
      <c r="E44" s="24">
        <v>0</v>
      </c>
      <c r="F44" s="24">
        <v>0</v>
      </c>
      <c r="G44" s="24">
        <v>6374921</v>
      </c>
      <c r="H44" s="24">
        <f t="shared" si="0"/>
        <v>105016137</v>
      </c>
      <c r="I44" s="24">
        <v>0</v>
      </c>
      <c r="J44" s="24">
        <v>0</v>
      </c>
    </row>
    <row r="45" spans="1:10" ht="13.5" customHeight="1">
      <c r="A45" s="6" t="s">
        <v>44</v>
      </c>
      <c r="B45" s="24">
        <v>0</v>
      </c>
      <c r="C45" s="24">
        <v>0</v>
      </c>
      <c r="D45" s="24">
        <v>29034904</v>
      </c>
      <c r="E45" s="24">
        <v>0</v>
      </c>
      <c r="F45" s="24">
        <v>0</v>
      </c>
      <c r="G45" s="24">
        <v>0</v>
      </c>
      <c r="H45" s="24">
        <f t="shared" si="0"/>
        <v>29034904</v>
      </c>
      <c r="I45" s="24">
        <v>0</v>
      </c>
      <c r="J45" s="24">
        <v>0</v>
      </c>
    </row>
    <row r="46" spans="1:10" ht="13.5" customHeight="1">
      <c r="A46" s="6" t="s">
        <v>45</v>
      </c>
      <c r="B46" s="24">
        <v>0</v>
      </c>
      <c r="C46" s="24">
        <v>0</v>
      </c>
      <c r="D46" s="24">
        <v>25975788</v>
      </c>
      <c r="E46" s="24">
        <v>540811</v>
      </c>
      <c r="F46" s="24">
        <v>4864543</v>
      </c>
      <c r="G46" s="24">
        <v>0</v>
      </c>
      <c r="H46" s="24">
        <f t="shared" si="0"/>
        <v>31381142</v>
      </c>
      <c r="I46" s="24">
        <v>33709</v>
      </c>
      <c r="J46" s="24">
        <v>0</v>
      </c>
    </row>
    <row r="47" spans="1:10" ht="13.5" customHeight="1">
      <c r="A47" s="6" t="s">
        <v>46</v>
      </c>
      <c r="B47" s="24">
        <v>213430</v>
      </c>
      <c r="C47" s="24">
        <v>0</v>
      </c>
      <c r="D47" s="24">
        <v>104222077</v>
      </c>
      <c r="E47" s="24">
        <v>0</v>
      </c>
      <c r="F47" s="24">
        <v>0</v>
      </c>
      <c r="G47" s="24">
        <v>0</v>
      </c>
      <c r="H47" s="24">
        <f t="shared" si="0"/>
        <v>104435507</v>
      </c>
      <c r="I47" s="24">
        <v>6176121</v>
      </c>
      <c r="J47" s="24">
        <v>0</v>
      </c>
    </row>
    <row r="48" spans="1:10" ht="13.5" customHeight="1">
      <c r="A48" s="6" t="s">
        <v>47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f t="shared" si="0"/>
        <v>0</v>
      </c>
      <c r="I48" s="24">
        <v>0</v>
      </c>
      <c r="J48" s="24">
        <v>0</v>
      </c>
    </row>
    <row r="49" spans="1:10" ht="13.5" customHeight="1">
      <c r="A49" s="6" t="s">
        <v>48</v>
      </c>
      <c r="B49" s="24">
        <v>0</v>
      </c>
      <c r="C49" s="24">
        <v>0</v>
      </c>
      <c r="D49" s="24">
        <v>12002183</v>
      </c>
      <c r="E49" s="24">
        <v>0</v>
      </c>
      <c r="F49" s="24">
        <v>0</v>
      </c>
      <c r="G49" s="24">
        <v>0</v>
      </c>
      <c r="H49" s="24">
        <f t="shared" si="0"/>
        <v>12002183</v>
      </c>
      <c r="I49" s="24">
        <v>0</v>
      </c>
      <c r="J49" s="24">
        <v>0</v>
      </c>
    </row>
    <row r="50" spans="1:10" ht="13.5" customHeight="1">
      <c r="A50" s="6" t="s">
        <v>49</v>
      </c>
      <c r="B50" s="24">
        <v>0</v>
      </c>
      <c r="C50" s="24">
        <v>0</v>
      </c>
      <c r="D50" s="24">
        <v>17730932</v>
      </c>
      <c r="E50" s="24">
        <v>0</v>
      </c>
      <c r="F50" s="24">
        <v>0</v>
      </c>
      <c r="G50" s="24">
        <v>0</v>
      </c>
      <c r="H50" s="24">
        <f t="shared" si="0"/>
        <v>17730932</v>
      </c>
      <c r="I50" s="24">
        <v>10979735</v>
      </c>
      <c r="J50" s="24">
        <v>0</v>
      </c>
    </row>
    <row r="51" spans="1:10" ht="13.5" customHeight="1">
      <c r="A51" s="6" t="s">
        <v>50</v>
      </c>
      <c r="B51" s="24">
        <v>525637</v>
      </c>
      <c r="C51" s="24">
        <v>0</v>
      </c>
      <c r="D51" s="24">
        <v>5753501</v>
      </c>
      <c r="E51" s="24">
        <v>186593</v>
      </c>
      <c r="F51" s="24">
        <v>0</v>
      </c>
      <c r="G51" s="24">
        <v>125758</v>
      </c>
      <c r="H51" s="24">
        <f t="shared" si="0"/>
        <v>6591489</v>
      </c>
      <c r="I51" s="24">
        <v>0</v>
      </c>
      <c r="J51" s="24">
        <v>0</v>
      </c>
    </row>
    <row r="52" spans="1:10" ht="13.5" customHeight="1">
      <c r="A52" s="6" t="s">
        <v>51</v>
      </c>
      <c r="B52" s="24">
        <v>4839226</v>
      </c>
      <c r="C52" s="24">
        <v>0</v>
      </c>
      <c r="D52" s="24">
        <v>33752748</v>
      </c>
      <c r="E52" s="24">
        <v>70154</v>
      </c>
      <c r="F52" s="24">
        <v>1527396</v>
      </c>
      <c r="G52" s="24">
        <v>3119086</v>
      </c>
      <c r="H52" s="24">
        <f t="shared" si="0"/>
        <v>43308610</v>
      </c>
      <c r="I52" s="24">
        <v>4149240</v>
      </c>
      <c r="J52" s="24">
        <v>0</v>
      </c>
    </row>
    <row r="53" spans="1:10" ht="13.5" customHeight="1">
      <c r="A53" s="6" t="s">
        <v>92</v>
      </c>
      <c r="B53" s="24">
        <v>3793347</v>
      </c>
      <c r="C53" s="24">
        <v>1800700</v>
      </c>
      <c r="D53" s="24">
        <v>110063831</v>
      </c>
      <c r="E53" s="24">
        <v>120699</v>
      </c>
      <c r="F53" s="24">
        <v>12747358</v>
      </c>
      <c r="G53" s="24">
        <v>24553026</v>
      </c>
      <c r="H53" s="24">
        <f t="shared" si="0"/>
        <v>153078961</v>
      </c>
      <c r="I53" s="24">
        <v>49105325</v>
      </c>
      <c r="J53" s="24">
        <v>0</v>
      </c>
    </row>
    <row r="54" spans="1:10" ht="13.5" customHeight="1">
      <c r="A54" s="78" t="s">
        <v>93</v>
      </c>
      <c r="B54" s="24">
        <v>0</v>
      </c>
      <c r="C54" s="24">
        <v>2495221</v>
      </c>
      <c r="D54" s="24">
        <v>18341324</v>
      </c>
      <c r="E54" s="24">
        <v>0</v>
      </c>
      <c r="F54" s="24">
        <v>0</v>
      </c>
      <c r="G54" s="24">
        <v>0</v>
      </c>
      <c r="H54" s="24">
        <f t="shared" si="0"/>
        <v>20836545</v>
      </c>
      <c r="I54" s="24">
        <v>0</v>
      </c>
      <c r="J54" s="79">
        <v>2889703</v>
      </c>
    </row>
    <row r="55" spans="1:10" ht="13.5" customHeight="1">
      <c r="A55" s="6" t="s">
        <v>52</v>
      </c>
      <c r="B55" s="24">
        <v>255253</v>
      </c>
      <c r="C55" s="24">
        <v>335581</v>
      </c>
      <c r="D55" s="24">
        <v>3889942</v>
      </c>
      <c r="E55" s="24">
        <v>29703</v>
      </c>
      <c r="F55" s="24">
        <v>422540</v>
      </c>
      <c r="G55" s="24">
        <v>0</v>
      </c>
      <c r="H55" s="24">
        <f t="shared" si="0"/>
        <v>4933019</v>
      </c>
      <c r="I55" s="24">
        <v>0</v>
      </c>
      <c r="J55" s="24">
        <v>0</v>
      </c>
    </row>
    <row r="56" spans="1:10" ht="13.5" customHeight="1">
      <c r="A56" s="6" t="s">
        <v>94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f t="shared" si="0"/>
        <v>0</v>
      </c>
      <c r="I56" s="24">
        <v>0</v>
      </c>
      <c r="J56" s="24">
        <v>0</v>
      </c>
    </row>
    <row r="57" spans="1:10" ht="13.5" customHeight="1">
      <c r="A57" s="6" t="s">
        <v>53</v>
      </c>
      <c r="B57" s="24">
        <v>6177016</v>
      </c>
      <c r="C57" s="24">
        <v>1574046</v>
      </c>
      <c r="D57" s="24">
        <v>58022989</v>
      </c>
      <c r="E57" s="24">
        <v>0</v>
      </c>
      <c r="F57" s="24">
        <v>8216430</v>
      </c>
      <c r="G57" s="24">
        <v>3833936</v>
      </c>
      <c r="H57" s="24">
        <f t="shared" si="0"/>
        <v>77824417</v>
      </c>
      <c r="I57" s="24">
        <v>2400210</v>
      </c>
      <c r="J57" s="24">
        <v>0</v>
      </c>
    </row>
    <row r="58" spans="1:10" ht="13.5" customHeight="1">
      <c r="A58" s="6" t="s">
        <v>54</v>
      </c>
      <c r="B58" s="24">
        <v>8711092</v>
      </c>
      <c r="C58" s="24">
        <v>601150</v>
      </c>
      <c r="D58" s="24">
        <v>43932037</v>
      </c>
      <c r="E58" s="24">
        <v>1059316</v>
      </c>
      <c r="F58" s="24">
        <v>10884182</v>
      </c>
      <c r="G58" s="24">
        <v>1825943</v>
      </c>
      <c r="H58" s="24">
        <f t="shared" si="0"/>
        <v>67013720</v>
      </c>
      <c r="I58" s="24">
        <v>0</v>
      </c>
      <c r="J58" s="24">
        <v>0</v>
      </c>
    </row>
    <row r="59" spans="1:10" ht="13.5" customHeight="1">
      <c r="A59" s="6" t="s">
        <v>55</v>
      </c>
      <c r="B59" s="24">
        <v>396294</v>
      </c>
      <c r="C59" s="24">
        <v>0</v>
      </c>
      <c r="D59" s="24">
        <v>7941918</v>
      </c>
      <c r="E59" s="24">
        <v>0</v>
      </c>
      <c r="F59" s="24">
        <v>3510388</v>
      </c>
      <c r="G59" s="24">
        <v>0</v>
      </c>
      <c r="H59" s="24">
        <f t="shared" si="0"/>
        <v>11848600</v>
      </c>
      <c r="I59" s="24">
        <v>0</v>
      </c>
      <c r="J59" s="24">
        <v>0</v>
      </c>
    </row>
    <row r="60" spans="1:10" ht="13.5" customHeight="1">
      <c r="A60" s="12" t="s">
        <v>56</v>
      </c>
      <c r="B60" s="31">
        <v>0</v>
      </c>
      <c r="C60" s="31">
        <v>2649322</v>
      </c>
      <c r="D60" s="31">
        <v>47942510</v>
      </c>
      <c r="E60" s="31">
        <v>0</v>
      </c>
      <c r="F60" s="31">
        <v>0</v>
      </c>
      <c r="G60" s="31">
        <v>0</v>
      </c>
      <c r="H60" s="24">
        <f t="shared" si="0"/>
        <v>50591832</v>
      </c>
      <c r="I60" s="31">
        <v>0</v>
      </c>
      <c r="J60" s="31">
        <v>0</v>
      </c>
    </row>
    <row r="61" spans="1:10" ht="13.5" customHeight="1">
      <c r="A61" s="12" t="s">
        <v>57</v>
      </c>
      <c r="B61" s="31">
        <v>0</v>
      </c>
      <c r="C61" s="31">
        <v>211279</v>
      </c>
      <c r="D61" s="31">
        <v>4543320</v>
      </c>
      <c r="E61" s="31">
        <v>0</v>
      </c>
      <c r="F61" s="31">
        <v>0</v>
      </c>
      <c r="G61" s="31">
        <v>0</v>
      </c>
      <c r="H61" s="24">
        <f t="shared" si="0"/>
        <v>4754599</v>
      </c>
      <c r="I61" s="31">
        <v>0</v>
      </c>
      <c r="J61" s="31">
        <v>0</v>
      </c>
    </row>
    <row r="62" spans="1:10" ht="13.5" customHeight="1">
      <c r="A62" s="12"/>
      <c r="B62" s="31"/>
      <c r="C62" s="31"/>
      <c r="D62" s="31"/>
      <c r="E62" s="31"/>
      <c r="F62" s="31"/>
      <c r="G62" s="31"/>
      <c r="H62" s="31"/>
      <c r="I62" s="31"/>
      <c r="J62" s="31"/>
    </row>
    <row r="63" spans="1:10" ht="13.5" customHeight="1">
      <c r="A63" s="7" t="s">
        <v>2</v>
      </c>
      <c r="B63" s="25">
        <f>SUM(B6:B61)</f>
        <v>82822660</v>
      </c>
      <c r="C63" s="25">
        <f aca="true" t="shared" si="1" ref="C63:J63">SUM(C6:C61)</f>
        <v>84412531</v>
      </c>
      <c r="D63" s="25">
        <f>SUM(D6:D61)</f>
        <v>2600565250</v>
      </c>
      <c r="E63" s="25">
        <f>SUM(E6:E61)</f>
        <v>11047463</v>
      </c>
      <c r="F63" s="25">
        <f t="shared" si="1"/>
        <v>72646966</v>
      </c>
      <c r="G63" s="25">
        <f t="shared" si="1"/>
        <v>68794791</v>
      </c>
      <c r="H63" s="25">
        <f>SUM(H6:H61)</f>
        <v>2920289661</v>
      </c>
      <c r="I63" s="25">
        <f>SUM(I6:I61)</f>
        <v>192024150</v>
      </c>
      <c r="J63" s="25">
        <f t="shared" si="1"/>
        <v>2889703</v>
      </c>
    </row>
    <row r="64" spans="1:10" ht="13.5" customHeight="1">
      <c r="A64" s="7"/>
      <c r="B64" s="25"/>
      <c r="C64" s="25"/>
      <c r="D64" s="25"/>
      <c r="E64" s="25"/>
      <c r="F64" s="25"/>
      <c r="G64" s="25"/>
      <c r="H64" s="25"/>
      <c r="I64" s="25"/>
      <c r="J64" s="25"/>
    </row>
    <row r="65" spans="1:10" ht="13.5" customHeight="1">
      <c r="A65" s="2" t="s">
        <v>126</v>
      </c>
      <c r="B65" s="8"/>
      <c r="C65" s="8"/>
      <c r="D65" s="8"/>
      <c r="E65" s="8"/>
      <c r="F65" s="8"/>
      <c r="G65" s="8"/>
      <c r="H65" s="8"/>
      <c r="I65" s="8"/>
      <c r="J65" s="8"/>
    </row>
    <row r="66" spans="2:10" ht="12.75">
      <c r="B66" s="8"/>
      <c r="C66" s="8"/>
      <c r="D66" s="8"/>
      <c r="E66" s="8"/>
      <c r="F66" s="8"/>
      <c r="G66" s="8"/>
      <c r="H66" s="8"/>
      <c r="I66" s="8"/>
      <c r="J66" s="8"/>
    </row>
    <row r="67" ht="12.75">
      <c r="B67" s="49"/>
    </row>
    <row r="68" spans="2:11" s="63" customFormat="1" ht="12.75">
      <c r="B68" s="70"/>
      <c r="C68" s="70"/>
      <c r="D68" s="70"/>
      <c r="E68" s="70"/>
      <c r="F68" s="70"/>
      <c r="G68" s="70"/>
      <c r="H68" s="70"/>
      <c r="I68" s="70"/>
      <c r="J68" s="70"/>
      <c r="K68" s="69"/>
    </row>
  </sheetData>
  <sheetProtection/>
  <mergeCells count="1">
    <mergeCell ref="A4:J4"/>
  </mergeCells>
  <printOptions horizontalCentered="1"/>
  <pageMargins left="0.75" right="0.75" top="1" bottom="1" header="0.5" footer="0.5"/>
  <pageSetup fitToHeight="1" fitToWidth="1" horizontalDpi="600" verticalDpi="6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2" customWidth="1"/>
    <col min="2" max="2" width="17.57421875" style="2" hidden="1" customWidth="1"/>
    <col min="3" max="3" width="16.140625" style="63" customWidth="1"/>
    <col min="4" max="4" width="7.140625" style="89" customWidth="1"/>
    <col min="5" max="5" width="16.28125" style="63" customWidth="1"/>
    <col min="6" max="6" width="15.28125" style="63" customWidth="1"/>
    <col min="7" max="7" width="3.7109375" style="2" customWidth="1"/>
    <col min="8" max="8" width="15.140625" style="63" customWidth="1"/>
    <col min="9" max="9" width="11.00390625" style="63" customWidth="1"/>
    <col min="10" max="10" width="13.7109375" style="63" customWidth="1"/>
    <col min="11" max="11" width="15.140625" style="63" customWidth="1"/>
    <col min="12" max="12" width="3.7109375" style="63" customWidth="1"/>
    <col min="13" max="14" width="14.00390625" style="2" hidden="1" customWidth="1"/>
    <col min="15" max="15" width="17.00390625" style="2" hidden="1" customWidth="1"/>
    <col min="16" max="16384" width="9.140625" style="2" customWidth="1"/>
  </cols>
  <sheetData>
    <row r="1" spans="1:12" ht="15" customHeight="1">
      <c r="A1" s="51" t="s">
        <v>112</v>
      </c>
      <c r="B1" s="51"/>
      <c r="C1" s="1"/>
      <c r="D1" s="82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51" t="s">
        <v>131</v>
      </c>
      <c r="B2" s="51"/>
      <c r="C2" s="1"/>
      <c r="D2" s="82"/>
      <c r="E2" s="1"/>
      <c r="F2" s="1"/>
      <c r="G2" s="1"/>
      <c r="H2" s="1"/>
      <c r="I2" s="1"/>
      <c r="J2" s="1"/>
      <c r="K2" s="1"/>
      <c r="L2" s="1"/>
    </row>
    <row r="3" spans="1:12" ht="15" customHeight="1">
      <c r="A3" s="51" t="s">
        <v>110</v>
      </c>
      <c r="B3" s="51"/>
      <c r="C3" s="1"/>
      <c r="D3" s="82"/>
      <c r="E3" s="1"/>
      <c r="F3" s="1"/>
      <c r="G3" s="1"/>
      <c r="H3" s="1"/>
      <c r="I3" s="1"/>
      <c r="J3" s="1"/>
      <c r="K3" s="1"/>
      <c r="L3" s="1"/>
    </row>
    <row r="4" spans="1:12" s="47" customFormat="1" ht="1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31"/>
    </row>
    <row r="5" spans="1:15" ht="17.25" customHeight="1">
      <c r="A5" s="53"/>
      <c r="B5" s="53"/>
      <c r="C5" s="54"/>
      <c r="D5" s="83"/>
      <c r="E5" s="54"/>
      <c r="F5" s="55"/>
      <c r="G5" s="56"/>
      <c r="H5" s="127" t="s">
        <v>74</v>
      </c>
      <c r="I5" s="127"/>
      <c r="J5" s="127"/>
      <c r="K5" s="127"/>
      <c r="L5" s="116"/>
      <c r="M5" s="130" t="s">
        <v>127</v>
      </c>
      <c r="N5" s="130"/>
      <c r="O5" s="130"/>
    </row>
    <row r="6" spans="1:15" s="28" customFormat="1" ht="38.25">
      <c r="A6" s="10" t="s">
        <v>75</v>
      </c>
      <c r="B6" s="10"/>
      <c r="C6" s="72" t="s">
        <v>76</v>
      </c>
      <c r="D6" s="84" t="s">
        <v>77</v>
      </c>
      <c r="E6" s="72" t="s">
        <v>78</v>
      </c>
      <c r="F6" s="72" t="s">
        <v>117</v>
      </c>
      <c r="G6" s="42"/>
      <c r="H6" s="72" t="s">
        <v>79</v>
      </c>
      <c r="I6" s="72" t="s">
        <v>80</v>
      </c>
      <c r="J6" s="72" t="s">
        <v>81</v>
      </c>
      <c r="K6" s="72" t="s">
        <v>2</v>
      </c>
      <c r="L6" s="117"/>
      <c r="M6" s="11" t="s">
        <v>128</v>
      </c>
      <c r="N6" s="72" t="s">
        <v>117</v>
      </c>
      <c r="O6" s="11" t="s">
        <v>87</v>
      </c>
    </row>
    <row r="7" spans="1:15" ht="12.75">
      <c r="A7" s="6" t="s">
        <v>11</v>
      </c>
      <c r="B7" s="98" t="s">
        <v>11</v>
      </c>
      <c r="C7" s="57">
        <v>22593143</v>
      </c>
      <c r="D7" s="85">
        <v>69.51</v>
      </c>
      <c r="E7" s="57">
        <v>15704494</v>
      </c>
      <c r="F7" s="57">
        <v>6888649</v>
      </c>
      <c r="G7" s="58"/>
      <c r="H7" s="57">
        <v>6390374</v>
      </c>
      <c r="I7" s="57">
        <v>0</v>
      </c>
      <c r="J7" s="57">
        <v>498275</v>
      </c>
      <c r="K7" s="57">
        <f>SUM($H7:$J7)</f>
        <v>6888649</v>
      </c>
      <c r="L7" s="118"/>
      <c r="M7" s="119">
        <v>10909461</v>
      </c>
      <c r="N7" s="24">
        <f>SUM($F7)</f>
        <v>6888649</v>
      </c>
      <c r="O7" s="24">
        <f>SUM($N7-$M7)</f>
        <v>-4020812</v>
      </c>
    </row>
    <row r="8" spans="1:15" ht="12.75">
      <c r="A8" s="68" t="s">
        <v>12</v>
      </c>
      <c r="B8" s="98" t="s">
        <v>12</v>
      </c>
      <c r="C8" s="76">
        <v>7300693</v>
      </c>
      <c r="D8" s="86">
        <v>57.58</v>
      </c>
      <c r="E8" s="76">
        <v>4203739</v>
      </c>
      <c r="F8" s="76">
        <v>3096954</v>
      </c>
      <c r="G8" s="77"/>
      <c r="H8" s="76">
        <v>3096954</v>
      </c>
      <c r="I8" s="76">
        <v>0</v>
      </c>
      <c r="J8" s="76">
        <v>0</v>
      </c>
      <c r="K8" s="57">
        <f aca="true" t="shared" si="0" ref="K8:K62">SUM($H8:$J8)</f>
        <v>3096954</v>
      </c>
      <c r="L8" s="118"/>
      <c r="M8" s="119">
        <v>4176921</v>
      </c>
      <c r="N8" s="24">
        <f aca="true" t="shared" si="1" ref="N8:N64">SUM($F8)</f>
        <v>3096954</v>
      </c>
      <c r="O8" s="24">
        <f aca="true" t="shared" si="2" ref="O8:O62">SUM($N8-$M8)</f>
        <v>-1079967</v>
      </c>
    </row>
    <row r="9" spans="1:15" ht="12.75">
      <c r="A9" s="6" t="s">
        <v>13</v>
      </c>
      <c r="B9" s="98"/>
      <c r="C9" s="57">
        <v>0</v>
      </c>
      <c r="D9" s="85">
        <v>50</v>
      </c>
      <c r="E9" s="57">
        <v>0</v>
      </c>
      <c r="F9" s="57">
        <v>0</v>
      </c>
      <c r="G9" s="59"/>
      <c r="H9" s="57">
        <v>0</v>
      </c>
      <c r="I9" s="57">
        <v>0</v>
      </c>
      <c r="J9" s="57">
        <v>0</v>
      </c>
      <c r="K9" s="57">
        <f t="shared" si="0"/>
        <v>0</v>
      </c>
      <c r="L9" s="118"/>
      <c r="M9" s="119"/>
      <c r="N9" s="24">
        <f t="shared" si="1"/>
        <v>0</v>
      </c>
      <c r="O9" s="24">
        <f t="shared" si="2"/>
        <v>0</v>
      </c>
    </row>
    <row r="10" spans="1:15" ht="12.75">
      <c r="A10" s="6" t="s">
        <v>14</v>
      </c>
      <c r="B10" s="98" t="s">
        <v>14</v>
      </c>
      <c r="C10" s="57">
        <v>54102228</v>
      </c>
      <c r="D10" s="85">
        <v>66.98</v>
      </c>
      <c r="E10" s="57">
        <v>36237038</v>
      </c>
      <c r="F10" s="57">
        <v>17865190</v>
      </c>
      <c r="G10" s="58"/>
      <c r="H10" s="57">
        <v>17865190</v>
      </c>
      <c r="I10" s="57">
        <v>0</v>
      </c>
      <c r="J10" s="57">
        <v>0</v>
      </c>
      <c r="K10" s="57">
        <f t="shared" si="0"/>
        <v>17865190</v>
      </c>
      <c r="L10" s="118"/>
      <c r="M10" s="119">
        <v>17865190</v>
      </c>
      <c r="N10" s="24">
        <f t="shared" si="1"/>
        <v>17865190</v>
      </c>
      <c r="O10" s="24">
        <f t="shared" si="2"/>
        <v>0</v>
      </c>
    </row>
    <row r="11" spans="1:15" ht="12.75">
      <c r="A11" s="6" t="s">
        <v>15</v>
      </c>
      <c r="B11" s="98" t="s">
        <v>15</v>
      </c>
      <c r="C11" s="57">
        <v>9999365</v>
      </c>
      <c r="D11" s="85">
        <v>73.77</v>
      </c>
      <c r="E11" s="57">
        <v>7376531</v>
      </c>
      <c r="F11" s="57">
        <v>2622834</v>
      </c>
      <c r="G11" s="58"/>
      <c r="H11" s="57">
        <v>2622834</v>
      </c>
      <c r="I11" s="57">
        <v>0</v>
      </c>
      <c r="J11" s="57">
        <v>0</v>
      </c>
      <c r="K11" s="57">
        <f t="shared" si="0"/>
        <v>2622834</v>
      </c>
      <c r="L11" s="118"/>
      <c r="M11" s="119">
        <v>5497629</v>
      </c>
      <c r="N11" s="24">
        <f t="shared" si="1"/>
        <v>2622834</v>
      </c>
      <c r="O11" s="24">
        <f t="shared" si="2"/>
        <v>-2874795</v>
      </c>
    </row>
    <row r="12" spans="1:15" ht="12.75">
      <c r="A12" s="6" t="s">
        <v>16</v>
      </c>
      <c r="B12" s="98" t="s">
        <v>16</v>
      </c>
      <c r="C12" s="57">
        <v>602404934</v>
      </c>
      <c r="D12" s="85">
        <v>50</v>
      </c>
      <c r="E12" s="57">
        <v>154844310</v>
      </c>
      <c r="F12" s="57">
        <v>447560624</v>
      </c>
      <c r="G12" s="58"/>
      <c r="H12" s="57">
        <v>447560624</v>
      </c>
      <c r="I12" s="57">
        <v>0</v>
      </c>
      <c r="J12" s="57">
        <v>0</v>
      </c>
      <c r="K12" s="57">
        <f t="shared" si="0"/>
        <v>447560624</v>
      </c>
      <c r="L12" s="118"/>
      <c r="M12" s="119">
        <v>221413039</v>
      </c>
      <c r="N12" s="24">
        <f t="shared" si="1"/>
        <v>447560624</v>
      </c>
      <c r="O12" s="24">
        <f t="shared" si="2"/>
        <v>226147585</v>
      </c>
    </row>
    <row r="13" spans="1:15" ht="12.75">
      <c r="A13" s="6" t="s">
        <v>17</v>
      </c>
      <c r="B13" s="98" t="s">
        <v>17</v>
      </c>
      <c r="C13" s="57">
        <v>50742408</v>
      </c>
      <c r="D13" s="85">
        <v>50</v>
      </c>
      <c r="E13" s="57">
        <v>25371204</v>
      </c>
      <c r="F13" s="57">
        <v>25371204</v>
      </c>
      <c r="G13" s="58"/>
      <c r="H13" s="57">
        <v>23932908</v>
      </c>
      <c r="I13" s="57">
        <v>1438296</v>
      </c>
      <c r="J13" s="57">
        <v>0</v>
      </c>
      <c r="K13" s="57">
        <f t="shared" si="0"/>
        <v>25371204</v>
      </c>
      <c r="L13" s="118"/>
      <c r="M13" s="119">
        <v>27339553</v>
      </c>
      <c r="N13" s="24">
        <f t="shared" si="1"/>
        <v>25371204</v>
      </c>
      <c r="O13" s="24">
        <f t="shared" si="2"/>
        <v>-1968349</v>
      </c>
    </row>
    <row r="14" spans="1:15" ht="12.75">
      <c r="A14" s="6" t="s">
        <v>88</v>
      </c>
      <c r="B14" s="98" t="s">
        <v>88</v>
      </c>
      <c r="C14" s="57">
        <v>37886134</v>
      </c>
      <c r="D14" s="85">
        <v>50</v>
      </c>
      <c r="E14" s="57">
        <v>18943067</v>
      </c>
      <c r="F14" s="57">
        <v>18943067</v>
      </c>
      <c r="G14" s="58"/>
      <c r="H14" s="57">
        <v>18943067</v>
      </c>
      <c r="I14" s="57">
        <v>0</v>
      </c>
      <c r="J14" s="57">
        <v>0</v>
      </c>
      <c r="K14" s="57">
        <f t="shared" si="0"/>
        <v>18943067</v>
      </c>
      <c r="L14" s="118"/>
      <c r="M14" s="119">
        <v>18943067</v>
      </c>
      <c r="N14" s="24">
        <f t="shared" si="1"/>
        <v>18943067</v>
      </c>
      <c r="O14" s="24">
        <f t="shared" si="2"/>
        <v>0</v>
      </c>
    </row>
    <row r="15" spans="1:15" ht="12.75">
      <c r="A15" s="6" t="s">
        <v>18</v>
      </c>
      <c r="B15" s="98" t="s">
        <v>18</v>
      </c>
      <c r="C15" s="57">
        <v>7749662</v>
      </c>
      <c r="D15" s="85">
        <v>50.09</v>
      </c>
      <c r="E15" s="57">
        <v>3874831</v>
      </c>
      <c r="F15" s="57">
        <v>3874831</v>
      </c>
      <c r="G15" s="58"/>
      <c r="H15" s="57">
        <v>3874831</v>
      </c>
      <c r="I15" s="57">
        <v>0</v>
      </c>
      <c r="J15" s="57">
        <v>0</v>
      </c>
      <c r="K15" s="57">
        <f t="shared" si="0"/>
        <v>3874831</v>
      </c>
      <c r="L15" s="118"/>
      <c r="M15" s="119">
        <v>4404161</v>
      </c>
      <c r="N15" s="24">
        <f t="shared" si="1"/>
        <v>3874831</v>
      </c>
      <c r="O15" s="24">
        <f t="shared" si="2"/>
        <v>-529330</v>
      </c>
    </row>
    <row r="16" spans="1:15" ht="12.75">
      <c r="A16" s="6" t="s">
        <v>125</v>
      </c>
      <c r="B16" s="98" t="s">
        <v>125</v>
      </c>
      <c r="C16" s="57">
        <v>4115681</v>
      </c>
      <c r="D16" s="85">
        <v>50</v>
      </c>
      <c r="E16" s="57">
        <v>1488501</v>
      </c>
      <c r="F16" s="57">
        <v>2627180</v>
      </c>
      <c r="G16" s="58"/>
      <c r="H16" s="57">
        <v>2627180</v>
      </c>
      <c r="I16" s="57">
        <v>0</v>
      </c>
      <c r="J16" s="57">
        <v>0</v>
      </c>
      <c r="K16" s="57">
        <f t="shared" si="0"/>
        <v>2627180</v>
      </c>
      <c r="L16" s="118"/>
      <c r="M16" s="119">
        <v>2627180</v>
      </c>
      <c r="N16" s="24">
        <f t="shared" si="1"/>
        <v>2627180</v>
      </c>
      <c r="O16" s="24">
        <f t="shared" si="2"/>
        <v>0</v>
      </c>
    </row>
    <row r="17" spans="1:15" ht="12.75">
      <c r="A17" s="6" t="s">
        <v>19</v>
      </c>
      <c r="B17" s="98" t="s">
        <v>19</v>
      </c>
      <c r="C17" s="57">
        <v>154722408</v>
      </c>
      <c r="D17" s="85">
        <v>58.89</v>
      </c>
      <c r="E17" s="57">
        <v>91116026</v>
      </c>
      <c r="F17" s="57">
        <v>63606382</v>
      </c>
      <c r="G17" s="58"/>
      <c r="H17" s="57">
        <v>47774746</v>
      </c>
      <c r="I17" s="57">
        <v>3131798</v>
      </c>
      <c r="J17" s="57">
        <v>12699838</v>
      </c>
      <c r="K17" s="57">
        <f t="shared" si="0"/>
        <v>63606382</v>
      </c>
      <c r="L17" s="118"/>
      <c r="M17" s="119">
        <v>63606382</v>
      </c>
      <c r="N17" s="24">
        <f t="shared" si="1"/>
        <v>63606382</v>
      </c>
      <c r="O17" s="24">
        <f t="shared" si="2"/>
        <v>0</v>
      </c>
    </row>
    <row r="18" spans="1:15" ht="12.75">
      <c r="A18" s="6" t="s">
        <v>20</v>
      </c>
      <c r="B18" s="98" t="s">
        <v>20</v>
      </c>
      <c r="C18" s="57">
        <v>82825081</v>
      </c>
      <c r="D18" s="85">
        <v>60.6</v>
      </c>
      <c r="E18" s="57">
        <v>50191999</v>
      </c>
      <c r="F18" s="57">
        <v>32633082</v>
      </c>
      <c r="G18" s="58"/>
      <c r="H18" s="57">
        <v>32633082</v>
      </c>
      <c r="I18" s="57">
        <v>0</v>
      </c>
      <c r="J18" s="57">
        <v>0</v>
      </c>
      <c r="K18" s="57">
        <f t="shared" si="0"/>
        <v>32633082</v>
      </c>
      <c r="L18" s="118"/>
      <c r="M18" s="119">
        <v>35266100</v>
      </c>
      <c r="N18" s="24">
        <f t="shared" si="1"/>
        <v>32633082</v>
      </c>
      <c r="O18" s="24">
        <f t="shared" si="2"/>
        <v>-2633018</v>
      </c>
    </row>
    <row r="19" spans="1:15" ht="12.75">
      <c r="A19" s="6" t="s">
        <v>21</v>
      </c>
      <c r="B19" s="98"/>
      <c r="C19" s="57">
        <v>0</v>
      </c>
      <c r="D19" s="85">
        <v>50</v>
      </c>
      <c r="E19" s="57">
        <v>0</v>
      </c>
      <c r="F19" s="57">
        <v>0</v>
      </c>
      <c r="G19" s="59"/>
      <c r="H19" s="57">
        <v>0</v>
      </c>
      <c r="I19" s="57">
        <v>0</v>
      </c>
      <c r="J19" s="57">
        <v>0</v>
      </c>
      <c r="K19" s="57">
        <f t="shared" si="0"/>
        <v>0</v>
      </c>
      <c r="L19" s="118"/>
      <c r="M19" s="119"/>
      <c r="N19" s="24">
        <f t="shared" si="1"/>
        <v>0</v>
      </c>
      <c r="O19" s="24">
        <f t="shared" si="2"/>
        <v>0</v>
      </c>
    </row>
    <row r="20" spans="1:15" ht="12.75">
      <c r="A20" s="6" t="s">
        <v>90</v>
      </c>
      <c r="B20" s="98" t="s">
        <v>90</v>
      </c>
      <c r="C20" s="57">
        <v>11762661</v>
      </c>
      <c r="D20" s="85">
        <v>58.81</v>
      </c>
      <c r="E20" s="57">
        <v>6917621</v>
      </c>
      <c r="F20" s="57">
        <v>4845040</v>
      </c>
      <c r="G20" s="58"/>
      <c r="H20" s="57">
        <v>4845040</v>
      </c>
      <c r="I20" s="57">
        <v>0</v>
      </c>
      <c r="J20" s="57">
        <v>0</v>
      </c>
      <c r="K20" s="57">
        <f t="shared" si="0"/>
        <v>4845040</v>
      </c>
      <c r="L20" s="118"/>
      <c r="M20" s="119">
        <v>4845040</v>
      </c>
      <c r="N20" s="24">
        <f t="shared" si="1"/>
        <v>4845040</v>
      </c>
      <c r="O20" s="24">
        <f t="shared" si="2"/>
        <v>0</v>
      </c>
    </row>
    <row r="21" spans="1:15" ht="12.75">
      <c r="A21" s="6" t="s">
        <v>89</v>
      </c>
      <c r="B21" s="98" t="s">
        <v>89</v>
      </c>
      <c r="C21" s="57">
        <v>12189874</v>
      </c>
      <c r="D21" s="85">
        <v>69.91</v>
      </c>
      <c r="E21" s="57">
        <v>8521941</v>
      </c>
      <c r="F21" s="57">
        <v>3667933</v>
      </c>
      <c r="G21" s="58"/>
      <c r="H21" s="57">
        <v>3667933</v>
      </c>
      <c r="I21" s="57">
        <v>0</v>
      </c>
      <c r="J21" s="57">
        <v>0</v>
      </c>
      <c r="K21" s="57">
        <f t="shared" si="0"/>
        <v>3667933</v>
      </c>
      <c r="L21" s="118"/>
      <c r="M21" s="119">
        <v>3667933</v>
      </c>
      <c r="N21" s="24">
        <f t="shared" si="1"/>
        <v>3667933</v>
      </c>
      <c r="O21" s="24">
        <f t="shared" si="2"/>
        <v>0</v>
      </c>
    </row>
    <row r="22" spans="1:15" ht="12.75">
      <c r="A22" s="6" t="s">
        <v>22</v>
      </c>
      <c r="B22" s="98" t="s">
        <v>22</v>
      </c>
      <c r="C22" s="57">
        <v>149348358</v>
      </c>
      <c r="D22" s="85">
        <v>50</v>
      </c>
      <c r="E22" s="57">
        <v>74674179</v>
      </c>
      <c r="F22" s="57">
        <v>74674179</v>
      </c>
      <c r="G22" s="58"/>
      <c r="H22" s="57">
        <v>74674179</v>
      </c>
      <c r="I22" s="57">
        <v>0</v>
      </c>
      <c r="J22" s="57">
        <v>0</v>
      </c>
      <c r="K22" s="57">
        <f t="shared" si="0"/>
        <v>74674179</v>
      </c>
      <c r="L22" s="118"/>
      <c r="M22" s="119">
        <v>74674179</v>
      </c>
      <c r="N22" s="24">
        <f t="shared" si="1"/>
        <v>74674179</v>
      </c>
      <c r="O22" s="24">
        <f t="shared" si="2"/>
        <v>0</v>
      </c>
    </row>
    <row r="23" spans="1:15" ht="12.75">
      <c r="A23" s="6" t="s">
        <v>23</v>
      </c>
      <c r="B23" s="98" t="s">
        <v>23</v>
      </c>
      <c r="C23" s="57">
        <v>58275835</v>
      </c>
      <c r="D23" s="85">
        <v>62.98</v>
      </c>
      <c r="E23" s="57">
        <v>36702121</v>
      </c>
      <c r="F23" s="57">
        <v>21573714</v>
      </c>
      <c r="G23" s="58"/>
      <c r="H23" s="57">
        <v>21573714</v>
      </c>
      <c r="I23" s="57">
        <v>0</v>
      </c>
      <c r="J23" s="57">
        <v>0</v>
      </c>
      <c r="K23" s="57">
        <f t="shared" si="0"/>
        <v>21573714</v>
      </c>
      <c r="L23" s="118"/>
      <c r="M23" s="119">
        <v>21573714</v>
      </c>
      <c r="N23" s="24">
        <f t="shared" si="1"/>
        <v>21573714</v>
      </c>
      <c r="O23" s="24">
        <f t="shared" si="2"/>
        <v>0</v>
      </c>
    </row>
    <row r="24" spans="1:15" ht="12.75">
      <c r="A24" s="6" t="s">
        <v>24</v>
      </c>
      <c r="B24" s="98" t="s">
        <v>24</v>
      </c>
      <c r="C24" s="57">
        <v>35272462</v>
      </c>
      <c r="D24" s="85">
        <v>63.61</v>
      </c>
      <c r="E24" s="57">
        <v>14191708</v>
      </c>
      <c r="F24" s="57">
        <v>21080754</v>
      </c>
      <c r="G24" s="58"/>
      <c r="H24" s="57">
        <v>21080754</v>
      </c>
      <c r="I24" s="57">
        <v>0</v>
      </c>
      <c r="J24" s="57">
        <v>0</v>
      </c>
      <c r="K24" s="57">
        <f t="shared" si="0"/>
        <v>21080754</v>
      </c>
      <c r="L24" s="118"/>
      <c r="M24" s="119">
        <v>8768648</v>
      </c>
      <c r="N24" s="24">
        <f t="shared" si="1"/>
        <v>21080754</v>
      </c>
      <c r="O24" s="24">
        <f t="shared" si="2"/>
        <v>12312106</v>
      </c>
    </row>
    <row r="25" spans="1:15" ht="12.75">
      <c r="A25" s="6" t="s">
        <v>25</v>
      </c>
      <c r="B25" s="98" t="s">
        <v>25</v>
      </c>
      <c r="C25" s="57">
        <v>25829051</v>
      </c>
      <c r="D25" s="85">
        <v>60.41</v>
      </c>
      <c r="E25" s="57">
        <v>15603330</v>
      </c>
      <c r="F25" s="57">
        <v>10225721</v>
      </c>
      <c r="G25" s="58"/>
      <c r="H25" s="57">
        <v>10225721</v>
      </c>
      <c r="I25" s="57">
        <v>0</v>
      </c>
      <c r="J25" s="57">
        <v>0</v>
      </c>
      <c r="K25" s="57">
        <f t="shared" si="0"/>
        <v>10225721</v>
      </c>
      <c r="L25" s="118"/>
      <c r="M25" s="119">
        <v>10225721</v>
      </c>
      <c r="N25" s="24">
        <f t="shared" si="1"/>
        <v>10225721</v>
      </c>
      <c r="O25" s="24">
        <f t="shared" si="2"/>
        <v>0</v>
      </c>
    </row>
    <row r="26" spans="1:15" ht="12.75">
      <c r="A26" s="6" t="s">
        <v>26</v>
      </c>
      <c r="B26" s="98" t="s">
        <v>26</v>
      </c>
      <c r="C26" s="57">
        <v>32365351</v>
      </c>
      <c r="D26" s="85">
        <v>69.26</v>
      </c>
      <c r="E26" s="57">
        <v>22416242</v>
      </c>
      <c r="F26" s="57">
        <v>9949109</v>
      </c>
      <c r="G26" s="58"/>
      <c r="H26" s="57">
        <v>9949109</v>
      </c>
      <c r="I26" s="57">
        <v>0</v>
      </c>
      <c r="J26" s="57">
        <v>0</v>
      </c>
      <c r="K26" s="57">
        <f t="shared" si="0"/>
        <v>9949109</v>
      </c>
      <c r="L26" s="118"/>
      <c r="M26" s="119">
        <v>9949109</v>
      </c>
      <c r="N26" s="24">
        <f t="shared" si="1"/>
        <v>9949109</v>
      </c>
      <c r="O26" s="24">
        <f t="shared" si="2"/>
        <v>0</v>
      </c>
    </row>
    <row r="27" spans="1:15" ht="12.75">
      <c r="A27" s="6" t="s">
        <v>113</v>
      </c>
      <c r="B27" s="98" t="s">
        <v>27</v>
      </c>
      <c r="C27" s="57">
        <v>23745790</v>
      </c>
      <c r="D27" s="85">
        <v>69.79</v>
      </c>
      <c r="E27" s="57">
        <v>23745790</v>
      </c>
      <c r="F27" s="57">
        <v>0</v>
      </c>
      <c r="G27" s="59"/>
      <c r="H27" s="57">
        <v>0</v>
      </c>
      <c r="I27" s="57">
        <v>0</v>
      </c>
      <c r="J27" s="57">
        <v>0</v>
      </c>
      <c r="K27" s="57">
        <f t="shared" si="0"/>
        <v>0</v>
      </c>
      <c r="L27" s="118"/>
      <c r="M27" s="119">
        <v>11495141</v>
      </c>
      <c r="N27" s="24">
        <f t="shared" si="1"/>
        <v>0</v>
      </c>
      <c r="O27" s="24">
        <f t="shared" si="2"/>
        <v>-11495141</v>
      </c>
    </row>
    <row r="28" spans="1:15" ht="12.75">
      <c r="A28" s="6" t="s">
        <v>28</v>
      </c>
      <c r="B28" s="98" t="s">
        <v>28</v>
      </c>
      <c r="C28" s="57">
        <v>9697345</v>
      </c>
      <c r="D28" s="85">
        <v>62.9</v>
      </c>
      <c r="E28" s="57">
        <v>6099630</v>
      </c>
      <c r="F28" s="57">
        <v>3597715</v>
      </c>
      <c r="G28" s="58"/>
      <c r="H28" s="57">
        <v>3597715</v>
      </c>
      <c r="I28" s="57">
        <v>0</v>
      </c>
      <c r="J28" s="57">
        <v>0</v>
      </c>
      <c r="K28" s="57">
        <f t="shared" si="0"/>
        <v>3597715</v>
      </c>
      <c r="L28" s="118"/>
      <c r="M28" s="119">
        <v>3597715</v>
      </c>
      <c r="N28" s="24">
        <f t="shared" si="1"/>
        <v>3597715</v>
      </c>
      <c r="O28" s="24">
        <f t="shared" si="2"/>
        <v>0</v>
      </c>
    </row>
    <row r="29" spans="1:15" ht="12.75">
      <c r="A29" s="6" t="s">
        <v>29</v>
      </c>
      <c r="B29" s="98" t="s">
        <v>29</v>
      </c>
      <c r="C29" s="57">
        <v>63132692</v>
      </c>
      <c r="D29" s="85">
        <v>50</v>
      </c>
      <c r="E29" s="57">
        <v>31566346</v>
      </c>
      <c r="F29" s="57">
        <v>31566346</v>
      </c>
      <c r="G29" s="58"/>
      <c r="H29" s="57">
        <v>25253077</v>
      </c>
      <c r="I29" s="57">
        <v>0</v>
      </c>
      <c r="J29" s="57">
        <v>6313269</v>
      </c>
      <c r="K29" s="57">
        <f t="shared" si="0"/>
        <v>31566346</v>
      </c>
      <c r="L29" s="118"/>
      <c r="M29" s="119">
        <v>31566346</v>
      </c>
      <c r="N29" s="24">
        <f t="shared" si="1"/>
        <v>31566346</v>
      </c>
      <c r="O29" s="24">
        <f t="shared" si="2"/>
        <v>0</v>
      </c>
    </row>
    <row r="30" spans="1:15" ht="12.75">
      <c r="A30" s="6" t="s">
        <v>91</v>
      </c>
      <c r="B30" s="98" t="s">
        <v>91</v>
      </c>
      <c r="C30" s="57">
        <v>50979661</v>
      </c>
      <c r="D30" s="85">
        <v>50</v>
      </c>
      <c r="E30" s="57">
        <v>25489829</v>
      </c>
      <c r="F30" s="57">
        <v>25489832</v>
      </c>
      <c r="G30" s="58"/>
      <c r="H30" s="57">
        <v>25489832</v>
      </c>
      <c r="I30" s="57">
        <v>0</v>
      </c>
      <c r="J30" s="57">
        <v>0</v>
      </c>
      <c r="K30" s="57">
        <f t="shared" si="0"/>
        <v>25489832</v>
      </c>
      <c r="L30" s="118"/>
      <c r="M30" s="119">
        <v>33274063</v>
      </c>
      <c r="N30" s="24">
        <f t="shared" si="1"/>
        <v>25489832</v>
      </c>
      <c r="O30" s="24">
        <f t="shared" si="2"/>
        <v>-7784231</v>
      </c>
    </row>
    <row r="31" spans="1:15" ht="12.75">
      <c r="A31" s="6" t="s">
        <v>30</v>
      </c>
      <c r="B31" s="98" t="s">
        <v>30</v>
      </c>
      <c r="C31" s="57">
        <v>100771234</v>
      </c>
      <c r="D31" s="85">
        <v>56.59</v>
      </c>
      <c r="E31" s="57">
        <v>57026441</v>
      </c>
      <c r="F31" s="57">
        <v>43744793</v>
      </c>
      <c r="G31" s="58"/>
      <c r="H31" s="57">
        <v>34995835</v>
      </c>
      <c r="I31" s="57">
        <v>0</v>
      </c>
      <c r="J31" s="57">
        <v>8748958</v>
      </c>
      <c r="K31" s="57">
        <f t="shared" si="0"/>
        <v>43744793</v>
      </c>
      <c r="L31" s="118"/>
      <c r="M31" s="119">
        <v>43744792</v>
      </c>
      <c r="N31" s="24">
        <f t="shared" si="1"/>
        <v>43744793</v>
      </c>
      <c r="O31" s="24">
        <f t="shared" si="2"/>
        <v>1</v>
      </c>
    </row>
    <row r="32" spans="1:15" ht="12.75">
      <c r="A32" s="6" t="s">
        <v>31</v>
      </c>
      <c r="B32" s="98" t="s">
        <v>31</v>
      </c>
      <c r="C32" s="57">
        <v>55881764</v>
      </c>
      <c r="D32" s="85">
        <v>50</v>
      </c>
      <c r="E32" s="57">
        <v>27940882</v>
      </c>
      <c r="F32" s="57">
        <v>27940882</v>
      </c>
      <c r="G32" s="58"/>
      <c r="H32" s="57">
        <v>27940882</v>
      </c>
      <c r="I32" s="57">
        <v>0</v>
      </c>
      <c r="J32" s="57">
        <v>0</v>
      </c>
      <c r="K32" s="57">
        <f t="shared" si="0"/>
        <v>27940882</v>
      </c>
      <c r="L32" s="118"/>
      <c r="M32" s="119">
        <v>27940882</v>
      </c>
      <c r="N32" s="24">
        <f t="shared" si="1"/>
        <v>27940882</v>
      </c>
      <c r="O32" s="24">
        <f t="shared" si="2"/>
        <v>0</v>
      </c>
    </row>
    <row r="33" spans="1:15" ht="12.75">
      <c r="A33" s="6" t="s">
        <v>115</v>
      </c>
      <c r="B33" s="98" t="s">
        <v>32</v>
      </c>
      <c r="C33" s="57">
        <v>15676713</v>
      </c>
      <c r="D33" s="85">
        <v>76</v>
      </c>
      <c r="E33" s="57">
        <v>11914302</v>
      </c>
      <c r="F33" s="57">
        <v>3762411</v>
      </c>
      <c r="G33" s="58"/>
      <c r="H33" s="57">
        <v>3762411</v>
      </c>
      <c r="I33" s="57">
        <v>0</v>
      </c>
      <c r="J33" s="57">
        <v>0</v>
      </c>
      <c r="K33" s="57">
        <f t="shared" si="0"/>
        <v>3762411</v>
      </c>
      <c r="L33" s="118"/>
      <c r="M33" s="119">
        <v>5423173</v>
      </c>
      <c r="N33" s="24">
        <f t="shared" si="1"/>
        <v>3762411</v>
      </c>
      <c r="O33" s="24">
        <f t="shared" si="2"/>
        <v>-1660762</v>
      </c>
    </row>
    <row r="34" spans="1:15" ht="12.75">
      <c r="A34" s="6" t="s">
        <v>33</v>
      </c>
      <c r="B34" s="98" t="s">
        <v>33</v>
      </c>
      <c r="C34" s="57">
        <v>50557948</v>
      </c>
      <c r="D34" s="85">
        <v>61.93</v>
      </c>
      <c r="E34" s="57">
        <v>31310537</v>
      </c>
      <c r="F34" s="57">
        <v>19247411</v>
      </c>
      <c r="G34" s="58"/>
      <c r="H34" s="57">
        <v>19247411</v>
      </c>
      <c r="I34" s="57">
        <v>0</v>
      </c>
      <c r="J34" s="57">
        <v>0</v>
      </c>
      <c r="K34" s="57">
        <f t="shared" si="0"/>
        <v>19247411</v>
      </c>
      <c r="L34" s="118"/>
      <c r="M34" s="119">
        <v>19247411</v>
      </c>
      <c r="N34" s="24">
        <f t="shared" si="1"/>
        <v>19247411</v>
      </c>
      <c r="O34" s="24">
        <f t="shared" si="2"/>
        <v>0</v>
      </c>
    </row>
    <row r="35" spans="1:15" ht="12.75">
      <c r="A35" s="6" t="s">
        <v>34</v>
      </c>
      <c r="B35" s="98" t="s">
        <v>34</v>
      </c>
      <c r="C35" s="57">
        <v>8469234</v>
      </c>
      <c r="D35" s="85">
        <v>70.54</v>
      </c>
      <c r="E35" s="57">
        <v>4547607</v>
      </c>
      <c r="F35" s="57">
        <v>3921627</v>
      </c>
      <c r="G35" s="58"/>
      <c r="H35" s="57">
        <v>3921627</v>
      </c>
      <c r="I35" s="57">
        <v>0</v>
      </c>
      <c r="J35" s="57">
        <v>0</v>
      </c>
      <c r="K35" s="57">
        <f t="shared" si="0"/>
        <v>3921627</v>
      </c>
      <c r="L35" s="118"/>
      <c r="M35" s="119">
        <v>1899242</v>
      </c>
      <c r="N35" s="24">
        <f t="shared" si="1"/>
        <v>3921627</v>
      </c>
      <c r="O35" s="24">
        <f t="shared" si="2"/>
        <v>2022385</v>
      </c>
    </row>
    <row r="36" spans="1:15" ht="12.75">
      <c r="A36" s="6" t="s">
        <v>35</v>
      </c>
      <c r="B36" s="98" t="s">
        <v>35</v>
      </c>
      <c r="C36" s="57">
        <v>16616625</v>
      </c>
      <c r="D36" s="85">
        <v>59.68</v>
      </c>
      <c r="E36" s="57">
        <v>9916802</v>
      </c>
      <c r="F36" s="57">
        <v>6699823</v>
      </c>
      <c r="G36" s="58"/>
      <c r="H36" s="57">
        <v>6699823</v>
      </c>
      <c r="I36" s="57">
        <v>0</v>
      </c>
      <c r="J36" s="57">
        <v>0</v>
      </c>
      <c r="K36" s="57">
        <f t="shared" si="0"/>
        <v>6699823</v>
      </c>
      <c r="L36" s="118"/>
      <c r="M36" s="119">
        <v>6699823</v>
      </c>
      <c r="N36" s="24">
        <f t="shared" si="1"/>
        <v>6699823</v>
      </c>
      <c r="O36" s="24">
        <f t="shared" si="2"/>
        <v>0</v>
      </c>
    </row>
    <row r="37" spans="1:15" s="47" customFormat="1" ht="12.75">
      <c r="A37" s="78" t="s">
        <v>36</v>
      </c>
      <c r="B37" s="93" t="s">
        <v>36</v>
      </c>
      <c r="C37" s="94">
        <v>6799770</v>
      </c>
      <c r="D37" s="95">
        <v>54.76</v>
      </c>
      <c r="E37" s="94">
        <v>3723554</v>
      </c>
      <c r="F37" s="94">
        <v>3076216</v>
      </c>
      <c r="G37" s="58"/>
      <c r="H37" s="94">
        <v>1099055</v>
      </c>
      <c r="I37" s="94">
        <v>1977161</v>
      </c>
      <c r="J37" s="94">
        <v>0</v>
      </c>
      <c r="K37" s="94">
        <f>SUM($H37:$J37)</f>
        <v>3076216</v>
      </c>
      <c r="L37" s="118"/>
      <c r="M37" s="120">
        <v>11686820</v>
      </c>
      <c r="N37" s="79">
        <f t="shared" si="1"/>
        <v>3076216</v>
      </c>
      <c r="O37" s="79">
        <f t="shared" si="2"/>
        <v>-8610604</v>
      </c>
    </row>
    <row r="38" spans="1:15" ht="12.75">
      <c r="A38" s="6" t="s">
        <v>37</v>
      </c>
      <c r="B38" s="98" t="s">
        <v>37</v>
      </c>
      <c r="C38" s="57">
        <v>13369134</v>
      </c>
      <c r="D38" s="85">
        <v>50</v>
      </c>
      <c r="E38" s="57">
        <v>6684567</v>
      </c>
      <c r="F38" s="57">
        <v>6684567</v>
      </c>
      <c r="G38" s="58"/>
      <c r="H38" s="57">
        <v>6684567</v>
      </c>
      <c r="I38" s="57">
        <v>0</v>
      </c>
      <c r="J38" s="57">
        <v>0</v>
      </c>
      <c r="K38" s="57">
        <f t="shared" si="0"/>
        <v>6684567</v>
      </c>
      <c r="L38" s="118"/>
      <c r="M38" s="119">
        <v>6684567</v>
      </c>
      <c r="N38" s="24">
        <f t="shared" si="1"/>
        <v>6684567</v>
      </c>
      <c r="O38" s="24">
        <f t="shared" si="2"/>
        <v>0</v>
      </c>
    </row>
    <row r="39" spans="1:15" ht="12.75">
      <c r="A39" s="6" t="s">
        <v>38</v>
      </c>
      <c r="B39" s="98" t="s">
        <v>38</v>
      </c>
      <c r="C39" s="57">
        <v>98858534</v>
      </c>
      <c r="D39" s="85">
        <v>50</v>
      </c>
      <c r="E39" s="57">
        <v>49429267</v>
      </c>
      <c r="F39" s="57">
        <v>49429267</v>
      </c>
      <c r="G39" s="58"/>
      <c r="H39" s="57">
        <v>49429267</v>
      </c>
      <c r="I39" s="57">
        <v>0</v>
      </c>
      <c r="J39" s="57">
        <v>0</v>
      </c>
      <c r="K39" s="57">
        <f t="shared" si="0"/>
        <v>49429267</v>
      </c>
      <c r="L39" s="118"/>
      <c r="M39" s="119">
        <v>49429267</v>
      </c>
      <c r="N39" s="24">
        <f t="shared" si="1"/>
        <v>49429267</v>
      </c>
      <c r="O39" s="24">
        <f t="shared" si="2"/>
        <v>0</v>
      </c>
    </row>
    <row r="40" spans="1:15" ht="12.75">
      <c r="A40" s="6" t="s">
        <v>39</v>
      </c>
      <c r="B40" s="98" t="s">
        <v>39</v>
      </c>
      <c r="C40" s="57">
        <v>15631632</v>
      </c>
      <c r="D40" s="85">
        <v>71.15</v>
      </c>
      <c r="E40" s="57">
        <v>11121906</v>
      </c>
      <c r="F40" s="57">
        <v>4509726</v>
      </c>
      <c r="G40" s="58"/>
      <c r="H40" s="57">
        <v>4509726</v>
      </c>
      <c r="I40" s="57">
        <v>0</v>
      </c>
      <c r="J40" s="57">
        <v>0</v>
      </c>
      <c r="K40" s="57">
        <f t="shared" si="0"/>
        <v>4509726</v>
      </c>
      <c r="L40" s="118"/>
      <c r="M40" s="119">
        <v>4509726</v>
      </c>
      <c r="N40" s="24">
        <f t="shared" si="1"/>
        <v>4509726</v>
      </c>
      <c r="O40" s="24">
        <f t="shared" si="2"/>
        <v>0</v>
      </c>
    </row>
    <row r="41" spans="1:15" ht="12.75">
      <c r="A41" s="6" t="s">
        <v>40</v>
      </c>
      <c r="B41" s="98" t="s">
        <v>40</v>
      </c>
      <c r="C41" s="57">
        <v>208423015</v>
      </c>
      <c r="D41" s="85">
        <v>50</v>
      </c>
      <c r="E41" s="57">
        <v>104119582</v>
      </c>
      <c r="F41" s="57">
        <v>104303433</v>
      </c>
      <c r="G41" s="58"/>
      <c r="H41" s="57">
        <v>104303433</v>
      </c>
      <c r="I41" s="57">
        <v>0</v>
      </c>
      <c r="J41" s="57">
        <v>0</v>
      </c>
      <c r="K41" s="57">
        <f t="shared" si="0"/>
        <v>104303433</v>
      </c>
      <c r="L41" s="118"/>
      <c r="M41" s="119">
        <v>104303433</v>
      </c>
      <c r="N41" s="24">
        <f t="shared" si="1"/>
        <v>104303433</v>
      </c>
      <c r="O41" s="24">
        <f t="shared" si="2"/>
        <v>0</v>
      </c>
    </row>
    <row r="42" spans="1:15" ht="12.75">
      <c r="A42" s="6" t="s">
        <v>41</v>
      </c>
      <c r="B42" s="98" t="s">
        <v>41</v>
      </c>
      <c r="C42" s="57">
        <v>77196873</v>
      </c>
      <c r="D42" s="85">
        <v>63.49</v>
      </c>
      <c r="E42" s="57">
        <v>49012295</v>
      </c>
      <c r="F42" s="57">
        <v>28184578</v>
      </c>
      <c r="G42" s="58"/>
      <c r="H42" s="57">
        <v>28184578</v>
      </c>
      <c r="I42" s="57">
        <v>0</v>
      </c>
      <c r="J42" s="57">
        <v>0</v>
      </c>
      <c r="K42" s="57">
        <f t="shared" si="0"/>
        <v>28184578</v>
      </c>
      <c r="L42" s="118"/>
      <c r="M42" s="119">
        <v>28199781</v>
      </c>
      <c r="N42" s="24">
        <f t="shared" si="1"/>
        <v>28184578</v>
      </c>
      <c r="O42" s="24">
        <f t="shared" si="2"/>
        <v>-15203</v>
      </c>
    </row>
    <row r="43" spans="1:15" ht="12.75">
      <c r="A43" s="6" t="s">
        <v>42</v>
      </c>
      <c r="B43" s="98" t="s">
        <v>42</v>
      </c>
      <c r="C43" s="57">
        <v>4613772</v>
      </c>
      <c r="D43" s="85">
        <v>65.85</v>
      </c>
      <c r="E43" s="57">
        <v>3038169</v>
      </c>
      <c r="F43" s="57">
        <v>1575603</v>
      </c>
      <c r="G43" s="58"/>
      <c r="H43" s="57">
        <v>1575603</v>
      </c>
      <c r="I43" s="57">
        <v>0</v>
      </c>
      <c r="J43" s="57">
        <v>0</v>
      </c>
      <c r="K43" s="57">
        <f t="shared" si="0"/>
        <v>1575603</v>
      </c>
      <c r="L43" s="118"/>
      <c r="M43" s="119">
        <v>1592988</v>
      </c>
      <c r="N43" s="24">
        <f t="shared" si="1"/>
        <v>1575603</v>
      </c>
      <c r="O43" s="24">
        <f t="shared" si="2"/>
        <v>-17385</v>
      </c>
    </row>
    <row r="44" spans="1:15" ht="12.75">
      <c r="A44" s="6" t="s">
        <v>129</v>
      </c>
      <c r="B44" s="98"/>
      <c r="C44" s="57">
        <v>0</v>
      </c>
      <c r="D44" s="85">
        <v>50</v>
      </c>
      <c r="E44" s="57">
        <v>0</v>
      </c>
      <c r="F44" s="57">
        <v>0</v>
      </c>
      <c r="G44" s="59"/>
      <c r="H44" s="57">
        <v>0</v>
      </c>
      <c r="I44" s="57">
        <v>0</v>
      </c>
      <c r="J44" s="57">
        <v>0</v>
      </c>
      <c r="K44" s="57">
        <f t="shared" si="0"/>
        <v>0</v>
      </c>
      <c r="L44" s="118"/>
      <c r="M44" s="119"/>
      <c r="N44" s="24">
        <f t="shared" si="1"/>
        <v>0</v>
      </c>
      <c r="O44" s="24">
        <f t="shared" si="2"/>
        <v>0</v>
      </c>
    </row>
    <row r="45" spans="1:15" ht="12.75">
      <c r="A45" s="6" t="s">
        <v>43</v>
      </c>
      <c r="B45" s="98" t="s">
        <v>43</v>
      </c>
      <c r="C45" s="57">
        <v>105016137</v>
      </c>
      <c r="D45" s="85">
        <v>59.88</v>
      </c>
      <c r="E45" s="57">
        <v>62883663</v>
      </c>
      <c r="F45" s="57">
        <v>42132474</v>
      </c>
      <c r="G45" s="58"/>
      <c r="H45" s="57">
        <v>42132474</v>
      </c>
      <c r="I45" s="57">
        <v>0</v>
      </c>
      <c r="J45" s="57">
        <v>0</v>
      </c>
      <c r="K45" s="57">
        <f t="shared" si="0"/>
        <v>42132474</v>
      </c>
      <c r="L45" s="118"/>
      <c r="M45" s="119">
        <v>42132474</v>
      </c>
      <c r="N45" s="24">
        <f t="shared" si="1"/>
        <v>42132474</v>
      </c>
      <c r="O45" s="24">
        <f t="shared" si="2"/>
        <v>0</v>
      </c>
    </row>
    <row r="46" spans="1:15" ht="12.75">
      <c r="A46" s="6" t="s">
        <v>44</v>
      </c>
      <c r="B46" s="98" t="s">
        <v>44</v>
      </c>
      <c r="C46" s="57">
        <v>29034904</v>
      </c>
      <c r="D46" s="85">
        <v>67.91</v>
      </c>
      <c r="E46" s="57">
        <v>19717603</v>
      </c>
      <c r="F46" s="57">
        <v>9317301</v>
      </c>
      <c r="G46" s="58"/>
      <c r="H46" s="57">
        <v>7453841</v>
      </c>
      <c r="I46" s="57">
        <v>0</v>
      </c>
      <c r="J46" s="57">
        <v>1863460</v>
      </c>
      <c r="K46" s="57">
        <f t="shared" si="0"/>
        <v>9317301</v>
      </c>
      <c r="L46" s="118"/>
      <c r="M46" s="119">
        <v>9317301</v>
      </c>
      <c r="N46" s="24">
        <f t="shared" si="1"/>
        <v>9317301</v>
      </c>
      <c r="O46" s="24">
        <f t="shared" si="2"/>
        <v>0</v>
      </c>
    </row>
    <row r="47" spans="1:15" ht="12.75">
      <c r="A47" s="6" t="s">
        <v>45</v>
      </c>
      <c r="B47" s="98" t="s">
        <v>45</v>
      </c>
      <c r="C47" s="57">
        <v>31381142</v>
      </c>
      <c r="D47" s="85">
        <v>61.57</v>
      </c>
      <c r="E47" s="57">
        <v>19321369</v>
      </c>
      <c r="F47" s="57">
        <v>12059773</v>
      </c>
      <c r="G47" s="58"/>
      <c r="H47" s="57">
        <v>9751274</v>
      </c>
      <c r="I47" s="57">
        <v>0</v>
      </c>
      <c r="J47" s="57">
        <v>2308499</v>
      </c>
      <c r="K47" s="57">
        <f t="shared" si="0"/>
        <v>12059773</v>
      </c>
      <c r="L47" s="118"/>
      <c r="M47" s="119">
        <v>12080813</v>
      </c>
      <c r="N47" s="24">
        <f t="shared" si="1"/>
        <v>12059773</v>
      </c>
      <c r="O47" s="24">
        <f t="shared" si="2"/>
        <v>-21040</v>
      </c>
    </row>
    <row r="48" spans="1:15" ht="12.75">
      <c r="A48" s="6" t="s">
        <v>46</v>
      </c>
      <c r="B48" s="98" t="s">
        <v>46</v>
      </c>
      <c r="C48" s="57">
        <v>104435507</v>
      </c>
      <c r="D48" s="85">
        <v>55.05</v>
      </c>
      <c r="E48" s="57">
        <v>56899047</v>
      </c>
      <c r="F48" s="57">
        <v>47536460</v>
      </c>
      <c r="G48" s="58"/>
      <c r="H48" s="57">
        <v>47536460</v>
      </c>
      <c r="I48" s="57">
        <v>0</v>
      </c>
      <c r="J48" s="57">
        <v>0</v>
      </c>
      <c r="K48" s="57">
        <f t="shared" si="0"/>
        <v>47536460</v>
      </c>
      <c r="L48" s="118"/>
      <c r="M48" s="119">
        <v>51502794</v>
      </c>
      <c r="N48" s="24">
        <f t="shared" si="1"/>
        <v>47536460</v>
      </c>
      <c r="O48" s="24">
        <f t="shared" si="2"/>
        <v>-3966334</v>
      </c>
    </row>
    <row r="49" spans="1:15" ht="12.75">
      <c r="A49" s="6" t="s">
        <v>47</v>
      </c>
      <c r="B49" s="98" t="s">
        <v>47</v>
      </c>
      <c r="C49" s="57">
        <v>0</v>
      </c>
      <c r="D49" s="85">
        <v>50</v>
      </c>
      <c r="E49" s="57">
        <v>0</v>
      </c>
      <c r="F49" s="57">
        <v>0</v>
      </c>
      <c r="G49" s="59"/>
      <c r="H49" s="57">
        <v>0</v>
      </c>
      <c r="I49" s="57">
        <v>0</v>
      </c>
      <c r="J49" s="57">
        <v>0</v>
      </c>
      <c r="K49" s="57">
        <f t="shared" si="0"/>
        <v>0</v>
      </c>
      <c r="L49" s="118"/>
      <c r="M49" s="119">
        <v>0</v>
      </c>
      <c r="N49" s="24">
        <f t="shared" si="1"/>
        <v>0</v>
      </c>
      <c r="O49" s="24">
        <f t="shared" si="2"/>
        <v>0</v>
      </c>
    </row>
    <row r="50" spans="1:15" ht="12.75">
      <c r="A50" s="6" t="s">
        <v>48</v>
      </c>
      <c r="B50" s="98" t="s">
        <v>48</v>
      </c>
      <c r="C50" s="57">
        <v>12002183</v>
      </c>
      <c r="D50" s="85">
        <v>54.45</v>
      </c>
      <c r="E50" s="57">
        <v>5466994</v>
      </c>
      <c r="F50" s="57">
        <v>6535189</v>
      </c>
      <c r="G50" s="58"/>
      <c r="H50" s="57">
        <v>6535189</v>
      </c>
      <c r="I50" s="57">
        <v>0</v>
      </c>
      <c r="J50" s="57">
        <v>0</v>
      </c>
      <c r="K50" s="57">
        <f t="shared" si="0"/>
        <v>6535189</v>
      </c>
      <c r="L50" s="118"/>
      <c r="M50" s="119">
        <v>4573399</v>
      </c>
      <c r="N50" s="24">
        <f t="shared" si="1"/>
        <v>6535189</v>
      </c>
      <c r="O50" s="24">
        <f t="shared" si="2"/>
        <v>1961790</v>
      </c>
    </row>
    <row r="51" spans="1:15" ht="12.75">
      <c r="A51" s="6" t="s">
        <v>49</v>
      </c>
      <c r="B51" s="98" t="s">
        <v>49</v>
      </c>
      <c r="C51" s="57">
        <v>17730932</v>
      </c>
      <c r="D51" s="85">
        <v>69.32</v>
      </c>
      <c r="E51" s="57">
        <v>12291082</v>
      </c>
      <c r="F51" s="57">
        <v>5439850</v>
      </c>
      <c r="G51" s="58"/>
      <c r="H51" s="57">
        <v>3607747</v>
      </c>
      <c r="I51" s="57">
        <v>0</v>
      </c>
      <c r="J51" s="57">
        <v>1832103</v>
      </c>
      <c r="K51" s="57">
        <f t="shared" si="0"/>
        <v>5439850</v>
      </c>
      <c r="L51" s="118"/>
      <c r="M51" s="119">
        <v>10299317</v>
      </c>
      <c r="N51" s="24">
        <f t="shared" si="1"/>
        <v>5439850</v>
      </c>
      <c r="O51" s="24">
        <f t="shared" si="2"/>
        <v>-4859467</v>
      </c>
    </row>
    <row r="52" spans="1:15" ht="12.75">
      <c r="A52" s="6" t="s">
        <v>50</v>
      </c>
      <c r="B52" s="98" t="s">
        <v>50</v>
      </c>
      <c r="C52" s="57">
        <v>6591489</v>
      </c>
      <c r="D52" s="85">
        <v>65.07</v>
      </c>
      <c r="E52" s="57">
        <v>4289082</v>
      </c>
      <c r="F52" s="57">
        <v>2302407</v>
      </c>
      <c r="G52" s="58"/>
      <c r="H52" s="57">
        <v>1933508</v>
      </c>
      <c r="I52" s="57">
        <v>368899</v>
      </c>
      <c r="J52" s="57">
        <v>0</v>
      </c>
      <c r="K52" s="57">
        <f t="shared" si="0"/>
        <v>2302407</v>
      </c>
      <c r="L52" s="118"/>
      <c r="M52" s="119">
        <v>2302407</v>
      </c>
      <c r="N52" s="24">
        <f t="shared" si="1"/>
        <v>2302407</v>
      </c>
      <c r="O52" s="24">
        <f t="shared" si="2"/>
        <v>0</v>
      </c>
    </row>
    <row r="53" spans="1:15" ht="12.75">
      <c r="A53" s="6" t="s">
        <v>51</v>
      </c>
      <c r="B53" s="98" t="s">
        <v>51</v>
      </c>
      <c r="C53" s="57">
        <v>43308610</v>
      </c>
      <c r="D53" s="85">
        <v>63.99</v>
      </c>
      <c r="E53" s="57">
        <v>27713180</v>
      </c>
      <c r="F53" s="57">
        <v>15595430</v>
      </c>
      <c r="G53" s="58"/>
      <c r="H53" s="57">
        <v>12476344</v>
      </c>
      <c r="I53" s="57">
        <v>0</v>
      </c>
      <c r="J53" s="57">
        <v>3119086</v>
      </c>
      <c r="K53" s="57">
        <f t="shared" si="0"/>
        <v>15595430</v>
      </c>
      <c r="L53" s="118"/>
      <c r="M53" s="119">
        <v>17930391</v>
      </c>
      <c r="N53" s="24">
        <f t="shared" si="1"/>
        <v>15595430</v>
      </c>
      <c r="O53" s="24">
        <f t="shared" si="2"/>
        <v>-2334961</v>
      </c>
    </row>
    <row r="54" spans="1:15" ht="12.75">
      <c r="A54" s="6" t="s">
        <v>116</v>
      </c>
      <c r="B54" s="98" t="s">
        <v>92</v>
      </c>
      <c r="C54" s="57">
        <v>153078961</v>
      </c>
      <c r="D54" s="85">
        <v>60.66</v>
      </c>
      <c r="E54" s="57">
        <v>97463447</v>
      </c>
      <c r="F54" s="57">
        <v>55615514</v>
      </c>
      <c r="G54" s="58"/>
      <c r="H54" s="57">
        <v>42902314</v>
      </c>
      <c r="I54" s="57">
        <v>1732604</v>
      </c>
      <c r="J54" s="57">
        <v>10980596</v>
      </c>
      <c r="K54" s="57">
        <f t="shared" si="0"/>
        <v>55615514</v>
      </c>
      <c r="L54" s="118"/>
      <c r="M54" s="119">
        <v>95054657</v>
      </c>
      <c r="N54" s="24">
        <f t="shared" si="1"/>
        <v>55615514</v>
      </c>
      <c r="O54" s="24">
        <f t="shared" si="2"/>
        <v>-39439143</v>
      </c>
    </row>
    <row r="55" spans="1:15" ht="12.75">
      <c r="A55" s="6" t="s">
        <v>93</v>
      </c>
      <c r="B55" s="98" t="s">
        <v>93</v>
      </c>
      <c r="C55" s="57">
        <v>20836545</v>
      </c>
      <c r="D55" s="85">
        <v>70.76</v>
      </c>
      <c r="E55" s="57">
        <v>14743939</v>
      </c>
      <c r="F55" s="57">
        <v>6092606</v>
      </c>
      <c r="G55" s="58"/>
      <c r="H55" s="57">
        <v>4874085</v>
      </c>
      <c r="I55" s="57">
        <v>0</v>
      </c>
      <c r="J55" s="57">
        <v>1218521</v>
      </c>
      <c r="K55" s="57">
        <f t="shared" si="0"/>
        <v>6092606</v>
      </c>
      <c r="L55" s="118"/>
      <c r="M55" s="119">
        <v>7286711</v>
      </c>
      <c r="N55" s="24">
        <f t="shared" si="1"/>
        <v>6092606</v>
      </c>
      <c r="O55" s="24">
        <f t="shared" si="2"/>
        <v>-1194105</v>
      </c>
    </row>
    <row r="56" spans="1:15" ht="12.75">
      <c r="A56" s="6" t="s">
        <v>52</v>
      </c>
      <c r="B56" s="98" t="s">
        <v>52</v>
      </c>
      <c r="C56" s="57">
        <v>4933019</v>
      </c>
      <c r="D56" s="85">
        <v>58.49</v>
      </c>
      <c r="E56" s="57">
        <v>2885323</v>
      </c>
      <c r="F56" s="57">
        <v>2047696</v>
      </c>
      <c r="G56" s="58"/>
      <c r="H56" s="57">
        <v>2047696</v>
      </c>
      <c r="I56" s="57">
        <v>0</v>
      </c>
      <c r="J56" s="57">
        <v>0</v>
      </c>
      <c r="K56" s="57">
        <f t="shared" si="0"/>
        <v>2047696</v>
      </c>
      <c r="L56" s="118"/>
      <c r="M56" s="119">
        <v>2047696</v>
      </c>
      <c r="N56" s="24">
        <f t="shared" si="1"/>
        <v>2047696</v>
      </c>
      <c r="O56" s="24">
        <f t="shared" si="2"/>
        <v>0</v>
      </c>
    </row>
    <row r="57" spans="1:15" ht="12.75">
      <c r="A57" s="6" t="s">
        <v>94</v>
      </c>
      <c r="B57" s="98"/>
      <c r="C57" s="57">
        <v>0</v>
      </c>
      <c r="D57" s="85">
        <v>50</v>
      </c>
      <c r="E57" s="57">
        <v>0</v>
      </c>
      <c r="F57" s="57">
        <v>0</v>
      </c>
      <c r="G57" s="59"/>
      <c r="H57" s="57">
        <v>0</v>
      </c>
      <c r="I57" s="57">
        <v>0</v>
      </c>
      <c r="J57" s="57">
        <v>0</v>
      </c>
      <c r="K57" s="57">
        <f t="shared" si="0"/>
        <v>0</v>
      </c>
      <c r="L57" s="118"/>
      <c r="M57" s="119"/>
      <c r="N57" s="24">
        <f t="shared" si="1"/>
        <v>0</v>
      </c>
      <c r="O57" s="24">
        <f t="shared" si="2"/>
        <v>0</v>
      </c>
    </row>
    <row r="58" spans="1:15" ht="12.75">
      <c r="A58" s="6" t="s">
        <v>53</v>
      </c>
      <c r="B58" s="98" t="s">
        <v>53</v>
      </c>
      <c r="C58" s="57">
        <v>77824417</v>
      </c>
      <c r="D58" s="85">
        <v>50</v>
      </c>
      <c r="E58" s="57">
        <v>38912208</v>
      </c>
      <c r="F58" s="57">
        <v>38912209</v>
      </c>
      <c r="G58" s="58"/>
      <c r="H58" s="57">
        <v>35912209</v>
      </c>
      <c r="I58" s="57">
        <v>0</v>
      </c>
      <c r="J58" s="57">
        <v>3000000</v>
      </c>
      <c r="K58" s="57">
        <f t="shared" si="0"/>
        <v>38912209</v>
      </c>
      <c r="L58" s="118"/>
      <c r="M58" s="119">
        <v>41312418</v>
      </c>
      <c r="N58" s="24">
        <f t="shared" si="1"/>
        <v>38912209</v>
      </c>
      <c r="O58" s="24">
        <f t="shared" si="2"/>
        <v>-2400209</v>
      </c>
    </row>
    <row r="59" spans="1:15" ht="12.75">
      <c r="A59" s="6" t="s">
        <v>54</v>
      </c>
      <c r="B59" s="98" t="s">
        <v>54</v>
      </c>
      <c r="C59" s="57">
        <v>67013720</v>
      </c>
      <c r="D59" s="85">
        <v>50</v>
      </c>
      <c r="E59" s="57">
        <v>33506860</v>
      </c>
      <c r="F59" s="57">
        <v>33506860</v>
      </c>
      <c r="G59" s="58"/>
      <c r="H59" s="57">
        <v>33506860</v>
      </c>
      <c r="I59" s="57">
        <v>0</v>
      </c>
      <c r="J59" s="57">
        <v>0</v>
      </c>
      <c r="K59" s="57">
        <f t="shared" si="0"/>
        <v>33506860</v>
      </c>
      <c r="L59" s="118"/>
      <c r="M59" s="119">
        <v>33506860</v>
      </c>
      <c r="N59" s="24">
        <f t="shared" si="1"/>
        <v>33506860</v>
      </c>
      <c r="O59" s="24">
        <f t="shared" si="2"/>
        <v>0</v>
      </c>
    </row>
    <row r="60" spans="1:15" ht="12.75">
      <c r="A60" s="6" t="s">
        <v>55</v>
      </c>
      <c r="B60" s="98" t="s">
        <v>55</v>
      </c>
      <c r="C60" s="57">
        <v>11848600</v>
      </c>
      <c r="D60" s="85">
        <v>72.99</v>
      </c>
      <c r="E60" s="57">
        <v>8648293</v>
      </c>
      <c r="F60" s="57">
        <v>3200307</v>
      </c>
      <c r="G60" s="58"/>
      <c r="H60" s="57">
        <v>3200307</v>
      </c>
      <c r="I60" s="57">
        <v>0</v>
      </c>
      <c r="J60" s="57">
        <v>0</v>
      </c>
      <c r="K60" s="57">
        <f t="shared" si="0"/>
        <v>3200307</v>
      </c>
      <c r="L60" s="118"/>
      <c r="M60" s="119">
        <v>3200307</v>
      </c>
      <c r="N60" s="24">
        <f t="shared" si="1"/>
        <v>3200307</v>
      </c>
      <c r="O60" s="24">
        <f t="shared" si="2"/>
        <v>0</v>
      </c>
    </row>
    <row r="61" spans="1:15" ht="12.75">
      <c r="A61" s="6" t="s">
        <v>56</v>
      </c>
      <c r="B61" s="98" t="s">
        <v>56</v>
      </c>
      <c r="C61" s="57">
        <v>50591832</v>
      </c>
      <c r="D61" s="85">
        <v>57.65</v>
      </c>
      <c r="E61" s="57">
        <v>29166191</v>
      </c>
      <c r="F61" s="57">
        <v>21425641</v>
      </c>
      <c r="G61" s="58"/>
      <c r="H61" s="57">
        <v>17140513</v>
      </c>
      <c r="I61" s="57">
        <v>0</v>
      </c>
      <c r="J61" s="57">
        <v>4285128</v>
      </c>
      <c r="K61" s="57">
        <f t="shared" si="0"/>
        <v>21425641</v>
      </c>
      <c r="L61" s="118"/>
      <c r="M61" s="119">
        <v>21425641</v>
      </c>
      <c r="N61" s="24">
        <f t="shared" si="1"/>
        <v>21425641</v>
      </c>
      <c r="O61" s="24">
        <f t="shared" si="2"/>
        <v>0</v>
      </c>
    </row>
    <row r="62" spans="1:15" ht="12.75">
      <c r="A62" s="12" t="s">
        <v>57</v>
      </c>
      <c r="B62" s="98" t="s">
        <v>57</v>
      </c>
      <c r="C62" s="64">
        <v>4754599</v>
      </c>
      <c r="D62" s="87">
        <v>54.23</v>
      </c>
      <c r="E62" s="64">
        <v>2578419</v>
      </c>
      <c r="F62" s="64">
        <v>2176180</v>
      </c>
      <c r="G62" s="65"/>
      <c r="H62" s="64">
        <v>2176180</v>
      </c>
      <c r="I62" s="64">
        <v>0</v>
      </c>
      <c r="J62" s="64">
        <v>0</v>
      </c>
      <c r="K62" s="57">
        <f t="shared" si="0"/>
        <v>2176180</v>
      </c>
      <c r="L62" s="118"/>
      <c r="M62" s="119">
        <v>2176180</v>
      </c>
      <c r="N62" s="24">
        <f t="shared" si="1"/>
        <v>2176180</v>
      </c>
      <c r="O62" s="24">
        <f t="shared" si="2"/>
        <v>0</v>
      </c>
    </row>
    <row r="63" spans="1:15" ht="12.75">
      <c r="A63" s="12"/>
      <c r="B63" s="12"/>
      <c r="C63" s="64"/>
      <c r="D63" s="87"/>
      <c r="E63" s="64"/>
      <c r="F63" s="64"/>
      <c r="G63" s="66"/>
      <c r="H63" s="64"/>
      <c r="I63" s="64"/>
      <c r="J63" s="64"/>
      <c r="K63" s="64"/>
      <c r="L63" s="64"/>
      <c r="M63" s="119"/>
      <c r="N63" s="24"/>
      <c r="O63" s="24"/>
    </row>
    <row r="64" spans="1:15" ht="12.75">
      <c r="A64" s="7" t="s">
        <v>82</v>
      </c>
      <c r="B64" s="7"/>
      <c r="C64" s="60">
        <f>SUM(C7:C63)</f>
        <v>2920289662</v>
      </c>
      <c r="D64" s="88"/>
      <c r="E64" s="60">
        <f>SUM(E7:E63)</f>
        <v>1481553088</v>
      </c>
      <c r="F64" s="60">
        <f>SUM(F7:F63)</f>
        <v>1438736574</v>
      </c>
      <c r="G64" s="67"/>
      <c r="H64" s="60">
        <f>SUM(H7:H63)</f>
        <v>1373220083</v>
      </c>
      <c r="I64" s="60">
        <f>SUM(I7:I63)</f>
        <v>8648758</v>
      </c>
      <c r="J64" s="60">
        <f>SUM(J7:J62)</f>
        <v>56867733</v>
      </c>
      <c r="K64" s="60">
        <f>SUM(K7:K62)</f>
        <v>1438736574</v>
      </c>
      <c r="L64" s="60"/>
      <c r="M64" s="45">
        <v>1293197563</v>
      </c>
      <c r="N64" s="25">
        <f t="shared" si="1"/>
        <v>1438736574</v>
      </c>
      <c r="O64" s="25">
        <f>SUM(O7:O63)</f>
        <v>145539011</v>
      </c>
    </row>
    <row r="65" spans="3:15" ht="12.75">
      <c r="C65" s="61"/>
      <c r="D65" s="88"/>
      <c r="E65" s="61"/>
      <c r="F65" s="61"/>
      <c r="G65" s="62"/>
      <c r="H65" s="61"/>
      <c r="I65" s="61"/>
      <c r="J65" s="61"/>
      <c r="K65" s="61"/>
      <c r="L65" s="61"/>
      <c r="M65" s="8"/>
      <c r="N65" s="8"/>
      <c r="O65" s="8"/>
    </row>
    <row r="66" spans="1:12" ht="24.75" customHeight="1">
      <c r="A66" s="128" t="s">
        <v>114</v>
      </c>
      <c r="B66" s="128"/>
      <c r="C66" s="129"/>
      <c r="D66" s="129"/>
      <c r="E66" s="129"/>
      <c r="F66" s="129"/>
      <c r="G66" s="129"/>
      <c r="H66" s="129"/>
      <c r="I66" s="129"/>
      <c r="J66" s="129"/>
      <c r="K66" s="129"/>
      <c r="L66" s="92"/>
    </row>
    <row r="68" ht="12.75">
      <c r="C68" s="49"/>
    </row>
    <row r="69" spans="3:15" s="69" customFormat="1" ht="12.75">
      <c r="C69" s="70"/>
      <c r="D69" s="90"/>
      <c r="E69" s="70"/>
      <c r="F69" s="70"/>
      <c r="H69" s="70"/>
      <c r="I69" s="70"/>
      <c r="J69" s="70"/>
      <c r="K69" s="70"/>
      <c r="L69" s="70"/>
      <c r="M69" s="70">
        <v>887607151</v>
      </c>
      <c r="N69" s="70"/>
      <c r="O69" s="70">
        <v>70402137</v>
      </c>
    </row>
  </sheetData>
  <sheetProtection/>
  <mergeCells count="4">
    <mergeCell ref="H5:K5"/>
    <mergeCell ref="A66:K66"/>
    <mergeCell ref="M5:O5"/>
    <mergeCell ref="A4:L4"/>
  </mergeCells>
  <printOptions horizontalCentered="1"/>
  <pageMargins left="0.75" right="0.75" top="1" bottom="1" header="0.5" footer="0.5"/>
  <pageSetup fitToHeight="1" fitToWidth="1" horizontalDpi="600" verticalDpi="600" orientation="portrait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workbookViewId="0" topLeftCell="A1">
      <selection activeCell="A1" sqref="A1"/>
    </sheetView>
  </sheetViews>
  <sheetFormatPr defaultColWidth="9.140625" defaultRowHeight="12.75"/>
  <cols>
    <col min="1" max="1" width="16.8515625" style="2" customWidth="1"/>
    <col min="2" max="6" width="12.7109375" style="2" customWidth="1"/>
    <col min="7" max="7" width="15.140625" style="2" customWidth="1"/>
    <col min="8" max="10" width="12.7109375" style="2" customWidth="1"/>
    <col min="11" max="13" width="14.140625" style="2" customWidth="1"/>
    <col min="14" max="14" width="12.7109375" style="2" customWidth="1"/>
    <col min="15" max="15" width="20.28125" style="2" customWidth="1"/>
    <col min="16" max="16384" width="9.140625" style="2" customWidth="1"/>
  </cols>
  <sheetData>
    <row r="1" spans="1:15" ht="15" customHeight="1">
      <c r="A1" s="5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customHeight="1">
      <c r="A2" s="51" t="s">
        <v>119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customHeight="1">
      <c r="A3" s="51" t="s">
        <v>99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4" ht="1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13" s="28" customFormat="1" ht="51">
      <c r="A5" s="10" t="s">
        <v>118</v>
      </c>
      <c r="B5" s="11" t="s">
        <v>4</v>
      </c>
      <c r="C5" s="11" t="s">
        <v>5</v>
      </c>
      <c r="D5" s="11" t="s">
        <v>101</v>
      </c>
      <c r="E5" s="11" t="s">
        <v>102</v>
      </c>
      <c r="F5" s="11" t="s">
        <v>103</v>
      </c>
      <c r="G5" s="11" t="s">
        <v>111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65</v>
      </c>
      <c r="M5" s="11" t="s">
        <v>83</v>
      </c>
    </row>
    <row r="6" spans="1:13" ht="12.75">
      <c r="A6" s="6" t="s">
        <v>11</v>
      </c>
      <c r="B6" s="24">
        <v>1322036</v>
      </c>
      <c r="C6" s="24">
        <v>1518865</v>
      </c>
      <c r="D6" s="24">
        <v>861054</v>
      </c>
      <c r="E6" s="24">
        <v>455269</v>
      </c>
      <c r="F6" s="24">
        <v>121699</v>
      </c>
      <c r="G6" s="24">
        <v>37598907</v>
      </c>
      <c r="H6" s="24">
        <v>159279</v>
      </c>
      <c r="I6" s="24">
        <v>0</v>
      </c>
      <c r="J6" s="24">
        <v>0</v>
      </c>
      <c r="K6" s="24">
        <f>SUM($B6:$J6)</f>
        <v>42037109</v>
      </c>
      <c r="L6" s="24">
        <v>2974054</v>
      </c>
      <c r="M6" s="24">
        <v>4189253</v>
      </c>
    </row>
    <row r="7" spans="1:13" s="47" customFormat="1" ht="12.75">
      <c r="A7" s="78" t="s">
        <v>12</v>
      </c>
      <c r="B7" s="79">
        <v>838709</v>
      </c>
      <c r="C7" s="79">
        <v>4440761</v>
      </c>
      <c r="D7" s="79">
        <v>43830</v>
      </c>
      <c r="E7" s="79">
        <v>344539</v>
      </c>
      <c r="F7" s="79">
        <v>25308</v>
      </c>
      <c r="G7" s="79">
        <v>6995093</v>
      </c>
      <c r="H7" s="79">
        <v>1889</v>
      </c>
      <c r="I7" s="79">
        <v>2686116</v>
      </c>
      <c r="J7" s="79">
        <v>0</v>
      </c>
      <c r="K7" s="24">
        <f aca="true" t="shared" si="0" ref="K7:K61">SUM($B7:$J7)</f>
        <v>15376245</v>
      </c>
      <c r="L7" s="79">
        <v>0</v>
      </c>
      <c r="M7" s="79">
        <v>1005820</v>
      </c>
    </row>
    <row r="8" spans="1:13" ht="12.75">
      <c r="A8" s="6" t="s">
        <v>13</v>
      </c>
      <c r="B8" s="24">
        <v>120787</v>
      </c>
      <c r="C8" s="24">
        <v>129733</v>
      </c>
      <c r="D8" s="24">
        <v>25226</v>
      </c>
      <c r="E8" s="24">
        <v>56569</v>
      </c>
      <c r="F8" s="24">
        <v>19810</v>
      </c>
      <c r="G8" s="24">
        <v>1876522</v>
      </c>
      <c r="H8" s="24">
        <v>75524</v>
      </c>
      <c r="I8" s="24">
        <v>95243</v>
      </c>
      <c r="J8" s="24">
        <v>76354</v>
      </c>
      <c r="K8" s="24">
        <f t="shared" si="0"/>
        <v>2475768</v>
      </c>
      <c r="L8" s="24">
        <v>204977</v>
      </c>
      <c r="M8" s="24">
        <v>0</v>
      </c>
    </row>
    <row r="9" spans="1:13" ht="12.75">
      <c r="A9" s="6" t="s">
        <v>14</v>
      </c>
      <c r="B9" s="24">
        <v>1076282</v>
      </c>
      <c r="C9" s="24">
        <v>3757993</v>
      </c>
      <c r="D9" s="24">
        <v>77746</v>
      </c>
      <c r="E9" s="24">
        <v>4259678</v>
      </c>
      <c r="F9" s="24">
        <v>773926</v>
      </c>
      <c r="G9" s="24">
        <v>25584294</v>
      </c>
      <c r="H9" s="24">
        <v>848230</v>
      </c>
      <c r="I9" s="24">
        <v>6315190</v>
      </c>
      <c r="J9" s="24">
        <v>0</v>
      </c>
      <c r="K9" s="24">
        <f t="shared" si="0"/>
        <v>42693339</v>
      </c>
      <c r="L9" s="24">
        <v>7273394</v>
      </c>
      <c r="M9" s="24">
        <v>0</v>
      </c>
    </row>
    <row r="10" spans="1:13" ht="12.75">
      <c r="A10" s="6" t="s">
        <v>15</v>
      </c>
      <c r="B10" s="24">
        <v>167848</v>
      </c>
      <c r="C10" s="24">
        <v>641206</v>
      </c>
      <c r="D10" s="24">
        <v>1004595</v>
      </c>
      <c r="E10" s="24">
        <v>215187</v>
      </c>
      <c r="F10" s="24">
        <v>131797</v>
      </c>
      <c r="G10" s="24">
        <v>10711256</v>
      </c>
      <c r="H10" s="24">
        <v>0</v>
      </c>
      <c r="I10" s="24">
        <v>0</v>
      </c>
      <c r="J10" s="24">
        <v>0</v>
      </c>
      <c r="K10" s="24">
        <f t="shared" si="0"/>
        <v>12871889</v>
      </c>
      <c r="L10" s="24">
        <v>11808730</v>
      </c>
      <c r="M10" s="24">
        <v>7500000</v>
      </c>
    </row>
    <row r="11" spans="1:13" ht="12.75">
      <c r="A11" s="6" t="s">
        <v>16</v>
      </c>
      <c r="B11" s="24">
        <v>0</v>
      </c>
      <c r="C11" s="24">
        <v>18685061</v>
      </c>
      <c r="D11" s="24">
        <v>1326358</v>
      </c>
      <c r="E11" s="24">
        <v>3439704</v>
      </c>
      <c r="F11" s="24">
        <v>1297681</v>
      </c>
      <c r="G11" s="24">
        <v>26705015</v>
      </c>
      <c r="H11" s="24">
        <v>0</v>
      </c>
      <c r="I11" s="24">
        <v>0</v>
      </c>
      <c r="J11" s="24">
        <v>42180198</v>
      </c>
      <c r="K11" s="24">
        <f t="shared" si="0"/>
        <v>93634017</v>
      </c>
      <c r="L11" s="24">
        <v>224934441</v>
      </c>
      <c r="M11" s="24">
        <v>196593</v>
      </c>
    </row>
    <row r="12" spans="1:13" ht="12.75">
      <c r="A12" s="6" t="s">
        <v>17</v>
      </c>
      <c r="B12" s="24">
        <v>427236</v>
      </c>
      <c r="C12" s="24">
        <v>1227416</v>
      </c>
      <c r="D12" s="24">
        <v>381086</v>
      </c>
      <c r="E12" s="24">
        <v>1695378</v>
      </c>
      <c r="F12" s="24">
        <v>139105</v>
      </c>
      <c r="G12" s="24">
        <v>6775710</v>
      </c>
      <c r="H12" s="24">
        <v>86097</v>
      </c>
      <c r="I12" s="24">
        <v>0</v>
      </c>
      <c r="J12" s="24">
        <v>0</v>
      </c>
      <c r="K12" s="24">
        <f t="shared" si="0"/>
        <v>10732028</v>
      </c>
      <c r="L12" s="24">
        <v>42928273</v>
      </c>
      <c r="M12" s="24">
        <v>0</v>
      </c>
    </row>
    <row r="13" spans="1:13" ht="12.75">
      <c r="A13" s="6" t="s">
        <v>88</v>
      </c>
      <c r="B13" s="24">
        <v>0</v>
      </c>
      <c r="C13" s="24">
        <v>2702177</v>
      </c>
      <c r="D13" s="24">
        <v>700966</v>
      </c>
      <c r="E13" s="24">
        <v>1210371</v>
      </c>
      <c r="F13" s="24">
        <v>124286</v>
      </c>
      <c r="G13" s="24">
        <v>9566176</v>
      </c>
      <c r="H13" s="24">
        <v>0</v>
      </c>
      <c r="I13" s="24">
        <v>0</v>
      </c>
      <c r="J13" s="24">
        <v>0</v>
      </c>
      <c r="K13" s="24">
        <f t="shared" si="0"/>
        <v>14303976</v>
      </c>
      <c r="L13" s="24">
        <v>0</v>
      </c>
      <c r="M13" s="24">
        <v>0</v>
      </c>
    </row>
    <row r="14" spans="1:14" s="47" customFormat="1" ht="12.75">
      <c r="A14" s="78" t="s">
        <v>18</v>
      </c>
      <c r="B14" s="79">
        <v>293558</v>
      </c>
      <c r="C14" s="79">
        <v>392554</v>
      </c>
      <c r="D14" s="79">
        <v>0</v>
      </c>
      <c r="E14" s="79">
        <v>357159</v>
      </c>
      <c r="F14" s="79">
        <v>40261</v>
      </c>
      <c r="G14" s="79">
        <v>2155725</v>
      </c>
      <c r="H14" s="79">
        <v>0</v>
      </c>
      <c r="I14" s="79">
        <v>0</v>
      </c>
      <c r="J14" s="79">
        <v>0</v>
      </c>
      <c r="K14" s="79">
        <f t="shared" si="0"/>
        <v>3239257</v>
      </c>
      <c r="L14" s="79">
        <v>1286283</v>
      </c>
      <c r="M14" s="79">
        <v>0</v>
      </c>
      <c r="N14" s="115"/>
    </row>
    <row r="15" spans="1:13" ht="12.75">
      <c r="A15" s="6" t="s">
        <v>125</v>
      </c>
      <c r="B15" s="24">
        <v>1239385</v>
      </c>
      <c r="C15" s="24">
        <v>1697014</v>
      </c>
      <c r="D15" s="24">
        <v>0</v>
      </c>
      <c r="E15" s="24">
        <v>261961</v>
      </c>
      <c r="F15" s="24">
        <v>0</v>
      </c>
      <c r="G15" s="24">
        <v>12405815</v>
      </c>
      <c r="H15" s="24">
        <v>0</v>
      </c>
      <c r="I15" s="24">
        <v>1532436</v>
      </c>
      <c r="J15" s="24">
        <v>2129359</v>
      </c>
      <c r="K15" s="24">
        <f t="shared" si="0"/>
        <v>19265970</v>
      </c>
      <c r="L15" s="24">
        <v>1123177</v>
      </c>
      <c r="M15" s="24">
        <v>1228632</v>
      </c>
    </row>
    <row r="16" spans="1:13" ht="12.75">
      <c r="A16" s="6" t="s">
        <v>19</v>
      </c>
      <c r="B16" s="24">
        <v>8621861</v>
      </c>
      <c r="C16" s="24">
        <v>60883190</v>
      </c>
      <c r="D16" s="24">
        <v>5582457</v>
      </c>
      <c r="E16" s="24">
        <v>9716475</v>
      </c>
      <c r="F16" s="24">
        <v>997727</v>
      </c>
      <c r="G16" s="24">
        <v>114975091</v>
      </c>
      <c r="H16" s="24">
        <v>661</v>
      </c>
      <c r="I16" s="24">
        <v>7703635</v>
      </c>
      <c r="J16" s="24">
        <v>15112150</v>
      </c>
      <c r="K16" s="24">
        <f t="shared" si="0"/>
        <v>223593247</v>
      </c>
      <c r="L16" s="24">
        <v>13783681</v>
      </c>
      <c r="M16" s="24">
        <v>0</v>
      </c>
    </row>
    <row r="17" spans="1:13" ht="12.75">
      <c r="A17" s="6" t="s">
        <v>20</v>
      </c>
      <c r="B17" s="24">
        <v>73139</v>
      </c>
      <c r="C17" s="24">
        <v>530766</v>
      </c>
      <c r="D17" s="24">
        <v>0</v>
      </c>
      <c r="E17" s="24">
        <v>0</v>
      </c>
      <c r="F17" s="24">
        <v>0</v>
      </c>
      <c r="G17" s="24">
        <v>32820929</v>
      </c>
      <c r="H17" s="24">
        <v>192147</v>
      </c>
      <c r="I17" s="24">
        <v>0</v>
      </c>
      <c r="J17" s="24">
        <v>0</v>
      </c>
      <c r="K17" s="24">
        <f t="shared" si="0"/>
        <v>33616981</v>
      </c>
      <c r="L17" s="24">
        <v>34515266</v>
      </c>
      <c r="M17" s="24">
        <v>7553472</v>
      </c>
    </row>
    <row r="18" spans="1:13" ht="12.75">
      <c r="A18" s="6" t="s">
        <v>21</v>
      </c>
      <c r="B18" s="24">
        <v>124368</v>
      </c>
      <c r="C18" s="24">
        <v>85914</v>
      </c>
      <c r="D18" s="24">
        <v>0</v>
      </c>
      <c r="E18" s="24">
        <v>70537</v>
      </c>
      <c r="F18" s="24">
        <v>0</v>
      </c>
      <c r="G18" s="24">
        <v>0</v>
      </c>
      <c r="H18" s="24">
        <v>9620</v>
      </c>
      <c r="I18" s="24">
        <v>165543</v>
      </c>
      <c r="J18" s="24">
        <v>0</v>
      </c>
      <c r="K18" s="24">
        <f t="shared" si="0"/>
        <v>455982</v>
      </c>
      <c r="L18" s="24">
        <v>137982</v>
      </c>
      <c r="M18" s="24">
        <v>3469966</v>
      </c>
    </row>
    <row r="19" spans="1:13" ht="12.75">
      <c r="A19" s="6" t="s">
        <v>90</v>
      </c>
      <c r="B19" s="24">
        <v>584175</v>
      </c>
      <c r="C19" s="24">
        <v>518771</v>
      </c>
      <c r="D19" s="24">
        <v>708315</v>
      </c>
      <c r="E19" s="24">
        <v>1402369</v>
      </c>
      <c r="F19" s="24">
        <v>230937</v>
      </c>
      <c r="G19" s="24">
        <v>4665691</v>
      </c>
      <c r="H19" s="24">
        <v>0</v>
      </c>
      <c r="I19" s="24">
        <v>0</v>
      </c>
      <c r="J19" s="24">
        <v>0</v>
      </c>
      <c r="K19" s="24">
        <f t="shared" si="0"/>
        <v>8110258</v>
      </c>
      <c r="L19" s="24">
        <v>4989076</v>
      </c>
      <c r="M19" s="24">
        <v>0</v>
      </c>
    </row>
    <row r="20" spans="1:13" ht="12.75">
      <c r="A20" s="6" t="s">
        <v>89</v>
      </c>
      <c r="B20" s="24">
        <v>1075970</v>
      </c>
      <c r="C20" s="24">
        <v>0</v>
      </c>
      <c r="D20" s="24">
        <v>119423</v>
      </c>
      <c r="E20" s="24">
        <v>352322</v>
      </c>
      <c r="F20" s="24">
        <v>0</v>
      </c>
      <c r="G20" s="24">
        <v>13811081</v>
      </c>
      <c r="H20" s="24">
        <v>88039</v>
      </c>
      <c r="I20" s="24">
        <v>0</v>
      </c>
      <c r="J20" s="24">
        <v>1074450</v>
      </c>
      <c r="K20" s="24">
        <f t="shared" si="0"/>
        <v>16521285</v>
      </c>
      <c r="L20" s="24">
        <v>3795202</v>
      </c>
      <c r="M20" s="24">
        <v>0</v>
      </c>
    </row>
    <row r="21" spans="1:13" ht="12.75">
      <c r="A21" s="6" t="s">
        <v>22</v>
      </c>
      <c r="B21" s="24">
        <v>0</v>
      </c>
      <c r="C21" s="24">
        <v>13139301</v>
      </c>
      <c r="D21" s="24">
        <v>4209375</v>
      </c>
      <c r="E21" s="24">
        <v>10833532</v>
      </c>
      <c r="F21" s="24">
        <v>809840</v>
      </c>
      <c r="G21" s="24">
        <v>46959137</v>
      </c>
      <c r="H21" s="24">
        <v>0</v>
      </c>
      <c r="I21" s="24">
        <v>0</v>
      </c>
      <c r="J21" s="24">
        <v>0</v>
      </c>
      <c r="K21" s="24">
        <f t="shared" si="0"/>
        <v>75951185</v>
      </c>
      <c r="L21" s="24">
        <v>0</v>
      </c>
      <c r="M21" s="24">
        <v>0</v>
      </c>
    </row>
    <row r="22" spans="1:13" ht="12.75">
      <c r="A22" s="6" t="s">
        <v>23</v>
      </c>
      <c r="B22" s="24">
        <v>160183</v>
      </c>
      <c r="C22" s="24">
        <v>3206306</v>
      </c>
      <c r="D22" s="24">
        <v>2028975</v>
      </c>
      <c r="E22" s="24">
        <v>3503473</v>
      </c>
      <c r="F22" s="24">
        <v>128697</v>
      </c>
      <c r="G22" s="24">
        <v>13243423</v>
      </c>
      <c r="H22" s="24">
        <v>1332323</v>
      </c>
      <c r="I22" s="24">
        <v>955543</v>
      </c>
      <c r="J22" s="24">
        <v>0</v>
      </c>
      <c r="K22" s="24">
        <f t="shared" si="0"/>
        <v>24558923</v>
      </c>
      <c r="L22" s="24">
        <v>27844563</v>
      </c>
      <c r="M22" s="24">
        <v>0</v>
      </c>
    </row>
    <row r="23" spans="1:13" ht="12.75">
      <c r="A23" s="6" t="s">
        <v>24</v>
      </c>
      <c r="B23" s="24">
        <v>450883</v>
      </c>
      <c r="C23" s="24">
        <v>4371144</v>
      </c>
      <c r="D23" s="24">
        <v>16611</v>
      </c>
      <c r="E23" s="24">
        <v>658</v>
      </c>
      <c r="F23" s="24">
        <v>76854</v>
      </c>
      <c r="G23" s="24">
        <v>10989193</v>
      </c>
      <c r="H23" s="24">
        <v>458444</v>
      </c>
      <c r="I23" s="24">
        <v>0</v>
      </c>
      <c r="J23" s="24">
        <v>0</v>
      </c>
      <c r="K23" s="24">
        <f t="shared" si="0"/>
        <v>16363787</v>
      </c>
      <c r="L23" s="24">
        <v>23659387</v>
      </c>
      <c r="M23" s="24">
        <v>0</v>
      </c>
    </row>
    <row r="24" spans="1:13" ht="12.75">
      <c r="A24" s="6" t="s">
        <v>25</v>
      </c>
      <c r="B24" s="24">
        <v>0</v>
      </c>
      <c r="C24" s="24">
        <v>6168141</v>
      </c>
      <c r="D24" s="24">
        <v>1010101</v>
      </c>
      <c r="E24" s="24">
        <v>4174233</v>
      </c>
      <c r="F24" s="24">
        <v>645273</v>
      </c>
      <c r="G24" s="24">
        <v>28508747</v>
      </c>
      <c r="H24" s="24">
        <v>0</v>
      </c>
      <c r="I24" s="24">
        <v>0</v>
      </c>
      <c r="J24" s="24">
        <v>0</v>
      </c>
      <c r="K24" s="24">
        <f t="shared" si="0"/>
        <v>40506495</v>
      </c>
      <c r="L24" s="24">
        <v>0</v>
      </c>
      <c r="M24" s="24">
        <v>0</v>
      </c>
    </row>
    <row r="25" spans="1:13" ht="12.75">
      <c r="A25" s="6" t="s">
        <v>26</v>
      </c>
      <c r="B25" s="24">
        <v>896275</v>
      </c>
      <c r="C25" s="24">
        <v>4099848</v>
      </c>
      <c r="D25" s="24">
        <v>215493</v>
      </c>
      <c r="E25" s="24">
        <v>653513</v>
      </c>
      <c r="F25" s="24">
        <v>200000</v>
      </c>
      <c r="G25" s="24">
        <v>29147054</v>
      </c>
      <c r="H25" s="24">
        <v>0</v>
      </c>
      <c r="I25" s="24">
        <v>0</v>
      </c>
      <c r="J25" s="24">
        <v>0</v>
      </c>
      <c r="K25" s="24">
        <f t="shared" si="0"/>
        <v>35212183</v>
      </c>
      <c r="L25" s="24">
        <v>0</v>
      </c>
      <c r="M25" s="24">
        <v>54611250</v>
      </c>
    </row>
    <row r="26" spans="1:13" ht="12.75">
      <c r="A26" s="6" t="s">
        <v>27</v>
      </c>
      <c r="B26" s="24">
        <v>5425058</v>
      </c>
      <c r="C26" s="24">
        <v>0</v>
      </c>
      <c r="D26" s="24">
        <v>241615</v>
      </c>
      <c r="E26" s="24">
        <v>9448556</v>
      </c>
      <c r="F26" s="24">
        <v>676622</v>
      </c>
      <c r="G26" s="24">
        <v>12978449</v>
      </c>
      <c r="H26" s="24">
        <v>0</v>
      </c>
      <c r="I26" s="24">
        <v>10329296</v>
      </c>
      <c r="J26" s="24">
        <v>0</v>
      </c>
      <c r="K26" s="24">
        <f t="shared" si="0"/>
        <v>39099596</v>
      </c>
      <c r="L26" s="24">
        <v>0</v>
      </c>
      <c r="M26" s="24">
        <v>45794322</v>
      </c>
    </row>
    <row r="27" spans="1:13" ht="12.75">
      <c r="A27" s="6" t="s">
        <v>28</v>
      </c>
      <c r="B27" s="24">
        <v>946576</v>
      </c>
      <c r="C27" s="24">
        <v>1399697</v>
      </c>
      <c r="D27" s="24">
        <v>1522144</v>
      </c>
      <c r="E27" s="24">
        <v>681074</v>
      </c>
      <c r="F27" s="24">
        <v>520323</v>
      </c>
      <c r="G27" s="24">
        <v>16887738</v>
      </c>
      <c r="H27" s="24">
        <v>0</v>
      </c>
      <c r="I27" s="24">
        <v>0</v>
      </c>
      <c r="J27" s="24">
        <v>0</v>
      </c>
      <c r="K27" s="24">
        <f t="shared" si="0"/>
        <v>21957552</v>
      </c>
      <c r="L27" s="24">
        <v>0</v>
      </c>
      <c r="M27" s="24">
        <v>0</v>
      </c>
    </row>
    <row r="28" spans="1:13" ht="12.75">
      <c r="A28" s="6" t="s">
        <v>29</v>
      </c>
      <c r="B28" s="24">
        <v>1717228</v>
      </c>
      <c r="C28" s="24">
        <v>0</v>
      </c>
      <c r="D28" s="24">
        <v>0</v>
      </c>
      <c r="E28" s="24">
        <v>0</v>
      </c>
      <c r="F28" s="24">
        <v>0</v>
      </c>
      <c r="G28" s="24">
        <v>7704475</v>
      </c>
      <c r="H28" s="24">
        <v>843306</v>
      </c>
      <c r="I28" s="24">
        <v>4112101</v>
      </c>
      <c r="J28" s="24">
        <v>1835893</v>
      </c>
      <c r="K28" s="24">
        <f t="shared" si="0"/>
        <v>16213003</v>
      </c>
      <c r="L28" s="24">
        <v>8906860</v>
      </c>
      <c r="M28" s="24">
        <v>11432070</v>
      </c>
    </row>
    <row r="29" spans="1:13" ht="12.75">
      <c r="A29" s="6" t="s">
        <v>91</v>
      </c>
      <c r="B29" s="24">
        <v>0</v>
      </c>
      <c r="C29" s="24">
        <v>0</v>
      </c>
      <c r="D29" s="24">
        <v>913040</v>
      </c>
      <c r="E29" s="24">
        <v>1172186</v>
      </c>
      <c r="F29" s="24">
        <v>96188</v>
      </c>
      <c r="G29" s="24">
        <v>109623143</v>
      </c>
      <c r="H29" s="24">
        <v>0</v>
      </c>
      <c r="I29" s="24">
        <v>0</v>
      </c>
      <c r="J29" s="24">
        <v>0</v>
      </c>
      <c r="K29" s="24">
        <f t="shared" si="0"/>
        <v>111804557</v>
      </c>
      <c r="L29" s="24">
        <v>5680051</v>
      </c>
      <c r="M29" s="24">
        <v>0</v>
      </c>
    </row>
    <row r="30" spans="1:13" ht="12.75">
      <c r="A30" s="6" t="s">
        <v>30</v>
      </c>
      <c r="B30" s="24">
        <v>4772738</v>
      </c>
      <c r="C30" s="24">
        <v>9334685</v>
      </c>
      <c r="D30" s="24">
        <v>2877123</v>
      </c>
      <c r="E30" s="24">
        <v>3798696</v>
      </c>
      <c r="F30" s="24">
        <v>510133</v>
      </c>
      <c r="G30" s="24">
        <v>154654472</v>
      </c>
      <c r="H30" s="24">
        <v>0</v>
      </c>
      <c r="I30" s="24">
        <v>15937947</v>
      </c>
      <c r="J30" s="24">
        <v>0</v>
      </c>
      <c r="K30" s="24">
        <f t="shared" si="0"/>
        <v>191885794</v>
      </c>
      <c r="L30" s="24">
        <v>0</v>
      </c>
      <c r="M30" s="24">
        <v>1169290</v>
      </c>
    </row>
    <row r="31" spans="1:13" ht="12.75">
      <c r="A31" s="6" t="s">
        <v>31</v>
      </c>
      <c r="B31" s="24">
        <v>2603346</v>
      </c>
      <c r="C31" s="24">
        <v>4846182</v>
      </c>
      <c r="D31" s="24">
        <v>1203341</v>
      </c>
      <c r="E31" s="24">
        <v>2608257</v>
      </c>
      <c r="F31" s="24">
        <v>253906</v>
      </c>
      <c r="G31" s="24">
        <v>40258066</v>
      </c>
      <c r="H31" s="24">
        <v>131034</v>
      </c>
      <c r="I31" s="24">
        <v>0</v>
      </c>
      <c r="J31" s="24">
        <v>2196406</v>
      </c>
      <c r="K31" s="24">
        <f t="shared" si="0"/>
        <v>54100538</v>
      </c>
      <c r="L31" s="24">
        <v>45960379</v>
      </c>
      <c r="M31" s="24">
        <v>0</v>
      </c>
    </row>
    <row r="32" spans="1:13" ht="12.75">
      <c r="A32" s="6" t="s">
        <v>32</v>
      </c>
      <c r="B32" s="24">
        <v>1362857</v>
      </c>
      <c r="C32" s="24">
        <v>1683368</v>
      </c>
      <c r="D32" s="24">
        <v>1597717</v>
      </c>
      <c r="E32" s="24">
        <v>2758811</v>
      </c>
      <c r="F32" s="24">
        <v>0</v>
      </c>
      <c r="G32" s="24">
        <v>25198178</v>
      </c>
      <c r="H32" s="24">
        <v>7339</v>
      </c>
      <c r="I32" s="24">
        <v>3143844</v>
      </c>
      <c r="J32" s="24">
        <v>0</v>
      </c>
      <c r="K32" s="24">
        <f t="shared" si="0"/>
        <v>35752114</v>
      </c>
      <c r="L32" s="24">
        <v>15399127</v>
      </c>
      <c r="M32" s="24">
        <v>286565</v>
      </c>
    </row>
    <row r="33" spans="1:13" ht="12.75">
      <c r="A33" s="6" t="s">
        <v>33</v>
      </c>
      <c r="B33" s="24">
        <v>651725</v>
      </c>
      <c r="C33" s="24">
        <v>8726060</v>
      </c>
      <c r="D33" s="24">
        <v>1905188</v>
      </c>
      <c r="E33" s="24">
        <v>3289726</v>
      </c>
      <c r="F33" s="24">
        <v>337802</v>
      </c>
      <c r="G33" s="24">
        <v>32644078</v>
      </c>
      <c r="H33" s="24">
        <v>0</v>
      </c>
      <c r="I33" s="24">
        <v>0</v>
      </c>
      <c r="J33" s="24">
        <v>0</v>
      </c>
      <c r="K33" s="24">
        <f t="shared" si="0"/>
        <v>47554579</v>
      </c>
      <c r="L33" s="24">
        <v>0</v>
      </c>
      <c r="M33" s="24">
        <v>14322881</v>
      </c>
    </row>
    <row r="34" spans="1:13" ht="12.75">
      <c r="A34" s="6" t="s">
        <v>34</v>
      </c>
      <c r="B34" s="24">
        <v>0</v>
      </c>
      <c r="C34" s="24">
        <v>649725</v>
      </c>
      <c r="D34" s="24">
        <v>0</v>
      </c>
      <c r="E34" s="24">
        <v>545081</v>
      </c>
      <c r="F34" s="24">
        <v>68515</v>
      </c>
      <c r="G34" s="24">
        <v>5239033</v>
      </c>
      <c r="H34" s="24">
        <v>365459</v>
      </c>
      <c r="I34" s="24">
        <v>3377840</v>
      </c>
      <c r="J34" s="24">
        <v>110875</v>
      </c>
      <c r="K34" s="24">
        <f t="shared" si="0"/>
        <v>10356528</v>
      </c>
      <c r="L34" s="24">
        <v>403930</v>
      </c>
      <c r="M34" s="24">
        <v>0</v>
      </c>
    </row>
    <row r="35" spans="1:13" ht="12.75">
      <c r="A35" s="6" t="s">
        <v>35</v>
      </c>
      <c r="B35" s="24">
        <v>0</v>
      </c>
      <c r="C35" s="24">
        <v>298972</v>
      </c>
      <c r="D35" s="24">
        <v>0</v>
      </c>
      <c r="E35" s="24">
        <v>0</v>
      </c>
      <c r="F35" s="24">
        <v>0</v>
      </c>
      <c r="G35" s="24">
        <v>13339671</v>
      </c>
      <c r="H35" s="24">
        <v>0</v>
      </c>
      <c r="I35" s="24">
        <v>0</v>
      </c>
      <c r="J35" s="24">
        <v>0</v>
      </c>
      <c r="K35" s="24">
        <f t="shared" si="0"/>
        <v>13638643</v>
      </c>
      <c r="L35" s="24">
        <v>4261361</v>
      </c>
      <c r="M35" s="24">
        <v>2984588</v>
      </c>
    </row>
    <row r="36" spans="1:13" s="47" customFormat="1" ht="12.75">
      <c r="A36" s="78" t="s">
        <v>36</v>
      </c>
      <c r="B36" s="79">
        <v>218872</v>
      </c>
      <c r="C36" s="79">
        <v>0</v>
      </c>
      <c r="D36" s="79">
        <v>10314</v>
      </c>
      <c r="E36" s="79">
        <v>189198</v>
      </c>
      <c r="F36" s="79">
        <v>28079</v>
      </c>
      <c r="G36" s="79">
        <v>2056368</v>
      </c>
      <c r="H36" s="79">
        <v>0</v>
      </c>
      <c r="I36" s="79">
        <v>0</v>
      </c>
      <c r="J36" s="79">
        <v>194948</v>
      </c>
      <c r="K36" s="79">
        <f t="shared" si="0"/>
        <v>2697779</v>
      </c>
      <c r="L36" s="79">
        <v>10830877</v>
      </c>
      <c r="M36" s="79">
        <v>0</v>
      </c>
    </row>
    <row r="37" spans="1:13" ht="12.75">
      <c r="A37" s="6" t="s">
        <v>37</v>
      </c>
      <c r="B37" s="24">
        <v>0</v>
      </c>
      <c r="C37" s="24">
        <v>0</v>
      </c>
      <c r="D37" s="24">
        <v>231423</v>
      </c>
      <c r="E37" s="24">
        <v>399602</v>
      </c>
      <c r="F37" s="24">
        <v>41033</v>
      </c>
      <c r="G37" s="24">
        <v>206382</v>
      </c>
      <c r="H37" s="24">
        <v>0</v>
      </c>
      <c r="I37" s="24">
        <v>0</v>
      </c>
      <c r="J37" s="24">
        <v>0</v>
      </c>
      <c r="K37" s="24">
        <f t="shared" si="0"/>
        <v>878440</v>
      </c>
      <c r="L37" s="24">
        <v>0</v>
      </c>
      <c r="M37" s="24">
        <v>8036137</v>
      </c>
    </row>
    <row r="38" spans="1:13" ht="12.75">
      <c r="A38" s="6" t="s">
        <v>38</v>
      </c>
      <c r="B38" s="24">
        <v>869014</v>
      </c>
      <c r="C38" s="24">
        <v>3317343</v>
      </c>
      <c r="D38" s="24">
        <v>1354857</v>
      </c>
      <c r="E38" s="24">
        <v>2153717</v>
      </c>
      <c r="F38" s="24">
        <v>320317</v>
      </c>
      <c r="G38" s="24">
        <v>50661032</v>
      </c>
      <c r="H38" s="24">
        <v>491474</v>
      </c>
      <c r="I38" s="24">
        <v>0</v>
      </c>
      <c r="J38" s="24">
        <v>0</v>
      </c>
      <c r="K38" s="24">
        <f t="shared" si="0"/>
        <v>59167754</v>
      </c>
      <c r="L38" s="24">
        <v>32624344</v>
      </c>
      <c r="M38" s="24">
        <v>0</v>
      </c>
    </row>
    <row r="39" spans="1:13" ht="12.75">
      <c r="A39" s="6" t="s">
        <v>39</v>
      </c>
      <c r="B39" s="24">
        <v>308251</v>
      </c>
      <c r="C39" s="24">
        <v>0</v>
      </c>
      <c r="D39" s="24">
        <v>0</v>
      </c>
      <c r="E39" s="24">
        <v>0</v>
      </c>
      <c r="F39" s="24">
        <v>0</v>
      </c>
      <c r="G39" s="24">
        <v>44054994</v>
      </c>
      <c r="H39" s="24">
        <v>0</v>
      </c>
      <c r="I39" s="24">
        <v>0</v>
      </c>
      <c r="J39" s="24">
        <v>0</v>
      </c>
      <c r="K39" s="24">
        <f t="shared" si="0"/>
        <v>44363245</v>
      </c>
      <c r="L39" s="24">
        <v>0</v>
      </c>
      <c r="M39" s="24">
        <v>7952927</v>
      </c>
    </row>
    <row r="40" spans="1:13" ht="12.75">
      <c r="A40" s="6" t="s">
        <v>40</v>
      </c>
      <c r="B40" s="24">
        <v>13549871</v>
      </c>
      <c r="C40" s="24">
        <v>15427308</v>
      </c>
      <c r="D40" s="24">
        <v>0</v>
      </c>
      <c r="E40" s="24">
        <v>0</v>
      </c>
      <c r="F40" s="24">
        <v>0</v>
      </c>
      <c r="G40" s="24">
        <v>306515347</v>
      </c>
      <c r="H40" s="24">
        <v>0</v>
      </c>
      <c r="I40" s="24">
        <v>0</v>
      </c>
      <c r="J40" s="24">
        <v>0</v>
      </c>
      <c r="K40" s="24">
        <f t="shared" si="0"/>
        <v>335492526</v>
      </c>
      <c r="L40" s="24">
        <v>62732625</v>
      </c>
      <c r="M40" s="24">
        <v>257821442</v>
      </c>
    </row>
    <row r="41" spans="1:13" ht="12.75">
      <c r="A41" s="6" t="s">
        <v>41</v>
      </c>
      <c r="B41" s="24">
        <v>4991845</v>
      </c>
      <c r="C41" s="24">
        <v>4860058</v>
      </c>
      <c r="D41" s="24">
        <v>1730140</v>
      </c>
      <c r="E41" s="24">
        <v>2893755</v>
      </c>
      <c r="F41" s="24">
        <v>277</v>
      </c>
      <c r="G41" s="24">
        <v>106870324</v>
      </c>
      <c r="H41" s="24">
        <v>0</v>
      </c>
      <c r="I41" s="24">
        <v>0</v>
      </c>
      <c r="J41" s="24">
        <v>0</v>
      </c>
      <c r="K41" s="24">
        <f t="shared" si="0"/>
        <v>121346399</v>
      </c>
      <c r="L41" s="24">
        <v>11262303</v>
      </c>
      <c r="M41" s="24">
        <v>4658803</v>
      </c>
    </row>
    <row r="42" spans="1:13" ht="12.75">
      <c r="A42" s="6" t="s">
        <v>42</v>
      </c>
      <c r="B42" s="24">
        <v>52559</v>
      </c>
      <c r="C42" s="24">
        <v>54057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f t="shared" si="0"/>
        <v>106616</v>
      </c>
      <c r="L42" s="24">
        <v>3725699</v>
      </c>
      <c r="M42" s="24">
        <v>0</v>
      </c>
    </row>
    <row r="43" spans="1:13" ht="12.75">
      <c r="A43" s="6" t="s">
        <v>129</v>
      </c>
      <c r="B43" s="24">
        <v>58033</v>
      </c>
      <c r="C43" s="24">
        <v>62527</v>
      </c>
      <c r="D43" s="24">
        <v>34265</v>
      </c>
      <c r="E43" s="24">
        <v>128884</v>
      </c>
      <c r="F43" s="24">
        <v>0</v>
      </c>
      <c r="G43" s="24">
        <v>888723</v>
      </c>
      <c r="H43" s="24">
        <v>0</v>
      </c>
      <c r="I43" s="24">
        <v>18101</v>
      </c>
      <c r="J43" s="24">
        <v>0</v>
      </c>
      <c r="K43" s="24">
        <f t="shared" si="0"/>
        <v>1190533</v>
      </c>
      <c r="L43" s="24">
        <v>249157</v>
      </c>
      <c r="M43" s="24">
        <v>260500</v>
      </c>
    </row>
    <row r="44" spans="1:13" ht="12.75">
      <c r="A44" s="6" t="s">
        <v>43</v>
      </c>
      <c r="B44" s="24">
        <v>4009041</v>
      </c>
      <c r="C44" s="24">
        <v>3973341</v>
      </c>
      <c r="D44" s="24">
        <v>483738</v>
      </c>
      <c r="E44" s="24">
        <v>1667836</v>
      </c>
      <c r="F44" s="24">
        <v>525146</v>
      </c>
      <c r="G44" s="24">
        <v>44314973</v>
      </c>
      <c r="H44" s="24">
        <v>0</v>
      </c>
      <c r="I44" s="24">
        <v>0</v>
      </c>
      <c r="J44" s="24">
        <v>0</v>
      </c>
      <c r="K44" s="24">
        <f t="shared" si="0"/>
        <v>54974075</v>
      </c>
      <c r="L44" s="24">
        <v>12691860</v>
      </c>
      <c r="M44" s="24">
        <v>0</v>
      </c>
    </row>
    <row r="45" spans="1:13" ht="12.75">
      <c r="A45" s="6" t="s">
        <v>44</v>
      </c>
      <c r="B45" s="24">
        <v>5734756</v>
      </c>
      <c r="C45" s="24">
        <v>4587805</v>
      </c>
      <c r="D45" s="24">
        <v>1530493</v>
      </c>
      <c r="E45" s="24">
        <v>2642733</v>
      </c>
      <c r="F45" s="24">
        <v>271366</v>
      </c>
      <c r="G45" s="24">
        <v>30277745</v>
      </c>
      <c r="H45" s="24">
        <v>2372854</v>
      </c>
      <c r="I45" s="24">
        <v>0</v>
      </c>
      <c r="J45" s="24">
        <v>13332493</v>
      </c>
      <c r="K45" s="24">
        <f t="shared" si="0"/>
        <v>60750245</v>
      </c>
      <c r="L45" s="24">
        <v>0</v>
      </c>
      <c r="M45" s="24">
        <v>0</v>
      </c>
    </row>
    <row r="46" spans="1:13" ht="12.75">
      <c r="A46" s="6" t="s">
        <v>45</v>
      </c>
      <c r="B46" s="24">
        <v>81509</v>
      </c>
      <c r="C46" s="24">
        <v>1900411</v>
      </c>
      <c r="D46" s="24">
        <v>1537436</v>
      </c>
      <c r="E46" s="24">
        <v>5902641</v>
      </c>
      <c r="F46" s="24">
        <v>298197</v>
      </c>
      <c r="G46" s="24">
        <v>2326286</v>
      </c>
      <c r="H46" s="24">
        <v>0</v>
      </c>
      <c r="I46" s="24">
        <v>0</v>
      </c>
      <c r="J46" s="24">
        <v>0</v>
      </c>
      <c r="K46" s="24">
        <f t="shared" si="0"/>
        <v>12046480</v>
      </c>
      <c r="L46" s="24">
        <v>0</v>
      </c>
      <c r="M46" s="24">
        <v>10272044</v>
      </c>
    </row>
    <row r="47" spans="1:13" ht="12.75">
      <c r="A47" s="6" t="s">
        <v>46</v>
      </c>
      <c r="B47" s="24">
        <v>3737283</v>
      </c>
      <c r="C47" s="24">
        <v>28006155</v>
      </c>
      <c r="D47" s="24">
        <v>1208249</v>
      </c>
      <c r="E47" s="24">
        <v>1493919</v>
      </c>
      <c r="F47" s="24">
        <v>172375</v>
      </c>
      <c r="G47" s="24">
        <v>107818698</v>
      </c>
      <c r="H47" s="24">
        <v>8087233</v>
      </c>
      <c r="I47" s="24">
        <v>0</v>
      </c>
      <c r="J47" s="24">
        <v>0</v>
      </c>
      <c r="K47" s="24">
        <f t="shared" si="0"/>
        <v>150523912</v>
      </c>
      <c r="L47" s="24">
        <v>4898006</v>
      </c>
      <c r="M47" s="24">
        <v>0</v>
      </c>
    </row>
    <row r="48" spans="1:13" ht="12.75">
      <c r="A48" s="6" t="s">
        <v>47</v>
      </c>
      <c r="B48" s="24">
        <v>10737114</v>
      </c>
      <c r="C48" s="24">
        <v>2767190</v>
      </c>
      <c r="D48" s="24">
        <v>1874167</v>
      </c>
      <c r="E48" s="24">
        <v>2903869</v>
      </c>
      <c r="F48" s="24">
        <v>332302</v>
      </c>
      <c r="G48" s="24">
        <v>16155221</v>
      </c>
      <c r="H48" s="24">
        <v>0</v>
      </c>
      <c r="I48" s="24">
        <v>0</v>
      </c>
      <c r="J48" s="24">
        <v>0</v>
      </c>
      <c r="K48" s="24">
        <f t="shared" si="0"/>
        <v>34769863</v>
      </c>
      <c r="L48" s="24">
        <v>0</v>
      </c>
      <c r="M48" s="24">
        <v>10630834</v>
      </c>
    </row>
    <row r="49" spans="1:13" ht="12.75">
      <c r="A49" s="6" t="s">
        <v>48</v>
      </c>
      <c r="B49" s="24">
        <v>860100</v>
      </c>
      <c r="C49" s="24">
        <v>1707510</v>
      </c>
      <c r="D49" s="24">
        <v>277615</v>
      </c>
      <c r="E49" s="24">
        <v>0</v>
      </c>
      <c r="F49" s="24">
        <v>50476</v>
      </c>
      <c r="G49" s="24">
        <v>21124866</v>
      </c>
      <c r="H49" s="24">
        <v>0</v>
      </c>
      <c r="I49" s="24">
        <v>0</v>
      </c>
      <c r="J49" s="24">
        <v>0</v>
      </c>
      <c r="K49" s="24">
        <f t="shared" si="0"/>
        <v>24020567</v>
      </c>
      <c r="L49" s="24">
        <v>0</v>
      </c>
      <c r="M49" s="24">
        <v>1809514</v>
      </c>
    </row>
    <row r="50" spans="1:13" ht="12.75">
      <c r="A50" s="6" t="s">
        <v>49</v>
      </c>
      <c r="B50" s="24">
        <v>1843153</v>
      </c>
      <c r="C50" s="24">
        <v>4212969</v>
      </c>
      <c r="D50" s="24">
        <v>710511</v>
      </c>
      <c r="E50" s="24">
        <v>3134728</v>
      </c>
      <c r="F50" s="24">
        <v>321886</v>
      </c>
      <c r="G50" s="24">
        <v>20613671</v>
      </c>
      <c r="H50" s="24">
        <v>362558</v>
      </c>
      <c r="I50" s="24">
        <v>1754055</v>
      </c>
      <c r="J50" s="24">
        <v>0</v>
      </c>
      <c r="K50" s="24">
        <f t="shared" si="0"/>
        <v>32953531</v>
      </c>
      <c r="L50" s="24">
        <v>0</v>
      </c>
      <c r="M50" s="24">
        <v>4092193</v>
      </c>
    </row>
    <row r="51" spans="1:13" ht="12.75">
      <c r="A51" s="6" t="s">
        <v>50</v>
      </c>
      <c r="B51" s="24">
        <v>0</v>
      </c>
      <c r="C51" s="24">
        <v>1826</v>
      </c>
      <c r="D51" s="24">
        <v>160253</v>
      </c>
      <c r="E51" s="24">
        <v>23686</v>
      </c>
      <c r="F51" s="24">
        <v>11982</v>
      </c>
      <c r="G51" s="24">
        <v>0</v>
      </c>
      <c r="H51" s="24">
        <v>0</v>
      </c>
      <c r="I51" s="24">
        <v>0</v>
      </c>
      <c r="J51" s="24">
        <v>0</v>
      </c>
      <c r="K51" s="24">
        <f t="shared" si="0"/>
        <v>197747</v>
      </c>
      <c r="L51" s="24">
        <v>0</v>
      </c>
      <c r="M51" s="24">
        <v>5526351</v>
      </c>
    </row>
    <row r="52" spans="1:13" ht="12.75">
      <c r="A52" s="6" t="s">
        <v>51</v>
      </c>
      <c r="B52" s="24">
        <v>1412684</v>
      </c>
      <c r="C52" s="24">
        <v>4333058</v>
      </c>
      <c r="D52" s="24">
        <v>2212645</v>
      </c>
      <c r="E52" s="24">
        <v>3827328</v>
      </c>
      <c r="F52" s="24">
        <v>393006</v>
      </c>
      <c r="G52" s="24">
        <v>82920050</v>
      </c>
      <c r="H52" s="24">
        <v>0</v>
      </c>
      <c r="I52" s="24">
        <v>0</v>
      </c>
      <c r="J52" s="24">
        <v>0</v>
      </c>
      <c r="K52" s="24">
        <f t="shared" si="0"/>
        <v>95098771</v>
      </c>
      <c r="L52" s="24">
        <v>3624542</v>
      </c>
      <c r="M52" s="24">
        <v>0</v>
      </c>
    </row>
    <row r="53" spans="1:13" ht="12.75">
      <c r="A53" s="6" t="s">
        <v>92</v>
      </c>
      <c r="B53" s="24">
        <v>12705224</v>
      </c>
      <c r="C53" s="24">
        <v>13693808</v>
      </c>
      <c r="D53" s="24">
        <v>7192204</v>
      </c>
      <c r="E53" s="24">
        <v>8812346</v>
      </c>
      <c r="F53" s="24">
        <v>2314884</v>
      </c>
      <c r="G53" s="24">
        <v>81815740</v>
      </c>
      <c r="H53" s="24">
        <v>1152815</v>
      </c>
      <c r="I53" s="24">
        <v>10309363</v>
      </c>
      <c r="J53" s="24">
        <v>3027085</v>
      </c>
      <c r="K53" s="24">
        <f t="shared" si="0"/>
        <v>141023469</v>
      </c>
      <c r="L53" s="24">
        <v>69901082</v>
      </c>
      <c r="M53" s="24">
        <v>0</v>
      </c>
    </row>
    <row r="54" spans="1:13" ht="12.75">
      <c r="A54" s="6" t="s">
        <v>93</v>
      </c>
      <c r="B54" s="24">
        <v>1614743</v>
      </c>
      <c r="C54" s="24">
        <v>3375573</v>
      </c>
      <c r="D54" s="24">
        <v>0</v>
      </c>
      <c r="E54" s="24">
        <v>0</v>
      </c>
      <c r="F54" s="24">
        <v>194223</v>
      </c>
      <c r="G54" s="24">
        <v>4382151</v>
      </c>
      <c r="H54" s="24">
        <v>130187</v>
      </c>
      <c r="I54" s="24">
        <v>4532765</v>
      </c>
      <c r="J54" s="24">
        <v>0</v>
      </c>
      <c r="K54" s="24">
        <f t="shared" si="0"/>
        <v>14229642</v>
      </c>
      <c r="L54" s="24">
        <v>7001723</v>
      </c>
      <c r="M54" s="24">
        <v>1121646</v>
      </c>
    </row>
    <row r="55" spans="1:13" ht="12.75">
      <c r="A55" s="6" t="s">
        <v>52</v>
      </c>
      <c r="B55" s="24">
        <v>577661</v>
      </c>
      <c r="C55" s="24">
        <v>784168</v>
      </c>
      <c r="D55" s="24">
        <v>628220</v>
      </c>
      <c r="E55" s="24">
        <v>249249</v>
      </c>
      <c r="F55" s="24">
        <v>555694</v>
      </c>
      <c r="G55" s="24">
        <v>8361413</v>
      </c>
      <c r="H55" s="24">
        <v>33821</v>
      </c>
      <c r="I55" s="24">
        <v>979434</v>
      </c>
      <c r="J55" s="24">
        <v>0</v>
      </c>
      <c r="K55" s="24">
        <f t="shared" si="0"/>
        <v>12169660</v>
      </c>
      <c r="L55" s="24">
        <v>0</v>
      </c>
      <c r="M55" s="24">
        <v>0</v>
      </c>
    </row>
    <row r="56" spans="1:13" ht="12.75">
      <c r="A56" s="6" t="s">
        <v>94</v>
      </c>
      <c r="B56" s="24">
        <v>95354</v>
      </c>
      <c r="C56" s="24">
        <v>11649</v>
      </c>
      <c r="D56" s="24">
        <v>37219</v>
      </c>
      <c r="E56" s="24">
        <v>44026</v>
      </c>
      <c r="F56" s="24">
        <v>7300</v>
      </c>
      <c r="G56" s="24">
        <v>1237478</v>
      </c>
      <c r="H56" s="24">
        <v>0</v>
      </c>
      <c r="I56" s="24">
        <v>127575</v>
      </c>
      <c r="J56" s="24">
        <v>0</v>
      </c>
      <c r="K56" s="24">
        <f t="shared" si="0"/>
        <v>1560601</v>
      </c>
      <c r="L56" s="24">
        <v>0</v>
      </c>
      <c r="M56" s="24">
        <v>404939</v>
      </c>
    </row>
    <row r="57" spans="1:13" ht="12.75">
      <c r="A57" s="6" t="s">
        <v>53</v>
      </c>
      <c r="B57" s="24">
        <v>689448</v>
      </c>
      <c r="C57" s="24">
        <v>0</v>
      </c>
      <c r="D57" s="24">
        <v>0</v>
      </c>
      <c r="E57" s="24">
        <v>1296595</v>
      </c>
      <c r="F57" s="24">
        <v>115918</v>
      </c>
      <c r="G57" s="24">
        <v>31610575</v>
      </c>
      <c r="H57" s="24">
        <v>78242</v>
      </c>
      <c r="I57" s="24">
        <v>1772638</v>
      </c>
      <c r="J57" s="24">
        <v>0</v>
      </c>
      <c r="K57" s="24">
        <f t="shared" si="0"/>
        <v>35563416</v>
      </c>
      <c r="L57" s="24">
        <v>7259475</v>
      </c>
      <c r="M57" s="24">
        <v>0</v>
      </c>
    </row>
    <row r="58" spans="1:13" ht="12.75">
      <c r="A58" s="6" t="s">
        <v>54</v>
      </c>
      <c r="B58" s="24">
        <v>3210722</v>
      </c>
      <c r="C58" s="24">
        <v>13118403</v>
      </c>
      <c r="D58" s="24">
        <v>1051107</v>
      </c>
      <c r="E58" s="24">
        <v>2876961</v>
      </c>
      <c r="F58" s="24">
        <v>249642</v>
      </c>
      <c r="G58" s="24">
        <v>108858422</v>
      </c>
      <c r="H58" s="24">
        <v>0</v>
      </c>
      <c r="I58" s="24">
        <v>2279504</v>
      </c>
      <c r="J58" s="24">
        <v>0</v>
      </c>
      <c r="K58" s="24">
        <f t="shared" si="0"/>
        <v>131644761</v>
      </c>
      <c r="L58" s="24">
        <v>0</v>
      </c>
      <c r="M58" s="24">
        <v>6449972</v>
      </c>
    </row>
    <row r="59" spans="1:13" ht="12.75">
      <c r="A59" s="6" t="s">
        <v>55</v>
      </c>
      <c r="B59" s="24">
        <v>79323</v>
      </c>
      <c r="C59" s="24">
        <v>4493985</v>
      </c>
      <c r="D59" s="24">
        <v>1377696</v>
      </c>
      <c r="E59" s="24">
        <v>2183332</v>
      </c>
      <c r="F59" s="24">
        <v>511046</v>
      </c>
      <c r="G59" s="24">
        <v>4450840</v>
      </c>
      <c r="H59" s="24">
        <v>0</v>
      </c>
      <c r="I59" s="24">
        <v>415704</v>
      </c>
      <c r="J59" s="24">
        <v>0</v>
      </c>
      <c r="K59" s="24">
        <f t="shared" si="0"/>
        <v>13511926</v>
      </c>
      <c r="L59" s="24">
        <v>0</v>
      </c>
      <c r="M59" s="24">
        <v>166532</v>
      </c>
    </row>
    <row r="60" spans="1:13" ht="12.75">
      <c r="A60" s="6" t="s">
        <v>56</v>
      </c>
      <c r="B60" s="24">
        <v>1536728</v>
      </c>
      <c r="C60" s="24">
        <v>5447389</v>
      </c>
      <c r="D60" s="24">
        <v>431275</v>
      </c>
      <c r="E60" s="24">
        <v>2819894</v>
      </c>
      <c r="F60" s="24">
        <v>0</v>
      </c>
      <c r="G60" s="24">
        <v>81452851</v>
      </c>
      <c r="H60" s="24">
        <v>0</v>
      </c>
      <c r="I60" s="24">
        <v>0</v>
      </c>
      <c r="J60" s="24">
        <v>0</v>
      </c>
      <c r="K60" s="24">
        <f t="shared" si="0"/>
        <v>91688137</v>
      </c>
      <c r="L60" s="24">
        <v>0</v>
      </c>
      <c r="M60" s="24">
        <v>986066</v>
      </c>
    </row>
    <row r="61" spans="1:13" ht="12.75">
      <c r="A61" s="12" t="s">
        <v>57</v>
      </c>
      <c r="B61" s="31">
        <v>285016</v>
      </c>
      <c r="C61" s="31">
        <v>1257009</v>
      </c>
      <c r="D61" s="31">
        <v>138725</v>
      </c>
      <c r="E61" s="31">
        <v>232578</v>
      </c>
      <c r="F61" s="31">
        <v>24597</v>
      </c>
      <c r="G61" s="31">
        <v>3967616</v>
      </c>
      <c r="H61" s="31">
        <v>489423</v>
      </c>
      <c r="I61" s="31">
        <v>0</v>
      </c>
      <c r="J61" s="31">
        <v>0</v>
      </c>
      <c r="K61" s="24">
        <f t="shared" si="0"/>
        <v>6394964</v>
      </c>
      <c r="L61" s="31">
        <v>107674</v>
      </c>
      <c r="M61" s="31">
        <v>0</v>
      </c>
    </row>
    <row r="62" spans="1:13" ht="12.75">
      <c r="A62" s="12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1:13" ht="12.75">
      <c r="A63" s="7" t="s">
        <v>2</v>
      </c>
      <c r="B63" s="25">
        <f>SUM(B6:B62)</f>
        <v>104210527</v>
      </c>
      <c r="C63" s="25">
        <f>SUM(C6:C62)</f>
        <v>272528392</v>
      </c>
      <c r="D63" s="25">
        <f>SUM(D6:D61)</f>
        <v>52784331</v>
      </c>
      <c r="E63" s="25">
        <f>SUM(E$6:E$61)</f>
        <v>113182191</v>
      </c>
      <c r="F63" s="25">
        <f aca="true" t="shared" si="1" ref="F63:M63">SUM(F$6:F$61)</f>
        <v>14966436</v>
      </c>
      <c r="G63" s="25">
        <f t="shared" si="1"/>
        <v>2016963928</v>
      </c>
      <c r="H63" s="25">
        <f t="shared" si="1"/>
        <v>17797998</v>
      </c>
      <c r="I63" s="25">
        <f t="shared" si="1"/>
        <v>78543873</v>
      </c>
      <c r="J63" s="25">
        <f t="shared" si="1"/>
        <v>81270211</v>
      </c>
      <c r="K63" s="25">
        <f t="shared" si="1"/>
        <v>2752247887</v>
      </c>
      <c r="L63" s="25">
        <f t="shared" si="1"/>
        <v>708779561</v>
      </c>
      <c r="M63" s="25">
        <f t="shared" si="1"/>
        <v>475934602</v>
      </c>
    </row>
    <row r="64" spans="1:13" ht="12.75">
      <c r="A64" s="7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2:14" ht="12.75">
      <c r="B65" s="4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2:13" s="69" customFormat="1" ht="12.75"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ht="12.75">
      <c r="B67" s="2" t="s">
        <v>95</v>
      </c>
    </row>
  </sheetData>
  <sheetProtection/>
  <mergeCells count="1">
    <mergeCell ref="A4:N4"/>
  </mergeCells>
  <printOptions/>
  <pageMargins left="0.25" right="0.25" top="1" bottom="1" header="0.5" footer="0.5"/>
  <pageSetup fitToHeight="1" fitToWidth="1" horizontalDpi="600" verticalDpi="600" orientation="portrait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workbookViewId="0" topLeftCell="A1">
      <selection activeCell="A1" sqref="A1"/>
    </sheetView>
  </sheetViews>
  <sheetFormatPr defaultColWidth="9.140625" defaultRowHeight="12.75"/>
  <cols>
    <col min="1" max="1" width="17.28125" style="2" customWidth="1"/>
    <col min="2" max="7" width="12.7109375" style="2" customWidth="1"/>
    <col min="8" max="8" width="14.28125" style="2" customWidth="1"/>
    <col min="9" max="16384" width="9.140625" style="2" customWidth="1"/>
  </cols>
  <sheetData>
    <row r="1" spans="1:8" ht="15" customHeight="1">
      <c r="A1" s="21" t="s">
        <v>97</v>
      </c>
      <c r="B1" s="1"/>
      <c r="C1" s="21"/>
      <c r="D1" s="1"/>
      <c r="E1" s="1"/>
      <c r="F1" s="1"/>
      <c r="G1" s="1"/>
      <c r="H1" s="1"/>
    </row>
    <row r="2" spans="1:8" ht="15" customHeight="1">
      <c r="A2" s="21" t="s">
        <v>120</v>
      </c>
      <c r="B2" s="1"/>
      <c r="C2" s="21"/>
      <c r="D2" s="1"/>
      <c r="E2" s="1"/>
      <c r="F2" s="1"/>
      <c r="G2" s="1"/>
      <c r="H2" s="1"/>
    </row>
    <row r="3" spans="1:8" ht="15" customHeight="1">
      <c r="A3" s="21" t="s">
        <v>99</v>
      </c>
      <c r="B3" s="1"/>
      <c r="C3" s="21"/>
      <c r="D3" s="1"/>
      <c r="E3" s="1"/>
      <c r="F3" s="1"/>
      <c r="G3" s="1"/>
      <c r="H3" s="1"/>
    </row>
    <row r="4" spans="1:8" s="47" customFormat="1" ht="15" customHeight="1">
      <c r="A4" s="126"/>
      <c r="B4" s="126"/>
      <c r="C4" s="126"/>
      <c r="D4" s="126"/>
      <c r="E4" s="126"/>
      <c r="F4" s="126"/>
      <c r="G4" s="126"/>
      <c r="H4" s="126"/>
    </row>
    <row r="5" spans="1:8" s="73" customFormat="1" ht="42.75" customHeight="1">
      <c r="A5" s="10" t="s">
        <v>75</v>
      </c>
      <c r="B5" s="11" t="s">
        <v>4</v>
      </c>
      <c r="C5" s="11" t="s">
        <v>5</v>
      </c>
      <c r="D5" s="11" t="s">
        <v>6</v>
      </c>
      <c r="E5" s="11" t="s">
        <v>84</v>
      </c>
      <c r="F5" s="11" t="s">
        <v>8</v>
      </c>
      <c r="G5" s="11" t="s">
        <v>60</v>
      </c>
      <c r="H5" s="11" t="s">
        <v>10</v>
      </c>
    </row>
    <row r="6" spans="1:8" ht="12.75">
      <c r="A6" s="6" t="s">
        <v>11</v>
      </c>
      <c r="B6" s="24">
        <v>104198</v>
      </c>
      <c r="C6" s="24">
        <v>0</v>
      </c>
      <c r="D6" s="24">
        <v>5838626</v>
      </c>
      <c r="E6" s="24">
        <v>0</v>
      </c>
      <c r="F6" s="24">
        <v>953593</v>
      </c>
      <c r="G6" s="24">
        <v>0</v>
      </c>
      <c r="H6" s="24">
        <f>SUM($B6:$G6)</f>
        <v>6896417</v>
      </c>
    </row>
    <row r="7" spans="1:8" ht="12.75">
      <c r="A7" s="6" t="s">
        <v>12</v>
      </c>
      <c r="B7" s="24">
        <v>0</v>
      </c>
      <c r="C7" s="24">
        <v>0</v>
      </c>
      <c r="D7" s="24">
        <v>3544811</v>
      </c>
      <c r="E7" s="24">
        <v>0</v>
      </c>
      <c r="F7" s="24">
        <v>0</v>
      </c>
      <c r="G7" s="24">
        <v>0</v>
      </c>
      <c r="H7" s="24">
        <f aca="true" t="shared" si="0" ref="H7:H61">SUM($B7:$G7)</f>
        <v>3544811</v>
      </c>
    </row>
    <row r="8" spans="1:8" ht="12.75">
      <c r="A8" s="6" t="s">
        <v>13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f t="shared" si="0"/>
        <v>0</v>
      </c>
    </row>
    <row r="9" spans="1:8" ht="12.75">
      <c r="A9" s="6" t="s">
        <v>14</v>
      </c>
      <c r="B9" s="24">
        <v>0</v>
      </c>
      <c r="C9" s="24">
        <v>0</v>
      </c>
      <c r="D9" s="24">
        <v>10032936</v>
      </c>
      <c r="E9" s="24">
        <v>0</v>
      </c>
      <c r="F9" s="24">
        <v>0</v>
      </c>
      <c r="G9" s="24">
        <v>0</v>
      </c>
      <c r="H9" s="24">
        <f t="shared" si="0"/>
        <v>10032936</v>
      </c>
    </row>
    <row r="10" spans="1:8" ht="12.75">
      <c r="A10" s="6" t="s">
        <v>15</v>
      </c>
      <c r="B10" s="24">
        <v>0</v>
      </c>
      <c r="C10" s="24">
        <v>0</v>
      </c>
      <c r="D10" s="24">
        <v>1886543</v>
      </c>
      <c r="E10" s="24">
        <v>0</v>
      </c>
      <c r="F10" s="24">
        <v>0</v>
      </c>
      <c r="G10" s="24">
        <v>0</v>
      </c>
      <c r="H10" s="24">
        <f t="shared" si="0"/>
        <v>1886543</v>
      </c>
    </row>
    <row r="11" spans="1:8" ht="12.75">
      <c r="A11" s="6" t="s">
        <v>16</v>
      </c>
      <c r="B11" s="24">
        <v>0</v>
      </c>
      <c r="C11" s="24">
        <v>0</v>
      </c>
      <c r="D11" s="24">
        <v>85593217</v>
      </c>
      <c r="E11" s="24">
        <v>0</v>
      </c>
      <c r="F11" s="24">
        <v>0</v>
      </c>
      <c r="G11" s="24">
        <v>0</v>
      </c>
      <c r="H11" s="24">
        <f t="shared" si="0"/>
        <v>85593217</v>
      </c>
    </row>
    <row r="12" spans="1:8" ht="12.75">
      <c r="A12" s="6" t="s">
        <v>17</v>
      </c>
      <c r="B12" s="24">
        <v>520762</v>
      </c>
      <c r="C12" s="24">
        <v>0</v>
      </c>
      <c r="D12" s="24">
        <v>8419364</v>
      </c>
      <c r="E12" s="24">
        <v>45404</v>
      </c>
      <c r="F12" s="24">
        <v>371</v>
      </c>
      <c r="G12" s="24">
        <v>0</v>
      </c>
      <c r="H12" s="24">
        <f t="shared" si="0"/>
        <v>8985901</v>
      </c>
    </row>
    <row r="13" spans="1:8" ht="12.75">
      <c r="A13" s="6" t="s">
        <v>88</v>
      </c>
      <c r="B13" s="24">
        <v>2025121</v>
      </c>
      <c r="C13" s="24">
        <v>0</v>
      </c>
      <c r="D13" s="24">
        <v>68762429</v>
      </c>
      <c r="E13" s="24">
        <v>0</v>
      </c>
      <c r="F13" s="24">
        <v>3607816</v>
      </c>
      <c r="G13" s="24">
        <v>0</v>
      </c>
      <c r="H13" s="24">
        <f t="shared" si="0"/>
        <v>74395366</v>
      </c>
    </row>
    <row r="14" spans="1:8" ht="12.75">
      <c r="A14" s="6" t="s">
        <v>18</v>
      </c>
      <c r="B14" s="24">
        <v>0</v>
      </c>
      <c r="C14" s="24">
        <v>0</v>
      </c>
      <c r="D14" s="24">
        <v>5179330</v>
      </c>
      <c r="E14" s="24">
        <v>0</v>
      </c>
      <c r="F14" s="24">
        <v>0</v>
      </c>
      <c r="G14" s="24">
        <v>0</v>
      </c>
      <c r="H14" s="24">
        <f t="shared" si="0"/>
        <v>5179330</v>
      </c>
    </row>
    <row r="15" spans="1:8" ht="12.75">
      <c r="A15" s="6" t="s">
        <v>125</v>
      </c>
      <c r="B15" s="24">
        <v>0</v>
      </c>
      <c r="C15" s="24">
        <v>0</v>
      </c>
      <c r="D15" s="24">
        <v>4566974</v>
      </c>
      <c r="E15" s="24">
        <v>0</v>
      </c>
      <c r="F15" s="24">
        <v>0</v>
      </c>
      <c r="G15" s="24">
        <v>0</v>
      </c>
      <c r="H15" s="24">
        <f t="shared" si="0"/>
        <v>4566974</v>
      </c>
    </row>
    <row r="16" spans="1:8" ht="12.75">
      <c r="A16" s="6" t="s">
        <v>19</v>
      </c>
      <c r="B16" s="24">
        <v>965079</v>
      </c>
      <c r="C16" s="24">
        <v>0</v>
      </c>
      <c r="D16" s="24">
        <v>28597056</v>
      </c>
      <c r="E16" s="24">
        <v>0</v>
      </c>
      <c r="F16" s="24">
        <v>1609911</v>
      </c>
      <c r="G16" s="24">
        <v>2243826</v>
      </c>
      <c r="H16" s="24">
        <f t="shared" si="0"/>
        <v>33415872</v>
      </c>
    </row>
    <row r="17" spans="1:8" ht="12.75">
      <c r="A17" s="6" t="s">
        <v>20</v>
      </c>
      <c r="B17" s="24">
        <v>2291278</v>
      </c>
      <c r="C17" s="24">
        <v>0</v>
      </c>
      <c r="D17" s="24">
        <v>19845975</v>
      </c>
      <c r="E17" s="24">
        <v>0</v>
      </c>
      <c r="F17" s="24">
        <v>171364</v>
      </c>
      <c r="G17" s="24">
        <v>0</v>
      </c>
      <c r="H17" s="24">
        <f t="shared" si="0"/>
        <v>22308617</v>
      </c>
    </row>
    <row r="18" spans="1:8" ht="12.75">
      <c r="A18" s="6" t="s">
        <v>21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f t="shared" si="0"/>
        <v>0</v>
      </c>
    </row>
    <row r="19" spans="1:8" ht="12.75">
      <c r="A19" s="6" t="s">
        <v>90</v>
      </c>
      <c r="B19" s="24">
        <v>0</v>
      </c>
      <c r="C19" s="24">
        <v>0</v>
      </c>
      <c r="D19" s="24">
        <v>4971633</v>
      </c>
      <c r="E19" s="24">
        <v>0</v>
      </c>
      <c r="F19" s="24">
        <v>0</v>
      </c>
      <c r="G19" s="24">
        <v>0</v>
      </c>
      <c r="H19" s="24">
        <f t="shared" si="0"/>
        <v>4971633</v>
      </c>
    </row>
    <row r="20" spans="1:8" ht="12.75">
      <c r="A20" s="6" t="s">
        <v>89</v>
      </c>
      <c r="B20" s="24">
        <v>0</v>
      </c>
      <c r="C20" s="24">
        <v>0</v>
      </c>
      <c r="D20" s="24">
        <v>1175820</v>
      </c>
      <c r="E20" s="24">
        <v>0</v>
      </c>
      <c r="F20" s="24">
        <v>0</v>
      </c>
      <c r="G20" s="24">
        <v>0</v>
      </c>
      <c r="H20" s="24">
        <f t="shared" si="0"/>
        <v>1175820</v>
      </c>
    </row>
    <row r="21" spans="1:8" ht="12.75">
      <c r="A21" s="6" t="s">
        <v>22</v>
      </c>
      <c r="B21" s="24">
        <v>0</v>
      </c>
      <c r="C21" s="24">
        <v>0</v>
      </c>
      <c r="D21" s="24">
        <v>10156840</v>
      </c>
      <c r="E21" s="24">
        <v>0</v>
      </c>
      <c r="F21" s="24">
        <v>24367822</v>
      </c>
      <c r="G21" s="24">
        <v>22349163</v>
      </c>
      <c r="H21" s="24">
        <f t="shared" si="0"/>
        <v>56873825</v>
      </c>
    </row>
    <row r="22" spans="1:8" ht="12.75">
      <c r="A22" s="6" t="s">
        <v>23</v>
      </c>
      <c r="B22" s="24">
        <v>108730</v>
      </c>
      <c r="C22" s="24">
        <v>0</v>
      </c>
      <c r="D22" s="24">
        <v>15248217</v>
      </c>
      <c r="E22" s="24">
        <v>0</v>
      </c>
      <c r="F22" s="24">
        <v>0</v>
      </c>
      <c r="G22" s="24">
        <v>0</v>
      </c>
      <c r="H22" s="24">
        <f t="shared" si="0"/>
        <v>15356947</v>
      </c>
    </row>
    <row r="23" spans="1:8" ht="12.75">
      <c r="A23" s="6" t="s">
        <v>24</v>
      </c>
      <c r="B23" s="24">
        <v>0</v>
      </c>
      <c r="C23" s="24">
        <v>0</v>
      </c>
      <c r="D23" s="24">
        <v>5078586</v>
      </c>
      <c r="E23" s="24">
        <v>0</v>
      </c>
      <c r="F23" s="24">
        <v>0</v>
      </c>
      <c r="G23" s="24">
        <v>0</v>
      </c>
      <c r="H23" s="24">
        <f t="shared" si="0"/>
        <v>5078586</v>
      </c>
    </row>
    <row r="24" spans="1:8" ht="12.75">
      <c r="A24" s="6" t="s">
        <v>25</v>
      </c>
      <c r="B24" s="24">
        <v>0</v>
      </c>
      <c r="C24" s="24">
        <v>0</v>
      </c>
      <c r="D24" s="24">
        <v>15965381</v>
      </c>
      <c r="E24" s="24">
        <v>0</v>
      </c>
      <c r="F24" s="24">
        <v>0</v>
      </c>
      <c r="G24" s="24">
        <v>0</v>
      </c>
      <c r="H24" s="24">
        <f t="shared" si="0"/>
        <v>15965381</v>
      </c>
    </row>
    <row r="25" spans="1:8" ht="12.75">
      <c r="A25" s="6" t="s">
        <v>26</v>
      </c>
      <c r="B25" s="24">
        <v>0</v>
      </c>
      <c r="C25" s="24">
        <v>0</v>
      </c>
      <c r="D25" s="24">
        <v>7274537</v>
      </c>
      <c r="E25" s="24">
        <v>0</v>
      </c>
      <c r="F25" s="24">
        <v>0</v>
      </c>
      <c r="G25" s="24">
        <v>0</v>
      </c>
      <c r="H25" s="24">
        <f t="shared" si="0"/>
        <v>7274537</v>
      </c>
    </row>
    <row r="26" spans="1:8" ht="12.75">
      <c r="A26" s="6" t="s">
        <v>27</v>
      </c>
      <c r="B26" s="24">
        <v>5219488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f t="shared" si="0"/>
        <v>5219488</v>
      </c>
    </row>
    <row r="27" spans="1:8" ht="12.75">
      <c r="A27" s="6" t="s">
        <v>28</v>
      </c>
      <c r="B27" s="24">
        <v>2343605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f t="shared" si="0"/>
        <v>2343605</v>
      </c>
    </row>
    <row r="28" spans="1:8" ht="12.75">
      <c r="A28" s="6" t="s">
        <v>29</v>
      </c>
      <c r="B28" s="24">
        <v>479521</v>
      </c>
      <c r="C28" s="24">
        <v>0</v>
      </c>
      <c r="D28" s="24">
        <v>19189878</v>
      </c>
      <c r="E28" s="24">
        <v>0</v>
      </c>
      <c r="F28" s="24">
        <v>2259786</v>
      </c>
      <c r="G28" s="24">
        <v>1372222</v>
      </c>
      <c r="H28" s="24">
        <f t="shared" si="0"/>
        <v>23301407</v>
      </c>
    </row>
    <row r="29" spans="1:8" ht="12.75">
      <c r="A29" s="6" t="s">
        <v>91</v>
      </c>
      <c r="B29" s="24">
        <v>0</v>
      </c>
      <c r="C29" s="24">
        <v>0</v>
      </c>
      <c r="D29" s="24">
        <v>44973368</v>
      </c>
      <c r="E29" s="24">
        <v>0</v>
      </c>
      <c r="F29" s="24">
        <v>0</v>
      </c>
      <c r="G29" s="24">
        <v>0</v>
      </c>
      <c r="H29" s="24">
        <f t="shared" si="0"/>
        <v>44973368</v>
      </c>
    </row>
    <row r="30" spans="1:8" ht="12.75">
      <c r="A30" s="6" t="s">
        <v>30</v>
      </c>
      <c r="B30" s="24">
        <v>0</v>
      </c>
      <c r="C30" s="24">
        <v>4882272</v>
      </c>
      <c r="D30" s="24">
        <v>19568522</v>
      </c>
      <c r="E30" s="24">
        <v>0</v>
      </c>
      <c r="F30" s="24">
        <v>0</v>
      </c>
      <c r="G30" s="24">
        <v>0</v>
      </c>
      <c r="H30" s="24">
        <f t="shared" si="0"/>
        <v>24450794</v>
      </c>
    </row>
    <row r="31" spans="1:8" ht="12.75">
      <c r="A31" s="6" t="s">
        <v>31</v>
      </c>
      <c r="B31" s="24">
        <v>0</v>
      </c>
      <c r="C31" s="24">
        <v>0</v>
      </c>
      <c r="D31" s="24">
        <v>18752666</v>
      </c>
      <c r="E31" s="24">
        <v>0</v>
      </c>
      <c r="F31" s="24">
        <v>0</v>
      </c>
      <c r="G31" s="24">
        <v>937633</v>
      </c>
      <c r="H31" s="24">
        <f t="shared" si="0"/>
        <v>19690299</v>
      </c>
    </row>
    <row r="32" spans="1:8" ht="12.75">
      <c r="A32" s="6" t="s">
        <v>32</v>
      </c>
      <c r="B32" s="24">
        <v>0</v>
      </c>
      <c r="C32" s="24">
        <v>0</v>
      </c>
      <c r="D32" s="24">
        <v>1715430</v>
      </c>
      <c r="E32" s="24">
        <v>0</v>
      </c>
      <c r="F32" s="24">
        <v>0</v>
      </c>
      <c r="G32" s="24">
        <v>0</v>
      </c>
      <c r="H32" s="24">
        <f t="shared" si="0"/>
        <v>1715430</v>
      </c>
    </row>
    <row r="33" spans="1:8" ht="12.75">
      <c r="A33" s="6" t="s">
        <v>33</v>
      </c>
      <c r="B33" s="24">
        <v>0</v>
      </c>
      <c r="C33" s="24">
        <v>0</v>
      </c>
      <c r="D33" s="24">
        <v>8784852</v>
      </c>
      <c r="E33" s="24">
        <v>3108785</v>
      </c>
      <c r="F33" s="24">
        <v>4655118</v>
      </c>
      <c r="G33" s="24">
        <v>0</v>
      </c>
      <c r="H33" s="24">
        <f t="shared" si="0"/>
        <v>16548755</v>
      </c>
    </row>
    <row r="34" spans="1:8" ht="12.75">
      <c r="A34" s="6" t="s">
        <v>34</v>
      </c>
      <c r="B34" s="24">
        <v>0</v>
      </c>
      <c r="C34" s="24">
        <v>0</v>
      </c>
      <c r="D34" s="24">
        <v>1567100</v>
      </c>
      <c r="E34" s="24">
        <v>0</v>
      </c>
      <c r="F34" s="24">
        <v>0</v>
      </c>
      <c r="G34" s="24">
        <v>0</v>
      </c>
      <c r="H34" s="24">
        <f t="shared" si="0"/>
        <v>1567100</v>
      </c>
    </row>
    <row r="35" spans="1:8" ht="12.75">
      <c r="A35" s="6" t="s">
        <v>35</v>
      </c>
      <c r="B35" s="24">
        <v>579292</v>
      </c>
      <c r="C35" s="24">
        <v>0</v>
      </c>
      <c r="D35" s="24">
        <v>11115228</v>
      </c>
      <c r="E35" s="24">
        <v>118473</v>
      </c>
      <c r="F35" s="24">
        <v>0</v>
      </c>
      <c r="G35" s="24">
        <v>416478</v>
      </c>
      <c r="H35" s="24">
        <f t="shared" si="0"/>
        <v>12229471</v>
      </c>
    </row>
    <row r="36" spans="1:8" s="47" customFormat="1" ht="12.75">
      <c r="A36" s="78" t="s">
        <v>36</v>
      </c>
      <c r="B36" s="79">
        <v>0</v>
      </c>
      <c r="C36" s="79">
        <v>0</v>
      </c>
      <c r="D36" s="79">
        <v>2580421</v>
      </c>
      <c r="E36" s="79">
        <v>0</v>
      </c>
      <c r="F36" s="79">
        <v>0</v>
      </c>
      <c r="G36" s="79">
        <v>0</v>
      </c>
      <c r="H36" s="79">
        <f t="shared" si="0"/>
        <v>2580421</v>
      </c>
    </row>
    <row r="37" spans="1:8" ht="12.75">
      <c r="A37" s="6" t="s">
        <v>37</v>
      </c>
      <c r="B37" s="24">
        <v>0</v>
      </c>
      <c r="C37" s="24">
        <v>0</v>
      </c>
      <c r="D37" s="24">
        <v>4581870</v>
      </c>
      <c r="E37" s="24">
        <v>0</v>
      </c>
      <c r="F37" s="24">
        <v>0</v>
      </c>
      <c r="G37" s="24">
        <v>0</v>
      </c>
      <c r="H37" s="24">
        <f t="shared" si="0"/>
        <v>4581870</v>
      </c>
    </row>
    <row r="38" spans="1:8" ht="12.75">
      <c r="A38" s="6" t="s">
        <v>38</v>
      </c>
      <c r="B38" s="24">
        <v>0</v>
      </c>
      <c r="C38" s="24">
        <v>0</v>
      </c>
      <c r="D38" s="24">
        <v>26374178</v>
      </c>
      <c r="E38" s="24">
        <v>0</v>
      </c>
      <c r="F38" s="24">
        <v>0</v>
      </c>
      <c r="G38" s="24">
        <v>0</v>
      </c>
      <c r="H38" s="24">
        <f t="shared" si="0"/>
        <v>26374178</v>
      </c>
    </row>
    <row r="39" spans="1:8" ht="12.75">
      <c r="A39" s="6" t="s">
        <v>39</v>
      </c>
      <c r="B39" s="24">
        <v>0</v>
      </c>
      <c r="C39" s="24">
        <v>0</v>
      </c>
      <c r="D39" s="24">
        <v>2895258</v>
      </c>
      <c r="E39" s="24">
        <v>0</v>
      </c>
      <c r="F39" s="24">
        <v>0</v>
      </c>
      <c r="G39" s="24">
        <v>0</v>
      </c>
      <c r="H39" s="24">
        <f t="shared" si="0"/>
        <v>2895258</v>
      </c>
    </row>
    <row r="40" spans="1:8" ht="12.75">
      <c r="A40" s="6" t="s">
        <v>40</v>
      </c>
      <c r="B40" s="24">
        <v>0</v>
      </c>
      <c r="C40" s="24">
        <v>0</v>
      </c>
      <c r="D40" s="24">
        <v>101983998</v>
      </c>
      <c r="E40" s="24">
        <v>0</v>
      </c>
      <c r="F40" s="24">
        <v>0</v>
      </c>
      <c r="G40" s="24">
        <v>0</v>
      </c>
      <c r="H40" s="24">
        <f t="shared" si="0"/>
        <v>101983998</v>
      </c>
    </row>
    <row r="41" spans="1:8" ht="12.75">
      <c r="A41" s="6" t="s">
        <v>41</v>
      </c>
      <c r="B41" s="24">
        <v>0</v>
      </c>
      <c r="C41" s="24">
        <v>0</v>
      </c>
      <c r="D41" s="24">
        <v>37927282</v>
      </c>
      <c r="E41" s="24">
        <v>0</v>
      </c>
      <c r="F41" s="24">
        <v>0</v>
      </c>
      <c r="G41" s="24">
        <v>0</v>
      </c>
      <c r="H41" s="24">
        <f t="shared" si="0"/>
        <v>37927282</v>
      </c>
    </row>
    <row r="42" spans="1:8" ht="12.75">
      <c r="A42" s="6" t="s">
        <v>42</v>
      </c>
      <c r="B42" s="24">
        <v>0</v>
      </c>
      <c r="C42" s="24">
        <v>0</v>
      </c>
      <c r="D42" s="24">
        <v>1017036</v>
      </c>
      <c r="E42" s="24">
        <v>0</v>
      </c>
      <c r="F42" s="24">
        <v>0</v>
      </c>
      <c r="G42" s="24">
        <v>0</v>
      </c>
      <c r="H42" s="24">
        <f t="shared" si="0"/>
        <v>1017036</v>
      </c>
    </row>
    <row r="43" spans="1:8" ht="12.75">
      <c r="A43" s="6" t="s">
        <v>130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f t="shared" si="0"/>
        <v>0</v>
      </c>
    </row>
    <row r="44" spans="1:8" ht="12.75">
      <c r="A44" s="6" t="s">
        <v>43</v>
      </c>
      <c r="B44" s="24">
        <v>4234948</v>
      </c>
      <c r="C44" s="24">
        <v>0</v>
      </c>
      <c r="D44" s="24">
        <v>45418103</v>
      </c>
      <c r="E44" s="24">
        <v>0</v>
      </c>
      <c r="F44" s="24">
        <v>0</v>
      </c>
      <c r="G44" s="24">
        <v>0</v>
      </c>
      <c r="H44" s="24">
        <f t="shared" si="0"/>
        <v>49653051</v>
      </c>
    </row>
    <row r="45" spans="1:8" ht="12.75">
      <c r="A45" s="6" t="s">
        <v>44</v>
      </c>
      <c r="B45" s="24">
        <v>0</v>
      </c>
      <c r="C45" s="24">
        <v>0</v>
      </c>
      <c r="D45" s="24">
        <v>10630233</v>
      </c>
      <c r="E45" s="24">
        <v>0</v>
      </c>
      <c r="F45" s="24">
        <v>0</v>
      </c>
      <c r="G45" s="24">
        <v>0</v>
      </c>
      <c r="H45" s="24">
        <f t="shared" si="0"/>
        <v>10630233</v>
      </c>
    </row>
    <row r="46" spans="1:8" ht="12.75">
      <c r="A46" s="6" t="s">
        <v>45</v>
      </c>
      <c r="B46" s="24">
        <v>327175</v>
      </c>
      <c r="C46" s="24">
        <v>2732000</v>
      </c>
      <c r="D46" s="24">
        <v>8653933</v>
      </c>
      <c r="E46" s="24">
        <v>0</v>
      </c>
      <c r="F46" s="24">
        <v>1858</v>
      </c>
      <c r="G46" s="24">
        <v>0</v>
      </c>
      <c r="H46" s="24">
        <f t="shared" si="0"/>
        <v>11714966</v>
      </c>
    </row>
    <row r="47" spans="1:8" ht="12.75">
      <c r="A47" s="6" t="s">
        <v>46</v>
      </c>
      <c r="B47" s="24">
        <v>0</v>
      </c>
      <c r="C47" s="24">
        <v>0</v>
      </c>
      <c r="D47" s="24">
        <v>46629051</v>
      </c>
      <c r="E47" s="24">
        <v>0</v>
      </c>
      <c r="F47" s="24">
        <v>0</v>
      </c>
      <c r="G47" s="24">
        <v>0</v>
      </c>
      <c r="H47" s="24">
        <f t="shared" si="0"/>
        <v>46629051</v>
      </c>
    </row>
    <row r="48" spans="1:8" ht="12.75">
      <c r="A48" s="6" t="s">
        <v>47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f t="shared" si="0"/>
        <v>0</v>
      </c>
    </row>
    <row r="49" spans="1:8" ht="12.75">
      <c r="A49" s="6" t="s">
        <v>48</v>
      </c>
      <c r="B49" s="24">
        <v>0</v>
      </c>
      <c r="C49" s="24">
        <v>0</v>
      </c>
      <c r="D49" s="24">
        <v>5321126</v>
      </c>
      <c r="E49" s="24">
        <v>0</v>
      </c>
      <c r="F49" s="24">
        <v>0</v>
      </c>
      <c r="G49" s="24">
        <v>0</v>
      </c>
      <c r="H49" s="24">
        <f t="shared" si="0"/>
        <v>5321126</v>
      </c>
    </row>
    <row r="50" spans="1:8" ht="12.75">
      <c r="A50" s="6" t="s">
        <v>49</v>
      </c>
      <c r="B50" s="24">
        <v>0</v>
      </c>
      <c r="C50" s="24">
        <v>0</v>
      </c>
      <c r="D50" s="24">
        <v>4085269</v>
      </c>
      <c r="E50" s="24">
        <v>0</v>
      </c>
      <c r="F50" s="24">
        <v>0</v>
      </c>
      <c r="G50" s="24">
        <v>0</v>
      </c>
      <c r="H50" s="24">
        <f t="shared" si="0"/>
        <v>4085269</v>
      </c>
    </row>
    <row r="51" spans="1:8" ht="12.75">
      <c r="A51" s="6" t="s">
        <v>50</v>
      </c>
      <c r="B51" s="24">
        <v>0</v>
      </c>
      <c r="C51" s="24">
        <v>0</v>
      </c>
      <c r="D51" s="24">
        <v>802914</v>
      </c>
      <c r="E51" s="24">
        <v>0</v>
      </c>
      <c r="F51" s="24">
        <v>0</v>
      </c>
      <c r="G51" s="24">
        <v>0</v>
      </c>
      <c r="H51" s="24">
        <f t="shared" si="0"/>
        <v>802914</v>
      </c>
    </row>
    <row r="52" spans="1:8" ht="12.75">
      <c r="A52" s="6" t="s">
        <v>51</v>
      </c>
      <c r="B52" s="24">
        <v>3153235</v>
      </c>
      <c r="C52" s="24">
        <v>985053</v>
      </c>
      <c r="D52" s="24">
        <v>9930407</v>
      </c>
      <c r="E52" s="24">
        <v>710135</v>
      </c>
      <c r="F52" s="24">
        <v>401796</v>
      </c>
      <c r="G52" s="24">
        <v>3795156</v>
      </c>
      <c r="H52" s="24">
        <f t="shared" si="0"/>
        <v>18975782</v>
      </c>
    </row>
    <row r="53" spans="1:8" ht="12.75">
      <c r="A53" s="6" t="s">
        <v>92</v>
      </c>
      <c r="B53" s="24">
        <v>898198</v>
      </c>
      <c r="C53" s="24">
        <v>0</v>
      </c>
      <c r="D53" s="24">
        <v>30362853</v>
      </c>
      <c r="E53" s="24">
        <v>33337</v>
      </c>
      <c r="F53" s="24">
        <v>3387038</v>
      </c>
      <c r="G53" s="24">
        <v>0</v>
      </c>
      <c r="H53" s="24">
        <f t="shared" si="0"/>
        <v>34681426</v>
      </c>
    </row>
    <row r="54" spans="1:8" ht="12.75">
      <c r="A54" s="6" t="s">
        <v>93</v>
      </c>
      <c r="B54" s="24">
        <v>117355</v>
      </c>
      <c r="C54" s="24">
        <v>1330988</v>
      </c>
      <c r="D54" s="24">
        <v>2685609</v>
      </c>
      <c r="E54" s="24">
        <v>9320</v>
      </c>
      <c r="F54" s="24">
        <v>331651</v>
      </c>
      <c r="G54" s="24">
        <v>0</v>
      </c>
      <c r="H54" s="24">
        <f t="shared" si="0"/>
        <v>4474923</v>
      </c>
    </row>
    <row r="55" spans="1:8" ht="12.75">
      <c r="A55" s="6" t="s">
        <v>52</v>
      </c>
      <c r="B55" s="24">
        <v>679180</v>
      </c>
      <c r="C55" s="24">
        <v>557283</v>
      </c>
      <c r="D55" s="24">
        <v>8603608</v>
      </c>
      <c r="E55" s="24">
        <v>102654</v>
      </c>
      <c r="F55" s="24">
        <v>756409</v>
      </c>
      <c r="G55" s="24">
        <v>0</v>
      </c>
      <c r="H55" s="24">
        <f t="shared" si="0"/>
        <v>10699134</v>
      </c>
    </row>
    <row r="56" spans="1:8" ht="12.75">
      <c r="A56" s="6" t="s">
        <v>94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f t="shared" si="0"/>
        <v>0</v>
      </c>
    </row>
    <row r="57" spans="1:8" ht="12.75">
      <c r="A57" s="6" t="s">
        <v>53</v>
      </c>
      <c r="B57" s="24">
        <v>0</v>
      </c>
      <c r="C57" s="24">
        <v>0</v>
      </c>
      <c r="D57" s="24">
        <v>21025507</v>
      </c>
      <c r="E57" s="24">
        <v>0</v>
      </c>
      <c r="F57" s="24">
        <v>303255</v>
      </c>
      <c r="G57" s="24">
        <v>0</v>
      </c>
      <c r="H57" s="24">
        <f t="shared" si="0"/>
        <v>21328762</v>
      </c>
    </row>
    <row r="58" spans="1:8" ht="12.75">
      <c r="A58" s="6" t="s">
        <v>54</v>
      </c>
      <c r="B58" s="24">
        <v>0</v>
      </c>
      <c r="C58" s="24">
        <v>0</v>
      </c>
      <c r="D58" s="24">
        <v>38707605</v>
      </c>
      <c r="E58" s="24">
        <v>0</v>
      </c>
      <c r="F58" s="24">
        <v>0</v>
      </c>
      <c r="G58" s="24">
        <v>0</v>
      </c>
      <c r="H58" s="24">
        <f t="shared" si="0"/>
        <v>38707605</v>
      </c>
    </row>
    <row r="59" spans="1:8" ht="12.75">
      <c r="A59" s="6" t="s">
        <v>55</v>
      </c>
      <c r="B59" s="24">
        <v>148570</v>
      </c>
      <c r="C59" s="24">
        <v>0</v>
      </c>
      <c r="D59" s="24">
        <v>2822822</v>
      </c>
      <c r="E59" s="24">
        <v>0</v>
      </c>
      <c r="F59" s="24">
        <v>0</v>
      </c>
      <c r="G59" s="24">
        <v>0</v>
      </c>
      <c r="H59" s="24">
        <f t="shared" si="0"/>
        <v>2971392</v>
      </c>
    </row>
    <row r="60" spans="1:8" ht="12.75">
      <c r="A60" s="6" t="s">
        <v>56</v>
      </c>
      <c r="B60" s="24">
        <v>0</v>
      </c>
      <c r="C60" s="24">
        <v>0</v>
      </c>
      <c r="D60" s="24">
        <v>16449406</v>
      </c>
      <c r="E60" s="24">
        <v>0</v>
      </c>
      <c r="F60" s="24">
        <v>0</v>
      </c>
      <c r="G60" s="24">
        <v>0</v>
      </c>
      <c r="H60" s="24">
        <f t="shared" si="0"/>
        <v>16449406</v>
      </c>
    </row>
    <row r="61" spans="1:8" ht="12.75">
      <c r="A61" s="12" t="s">
        <v>57</v>
      </c>
      <c r="B61" s="31">
        <v>304075</v>
      </c>
      <c r="C61" s="31">
        <v>0</v>
      </c>
      <c r="D61" s="31">
        <v>687168</v>
      </c>
      <c r="E61" s="31">
        <v>58899</v>
      </c>
      <c r="F61" s="31">
        <v>488811</v>
      </c>
      <c r="G61" s="31">
        <v>14754</v>
      </c>
      <c r="H61" s="24">
        <f t="shared" si="0"/>
        <v>1553707</v>
      </c>
    </row>
    <row r="62" spans="1:8" ht="12.75">
      <c r="A62" s="12"/>
      <c r="B62" s="31"/>
      <c r="C62" s="31"/>
      <c r="D62" s="31"/>
      <c r="E62" s="31"/>
      <c r="F62" s="31"/>
      <c r="G62" s="31"/>
      <c r="H62" s="31"/>
    </row>
    <row r="63" spans="1:8" ht="12.75">
      <c r="A63" s="7" t="s">
        <v>2</v>
      </c>
      <c r="B63" s="25">
        <f>SUM(B6:B62)</f>
        <v>24499810</v>
      </c>
      <c r="C63" s="25">
        <f aca="true" t="shared" si="1" ref="C63:H63">SUM(C6:C61)</f>
        <v>10487596</v>
      </c>
      <c r="D63" s="25">
        <f t="shared" si="1"/>
        <v>857980976</v>
      </c>
      <c r="E63" s="25">
        <f t="shared" si="1"/>
        <v>4187007</v>
      </c>
      <c r="F63" s="25">
        <f t="shared" si="1"/>
        <v>43296599</v>
      </c>
      <c r="G63" s="25">
        <f t="shared" si="1"/>
        <v>31129232</v>
      </c>
      <c r="H63" s="25">
        <f t="shared" si="1"/>
        <v>971581220</v>
      </c>
    </row>
    <row r="64" spans="2:8" ht="12.75">
      <c r="B64" s="8"/>
      <c r="C64" s="8"/>
      <c r="D64" s="8"/>
      <c r="E64" s="8"/>
      <c r="F64" s="8"/>
      <c r="G64" s="8"/>
      <c r="H64" s="8"/>
    </row>
    <row r="65" spans="2:8" ht="12.75">
      <c r="B65" s="49"/>
      <c r="C65" s="8"/>
      <c r="D65" s="8"/>
      <c r="E65" s="8"/>
      <c r="F65" s="8"/>
      <c r="G65" s="8"/>
      <c r="H65" s="8"/>
    </row>
    <row r="66" spans="2:8" s="69" customFormat="1" ht="12.75">
      <c r="B66" s="70"/>
      <c r="C66" s="70"/>
      <c r="D66" s="70"/>
      <c r="E66" s="70"/>
      <c r="F66" s="70"/>
      <c r="G66" s="70"/>
      <c r="H66" s="70"/>
    </row>
  </sheetData>
  <sheetProtection/>
  <mergeCells count="1">
    <mergeCell ref="A4:H4"/>
  </mergeCells>
  <printOptions horizontalCentered="1"/>
  <pageMargins left="0.75" right="0.75" top="1" bottom="1" header="0.5" footer="0.5"/>
  <pageSetup fitToHeight="1" fitToWidth="1" horizontalDpi="600" verticalDpi="600" orientation="portrait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9"/>
  <sheetViews>
    <sheetView workbookViewId="0" topLeftCell="A1">
      <selection activeCell="A1" sqref="A1:I1"/>
    </sheetView>
  </sheetViews>
  <sheetFormatPr defaultColWidth="9.140625" defaultRowHeight="12.75"/>
  <cols>
    <col min="1" max="1" width="18.00390625" style="2" customWidth="1"/>
    <col min="2" max="5" width="12.7109375" style="2" customWidth="1"/>
    <col min="6" max="6" width="3.421875" style="2" customWidth="1"/>
    <col min="7" max="7" width="13.7109375" style="2" hidden="1" customWidth="1"/>
    <col min="8" max="8" width="14.00390625" style="2" customWidth="1"/>
    <col min="9" max="9" width="12.7109375" style="2" customWidth="1"/>
    <col min="10" max="16384" width="9.140625" style="2" customWidth="1"/>
  </cols>
  <sheetData>
    <row r="1" spans="1:9" ht="15" customHeight="1">
      <c r="A1" s="132" t="s">
        <v>97</v>
      </c>
      <c r="B1" s="133"/>
      <c r="C1" s="133"/>
      <c r="D1" s="133"/>
      <c r="E1" s="133"/>
      <c r="F1" s="133"/>
      <c r="G1" s="133"/>
      <c r="H1" s="133"/>
      <c r="I1" s="133"/>
    </row>
    <row r="2" spans="1:9" ht="15" customHeight="1">
      <c r="A2" s="134" t="s">
        <v>121</v>
      </c>
      <c r="B2" s="133"/>
      <c r="C2" s="133"/>
      <c r="D2" s="133"/>
      <c r="E2" s="133"/>
      <c r="F2" s="133"/>
      <c r="G2" s="133"/>
      <c r="H2" s="133"/>
      <c r="I2" s="133"/>
    </row>
    <row r="3" spans="1:9" ht="15" customHeight="1">
      <c r="A3" s="134" t="s">
        <v>99</v>
      </c>
      <c r="B3" s="133"/>
      <c r="C3" s="133"/>
      <c r="D3" s="133"/>
      <c r="E3" s="133"/>
      <c r="F3" s="133"/>
      <c r="G3" s="133"/>
      <c r="H3" s="133"/>
      <c r="I3" s="133"/>
    </row>
    <row r="4" spans="1:9" ht="15" customHeight="1">
      <c r="A4" s="126"/>
      <c r="B4" s="126"/>
      <c r="C4" s="126"/>
      <c r="D4" s="126"/>
      <c r="E4" s="126"/>
      <c r="F4" s="126"/>
      <c r="G4" s="126"/>
      <c r="H4" s="126"/>
      <c r="I4" s="126"/>
    </row>
    <row r="5" spans="1:9" ht="18" customHeight="1">
      <c r="A5" s="80"/>
      <c r="B5" s="80"/>
      <c r="C5" s="80"/>
      <c r="D5" s="80"/>
      <c r="E5" s="80"/>
      <c r="F5" s="91"/>
      <c r="G5" s="80"/>
      <c r="H5" s="130" t="s">
        <v>124</v>
      </c>
      <c r="I5" s="130"/>
    </row>
    <row r="6" spans="1:9" s="28" customFormat="1" ht="25.5">
      <c r="A6" s="10" t="s">
        <v>75</v>
      </c>
      <c r="B6" s="11" t="s">
        <v>79</v>
      </c>
      <c r="C6" s="11" t="s">
        <v>85</v>
      </c>
      <c r="D6" s="11" t="s">
        <v>81</v>
      </c>
      <c r="E6" s="11" t="s">
        <v>2</v>
      </c>
      <c r="F6" s="42"/>
      <c r="G6" s="11" t="s">
        <v>86</v>
      </c>
      <c r="H6" s="11" t="s">
        <v>86</v>
      </c>
      <c r="I6" s="11" t="s">
        <v>87</v>
      </c>
    </row>
    <row r="7" spans="1:9" ht="12.75">
      <c r="A7" s="6" t="s">
        <v>11</v>
      </c>
      <c r="B7" s="24">
        <v>6206803</v>
      </c>
      <c r="C7" s="24">
        <v>0</v>
      </c>
      <c r="D7" s="24">
        <v>689614</v>
      </c>
      <c r="E7" s="24">
        <v>6896417</v>
      </c>
      <c r="F7" s="74"/>
      <c r="G7" s="24">
        <v>6896417</v>
      </c>
      <c r="H7" s="24">
        <f>SUM($G7)</f>
        <v>6896417</v>
      </c>
      <c r="I7" s="24">
        <f>SUM($E7-$H7)</f>
        <v>0</v>
      </c>
    </row>
    <row r="8" spans="1:9" ht="12.75">
      <c r="A8" s="6" t="s">
        <v>12</v>
      </c>
      <c r="B8" s="24">
        <v>3544811</v>
      </c>
      <c r="C8" s="24">
        <v>0</v>
      </c>
      <c r="D8" s="24">
        <v>0</v>
      </c>
      <c r="E8" s="24">
        <v>3544811</v>
      </c>
      <c r="F8" s="74"/>
      <c r="G8" s="24">
        <v>3544811</v>
      </c>
      <c r="H8" s="24">
        <f>SUM($G8)</f>
        <v>3544811</v>
      </c>
      <c r="I8" s="24">
        <f>SUM($E8-$H8)</f>
        <v>0</v>
      </c>
    </row>
    <row r="9" spans="1:9" ht="12.75">
      <c r="A9" s="6" t="s">
        <v>13</v>
      </c>
      <c r="B9" s="24" t="s">
        <v>96</v>
      </c>
      <c r="C9" s="24" t="s">
        <v>96</v>
      </c>
      <c r="D9" s="24" t="s">
        <v>96</v>
      </c>
      <c r="E9" s="24" t="s">
        <v>96</v>
      </c>
      <c r="F9" s="74"/>
      <c r="G9" s="24">
        <v>0</v>
      </c>
      <c r="H9" s="24" t="s">
        <v>96</v>
      </c>
      <c r="I9" s="24" t="s">
        <v>96</v>
      </c>
    </row>
    <row r="10" spans="1:9" ht="12.75">
      <c r="A10" s="6" t="s">
        <v>14</v>
      </c>
      <c r="B10" s="24">
        <v>10032936</v>
      </c>
      <c r="C10" s="24">
        <v>0</v>
      </c>
      <c r="D10" s="24">
        <v>0</v>
      </c>
      <c r="E10" s="24">
        <v>10032936</v>
      </c>
      <c r="F10" s="74"/>
      <c r="G10" s="24">
        <v>10032936</v>
      </c>
      <c r="H10" s="24">
        <f>SUM($G10)</f>
        <v>10032936</v>
      </c>
      <c r="I10" s="24">
        <f aca="true" t="shared" si="0" ref="I10:I18">SUM($E10-$H10)</f>
        <v>0</v>
      </c>
    </row>
    <row r="11" spans="1:9" ht="12.75">
      <c r="A11" s="6" t="s">
        <v>15</v>
      </c>
      <c r="B11" s="24">
        <v>1886543</v>
      </c>
      <c r="C11" s="24">
        <v>0</v>
      </c>
      <c r="D11" s="24">
        <v>0</v>
      </c>
      <c r="E11" s="24">
        <v>1886543</v>
      </c>
      <c r="F11" s="74"/>
      <c r="G11" s="24">
        <v>1886543</v>
      </c>
      <c r="H11" s="24">
        <f>SUM($G11)</f>
        <v>1886543</v>
      </c>
      <c r="I11" s="24">
        <f t="shared" si="0"/>
        <v>0</v>
      </c>
    </row>
    <row r="12" spans="1:14" ht="12.75">
      <c r="A12" s="6" t="s">
        <v>16</v>
      </c>
      <c r="B12" s="24">
        <v>85593217</v>
      </c>
      <c r="C12" s="24">
        <v>0</v>
      </c>
      <c r="D12" s="24">
        <v>0</v>
      </c>
      <c r="E12" s="24">
        <v>85593217</v>
      </c>
      <c r="F12" s="74"/>
      <c r="G12" s="24">
        <v>85593217</v>
      </c>
      <c r="H12" s="24">
        <f>SUM($G12)</f>
        <v>85593217</v>
      </c>
      <c r="I12" s="24">
        <f t="shared" si="0"/>
        <v>0</v>
      </c>
      <c r="N12" s="2" t="s">
        <v>95</v>
      </c>
    </row>
    <row r="13" spans="1:9" ht="12.75">
      <c r="A13" s="6" t="s">
        <v>17</v>
      </c>
      <c r="B13" s="24">
        <v>8985901</v>
      </c>
      <c r="C13" s="24">
        <v>0</v>
      </c>
      <c r="D13" s="24">
        <v>0</v>
      </c>
      <c r="E13" s="24">
        <v>8985901</v>
      </c>
      <c r="F13" s="74"/>
      <c r="G13" s="24">
        <v>8985901</v>
      </c>
      <c r="H13" s="24">
        <f>SUM($G13)</f>
        <v>8985901</v>
      </c>
      <c r="I13" s="24">
        <f t="shared" si="0"/>
        <v>0</v>
      </c>
    </row>
    <row r="14" spans="1:9" ht="12.75">
      <c r="A14" s="6" t="s">
        <v>88</v>
      </c>
      <c r="B14" s="24">
        <v>74395366</v>
      </c>
      <c r="C14" s="24">
        <v>0</v>
      </c>
      <c r="D14" s="24">
        <v>0</v>
      </c>
      <c r="E14" s="24">
        <v>74395366</v>
      </c>
      <c r="F14" s="74"/>
      <c r="G14" s="24">
        <v>74395366</v>
      </c>
      <c r="H14" s="24">
        <v>18738358</v>
      </c>
      <c r="I14" s="24">
        <f t="shared" si="0"/>
        <v>55657008</v>
      </c>
    </row>
    <row r="15" spans="1:9" ht="12.75">
      <c r="A15" s="6" t="s">
        <v>18</v>
      </c>
      <c r="B15" s="24">
        <v>5179330</v>
      </c>
      <c r="C15" s="24">
        <v>0</v>
      </c>
      <c r="D15" s="24">
        <v>0</v>
      </c>
      <c r="E15" s="24">
        <v>5179330</v>
      </c>
      <c r="F15" s="74"/>
      <c r="G15" s="24">
        <v>5179330</v>
      </c>
      <c r="H15" s="24">
        <v>5179325</v>
      </c>
      <c r="I15" s="24">
        <f t="shared" si="0"/>
        <v>5</v>
      </c>
    </row>
    <row r="16" spans="1:9" ht="12.75">
      <c r="A16" s="6" t="s">
        <v>125</v>
      </c>
      <c r="B16" s="24">
        <v>4566974</v>
      </c>
      <c r="C16" s="24">
        <v>0</v>
      </c>
      <c r="D16" s="24">
        <v>0</v>
      </c>
      <c r="E16" s="24">
        <v>4566974</v>
      </c>
      <c r="F16" s="74"/>
      <c r="G16" s="24">
        <v>4566974</v>
      </c>
      <c r="H16" s="24">
        <v>4566972</v>
      </c>
      <c r="I16" s="24">
        <f t="shared" si="0"/>
        <v>2</v>
      </c>
    </row>
    <row r="17" spans="1:9" ht="12.75">
      <c r="A17" s="6" t="s">
        <v>19</v>
      </c>
      <c r="B17" s="24">
        <v>26732698</v>
      </c>
      <c r="C17" s="24">
        <v>0</v>
      </c>
      <c r="D17" s="24">
        <v>6683174</v>
      </c>
      <c r="E17" s="24">
        <v>33415872</v>
      </c>
      <c r="F17" s="74"/>
      <c r="G17" s="24">
        <v>33415872</v>
      </c>
      <c r="H17" s="24">
        <f>SUM(G17)</f>
        <v>33415872</v>
      </c>
      <c r="I17" s="24">
        <f t="shared" si="0"/>
        <v>0</v>
      </c>
    </row>
    <row r="18" spans="1:9" ht="12.75">
      <c r="A18" s="6" t="s">
        <v>20</v>
      </c>
      <c r="B18" s="24">
        <v>22308617</v>
      </c>
      <c r="C18" s="24">
        <v>0</v>
      </c>
      <c r="D18" s="24">
        <v>0</v>
      </c>
      <c r="E18" s="24">
        <v>22308617</v>
      </c>
      <c r="F18" s="74"/>
      <c r="G18" s="24">
        <v>22308617</v>
      </c>
      <c r="H18" s="24">
        <v>22182651</v>
      </c>
      <c r="I18" s="24">
        <f t="shared" si="0"/>
        <v>125966</v>
      </c>
    </row>
    <row r="19" spans="1:9" ht="12.75">
      <c r="A19" s="6" t="s">
        <v>21</v>
      </c>
      <c r="B19" s="24" t="s">
        <v>96</v>
      </c>
      <c r="C19" s="24" t="s">
        <v>96</v>
      </c>
      <c r="D19" s="24" t="s">
        <v>96</v>
      </c>
      <c r="E19" s="24" t="s">
        <v>96</v>
      </c>
      <c r="F19" s="74"/>
      <c r="G19" s="24" t="s">
        <v>96</v>
      </c>
      <c r="H19" s="24" t="s">
        <v>96</v>
      </c>
      <c r="I19" s="24" t="s">
        <v>96</v>
      </c>
    </row>
    <row r="20" spans="1:9" ht="12.75">
      <c r="A20" s="6" t="s">
        <v>90</v>
      </c>
      <c r="B20" s="24">
        <v>4971633</v>
      </c>
      <c r="C20" s="24">
        <v>0</v>
      </c>
      <c r="D20" s="24">
        <v>0</v>
      </c>
      <c r="E20" s="24">
        <v>4971633</v>
      </c>
      <c r="F20" s="74"/>
      <c r="G20" s="24">
        <v>4971633</v>
      </c>
      <c r="H20" s="24">
        <v>4971630</v>
      </c>
      <c r="I20" s="24">
        <f aca="true" t="shared" si="1" ref="I20:I43">SUM($E20-$H20)</f>
        <v>3</v>
      </c>
    </row>
    <row r="21" spans="1:9" ht="12.75">
      <c r="A21" s="6" t="s">
        <v>89</v>
      </c>
      <c r="B21" s="24">
        <v>1175820</v>
      </c>
      <c r="C21" s="24">
        <v>0</v>
      </c>
      <c r="D21" s="24">
        <v>0</v>
      </c>
      <c r="E21" s="24">
        <v>1175820</v>
      </c>
      <c r="F21" s="74"/>
      <c r="G21" s="24">
        <v>1175820</v>
      </c>
      <c r="H21" s="24">
        <v>1175819</v>
      </c>
      <c r="I21" s="24">
        <f t="shared" si="1"/>
        <v>1</v>
      </c>
    </row>
    <row r="22" spans="1:9" ht="12.75">
      <c r="A22" s="6" t="s">
        <v>22</v>
      </c>
      <c r="B22" s="24">
        <v>56873825</v>
      </c>
      <c r="C22" s="24">
        <v>0</v>
      </c>
      <c r="D22" s="24">
        <v>0</v>
      </c>
      <c r="E22" s="24">
        <v>56873825</v>
      </c>
      <c r="F22" s="74"/>
      <c r="G22" s="24">
        <v>56873825</v>
      </c>
      <c r="H22" s="24">
        <f>SUM($G22)</f>
        <v>56873825</v>
      </c>
      <c r="I22" s="24">
        <f t="shared" si="1"/>
        <v>0</v>
      </c>
    </row>
    <row r="23" spans="1:9" ht="12.75">
      <c r="A23" s="6" t="s">
        <v>23</v>
      </c>
      <c r="B23" s="24">
        <v>15356947</v>
      </c>
      <c r="C23" s="24">
        <v>0</v>
      </c>
      <c r="D23" s="24">
        <v>0</v>
      </c>
      <c r="E23" s="24">
        <v>15356947</v>
      </c>
      <c r="F23" s="74"/>
      <c r="G23" s="24">
        <v>15356947</v>
      </c>
      <c r="H23" s="24">
        <f>SUM($G23)</f>
        <v>15356947</v>
      </c>
      <c r="I23" s="24">
        <f t="shared" si="1"/>
        <v>0</v>
      </c>
    </row>
    <row r="24" spans="1:9" ht="12.75">
      <c r="A24" s="6" t="s">
        <v>24</v>
      </c>
      <c r="B24" s="24">
        <v>5078586</v>
      </c>
      <c r="C24" s="24">
        <v>0</v>
      </c>
      <c r="D24" s="24">
        <v>0</v>
      </c>
      <c r="E24" s="24">
        <v>5078586</v>
      </c>
      <c r="F24" s="74"/>
      <c r="G24" s="24">
        <v>5078586</v>
      </c>
      <c r="H24" s="24">
        <f>SUM($G24)</f>
        <v>5078586</v>
      </c>
      <c r="I24" s="24">
        <f t="shared" si="1"/>
        <v>0</v>
      </c>
    </row>
    <row r="25" spans="1:9" ht="12.75">
      <c r="A25" s="6" t="s">
        <v>25</v>
      </c>
      <c r="B25" s="24">
        <v>15965381</v>
      </c>
      <c r="C25" s="24">
        <v>0</v>
      </c>
      <c r="D25" s="24">
        <v>0</v>
      </c>
      <c r="E25" s="24">
        <v>15965381</v>
      </c>
      <c r="F25" s="74"/>
      <c r="G25" s="24">
        <v>15965381</v>
      </c>
      <c r="H25" s="24">
        <v>6673024</v>
      </c>
      <c r="I25" s="24">
        <f t="shared" si="1"/>
        <v>9292357</v>
      </c>
    </row>
    <row r="26" spans="1:9" ht="12.75">
      <c r="A26" s="6" t="s">
        <v>26</v>
      </c>
      <c r="B26" s="24">
        <v>7274537</v>
      </c>
      <c r="C26" s="24">
        <v>0</v>
      </c>
      <c r="D26" s="24">
        <v>0</v>
      </c>
      <c r="E26" s="24">
        <v>7274537</v>
      </c>
      <c r="F26" s="74"/>
      <c r="G26" s="24">
        <v>7274537</v>
      </c>
      <c r="H26" s="24">
        <f>SUM($G26)</f>
        <v>7274537</v>
      </c>
      <c r="I26" s="24">
        <f t="shared" si="1"/>
        <v>0</v>
      </c>
    </row>
    <row r="27" spans="1:9" ht="12.75">
      <c r="A27" s="6" t="s">
        <v>27</v>
      </c>
      <c r="B27" s="24">
        <v>5219488</v>
      </c>
      <c r="C27" s="24">
        <v>0</v>
      </c>
      <c r="D27" s="24">
        <v>0</v>
      </c>
      <c r="E27" s="24">
        <v>5219488</v>
      </c>
      <c r="F27" s="74"/>
      <c r="G27" s="24">
        <v>5219488</v>
      </c>
      <c r="H27" s="24">
        <f>SUM($G27)</f>
        <v>5219488</v>
      </c>
      <c r="I27" s="24">
        <f t="shared" si="1"/>
        <v>0</v>
      </c>
    </row>
    <row r="28" spans="1:9" ht="12.75">
      <c r="A28" s="6" t="s">
        <v>28</v>
      </c>
      <c r="B28" s="24">
        <v>2343605</v>
      </c>
      <c r="C28" s="24">
        <v>0</v>
      </c>
      <c r="D28" s="24">
        <v>0</v>
      </c>
      <c r="E28" s="24">
        <v>2343605</v>
      </c>
      <c r="F28" s="74"/>
      <c r="G28" s="24">
        <v>2343605</v>
      </c>
      <c r="H28" s="24">
        <v>1749818</v>
      </c>
      <c r="I28" s="24">
        <f t="shared" si="1"/>
        <v>593787</v>
      </c>
    </row>
    <row r="29" spans="1:9" ht="12.75">
      <c r="A29" s="6" t="s">
        <v>29</v>
      </c>
      <c r="B29" s="24">
        <v>23301407</v>
      </c>
      <c r="C29" s="24">
        <v>0</v>
      </c>
      <c r="D29" s="24">
        <v>0</v>
      </c>
      <c r="E29" s="24">
        <v>23301407</v>
      </c>
      <c r="F29" s="74"/>
      <c r="G29" s="24">
        <v>23301407</v>
      </c>
      <c r="H29" s="24">
        <f>SUM(G29)</f>
        <v>23301407</v>
      </c>
      <c r="I29" s="24">
        <f t="shared" si="1"/>
        <v>0</v>
      </c>
    </row>
    <row r="30" spans="1:9" ht="12.75">
      <c r="A30" s="6" t="s">
        <v>91</v>
      </c>
      <c r="B30" s="24">
        <v>44973368</v>
      </c>
      <c r="C30" s="24">
        <v>0</v>
      </c>
      <c r="D30" s="24">
        <v>0</v>
      </c>
      <c r="E30" s="24">
        <v>44973368</v>
      </c>
      <c r="F30" s="74"/>
      <c r="G30" s="24">
        <v>44973368</v>
      </c>
      <c r="H30" s="24">
        <f>SUM($G30)</f>
        <v>44973368</v>
      </c>
      <c r="I30" s="24">
        <f t="shared" si="1"/>
        <v>0</v>
      </c>
    </row>
    <row r="31" spans="1:9" ht="12.75">
      <c r="A31" s="6" t="s">
        <v>30</v>
      </c>
      <c r="B31" s="24">
        <v>19568522</v>
      </c>
      <c r="C31" s="24">
        <v>0</v>
      </c>
      <c r="D31" s="24">
        <v>4882272</v>
      </c>
      <c r="E31" s="24">
        <v>24450794</v>
      </c>
      <c r="F31" s="74"/>
      <c r="G31" s="24">
        <v>24450794</v>
      </c>
      <c r="H31" s="24">
        <v>24411364</v>
      </c>
      <c r="I31" s="24">
        <f t="shared" si="1"/>
        <v>39430</v>
      </c>
    </row>
    <row r="32" spans="1:9" ht="12.75">
      <c r="A32" s="6" t="s">
        <v>31</v>
      </c>
      <c r="B32" s="24">
        <v>19690299</v>
      </c>
      <c r="C32" s="24">
        <v>0</v>
      </c>
      <c r="D32" s="24">
        <v>0</v>
      </c>
      <c r="E32" s="24">
        <v>19690299</v>
      </c>
      <c r="F32" s="74"/>
      <c r="G32" s="24">
        <v>19690299</v>
      </c>
      <c r="H32" s="24">
        <f>SUM($G32)</f>
        <v>19690299</v>
      </c>
      <c r="I32" s="24">
        <f t="shared" si="1"/>
        <v>0</v>
      </c>
    </row>
    <row r="33" spans="1:9" ht="12.75">
      <c r="A33" s="6" t="s">
        <v>32</v>
      </c>
      <c r="B33" s="24">
        <v>1715430</v>
      </c>
      <c r="C33" s="24">
        <v>0</v>
      </c>
      <c r="D33" s="24">
        <v>0</v>
      </c>
      <c r="E33" s="24">
        <v>1715430</v>
      </c>
      <c r="F33" s="74"/>
      <c r="G33" s="24">
        <v>1715430</v>
      </c>
      <c r="H33" s="24">
        <f>SUM($G33)</f>
        <v>1715430</v>
      </c>
      <c r="I33" s="24">
        <f t="shared" si="1"/>
        <v>0</v>
      </c>
    </row>
    <row r="34" spans="1:9" ht="12.75">
      <c r="A34" s="6" t="s">
        <v>33</v>
      </c>
      <c r="B34" s="24">
        <v>16548755</v>
      </c>
      <c r="C34" s="24">
        <v>0</v>
      </c>
      <c r="D34" s="24">
        <v>0</v>
      </c>
      <c r="E34" s="24">
        <v>16548755</v>
      </c>
      <c r="F34" s="74"/>
      <c r="G34" s="24">
        <v>16548755</v>
      </c>
      <c r="H34" s="24">
        <f>SUM($G34)</f>
        <v>16548755</v>
      </c>
      <c r="I34" s="24">
        <f t="shared" si="1"/>
        <v>0</v>
      </c>
    </row>
    <row r="35" spans="1:9" ht="12.75">
      <c r="A35" s="6" t="s">
        <v>34</v>
      </c>
      <c r="B35" s="24">
        <v>1567100</v>
      </c>
      <c r="C35" s="24">
        <v>0</v>
      </c>
      <c r="D35" s="24">
        <v>0</v>
      </c>
      <c r="E35" s="24">
        <v>1567100</v>
      </c>
      <c r="F35" s="74"/>
      <c r="G35" s="24">
        <v>1567100</v>
      </c>
      <c r="H35" s="24">
        <v>1313990</v>
      </c>
      <c r="I35" s="24">
        <f t="shared" si="1"/>
        <v>253110</v>
      </c>
    </row>
    <row r="36" spans="1:9" ht="12.75">
      <c r="A36" s="6" t="s">
        <v>35</v>
      </c>
      <c r="B36" s="24">
        <v>12229471</v>
      </c>
      <c r="C36" s="24">
        <v>0</v>
      </c>
      <c r="D36" s="24">
        <v>0</v>
      </c>
      <c r="E36" s="24">
        <v>12229471</v>
      </c>
      <c r="F36" s="74"/>
      <c r="G36" s="24">
        <v>12229471</v>
      </c>
      <c r="H36" s="24">
        <v>6498998</v>
      </c>
      <c r="I36" s="24">
        <f t="shared" si="1"/>
        <v>5730473</v>
      </c>
    </row>
    <row r="37" spans="1:9" ht="12.75">
      <c r="A37" s="6" t="s">
        <v>36</v>
      </c>
      <c r="B37" s="24">
        <v>2580421</v>
      </c>
      <c r="C37" s="24">
        <v>0</v>
      </c>
      <c r="D37" s="24">
        <v>0</v>
      </c>
      <c r="E37" s="24">
        <v>2580421</v>
      </c>
      <c r="F37" s="74"/>
      <c r="G37" s="24">
        <v>2580421</v>
      </c>
      <c r="H37" s="24">
        <f>SUM(G37)</f>
        <v>2580421</v>
      </c>
      <c r="I37" s="24">
        <f t="shared" si="1"/>
        <v>0</v>
      </c>
    </row>
    <row r="38" spans="1:9" ht="12.75">
      <c r="A38" s="6" t="s">
        <v>37</v>
      </c>
      <c r="B38" s="24">
        <v>4581870</v>
      </c>
      <c r="C38" s="24">
        <v>0</v>
      </c>
      <c r="D38" s="24">
        <v>0</v>
      </c>
      <c r="E38" s="24">
        <v>4581870</v>
      </c>
      <c r="F38" s="74"/>
      <c r="G38" s="24">
        <v>4581870</v>
      </c>
      <c r="H38" s="24">
        <v>4581866</v>
      </c>
      <c r="I38" s="24">
        <f t="shared" si="1"/>
        <v>4</v>
      </c>
    </row>
    <row r="39" spans="1:9" ht="12.75">
      <c r="A39" s="6" t="s">
        <v>38</v>
      </c>
      <c r="B39" s="24">
        <v>26374178</v>
      </c>
      <c r="C39" s="24">
        <v>0</v>
      </c>
      <c r="D39" s="24">
        <v>0</v>
      </c>
      <c r="E39" s="24">
        <v>26374178</v>
      </c>
      <c r="F39" s="74"/>
      <c r="G39" s="24">
        <v>26374178</v>
      </c>
      <c r="H39" s="24">
        <f>SUM(G39)</f>
        <v>26374178</v>
      </c>
      <c r="I39" s="24">
        <f t="shared" si="1"/>
        <v>0</v>
      </c>
    </row>
    <row r="40" spans="1:9" ht="12.75">
      <c r="A40" s="6" t="s">
        <v>39</v>
      </c>
      <c r="B40" s="24">
        <v>2895258</v>
      </c>
      <c r="C40" s="24">
        <v>0</v>
      </c>
      <c r="D40" s="24">
        <v>0</v>
      </c>
      <c r="E40" s="24">
        <v>2895258</v>
      </c>
      <c r="F40" s="74"/>
      <c r="G40" s="24">
        <v>2895258</v>
      </c>
      <c r="H40" s="24">
        <v>2895259</v>
      </c>
      <c r="I40" s="24">
        <f t="shared" si="1"/>
        <v>-1</v>
      </c>
    </row>
    <row r="41" spans="1:9" ht="12.75">
      <c r="A41" s="6" t="s">
        <v>40</v>
      </c>
      <c r="B41" s="24">
        <v>101983998</v>
      </c>
      <c r="C41" s="24">
        <v>0</v>
      </c>
      <c r="D41" s="24">
        <v>0</v>
      </c>
      <c r="E41" s="24">
        <v>101983998</v>
      </c>
      <c r="F41" s="74"/>
      <c r="G41" s="24">
        <v>101983998</v>
      </c>
      <c r="H41" s="24">
        <f>SUM($G41)</f>
        <v>101983998</v>
      </c>
      <c r="I41" s="24">
        <f t="shared" si="1"/>
        <v>0</v>
      </c>
    </row>
    <row r="42" spans="1:9" ht="12.75">
      <c r="A42" s="6" t="s">
        <v>41</v>
      </c>
      <c r="B42" s="24">
        <v>37927282</v>
      </c>
      <c r="C42" s="24">
        <v>0</v>
      </c>
      <c r="D42" s="24">
        <v>0</v>
      </c>
      <c r="E42" s="24">
        <v>37927282</v>
      </c>
      <c r="F42" s="74"/>
      <c r="G42" s="24">
        <v>37927282</v>
      </c>
      <c r="H42" s="24">
        <f>SUM($G42)</f>
        <v>37927282</v>
      </c>
      <c r="I42" s="24">
        <f t="shared" si="1"/>
        <v>0</v>
      </c>
    </row>
    <row r="43" spans="1:9" ht="12.75">
      <c r="A43" s="6" t="s">
        <v>42</v>
      </c>
      <c r="B43" s="24">
        <v>1017036</v>
      </c>
      <c r="C43" s="24">
        <v>0</v>
      </c>
      <c r="D43" s="24">
        <v>0</v>
      </c>
      <c r="E43" s="24">
        <v>1017036</v>
      </c>
      <c r="F43" s="74"/>
      <c r="G43" s="24">
        <v>1017036</v>
      </c>
      <c r="H43" s="24">
        <f>SUM($G43)</f>
        <v>1017036</v>
      </c>
      <c r="I43" s="24">
        <f t="shared" si="1"/>
        <v>0</v>
      </c>
    </row>
    <row r="44" spans="1:9" ht="12.75">
      <c r="A44" s="6" t="s">
        <v>130</v>
      </c>
      <c r="B44" s="24" t="s">
        <v>96</v>
      </c>
      <c r="C44" s="24" t="s">
        <v>96</v>
      </c>
      <c r="D44" s="24" t="s">
        <v>96</v>
      </c>
      <c r="E44" s="24" t="s">
        <v>96</v>
      </c>
      <c r="F44" s="74"/>
      <c r="G44" s="24" t="s">
        <v>96</v>
      </c>
      <c r="H44" s="24" t="s">
        <v>96</v>
      </c>
      <c r="I44" s="24" t="s">
        <v>96</v>
      </c>
    </row>
    <row r="45" spans="1:9" ht="12.75">
      <c r="A45" s="6" t="s">
        <v>43</v>
      </c>
      <c r="B45" s="24">
        <v>49653051</v>
      </c>
      <c r="C45" s="24">
        <v>0</v>
      </c>
      <c r="D45" s="24">
        <v>0</v>
      </c>
      <c r="E45" s="24">
        <v>49653051</v>
      </c>
      <c r="F45" s="74"/>
      <c r="G45" s="24">
        <v>49653051</v>
      </c>
      <c r="H45" s="24">
        <v>45403943</v>
      </c>
      <c r="I45" s="24">
        <f>SUM($E45-$H45)</f>
        <v>4249108</v>
      </c>
    </row>
    <row r="46" spans="1:9" ht="12.75">
      <c r="A46" s="6" t="s">
        <v>44</v>
      </c>
      <c r="B46" s="24">
        <v>8504187</v>
      </c>
      <c r="C46" s="24">
        <v>0</v>
      </c>
      <c r="D46" s="24">
        <v>2126046</v>
      </c>
      <c r="E46" s="24">
        <v>10630233</v>
      </c>
      <c r="F46" s="74"/>
      <c r="G46" s="24">
        <v>10630233</v>
      </c>
      <c r="H46" s="24">
        <f>SUM($G46)</f>
        <v>10630233</v>
      </c>
      <c r="I46" s="24">
        <f>SUM($E46-$H46)</f>
        <v>0</v>
      </c>
    </row>
    <row r="47" spans="1:9" ht="12.75">
      <c r="A47" s="6" t="s">
        <v>45</v>
      </c>
      <c r="B47" s="24">
        <v>9371973</v>
      </c>
      <c r="C47" s="24">
        <v>0</v>
      </c>
      <c r="D47" s="24">
        <v>2342993</v>
      </c>
      <c r="E47" s="24">
        <v>11714966</v>
      </c>
      <c r="F47" s="74"/>
      <c r="G47" s="24">
        <v>11714966</v>
      </c>
      <c r="H47" s="24">
        <f>SUM($G47)</f>
        <v>11714966</v>
      </c>
      <c r="I47" s="24">
        <f>SUM($E47-$H47)</f>
        <v>0</v>
      </c>
    </row>
    <row r="48" spans="1:9" ht="12.75">
      <c r="A48" s="6" t="s">
        <v>46</v>
      </c>
      <c r="B48" s="24">
        <v>46629051</v>
      </c>
      <c r="C48" s="24">
        <v>0</v>
      </c>
      <c r="D48" s="24">
        <v>0</v>
      </c>
      <c r="E48" s="24">
        <v>46629051</v>
      </c>
      <c r="F48" s="74"/>
      <c r="G48" s="24">
        <v>46629051</v>
      </c>
      <c r="H48" s="24">
        <f>SUM($G48)</f>
        <v>46629051</v>
      </c>
      <c r="I48" s="24">
        <f>SUM($E48-$H48)</f>
        <v>0</v>
      </c>
    </row>
    <row r="49" spans="1:9" ht="12.75">
      <c r="A49" s="6" t="s">
        <v>47</v>
      </c>
      <c r="B49" s="24" t="s">
        <v>96</v>
      </c>
      <c r="C49" s="24" t="s">
        <v>96</v>
      </c>
      <c r="D49" s="24" t="s">
        <v>96</v>
      </c>
      <c r="E49" s="24" t="s">
        <v>96</v>
      </c>
      <c r="F49" s="74"/>
      <c r="G49" s="24">
        <v>0</v>
      </c>
      <c r="H49" s="24" t="s">
        <v>96</v>
      </c>
      <c r="I49" s="24" t="s">
        <v>96</v>
      </c>
    </row>
    <row r="50" spans="1:9" ht="12.75">
      <c r="A50" s="6" t="s">
        <v>48</v>
      </c>
      <c r="B50" s="24">
        <v>5321126</v>
      </c>
      <c r="C50" s="24">
        <v>0</v>
      </c>
      <c r="D50" s="24">
        <v>0</v>
      </c>
      <c r="E50" s="24">
        <v>5321126</v>
      </c>
      <c r="F50" s="74"/>
      <c r="G50" s="24">
        <v>5321126</v>
      </c>
      <c r="H50" s="24">
        <f>SUM($G50)</f>
        <v>5321126</v>
      </c>
      <c r="I50" s="24">
        <f aca="true" t="shared" si="2" ref="I50:I56">SUM($E50-$H50)</f>
        <v>0</v>
      </c>
    </row>
    <row r="51" spans="1:9" ht="12.75">
      <c r="A51" s="6" t="s">
        <v>49</v>
      </c>
      <c r="B51" s="24">
        <v>3268215</v>
      </c>
      <c r="C51" s="24">
        <v>0</v>
      </c>
      <c r="D51" s="24">
        <v>817054</v>
      </c>
      <c r="E51" s="24">
        <v>4085269</v>
      </c>
      <c r="F51" s="74"/>
      <c r="G51" s="24">
        <v>4085269</v>
      </c>
      <c r="H51" s="24">
        <f>SUM($G51)</f>
        <v>4085269</v>
      </c>
      <c r="I51" s="24">
        <f t="shared" si="2"/>
        <v>0</v>
      </c>
    </row>
    <row r="52" spans="1:9" ht="12.75">
      <c r="A52" s="6" t="s">
        <v>50</v>
      </c>
      <c r="B52" s="24">
        <v>802914</v>
      </c>
      <c r="C52" s="24">
        <v>0</v>
      </c>
      <c r="D52" s="24">
        <v>0</v>
      </c>
      <c r="E52" s="24">
        <v>802914</v>
      </c>
      <c r="F52" s="74"/>
      <c r="G52" s="24">
        <v>802914</v>
      </c>
      <c r="H52" s="24">
        <f>SUM($G52)</f>
        <v>802914</v>
      </c>
      <c r="I52" s="24">
        <f t="shared" si="2"/>
        <v>0</v>
      </c>
    </row>
    <row r="53" spans="1:9" ht="12.75">
      <c r="A53" s="6" t="s">
        <v>51</v>
      </c>
      <c r="B53" s="24">
        <v>15180626</v>
      </c>
      <c r="C53" s="24">
        <v>0</v>
      </c>
      <c r="D53" s="24">
        <v>3795156</v>
      </c>
      <c r="E53" s="24">
        <v>18975782</v>
      </c>
      <c r="F53" s="74"/>
      <c r="G53" s="24">
        <v>18975782</v>
      </c>
      <c r="H53" s="24">
        <f>SUM($G53)</f>
        <v>18975782</v>
      </c>
      <c r="I53" s="24">
        <f t="shared" si="2"/>
        <v>0</v>
      </c>
    </row>
    <row r="54" spans="1:9" ht="12.75">
      <c r="A54" s="6" t="s">
        <v>92</v>
      </c>
      <c r="B54" s="24">
        <v>27745141</v>
      </c>
      <c r="C54" s="24">
        <v>0</v>
      </c>
      <c r="D54" s="24">
        <v>6936285</v>
      </c>
      <c r="E54" s="24">
        <v>34681426</v>
      </c>
      <c r="F54" s="74"/>
      <c r="G54" s="24">
        <v>34681426</v>
      </c>
      <c r="H54" s="24">
        <v>34681421</v>
      </c>
      <c r="I54" s="24">
        <f t="shared" si="2"/>
        <v>5</v>
      </c>
    </row>
    <row r="55" spans="1:9" ht="12.75">
      <c r="A55" s="6" t="s">
        <v>93</v>
      </c>
      <c r="B55" s="24">
        <v>3579938</v>
      </c>
      <c r="C55" s="24">
        <v>0</v>
      </c>
      <c r="D55" s="24">
        <v>894985</v>
      </c>
      <c r="E55" s="24">
        <v>4474923</v>
      </c>
      <c r="F55" s="74"/>
      <c r="G55" s="24">
        <v>4474923</v>
      </c>
      <c r="H55" s="24">
        <f>SUM($G55)</f>
        <v>4474923</v>
      </c>
      <c r="I55" s="24">
        <f t="shared" si="2"/>
        <v>0</v>
      </c>
    </row>
    <row r="56" spans="1:9" ht="12.75">
      <c r="A56" s="6" t="s">
        <v>52</v>
      </c>
      <c r="B56" s="24">
        <v>10699134</v>
      </c>
      <c r="C56" s="24">
        <v>0</v>
      </c>
      <c r="D56" s="24">
        <v>0</v>
      </c>
      <c r="E56" s="24">
        <v>10699134</v>
      </c>
      <c r="F56" s="74"/>
      <c r="G56" s="24">
        <v>10699134</v>
      </c>
      <c r="H56" s="24">
        <v>2666323</v>
      </c>
      <c r="I56" s="24">
        <f t="shared" si="2"/>
        <v>8032811</v>
      </c>
    </row>
    <row r="57" spans="1:9" ht="12.75">
      <c r="A57" s="6" t="s">
        <v>94</v>
      </c>
      <c r="B57" s="24" t="s">
        <v>96</v>
      </c>
      <c r="C57" s="24" t="s">
        <v>96</v>
      </c>
      <c r="D57" s="24" t="s">
        <v>96</v>
      </c>
      <c r="E57" s="24" t="s">
        <v>96</v>
      </c>
      <c r="F57" s="74"/>
      <c r="G57" s="24" t="s">
        <v>96</v>
      </c>
      <c r="H57" s="24" t="s">
        <v>96</v>
      </c>
      <c r="I57" s="24" t="s">
        <v>96</v>
      </c>
    </row>
    <row r="58" spans="1:9" ht="12.75">
      <c r="A58" s="6" t="s">
        <v>53</v>
      </c>
      <c r="B58" s="24">
        <v>17063010</v>
      </c>
      <c r="C58" s="24">
        <v>0</v>
      </c>
      <c r="D58" s="24">
        <v>4265752</v>
      </c>
      <c r="E58" s="24">
        <v>21328762</v>
      </c>
      <c r="F58" s="74"/>
      <c r="G58" s="24">
        <v>21328762</v>
      </c>
      <c r="H58" s="24">
        <f>SUM($G58)</f>
        <v>21328762</v>
      </c>
      <c r="I58" s="24">
        <f>SUM($E58-$H58)</f>
        <v>0</v>
      </c>
    </row>
    <row r="59" spans="1:9" ht="12.75">
      <c r="A59" s="6" t="s">
        <v>54</v>
      </c>
      <c r="B59" s="24">
        <v>33565615</v>
      </c>
      <c r="C59" s="24">
        <v>0</v>
      </c>
      <c r="D59" s="24">
        <v>5141990</v>
      </c>
      <c r="E59" s="24">
        <v>38707605</v>
      </c>
      <c r="F59" s="74"/>
      <c r="G59" s="24">
        <v>38707605</v>
      </c>
      <c r="H59" s="24">
        <f>SUM($G59)</f>
        <v>38707605</v>
      </c>
      <c r="I59" s="24">
        <f>SUM($E59-$H59)</f>
        <v>0</v>
      </c>
    </row>
    <row r="60" spans="1:9" ht="12.75">
      <c r="A60" s="6" t="s">
        <v>55</v>
      </c>
      <c r="B60" s="24">
        <v>2971392</v>
      </c>
      <c r="C60" s="24">
        <v>0</v>
      </c>
      <c r="D60" s="24">
        <v>0</v>
      </c>
      <c r="E60" s="24">
        <v>2971392</v>
      </c>
      <c r="F60" s="74"/>
      <c r="G60" s="24">
        <v>2971392</v>
      </c>
      <c r="H60" s="24">
        <f>SUM($G60)</f>
        <v>2971392</v>
      </c>
      <c r="I60" s="24">
        <f>SUM($E60-$H60)</f>
        <v>0</v>
      </c>
    </row>
    <row r="61" spans="1:9" ht="12.75">
      <c r="A61" s="6" t="s">
        <v>56</v>
      </c>
      <c r="B61" s="24">
        <v>13159525</v>
      </c>
      <c r="C61" s="24">
        <v>0</v>
      </c>
      <c r="D61" s="24">
        <v>3289881</v>
      </c>
      <c r="E61" s="24">
        <v>16449406</v>
      </c>
      <c r="F61" s="74"/>
      <c r="G61" s="24">
        <v>16449406</v>
      </c>
      <c r="H61" s="24">
        <f>SUM($G61)</f>
        <v>16449406</v>
      </c>
      <c r="I61" s="24">
        <f>SUM($E61-$H61)</f>
        <v>0</v>
      </c>
    </row>
    <row r="62" spans="1:14" ht="12.75">
      <c r="A62" s="12" t="s">
        <v>57</v>
      </c>
      <c r="B62" s="31">
        <v>1553707</v>
      </c>
      <c r="C62" s="31">
        <v>0</v>
      </c>
      <c r="D62" s="31">
        <v>0</v>
      </c>
      <c r="E62" s="31">
        <v>1553707</v>
      </c>
      <c r="F62" s="75"/>
      <c r="G62" s="31">
        <v>1553707</v>
      </c>
      <c r="H62" s="24">
        <f>SUM($G62)</f>
        <v>1553707</v>
      </c>
      <c r="I62" s="24">
        <f>SUM($E62-$H62)</f>
        <v>0</v>
      </c>
      <c r="N62" s="81"/>
    </row>
    <row r="63" spans="1:9" ht="12.75">
      <c r="A63" s="12"/>
      <c r="B63" s="31"/>
      <c r="C63" s="31"/>
      <c r="D63" s="31"/>
      <c r="E63" s="31"/>
      <c r="F63" s="75"/>
      <c r="G63" s="31"/>
      <c r="H63" s="31"/>
      <c r="I63" s="24"/>
    </row>
    <row r="64" spans="1:9" ht="12.75">
      <c r="A64" s="7" t="s">
        <v>82</v>
      </c>
      <c r="B64" s="25">
        <f>SUM(B$7:B$62)</f>
        <v>929716018</v>
      </c>
      <c r="C64" s="25">
        <f aca="true" t="shared" si="3" ref="C64:H64">SUM(C$7:C$62)</f>
        <v>0</v>
      </c>
      <c r="D64" s="25">
        <f t="shared" si="3"/>
        <v>41865202</v>
      </c>
      <c r="E64" s="25">
        <f t="shared" si="3"/>
        <v>971581220</v>
      </c>
      <c r="F64" s="25"/>
      <c r="G64" s="25">
        <f t="shared" si="3"/>
        <v>971581220</v>
      </c>
      <c r="H64" s="25">
        <f t="shared" si="3"/>
        <v>887607151</v>
      </c>
      <c r="I64" s="25">
        <f>SUM(I$7:I$62)</f>
        <v>83974069</v>
      </c>
    </row>
    <row r="65" spans="2:9" ht="12.75">
      <c r="B65" s="8"/>
      <c r="C65" s="8"/>
      <c r="D65" s="8"/>
      <c r="E65" s="8"/>
      <c r="F65" s="8"/>
      <c r="G65" s="8"/>
      <c r="H65" s="8"/>
      <c r="I65" s="8"/>
    </row>
    <row r="66" ht="12.75">
      <c r="A66" s="68"/>
    </row>
    <row r="68" ht="12.75">
      <c r="B68" s="49"/>
    </row>
    <row r="69" spans="2:9" s="69" customFormat="1" ht="12.75">
      <c r="B69" s="70"/>
      <c r="C69" s="70"/>
      <c r="D69" s="70"/>
      <c r="E69" s="70"/>
      <c r="H69" s="70"/>
      <c r="I69" s="70"/>
    </row>
  </sheetData>
  <sheetProtection/>
  <mergeCells count="5">
    <mergeCell ref="A1:I1"/>
    <mergeCell ref="A2:I2"/>
    <mergeCell ref="A3:I3"/>
    <mergeCell ref="H5:I5"/>
    <mergeCell ref="A4:I4"/>
  </mergeCells>
  <printOptions horizontalCentered="1"/>
  <pageMargins left="0.75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Child Care Bureau, Office of Family Assistance, Administration for Children and Families, Department of Health and Human Services, United States Federal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Year 2006 Child Care Development Fund Expenditures</dc:title>
  <dc:subject>Fiscal Year 2006 Child Care Development Fund Expenditures</dc:subject>
  <dc:creator>Child Care Bureau, Office of Family Assistance, Administration for Children and Families, Department of Health and Human Services, United States Federal Government</dc:creator>
  <cp:keywords/>
  <dc:description/>
  <cp:lastModifiedBy>Kris Kuny, General Dynamics Information Technology</cp:lastModifiedBy>
  <cp:lastPrinted>2008-09-10T18:11:48Z</cp:lastPrinted>
  <dcterms:created xsi:type="dcterms:W3CDTF">2008-08-07T16:42:22Z</dcterms:created>
  <dcterms:modified xsi:type="dcterms:W3CDTF">2008-09-18T15:55:21Z</dcterms:modified>
  <cp:category/>
  <cp:version/>
  <cp:contentType/>
  <cp:contentStatus/>
</cp:coreProperties>
</file>