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5970" windowHeight="6030" activeTab="1"/>
  </bookViews>
  <sheets>
    <sheet name="Index &amp; Data Source" sheetId="1" r:id="rId1"/>
    <sheet name="Assmt. Comparison" sheetId="2" r:id="rId2"/>
  </sheets>
  <externalReferences>
    <externalReference r:id="rId5"/>
    <externalReference r:id="rId6"/>
    <externalReference r:id="rId7"/>
  </externalReferences>
  <definedNames/>
  <calcPr fullCalcOnLoad="1"/>
</workbook>
</file>

<file path=xl/sharedStrings.xml><?xml version="1.0" encoding="utf-8"?>
<sst xmlns="http://schemas.openxmlformats.org/spreadsheetml/2006/main" count="58" uniqueCount="45">
  <si>
    <t>LEP Native Language Version Academic Achievement  Results Comparisons SY 2006-07</t>
  </si>
  <si>
    <t>STATE</t>
  </si>
  <si>
    <t>LEP
 MATH 
# TESTED</t>
  </si>
  <si>
    <t>LEP 
MATH 
# P/A</t>
  </si>
  <si>
    <t>LEP MATH % P/A</t>
  </si>
  <si>
    <t>LEP NL MATH
#TESTED</t>
  </si>
  <si>
    <t xml:space="preserve"> NL MATH
# P/A</t>
  </si>
  <si>
    <t xml:space="preserve"> NL MATH
% P/A</t>
  </si>
  <si>
    <t>ALL STUDENT MATH
# TESTED</t>
  </si>
  <si>
    <t>ALL STUDENT MATH
# P/A</t>
  </si>
  <si>
    <t>ALL STUDENT MATH  
% P/A</t>
  </si>
  <si>
    <t>MATH GAP
LEP/ALL</t>
  </si>
  <si>
    <t>LEP RDG/ELA
 # TESTED</t>
  </si>
  <si>
    <t>LEP RDG/ELA 
# P/A</t>
  </si>
  <si>
    <t>LEP RDG/ELA % P/A</t>
  </si>
  <si>
    <t>LEP NL RDG/ELA
#TESTED</t>
  </si>
  <si>
    <t xml:space="preserve"> NL RDG/ELA
# P/A</t>
  </si>
  <si>
    <t>All STUDENT RDG/ELA
# TESTED</t>
  </si>
  <si>
    <t>All STUDENT RDG/ELA
# P/A</t>
  </si>
  <si>
    <t>All STUDENT RDG/ELA
% P/A</t>
  </si>
  <si>
    <t>RDG/ELA GAP
LEP/ALL</t>
  </si>
  <si>
    <t>CO</t>
  </si>
  <si>
    <t>DE</t>
  </si>
  <si>
    <t>KS</t>
  </si>
  <si>
    <t>MA</t>
  </si>
  <si>
    <t>NM</t>
  </si>
  <si>
    <t>NY</t>
  </si>
  <si>
    <t>OH</t>
  </si>
  <si>
    <t>OR</t>
  </si>
  <si>
    <t>PA</t>
  </si>
  <si>
    <t>TX</t>
  </si>
  <si>
    <t>Totals</t>
  </si>
  <si>
    <t xml:space="preserve"> NL RDG/ELA
% P/A</t>
  </si>
  <si>
    <t>MATH GAP
LEP NL/ALL</t>
  </si>
  <si>
    <t>RDG/ELA GAP
LEP NL/ALL</t>
  </si>
  <si>
    <t>Zero means zero: the state does not have a NL version for that content area test if a zero is in a cell</t>
  </si>
  <si>
    <t>10 States reported that there is one or more native language content assessment for specific grades.</t>
  </si>
  <si>
    <t>On a national average for math, LEP students who took the NL version compared to those who took the English version of that state assessment demonstrated the same level achievement.</t>
  </si>
  <si>
    <t>On average for reading, LEP students who took the NL version demonstrated a higher level of achievment compared to those who took the English version of the state reading/English language arts assessment.</t>
  </si>
  <si>
    <t>Data source for LEP Math/RDG/ELA tested and P/A results are from state submitted data in tables 1.3.1-14. The results submitted by grade in these tables have been added together to derive one summarized number for this purpose and does differ in some cases from the total number tested as reported in tables 1.2.1 and  1.2.3.</t>
  </si>
  <si>
    <t>The achievement of LEP students on the NL versions of assessments varied by state. Texas tested 20% of their LEP students in their native language in the grades where NL versions of the assessments were provided. The Texas results indicate that LEP students who took the native language version of each of the content assessments did better than the LEP students who took the English versions of these tests,  5% higher in math and 15% higher in reading.</t>
  </si>
  <si>
    <t>Native Language Version of Academic Achievement Assessment Results &amp; Comparisons SY 2006-07</t>
  </si>
  <si>
    <t>Index of Contents</t>
  </si>
  <si>
    <t>*</t>
  </si>
  <si>
    <r>
      <t xml:space="preserve">Data used in this table is from the state reported data in the 2006-07 Consolidated State Performance Report (CSPR 06-07) and any subsequent updates/corrections submitted by states to the Department after the report deadline.
Calculations for academic achievement results are based on the reported number of proficient/advance students divided by number of students tested, which may not be the same formula used by states to make final determinations.
</t>
    </r>
    <r>
      <rPr>
        <i/>
        <sz val="10"/>
        <rFont val="Times New Roman"/>
        <family val="1"/>
      </rPr>
      <t>Comparisons across states are inappropriate as each state has different standards for academic achievement. Each state uses different assessments and different criteria for defining academic proficiency. Each state provides different types of educational programs defined by individual state criteria and are often administered by local education agencies (LEAs) differently even within the same state. There are other areas that vary amongst states and LEAs such as professional development, teacher qualifications and pedagogy implementation to name a few.</t>
    </r>
    <r>
      <rPr>
        <sz val="10"/>
        <rFont val="Arial"/>
        <family val="0"/>
      </rPr>
      <t xml:space="preserve">
</t>
    </r>
  </si>
</sst>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9">
    <font>
      <sz val="10"/>
      <name val="Arial"/>
      <family val="0"/>
    </font>
    <font>
      <sz val="22"/>
      <name val="Arial"/>
      <family val="2"/>
    </font>
    <font>
      <b/>
      <sz val="9"/>
      <name val="Arial"/>
      <family val="2"/>
    </font>
    <font>
      <b/>
      <sz val="10"/>
      <name val="Arial"/>
      <family val="2"/>
    </font>
    <font>
      <sz val="8"/>
      <name val="Arial"/>
      <family val="0"/>
    </font>
    <font>
      <b/>
      <sz val="13"/>
      <name val="Arial"/>
      <family val="2"/>
    </font>
    <font>
      <b/>
      <sz val="16"/>
      <name val="Arial"/>
      <family val="2"/>
    </font>
    <font>
      <i/>
      <sz val="10"/>
      <name val="Times New Roman"/>
      <family val="1"/>
    </font>
    <font>
      <sz val="9"/>
      <name val="Arial"/>
      <family val="0"/>
    </font>
  </fonts>
  <fills count="4">
    <fill>
      <patternFill/>
    </fill>
    <fill>
      <patternFill patternType="gray125"/>
    </fill>
    <fill>
      <patternFill patternType="solid">
        <fgColor indexed="42"/>
        <bgColor indexed="64"/>
      </patternFill>
    </fill>
    <fill>
      <patternFill patternType="gray125">
        <bgColor indexed="42"/>
      </patternFill>
    </fill>
  </fills>
  <borders count="6">
    <border>
      <left/>
      <right/>
      <top/>
      <bottom/>
      <diagonal/>
    </border>
    <border>
      <left style="thin"/>
      <right style="thin"/>
      <top style="thin"/>
      <bottom style="thin"/>
    </border>
    <border>
      <left>
        <color indexed="63"/>
      </left>
      <right>
        <color indexed="63"/>
      </right>
      <top>
        <color indexed="63"/>
      </top>
      <bottom style="double"/>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40">
    <xf numFmtId="0" fontId="0" fillId="0" borderId="0" xfId="0" applyAlignment="1">
      <alignment/>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10" fontId="2" fillId="0" borderId="1" xfId="0" applyNumberFormat="1" applyFont="1" applyBorder="1" applyAlignment="1">
      <alignment horizontal="center" vertical="center" wrapText="1"/>
    </xf>
    <xf numFmtId="9" fontId="0" fillId="0" borderId="1" xfId="0" applyNumberFormat="1" applyFill="1" applyBorder="1" applyAlignment="1">
      <alignment/>
    </xf>
    <xf numFmtId="10" fontId="0" fillId="0" borderId="1" xfId="0" applyNumberFormat="1" applyFill="1" applyBorder="1" applyAlignment="1">
      <alignment/>
    </xf>
    <xf numFmtId="0" fontId="3" fillId="0" borderId="1" xfId="0" applyFont="1" applyFill="1" applyBorder="1" applyAlignment="1">
      <alignment horizontal="center" vertical="center"/>
    </xf>
    <xf numFmtId="3" fontId="0" fillId="0" borderId="1" xfId="0" applyNumberFormat="1" applyFill="1" applyBorder="1" applyAlignment="1">
      <alignment/>
    </xf>
    <xf numFmtId="0" fontId="3" fillId="0" borderId="1" xfId="0" applyFont="1" applyFill="1" applyBorder="1" applyAlignment="1">
      <alignment horizontal="center"/>
    </xf>
    <xf numFmtId="9" fontId="0" fillId="2" borderId="1" xfId="0" applyNumberFormat="1" applyFill="1" applyBorder="1" applyAlignment="1">
      <alignment/>
    </xf>
    <xf numFmtId="0" fontId="3" fillId="2" borderId="1" xfId="0" applyFont="1" applyFill="1" applyBorder="1" applyAlignment="1">
      <alignment horizontal="center" vertical="center"/>
    </xf>
    <xf numFmtId="3" fontId="0" fillId="2" borderId="1" xfId="0" applyNumberFormat="1" applyFill="1" applyBorder="1" applyAlignment="1">
      <alignment/>
    </xf>
    <xf numFmtId="10" fontId="0" fillId="2" borderId="1" xfId="0" applyNumberFormat="1" applyFill="1" applyBorder="1" applyAlignment="1">
      <alignment/>
    </xf>
    <xf numFmtId="0" fontId="3" fillId="2" borderId="1" xfId="0" applyFont="1" applyFill="1" applyBorder="1" applyAlignment="1">
      <alignment horizontal="center"/>
    </xf>
    <xf numFmtId="0" fontId="2" fillId="2" borderId="1" xfId="0" applyFont="1" applyFill="1" applyBorder="1" applyAlignment="1">
      <alignment horizontal="center" vertical="center"/>
    </xf>
    <xf numFmtId="3" fontId="0" fillId="2" borderId="1" xfId="0" applyNumberFormat="1" applyFont="1" applyFill="1" applyBorder="1" applyAlignment="1">
      <alignment horizontal="right" vertical="center" wrapText="1"/>
    </xf>
    <xf numFmtId="0" fontId="3" fillId="2" borderId="1" xfId="0" applyFont="1" applyFill="1" applyBorder="1" applyAlignment="1">
      <alignment horizontal="right"/>
    </xf>
    <xf numFmtId="9" fontId="0" fillId="2" borderId="1" xfId="0" applyNumberFormat="1" applyFont="1" applyFill="1" applyBorder="1" applyAlignment="1">
      <alignment horizontal="right" vertical="center" wrapText="1"/>
    </xf>
    <xf numFmtId="3" fontId="3" fillId="2" borderId="1" xfId="0" applyNumberFormat="1" applyFont="1" applyFill="1" applyBorder="1" applyAlignment="1">
      <alignment/>
    </xf>
    <xf numFmtId="9" fontId="3" fillId="2" borderId="1" xfId="0" applyNumberFormat="1" applyFont="1" applyFill="1" applyBorder="1" applyAlignment="1">
      <alignment/>
    </xf>
    <xf numFmtId="10" fontId="3" fillId="2" borderId="1" xfId="0" applyNumberFormat="1" applyFont="1" applyFill="1" applyBorder="1" applyAlignment="1">
      <alignment/>
    </xf>
    <xf numFmtId="9" fontId="3" fillId="2" borderId="1" xfId="0" applyNumberFormat="1" applyFont="1" applyFill="1" applyBorder="1" applyAlignment="1">
      <alignment horizontal="right" vertical="center" wrapText="1"/>
    </xf>
    <xf numFmtId="10" fontId="3" fillId="2" borderId="1" xfId="0" applyNumberFormat="1" applyFont="1" applyFill="1" applyBorder="1" applyAlignment="1">
      <alignment horizontal="center"/>
    </xf>
    <xf numFmtId="10" fontId="0" fillId="0" borderId="1" xfId="0" applyNumberFormat="1" applyBorder="1" applyAlignment="1">
      <alignment/>
    </xf>
    <xf numFmtId="10" fontId="0" fillId="2" borderId="1" xfId="0" applyNumberFormat="1" applyFill="1" applyBorder="1" applyAlignment="1">
      <alignment horizontal="center"/>
    </xf>
    <xf numFmtId="0" fontId="1" fillId="0" borderId="0" xfId="0" applyFont="1" applyBorder="1" applyAlignment="1">
      <alignment/>
    </xf>
    <xf numFmtId="0" fontId="8" fillId="0" borderId="0" xfId="0" applyFont="1" applyAlignment="1">
      <alignment/>
    </xf>
    <xf numFmtId="0" fontId="0" fillId="0" borderId="0" xfId="0" applyAlignment="1">
      <alignment horizontal="right"/>
    </xf>
    <xf numFmtId="0" fontId="6" fillId="0" borderId="0" xfId="0" applyFont="1" applyBorder="1" applyAlignment="1">
      <alignment horizontal="center" vertical="center" wrapText="1"/>
    </xf>
    <xf numFmtId="0" fontId="6" fillId="0" borderId="2" xfId="0" applyFont="1" applyBorder="1" applyAlignment="1">
      <alignment horizontal="center" vertical="center" wrapText="1"/>
    </xf>
    <xf numFmtId="0" fontId="0" fillId="0" borderId="0" xfId="0" applyAlignment="1">
      <alignment horizontal="left" wrapText="1"/>
    </xf>
    <xf numFmtId="0" fontId="0" fillId="0" borderId="0" xfId="0" applyAlignment="1">
      <alignment horizontal="left"/>
    </xf>
    <xf numFmtId="0" fontId="3" fillId="0" borderId="0" xfId="0" applyFont="1" applyAlignment="1">
      <alignment horizont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3" fillId="3" borderId="3" xfId="0" applyFont="1" applyFill="1" applyBorder="1" applyAlignment="1">
      <alignment horizontal="center"/>
    </xf>
    <xf numFmtId="0" fontId="3" fillId="3" borderId="4" xfId="0" applyFont="1" applyFill="1" applyBorder="1" applyAlignment="1">
      <alignment horizontal="center"/>
    </xf>
    <xf numFmtId="0" fontId="3" fillId="3" borderId="5" xfId="0" applyFont="1" applyFill="1" applyBorder="1" applyAlignment="1">
      <alignment horizontal="center"/>
    </xf>
    <xf numFmtId="0" fontId="0" fillId="0" borderId="0" xfId="0" applyAlignment="1">
      <alignmen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K:\SHARED\OBEMLA\Liz%20-%20CSPR\CSPR_3_08\CSPR%202006%2007%20Data%20summary%20%20results%20annotated%20Allen.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K:\SHARED\OBEMLA\Liz%20-%20CSPR\CSPR_3_08\1.6.3.5.4%20Nat%20Lang%20Math%20Asses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K:\SHARED\OBEMLA\Liz%20-%20CSPR\CSPR_3_08\1.6.3.5.5%20NatLang%20%20NCLB%20Read.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emographic Overview"/>
      <sheetName val="ELP &amp; Academic Results"/>
      <sheetName val="Academic NL version results"/>
      <sheetName val="NL States only"/>
      <sheetName val="MFLEP Enrollment &amp; Achievement"/>
      <sheetName val="Academic Achievement Comparison"/>
      <sheetName val="LIEPS"/>
      <sheetName val="Immigrant Programs"/>
      <sheetName val="Subgrantee Performance"/>
      <sheetName val="PD by Subgrantees"/>
      <sheetName val="Teacher Information"/>
      <sheetName val="Teacher data analysis"/>
      <sheetName val="State Level Information"/>
      <sheetName val="Most Common Languages"/>
      <sheetName val="MCL Chart"/>
      <sheetName val="Subgroups Academic Achievement "/>
      <sheetName val="Graduation.Dropout Rates"/>
    </sheetNames>
    <sheetDataSet>
      <sheetData sheetId="1">
        <row r="12">
          <cell r="I12">
            <v>2290</v>
          </cell>
          <cell r="J12">
            <v>1182</v>
          </cell>
          <cell r="L12">
            <v>2268</v>
          </cell>
          <cell r="M12">
            <v>1143</v>
          </cell>
        </row>
        <row r="21">
          <cell r="I21">
            <v>13946</v>
          </cell>
          <cell r="J21">
            <v>8420</v>
          </cell>
          <cell r="L21">
            <v>13394</v>
          </cell>
          <cell r="M21">
            <v>7042</v>
          </cell>
        </row>
        <row r="26">
          <cell r="I26">
            <v>21916</v>
          </cell>
          <cell r="J26">
            <v>4289</v>
          </cell>
          <cell r="L26">
            <v>21822</v>
          </cell>
          <cell r="M26">
            <v>3720</v>
          </cell>
        </row>
        <row r="36">
          <cell r="I36">
            <v>26441</v>
          </cell>
          <cell r="J36">
            <v>4335</v>
          </cell>
          <cell r="L36">
            <v>26420</v>
          </cell>
          <cell r="M36">
            <v>6911</v>
          </cell>
        </row>
        <row r="37">
          <cell r="I37">
            <v>89361</v>
          </cell>
          <cell r="J37">
            <v>43237</v>
          </cell>
          <cell r="L37">
            <v>87045</v>
          </cell>
          <cell r="M37">
            <v>20270</v>
          </cell>
        </row>
        <row r="40">
          <cell r="I40">
            <v>15382</v>
          </cell>
          <cell r="J40">
            <v>8829</v>
          </cell>
          <cell r="L40">
            <v>15465</v>
          </cell>
          <cell r="M40">
            <v>8999</v>
          </cell>
        </row>
        <row r="42">
          <cell r="I42">
            <v>29133</v>
          </cell>
          <cell r="J42">
            <v>11809</v>
          </cell>
          <cell r="L42">
            <v>29124</v>
          </cell>
          <cell r="M42">
            <v>11425</v>
          </cell>
        </row>
        <row r="43">
          <cell r="I43">
            <v>22324</v>
          </cell>
          <cell r="J43">
            <v>8230</v>
          </cell>
          <cell r="L43">
            <v>20766</v>
          </cell>
          <cell r="M43">
            <v>4929</v>
          </cell>
        </row>
        <row r="49">
          <cell r="I49">
            <v>294113</v>
          </cell>
          <cell r="J49">
            <v>191214</v>
          </cell>
          <cell r="L49">
            <v>290956</v>
          </cell>
          <cell r="M49">
            <v>201210</v>
          </cell>
        </row>
      </sheetData>
      <sheetData sheetId="2">
        <row r="9">
          <cell r="B9">
            <v>72195</v>
          </cell>
          <cell r="C9">
            <v>47470</v>
          </cell>
          <cell r="E9">
            <v>0</v>
          </cell>
          <cell r="F9">
            <v>0</v>
          </cell>
          <cell r="K9">
            <v>467342</v>
          </cell>
          <cell r="L9">
            <v>377547</v>
          </cell>
        </row>
      </sheetData>
      <sheetData sheetId="5">
        <row r="67">
          <cell r="B67">
            <v>72189</v>
          </cell>
          <cell r="C67">
            <v>49998</v>
          </cell>
          <cell r="H67">
            <v>1809</v>
          </cell>
          <cell r="I67">
            <v>1420</v>
          </cell>
          <cell r="K67">
            <v>467318</v>
          </cell>
          <cell r="L67">
            <v>410100</v>
          </cell>
        </row>
      </sheetData>
      <sheetData sheetId="15">
        <row r="270">
          <cell r="C270">
            <v>65328</v>
          </cell>
          <cell r="E270">
            <v>45165</v>
          </cell>
          <cell r="J270">
            <v>65056</v>
          </cell>
          <cell r="L270">
            <v>50301</v>
          </cell>
        </row>
        <row r="603">
          <cell r="C603">
            <v>234245</v>
          </cell>
          <cell r="E603">
            <v>186596</v>
          </cell>
          <cell r="J603">
            <v>233121</v>
          </cell>
          <cell r="L603">
            <v>192149</v>
          </cell>
        </row>
        <row r="787">
          <cell r="C787">
            <v>505812</v>
          </cell>
          <cell r="E787">
            <v>268022</v>
          </cell>
          <cell r="J787">
            <v>506535</v>
          </cell>
          <cell r="L787">
            <v>333109</v>
          </cell>
        </row>
        <row r="1158">
          <cell r="C1158">
            <v>165098</v>
          </cell>
          <cell r="E1158">
            <v>56790</v>
          </cell>
          <cell r="J1158">
            <v>165094</v>
          </cell>
          <cell r="L1158">
            <v>85392</v>
          </cell>
        </row>
        <row r="1195">
          <cell r="C1195">
            <v>1426464</v>
          </cell>
          <cell r="E1195">
            <v>1067798</v>
          </cell>
          <cell r="J1195">
            <v>1423340</v>
          </cell>
          <cell r="L1195">
            <v>947810</v>
          </cell>
        </row>
        <row r="1306">
          <cell r="C1306">
            <v>955064</v>
          </cell>
          <cell r="E1306">
            <v>708983</v>
          </cell>
          <cell r="J1306">
            <v>960012</v>
          </cell>
          <cell r="L1306">
            <v>769152</v>
          </cell>
        </row>
        <row r="1380">
          <cell r="C1380">
            <v>292713</v>
          </cell>
          <cell r="E1380">
            <v>199626</v>
          </cell>
          <cell r="J1380">
            <v>293036</v>
          </cell>
          <cell r="L1380">
            <v>215594</v>
          </cell>
        </row>
        <row r="1417">
          <cell r="C1417">
            <v>953572</v>
          </cell>
          <cell r="E1417">
            <v>654927</v>
          </cell>
          <cell r="J1417">
            <v>950714</v>
          </cell>
          <cell r="L1417">
            <v>638293</v>
          </cell>
        </row>
        <row r="1639">
          <cell r="C1639">
            <v>2317993</v>
          </cell>
          <cell r="E1639">
            <v>1807645</v>
          </cell>
          <cell r="J1639">
            <v>2319523</v>
          </cell>
          <cell r="L1639">
            <v>2013731</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2"/>
      <sheetName val="1.6.3.5.4 Nat Lang Math Assess"/>
    </sheetNames>
    <sheetDataSet>
      <sheetData sheetId="0">
        <row r="10">
          <cell r="D10">
            <v>997</v>
          </cell>
          <cell r="E10">
            <v>390</v>
          </cell>
        </row>
        <row r="19">
          <cell r="D19">
            <v>415</v>
          </cell>
          <cell r="E19">
            <v>154</v>
          </cell>
        </row>
        <row r="24">
          <cell r="D24">
            <v>409</v>
          </cell>
          <cell r="E24">
            <v>55</v>
          </cell>
        </row>
        <row r="34">
          <cell r="D34">
            <v>6430</v>
          </cell>
          <cell r="E34">
            <v>1891</v>
          </cell>
        </row>
        <row r="35">
          <cell r="D35">
            <v>18920</v>
          </cell>
          <cell r="E35">
            <v>7896</v>
          </cell>
        </row>
        <row r="38">
          <cell r="D38">
            <v>2402</v>
          </cell>
          <cell r="E38">
            <v>1020</v>
          </cell>
        </row>
        <row r="40">
          <cell r="D40">
            <v>5782</v>
          </cell>
          <cell r="E40">
            <v>1787</v>
          </cell>
        </row>
        <row r="41">
          <cell r="D41">
            <v>2765</v>
          </cell>
          <cell r="E41">
            <v>340</v>
          </cell>
        </row>
        <row r="47">
          <cell r="D47">
            <v>49397</v>
          </cell>
          <cell r="E47">
            <v>34380</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Sheet2"/>
      <sheetName val="1.6.3.5.5 NatLang  NCLB Read"/>
    </sheetNames>
    <sheetDataSet>
      <sheetData sheetId="0">
        <row r="10">
          <cell r="D10">
            <v>0</v>
          </cell>
          <cell r="E10">
            <v>0</v>
          </cell>
        </row>
        <row r="19">
          <cell r="D19">
            <v>0</v>
          </cell>
          <cell r="E19">
            <v>0</v>
          </cell>
        </row>
        <row r="24">
          <cell r="D24">
            <v>0</v>
          </cell>
          <cell r="E24">
            <v>0</v>
          </cell>
        </row>
        <row r="34">
          <cell r="D34">
            <v>6372</v>
          </cell>
          <cell r="E34">
            <v>2940</v>
          </cell>
        </row>
        <row r="35">
          <cell r="D35">
            <v>0</v>
          </cell>
          <cell r="E35">
            <v>0</v>
          </cell>
        </row>
        <row r="38">
          <cell r="D38">
            <v>0</v>
          </cell>
          <cell r="E38">
            <v>0</v>
          </cell>
        </row>
        <row r="40">
          <cell r="D40">
            <v>821</v>
          </cell>
          <cell r="E40">
            <v>554</v>
          </cell>
        </row>
        <row r="41">
          <cell r="D41">
            <v>0</v>
          </cell>
          <cell r="E41">
            <v>0</v>
          </cell>
        </row>
        <row r="47">
          <cell r="D47">
            <v>56417</v>
          </cell>
          <cell r="E47">
            <v>47133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I18"/>
  <sheetViews>
    <sheetView workbookViewId="0" topLeftCell="A1">
      <selection activeCell="J12" sqref="J12"/>
    </sheetView>
  </sheetViews>
  <sheetFormatPr defaultColWidth="9.140625" defaultRowHeight="12.75"/>
  <sheetData>
    <row r="2" spans="1:9" ht="12.75">
      <c r="A2" s="28" t="s">
        <v>41</v>
      </c>
      <c r="B2" s="28"/>
      <c r="C2" s="28"/>
      <c r="D2" s="28"/>
      <c r="E2" s="28"/>
      <c r="F2" s="28"/>
      <c r="G2" s="28"/>
      <c r="H2" s="28"/>
      <c r="I2" s="28"/>
    </row>
    <row r="3" spans="1:9" ht="12.75">
      <c r="A3" s="28"/>
      <c r="B3" s="28"/>
      <c r="C3" s="28"/>
      <c r="D3" s="28"/>
      <c r="E3" s="28"/>
      <c r="F3" s="28"/>
      <c r="G3" s="28"/>
      <c r="H3" s="28"/>
      <c r="I3" s="28"/>
    </row>
    <row r="4" spans="1:9" ht="36" customHeight="1" thickBot="1">
      <c r="A4" s="29"/>
      <c r="B4" s="29"/>
      <c r="C4" s="29"/>
      <c r="D4" s="29"/>
      <c r="E4" s="29"/>
      <c r="F4" s="29"/>
      <c r="G4" s="29"/>
      <c r="H4" s="29"/>
      <c r="I4" s="29"/>
    </row>
    <row r="5" ht="13.5" thickTop="1"/>
    <row r="7" spans="2:8" ht="12.75">
      <c r="B7" s="30" t="s">
        <v>44</v>
      </c>
      <c r="C7" s="31"/>
      <c r="D7" s="31"/>
      <c r="E7" s="31"/>
      <c r="F7" s="31"/>
      <c r="G7" s="31"/>
      <c r="H7" s="31"/>
    </row>
    <row r="8" spans="2:8" ht="12.75">
      <c r="B8" s="31"/>
      <c r="C8" s="31"/>
      <c r="D8" s="31"/>
      <c r="E8" s="31"/>
      <c r="F8" s="31"/>
      <c r="G8" s="31"/>
      <c r="H8" s="31"/>
    </row>
    <row r="9" spans="2:8" ht="12.75">
      <c r="B9" s="31"/>
      <c r="C9" s="31"/>
      <c r="D9" s="31"/>
      <c r="E9" s="31"/>
      <c r="F9" s="31"/>
      <c r="G9" s="31"/>
      <c r="H9" s="31"/>
    </row>
    <row r="10" spans="2:8" ht="12.75">
      <c r="B10" s="31"/>
      <c r="C10" s="31"/>
      <c r="D10" s="31"/>
      <c r="E10" s="31"/>
      <c r="F10" s="31"/>
      <c r="G10" s="31"/>
      <c r="H10" s="31"/>
    </row>
    <row r="11" spans="2:8" ht="12.75">
      <c r="B11" s="31"/>
      <c r="C11" s="31"/>
      <c r="D11" s="31"/>
      <c r="E11" s="31"/>
      <c r="F11" s="31"/>
      <c r="G11" s="31"/>
      <c r="H11" s="31"/>
    </row>
    <row r="12" spans="2:8" ht="177.75" customHeight="1">
      <c r="B12" s="31"/>
      <c r="C12" s="31"/>
      <c r="D12" s="31"/>
      <c r="E12" s="31"/>
      <c r="F12" s="31"/>
      <c r="G12" s="31"/>
      <c r="H12" s="31"/>
    </row>
    <row r="16" spans="4:5" ht="12.75">
      <c r="D16" s="32" t="s">
        <v>42</v>
      </c>
      <c r="E16" s="32"/>
    </row>
    <row r="18" spans="1:2" ht="12.75">
      <c r="A18" s="27" t="s">
        <v>43</v>
      </c>
      <c r="B18" s="26" t="s">
        <v>0</v>
      </c>
    </row>
  </sheetData>
  <sheetProtection password="ADAC" sheet="1" objects="1" scenarios="1" selectLockedCells="1" selectUnlockedCells="1"/>
  <mergeCells count="3">
    <mergeCell ref="A2:I4"/>
    <mergeCell ref="B7:H12"/>
    <mergeCell ref="D16:E16"/>
  </mergeCells>
  <printOptions/>
  <pageMargins left="0.75" right="0.75" top="1" bottom="1" header="0.5" footer="0.5"/>
  <pageSetup horizontalDpi="600" verticalDpi="600" orientation="portrait" r:id="rId1"/>
  <headerFooter alignWithMargins="0">
    <oddFooter>&amp;CNative Language Version Assmt. Results  CSPR 06.07&amp;RPage &amp;P of &amp;N</oddFooter>
  </headerFooter>
</worksheet>
</file>

<file path=xl/worksheets/sheet2.xml><?xml version="1.0" encoding="utf-8"?>
<worksheet xmlns="http://schemas.openxmlformats.org/spreadsheetml/2006/main" xmlns:r="http://schemas.openxmlformats.org/officeDocument/2006/relationships">
  <sheetPr>
    <tabColor indexed="43"/>
  </sheetPr>
  <dimension ref="A2:U37"/>
  <sheetViews>
    <sheetView tabSelected="1" workbookViewId="0" topLeftCell="A1">
      <selection activeCell="A2" sqref="A2:L2"/>
    </sheetView>
  </sheetViews>
  <sheetFormatPr defaultColWidth="9.140625" defaultRowHeight="12.75"/>
  <sheetData>
    <row r="2" spans="1:21" ht="27">
      <c r="A2" s="33" t="s">
        <v>0</v>
      </c>
      <c r="B2" s="34"/>
      <c r="C2" s="34"/>
      <c r="D2" s="34"/>
      <c r="E2" s="34"/>
      <c r="F2" s="34"/>
      <c r="G2" s="34"/>
      <c r="H2" s="34"/>
      <c r="I2" s="34"/>
      <c r="J2" s="34"/>
      <c r="K2" s="34"/>
      <c r="L2" s="35"/>
      <c r="M2" s="25"/>
      <c r="N2" s="25"/>
      <c r="O2" s="25"/>
      <c r="P2" s="25"/>
      <c r="Q2" s="25"/>
      <c r="R2" s="25"/>
      <c r="S2" s="25"/>
      <c r="T2" s="25"/>
      <c r="U2" s="25"/>
    </row>
    <row r="3" spans="1:12" ht="48">
      <c r="A3" s="1" t="s">
        <v>1</v>
      </c>
      <c r="B3" s="2" t="s">
        <v>2</v>
      </c>
      <c r="C3" s="2" t="s">
        <v>3</v>
      </c>
      <c r="D3" s="2" t="s">
        <v>4</v>
      </c>
      <c r="E3" s="2" t="s">
        <v>5</v>
      </c>
      <c r="F3" s="2" t="s">
        <v>6</v>
      </c>
      <c r="G3" s="3" t="s">
        <v>7</v>
      </c>
      <c r="H3" s="2" t="s">
        <v>8</v>
      </c>
      <c r="I3" s="2" t="s">
        <v>9</v>
      </c>
      <c r="J3" s="2" t="s">
        <v>10</v>
      </c>
      <c r="K3" s="2" t="s">
        <v>11</v>
      </c>
      <c r="L3" s="2" t="s">
        <v>33</v>
      </c>
    </row>
    <row r="4" spans="1:12" ht="12.75">
      <c r="A4" s="14" t="s">
        <v>21</v>
      </c>
      <c r="B4" s="15">
        <f>'[1]Academic NL version results'!B9</f>
        <v>72195</v>
      </c>
      <c r="C4" s="15">
        <f>'[1]Academic NL version results'!C9</f>
        <v>47470</v>
      </c>
      <c r="D4" s="9">
        <f>C4/B4</f>
        <v>0.6575247593323638</v>
      </c>
      <c r="E4" s="15">
        <f>'[1]Academic NL version results'!E9</f>
        <v>0</v>
      </c>
      <c r="F4" s="15">
        <f>'[1]Academic NL version results'!F9</f>
        <v>0</v>
      </c>
      <c r="G4" s="12">
        <v>0</v>
      </c>
      <c r="H4" s="15">
        <f>'[1]Academic NL version results'!K9</f>
        <v>467342</v>
      </c>
      <c r="I4" s="15">
        <f>'[1]Academic NL version results'!L9</f>
        <v>377547</v>
      </c>
      <c r="J4" s="9">
        <f aca="true" t="shared" si="0" ref="J4:J14">I4/H4</f>
        <v>0.8078601966012042</v>
      </c>
      <c r="K4" s="12">
        <f aca="true" t="shared" si="1" ref="K4:K14">J4-D4</f>
        <v>0.15033543726884047</v>
      </c>
      <c r="L4" s="24">
        <v>0</v>
      </c>
    </row>
    <row r="5" spans="1:12" ht="12.75">
      <c r="A5" s="6" t="s">
        <v>22</v>
      </c>
      <c r="B5" s="7">
        <f>'[1]ELP &amp; Academic Results'!I12</f>
        <v>2290</v>
      </c>
      <c r="C5" s="7">
        <f>'[1]ELP &amp; Academic Results'!J12</f>
        <v>1182</v>
      </c>
      <c r="D5" s="4">
        <f>C5/B5</f>
        <v>0.5161572052401747</v>
      </c>
      <c r="E5" s="7">
        <f>'[2]Sheet2'!D10</f>
        <v>997</v>
      </c>
      <c r="F5" s="7">
        <f>'[2]Sheet2'!E10</f>
        <v>390</v>
      </c>
      <c r="G5" s="5">
        <f>F5/E5</f>
        <v>0.39117352056168503</v>
      </c>
      <c r="H5" s="7">
        <f>'[1]Subgroups Academic Achievement '!C270</f>
        <v>65328</v>
      </c>
      <c r="I5" s="7">
        <f>'[1]Subgroups Academic Achievement '!E270</f>
        <v>45165</v>
      </c>
      <c r="J5" s="4">
        <f t="shared" si="0"/>
        <v>0.6913574577516532</v>
      </c>
      <c r="K5" s="5">
        <f t="shared" si="1"/>
        <v>0.17520025251147853</v>
      </c>
      <c r="L5" s="23">
        <f aca="true" t="shared" si="2" ref="L5:L14">J5-G5</f>
        <v>0.3001839371899682</v>
      </c>
    </row>
    <row r="6" spans="1:12" ht="12.75">
      <c r="A6" s="10" t="s">
        <v>23</v>
      </c>
      <c r="B6" s="11">
        <f>'[1]ELP &amp; Academic Results'!I21</f>
        <v>13946</v>
      </c>
      <c r="C6" s="11">
        <f>'[1]ELP &amp; Academic Results'!J21</f>
        <v>8420</v>
      </c>
      <c r="D6" s="9">
        <f>C6/B6</f>
        <v>0.603757349777714</v>
      </c>
      <c r="E6" s="11">
        <f>'[2]Sheet2'!D19</f>
        <v>415</v>
      </c>
      <c r="F6" s="11">
        <f>'[2]Sheet2'!E19</f>
        <v>154</v>
      </c>
      <c r="G6" s="12">
        <f>F6/E6</f>
        <v>0.3710843373493976</v>
      </c>
      <c r="H6" s="11">
        <f>'[1]Subgroups Academic Achievement '!C603</f>
        <v>234245</v>
      </c>
      <c r="I6" s="11">
        <f>'[1]Subgroups Academic Achievement '!E603</f>
        <v>186596</v>
      </c>
      <c r="J6" s="9">
        <f t="shared" si="0"/>
        <v>0.7965847723537322</v>
      </c>
      <c r="K6" s="12">
        <f t="shared" si="1"/>
        <v>0.19282742257601815</v>
      </c>
      <c r="L6" s="24">
        <f t="shared" si="2"/>
        <v>0.42550043500433454</v>
      </c>
    </row>
    <row r="7" spans="1:12" ht="12.75">
      <c r="A7" s="6" t="s">
        <v>24</v>
      </c>
      <c r="B7" s="7">
        <f>'[1]ELP &amp; Academic Results'!I26</f>
        <v>21916</v>
      </c>
      <c r="C7" s="7">
        <f>'[1]ELP &amp; Academic Results'!J26</f>
        <v>4289</v>
      </c>
      <c r="D7" s="4">
        <f>C7/B7</f>
        <v>0.19570177039605768</v>
      </c>
      <c r="E7" s="7">
        <f>'[2]Sheet2'!D24</f>
        <v>409</v>
      </c>
      <c r="F7" s="7">
        <f>'[2]Sheet2'!E24</f>
        <v>55</v>
      </c>
      <c r="G7" s="5">
        <f>F7/E7</f>
        <v>0.13447432762836187</v>
      </c>
      <c r="H7" s="7">
        <f>'[1]Subgroups Academic Achievement '!C787</f>
        <v>505812</v>
      </c>
      <c r="I7" s="7">
        <f>'[1]Subgroups Academic Achievement '!E787</f>
        <v>268022</v>
      </c>
      <c r="J7" s="4">
        <f t="shared" si="0"/>
        <v>0.5298846211635944</v>
      </c>
      <c r="K7" s="5">
        <f t="shared" si="1"/>
        <v>0.3341828507675367</v>
      </c>
      <c r="L7" s="23">
        <f t="shared" si="2"/>
        <v>0.3954102935352325</v>
      </c>
    </row>
    <row r="8" spans="1:12" ht="12.75">
      <c r="A8" s="10" t="s">
        <v>25</v>
      </c>
      <c r="B8" s="11">
        <f>'[1]ELP &amp; Academic Results'!I36</f>
        <v>26441</v>
      </c>
      <c r="C8" s="11">
        <f>'[1]ELP &amp; Academic Results'!J36</f>
        <v>4335</v>
      </c>
      <c r="D8" s="9">
        <f>C8/B8</f>
        <v>0.16394992625089821</v>
      </c>
      <c r="E8" s="11">
        <f>'[2]Sheet2'!D34</f>
        <v>6430</v>
      </c>
      <c r="F8" s="11">
        <f>'[2]Sheet2'!E34</f>
        <v>1891</v>
      </c>
      <c r="G8" s="12">
        <f>F8/E8</f>
        <v>0.2940902021772939</v>
      </c>
      <c r="H8" s="11">
        <f>'[1]Subgroups Academic Achievement '!C1158</f>
        <v>165098</v>
      </c>
      <c r="I8" s="11">
        <f>'[1]Subgroups Academic Achievement '!E1158</f>
        <v>56790</v>
      </c>
      <c r="J8" s="9">
        <f t="shared" si="0"/>
        <v>0.34397751638420815</v>
      </c>
      <c r="K8" s="12">
        <f t="shared" si="1"/>
        <v>0.18002759013330993</v>
      </c>
      <c r="L8" s="24">
        <f t="shared" si="2"/>
        <v>0.049887314206914224</v>
      </c>
    </row>
    <row r="9" spans="1:12" ht="12.75">
      <c r="A9" s="6" t="s">
        <v>26</v>
      </c>
      <c r="B9" s="7">
        <f>'[1]ELP &amp; Academic Results'!I37</f>
        <v>89361</v>
      </c>
      <c r="C9" s="7">
        <f>'[1]ELP &amp; Academic Results'!J37</f>
        <v>43237</v>
      </c>
      <c r="D9" s="4">
        <f aca="true" t="shared" si="3" ref="D9:D14">C9/B9</f>
        <v>0.4838464206980674</v>
      </c>
      <c r="E9" s="7">
        <f>'[2]Sheet2'!D35</f>
        <v>18920</v>
      </c>
      <c r="F9" s="7">
        <f>'[2]Sheet2'!E35</f>
        <v>7896</v>
      </c>
      <c r="G9" s="5">
        <f aca="true" t="shared" si="4" ref="G9:G14">F9/E9</f>
        <v>0.41733615221987314</v>
      </c>
      <c r="H9" s="7">
        <f>'[1]Subgroups Academic Achievement '!C1195</f>
        <v>1426464</v>
      </c>
      <c r="I9" s="7">
        <f>'[1]Subgroups Academic Achievement '!E1195</f>
        <v>1067798</v>
      </c>
      <c r="J9" s="4">
        <f t="shared" si="0"/>
        <v>0.7485628799605177</v>
      </c>
      <c r="K9" s="5">
        <f t="shared" si="1"/>
        <v>0.26471645926245035</v>
      </c>
      <c r="L9" s="23">
        <f t="shared" si="2"/>
        <v>0.3312267277406446</v>
      </c>
    </row>
    <row r="10" spans="1:12" ht="12.75">
      <c r="A10" s="10" t="s">
        <v>27</v>
      </c>
      <c r="B10" s="11">
        <f>'[1]ELP &amp; Academic Results'!I40</f>
        <v>15382</v>
      </c>
      <c r="C10" s="11">
        <f>'[1]ELP &amp; Academic Results'!J40</f>
        <v>8829</v>
      </c>
      <c r="D10" s="9">
        <f t="shared" si="3"/>
        <v>0.5739825770380965</v>
      </c>
      <c r="E10" s="11">
        <f>'[2]Sheet2'!D38</f>
        <v>2402</v>
      </c>
      <c r="F10" s="11">
        <f>'[2]Sheet2'!E38</f>
        <v>1020</v>
      </c>
      <c r="G10" s="12">
        <f t="shared" si="4"/>
        <v>0.42464612822647796</v>
      </c>
      <c r="H10" s="11">
        <f>'[1]Subgroups Academic Achievement '!C1306</f>
        <v>955064</v>
      </c>
      <c r="I10" s="11">
        <f>'[1]Subgroups Academic Achievement '!E1306</f>
        <v>708983</v>
      </c>
      <c r="J10" s="9">
        <f t="shared" si="0"/>
        <v>0.7423408274209896</v>
      </c>
      <c r="K10" s="12">
        <f t="shared" si="1"/>
        <v>0.1683582503828931</v>
      </c>
      <c r="L10" s="24">
        <f t="shared" si="2"/>
        <v>0.31769469919451165</v>
      </c>
    </row>
    <row r="11" spans="1:12" ht="12.75">
      <c r="A11" s="8" t="s">
        <v>28</v>
      </c>
      <c r="B11" s="7">
        <f>'[1]ELP &amp; Academic Results'!I42</f>
        <v>29133</v>
      </c>
      <c r="C11" s="7">
        <f>'[1]ELP &amp; Academic Results'!J42</f>
        <v>11809</v>
      </c>
      <c r="D11" s="4">
        <f t="shared" si="3"/>
        <v>0.4053478872755981</v>
      </c>
      <c r="E11" s="7">
        <f>'[2]Sheet2'!D40</f>
        <v>5782</v>
      </c>
      <c r="F11" s="7">
        <f>'[2]Sheet2'!E40</f>
        <v>1787</v>
      </c>
      <c r="G11" s="5">
        <f t="shared" si="4"/>
        <v>0.3090626080940851</v>
      </c>
      <c r="H11" s="7">
        <f>'[1]Subgroups Academic Achievement '!C1380</f>
        <v>292713</v>
      </c>
      <c r="I11" s="7">
        <f>'[1]Subgroups Academic Achievement '!E1380</f>
        <v>199626</v>
      </c>
      <c r="J11" s="4">
        <f t="shared" si="0"/>
        <v>0.6819854259974788</v>
      </c>
      <c r="K11" s="5">
        <f t="shared" si="1"/>
        <v>0.2766375387218807</v>
      </c>
      <c r="L11" s="23">
        <f t="shared" si="2"/>
        <v>0.3729228179033937</v>
      </c>
    </row>
    <row r="12" spans="1:12" ht="12.75">
      <c r="A12" s="13" t="s">
        <v>29</v>
      </c>
      <c r="B12" s="11">
        <f>'[1]ELP &amp; Academic Results'!I43</f>
        <v>22324</v>
      </c>
      <c r="C12" s="11">
        <f>'[1]ELP &amp; Academic Results'!J43</f>
        <v>8230</v>
      </c>
      <c r="D12" s="9">
        <f t="shared" si="3"/>
        <v>0.36866153019172193</v>
      </c>
      <c r="E12" s="11">
        <f>'[2]Sheet2'!D41</f>
        <v>2765</v>
      </c>
      <c r="F12" s="11">
        <f>'[2]Sheet2'!E41</f>
        <v>340</v>
      </c>
      <c r="G12" s="12">
        <f t="shared" si="4"/>
        <v>0.12296564195298372</v>
      </c>
      <c r="H12" s="11">
        <f>'[1]Subgroups Academic Achievement '!C1417</f>
        <v>953572</v>
      </c>
      <c r="I12" s="11">
        <f>'[1]Subgroups Academic Achievement '!E1417</f>
        <v>654927</v>
      </c>
      <c r="J12" s="9">
        <f t="shared" si="0"/>
        <v>0.68681441988649</v>
      </c>
      <c r="K12" s="12">
        <f t="shared" si="1"/>
        <v>0.318152889694768</v>
      </c>
      <c r="L12" s="24">
        <f t="shared" si="2"/>
        <v>0.5638487779335062</v>
      </c>
    </row>
    <row r="13" spans="1:12" ht="12.75">
      <c r="A13" s="8" t="s">
        <v>30</v>
      </c>
      <c r="B13" s="7">
        <f>'[1]ELP &amp; Academic Results'!I49</f>
        <v>294113</v>
      </c>
      <c r="C13" s="7">
        <f>'[1]ELP &amp; Academic Results'!J49</f>
        <v>191214</v>
      </c>
      <c r="D13" s="4">
        <f t="shared" si="3"/>
        <v>0.6501378721783804</v>
      </c>
      <c r="E13" s="7">
        <f>'[2]Sheet2'!D47</f>
        <v>49397</v>
      </c>
      <c r="F13" s="7">
        <f>'[2]Sheet2'!E47</f>
        <v>34380</v>
      </c>
      <c r="G13" s="5">
        <f t="shared" si="4"/>
        <v>0.695993683826953</v>
      </c>
      <c r="H13" s="7">
        <f>'[1]Subgroups Academic Achievement '!C1639</f>
        <v>2317993</v>
      </c>
      <c r="I13" s="7">
        <f>'[1]Subgroups Academic Achievement '!E1639</f>
        <v>1807645</v>
      </c>
      <c r="J13" s="4">
        <f t="shared" si="0"/>
        <v>0.7798319494493728</v>
      </c>
      <c r="K13" s="5">
        <f t="shared" si="1"/>
        <v>0.12969407727099247</v>
      </c>
      <c r="L13" s="23">
        <f t="shared" si="2"/>
        <v>0.0838382656224198</v>
      </c>
    </row>
    <row r="14" spans="1:12" ht="12.75">
      <c r="A14" s="16" t="s">
        <v>31</v>
      </c>
      <c r="B14" s="18">
        <f>SUM(B5:B13)</f>
        <v>514906</v>
      </c>
      <c r="C14" s="18">
        <f>SUM(C5:C13)</f>
        <v>281545</v>
      </c>
      <c r="D14" s="19">
        <f t="shared" si="3"/>
        <v>0.5467891226748183</v>
      </c>
      <c r="E14" s="18">
        <f>SUM(E5:E13)</f>
        <v>87517</v>
      </c>
      <c r="F14" s="18">
        <f>SUM(F5:F13)</f>
        <v>47913</v>
      </c>
      <c r="G14" s="20">
        <f t="shared" si="4"/>
        <v>0.5474707771061622</v>
      </c>
      <c r="H14" s="18">
        <f>SUM(H5:H13)</f>
        <v>6916289</v>
      </c>
      <c r="I14" s="18">
        <f>SUM(I5:I13)</f>
        <v>4995552</v>
      </c>
      <c r="J14" s="19">
        <f t="shared" si="0"/>
        <v>0.7222879205886278</v>
      </c>
      <c r="K14" s="20">
        <f t="shared" si="1"/>
        <v>0.1754987979138095</v>
      </c>
      <c r="L14" s="22">
        <f t="shared" si="2"/>
        <v>0.17481714348246558</v>
      </c>
    </row>
    <row r="15" spans="1:12" ht="12.75">
      <c r="A15" s="36"/>
      <c r="B15" s="37"/>
      <c r="C15" s="37"/>
      <c r="D15" s="37"/>
      <c r="E15" s="37"/>
      <c r="F15" s="37"/>
      <c r="G15" s="37"/>
      <c r="H15" s="37"/>
      <c r="I15" s="37"/>
      <c r="J15" s="37"/>
      <c r="K15" s="37"/>
      <c r="L15" s="38"/>
    </row>
    <row r="16" spans="1:12" ht="48">
      <c r="A16" s="1" t="s">
        <v>1</v>
      </c>
      <c r="B16" s="2" t="s">
        <v>12</v>
      </c>
      <c r="C16" s="2" t="s">
        <v>13</v>
      </c>
      <c r="D16" s="2" t="s">
        <v>14</v>
      </c>
      <c r="E16" s="2" t="s">
        <v>15</v>
      </c>
      <c r="F16" s="2" t="s">
        <v>16</v>
      </c>
      <c r="G16" s="2" t="s">
        <v>32</v>
      </c>
      <c r="H16" s="2" t="s">
        <v>17</v>
      </c>
      <c r="I16" s="2" t="s">
        <v>18</v>
      </c>
      <c r="J16" s="2" t="s">
        <v>19</v>
      </c>
      <c r="K16" s="2" t="s">
        <v>20</v>
      </c>
      <c r="L16" s="2" t="s">
        <v>34</v>
      </c>
    </row>
    <row r="17" spans="1:12" ht="12.75">
      <c r="A17" s="14" t="s">
        <v>21</v>
      </c>
      <c r="B17" s="15">
        <f>'[1]Academic Achievement Comparison'!$B$67</f>
        <v>72189</v>
      </c>
      <c r="C17" s="15">
        <f>'[1]Academic Achievement Comparison'!$C$67</f>
        <v>49998</v>
      </c>
      <c r="D17" s="9">
        <f aca="true" t="shared" si="5" ref="D17:D26">C17/B17</f>
        <v>0.6925985953538628</v>
      </c>
      <c r="E17" s="15">
        <f>'[1]Academic Achievement Comparison'!$H$67</f>
        <v>1809</v>
      </c>
      <c r="F17" s="15">
        <f>'[1]Academic Achievement Comparison'!$I$67</f>
        <v>1420</v>
      </c>
      <c r="G17" s="17">
        <f>F17/E17</f>
        <v>0.7849640685461581</v>
      </c>
      <c r="H17" s="15">
        <f>'[1]Academic Achievement Comparison'!$K$67</f>
        <v>467318</v>
      </c>
      <c r="I17" s="15">
        <f>'[1]Academic Achievement Comparison'!$L$67</f>
        <v>410100</v>
      </c>
      <c r="J17" s="9">
        <f aca="true" t="shared" si="6" ref="J17:J27">I17/H17</f>
        <v>0.8775608900149363</v>
      </c>
      <c r="K17" s="9">
        <f aca="true" t="shared" si="7" ref="K17:K27">J17-D17</f>
        <v>0.1849622946610735</v>
      </c>
      <c r="L17" s="12">
        <f aca="true" t="shared" si="8" ref="L17:L27">J17-G17</f>
        <v>0.09259682146877823</v>
      </c>
    </row>
    <row r="18" spans="1:12" ht="12.75">
      <c r="A18" s="6" t="s">
        <v>22</v>
      </c>
      <c r="B18" s="7">
        <f>'[1]ELP &amp; Academic Results'!L12</f>
        <v>2268</v>
      </c>
      <c r="C18" s="7">
        <f>'[1]ELP &amp; Academic Results'!M12</f>
        <v>1143</v>
      </c>
      <c r="D18" s="4">
        <f t="shared" si="5"/>
        <v>0.503968253968254</v>
      </c>
      <c r="E18" s="7">
        <f>'[3]Sheet2'!D10</f>
        <v>0</v>
      </c>
      <c r="F18" s="7">
        <f>'[3]Sheet2'!E10</f>
        <v>0</v>
      </c>
      <c r="G18" s="4">
        <v>0</v>
      </c>
      <c r="H18" s="7">
        <f>'[1]Subgroups Academic Achievement '!J270</f>
        <v>65056</v>
      </c>
      <c r="I18" s="7">
        <f>'[1]Subgroups Academic Achievement '!L270</f>
        <v>50301</v>
      </c>
      <c r="J18" s="4">
        <f t="shared" si="6"/>
        <v>0.7731954008853911</v>
      </c>
      <c r="K18" s="4">
        <f t="shared" si="7"/>
        <v>0.2692271469171371</v>
      </c>
      <c r="L18" s="23">
        <f t="shared" si="8"/>
        <v>0.7731954008853911</v>
      </c>
    </row>
    <row r="19" spans="1:12" ht="12.75">
      <c r="A19" s="10" t="s">
        <v>23</v>
      </c>
      <c r="B19" s="11">
        <f>'[1]ELP &amp; Academic Results'!L21</f>
        <v>13394</v>
      </c>
      <c r="C19" s="11">
        <f>'[1]ELP &amp; Academic Results'!M21</f>
        <v>7042</v>
      </c>
      <c r="D19" s="9">
        <f t="shared" si="5"/>
        <v>0.525757802000896</v>
      </c>
      <c r="E19" s="11">
        <f>'[3]Sheet2'!D19</f>
        <v>0</v>
      </c>
      <c r="F19" s="11">
        <f>'[3]Sheet2'!E19</f>
        <v>0</v>
      </c>
      <c r="G19" s="9">
        <v>0</v>
      </c>
      <c r="H19" s="11">
        <f>'[1]Subgroups Academic Achievement '!J603</f>
        <v>233121</v>
      </c>
      <c r="I19" s="11">
        <f>'[1]Subgroups Academic Achievement '!L603</f>
        <v>192149</v>
      </c>
      <c r="J19" s="9">
        <f t="shared" si="6"/>
        <v>0.824245777943643</v>
      </c>
      <c r="K19" s="9">
        <f t="shared" si="7"/>
        <v>0.298487975942747</v>
      </c>
      <c r="L19" s="12">
        <f t="shared" si="8"/>
        <v>0.824245777943643</v>
      </c>
    </row>
    <row r="20" spans="1:12" ht="12.75">
      <c r="A20" s="6" t="s">
        <v>24</v>
      </c>
      <c r="B20" s="7">
        <f>'[1]ELP &amp; Academic Results'!L26</f>
        <v>21822</v>
      </c>
      <c r="C20" s="7">
        <f>'[1]ELP &amp; Academic Results'!M26</f>
        <v>3720</v>
      </c>
      <c r="D20" s="4">
        <f t="shared" si="5"/>
        <v>0.17047016772064888</v>
      </c>
      <c r="E20" s="7">
        <f>'[3]Sheet2'!D24</f>
        <v>0</v>
      </c>
      <c r="F20" s="7">
        <f>'[3]Sheet2'!E24</f>
        <v>0</v>
      </c>
      <c r="G20" s="4">
        <v>0</v>
      </c>
      <c r="H20" s="7">
        <f>'[1]Subgroups Academic Achievement '!J787</f>
        <v>506535</v>
      </c>
      <c r="I20" s="7">
        <f>'[1]Subgroups Academic Achievement '!L787</f>
        <v>333109</v>
      </c>
      <c r="J20" s="4">
        <f t="shared" si="6"/>
        <v>0.6576228691008519</v>
      </c>
      <c r="K20" s="4">
        <f t="shared" si="7"/>
        <v>0.487152701380203</v>
      </c>
      <c r="L20" s="23">
        <f t="shared" si="8"/>
        <v>0.6576228691008519</v>
      </c>
    </row>
    <row r="21" spans="1:12" ht="12.75">
      <c r="A21" s="10" t="s">
        <v>25</v>
      </c>
      <c r="B21" s="11">
        <f>'[1]ELP &amp; Academic Results'!L36</f>
        <v>26420</v>
      </c>
      <c r="C21" s="11">
        <f>'[1]ELP &amp; Academic Results'!M36</f>
        <v>6911</v>
      </c>
      <c r="D21" s="9">
        <f t="shared" si="5"/>
        <v>0.26158213474640424</v>
      </c>
      <c r="E21" s="11">
        <f>'[3]Sheet2'!D34</f>
        <v>6372</v>
      </c>
      <c r="F21" s="11">
        <f>'[3]Sheet2'!E34</f>
        <v>2940</v>
      </c>
      <c r="G21" s="17">
        <f>F21/E21</f>
        <v>0.4613935969868173</v>
      </c>
      <c r="H21" s="11">
        <f>'[1]Subgroups Academic Achievement '!J1158</f>
        <v>165094</v>
      </c>
      <c r="I21" s="11">
        <f>'[1]Subgroups Academic Achievement '!L1158</f>
        <v>85392</v>
      </c>
      <c r="J21" s="9">
        <f t="shared" si="6"/>
        <v>0.5172326068785056</v>
      </c>
      <c r="K21" s="9">
        <f t="shared" si="7"/>
        <v>0.25565047213210135</v>
      </c>
      <c r="L21" s="12">
        <f t="shared" si="8"/>
        <v>0.055839009891688274</v>
      </c>
    </row>
    <row r="22" spans="1:12" ht="12.75">
      <c r="A22" s="6" t="s">
        <v>26</v>
      </c>
      <c r="B22" s="7">
        <f>'[1]ELP &amp; Academic Results'!L37</f>
        <v>87045</v>
      </c>
      <c r="C22" s="7">
        <f>'[1]ELP &amp; Academic Results'!M37</f>
        <v>20270</v>
      </c>
      <c r="D22" s="4">
        <f t="shared" si="5"/>
        <v>0.23286805675225458</v>
      </c>
      <c r="E22" s="7">
        <f>'[3]Sheet2'!D35</f>
        <v>0</v>
      </c>
      <c r="F22" s="7">
        <f>'[3]Sheet2'!E35</f>
        <v>0</v>
      </c>
      <c r="G22" s="4">
        <v>0</v>
      </c>
      <c r="H22" s="7">
        <f>'[1]Subgroups Academic Achievement '!J1195</f>
        <v>1423340</v>
      </c>
      <c r="I22" s="7">
        <f>'[1]Subgroups Academic Achievement '!L1195</f>
        <v>947810</v>
      </c>
      <c r="J22" s="4">
        <f t="shared" si="6"/>
        <v>0.6659055461098543</v>
      </c>
      <c r="K22" s="4">
        <f t="shared" si="7"/>
        <v>0.4330374893575997</v>
      </c>
      <c r="L22" s="23">
        <f t="shared" si="8"/>
        <v>0.6659055461098543</v>
      </c>
    </row>
    <row r="23" spans="1:12" ht="12.75">
      <c r="A23" s="10" t="s">
        <v>27</v>
      </c>
      <c r="B23" s="11">
        <f>'[1]ELP &amp; Academic Results'!L40</f>
        <v>15465</v>
      </c>
      <c r="C23" s="11">
        <f>'[1]ELP &amp; Academic Results'!M40</f>
        <v>8999</v>
      </c>
      <c r="D23" s="9">
        <f t="shared" si="5"/>
        <v>0.5818946007112835</v>
      </c>
      <c r="E23" s="11">
        <f>'[3]Sheet2'!D38</f>
        <v>0</v>
      </c>
      <c r="F23" s="11">
        <f>'[3]Sheet2'!E38</f>
        <v>0</v>
      </c>
      <c r="G23" s="9">
        <v>0</v>
      </c>
      <c r="H23" s="11">
        <f>'[1]Subgroups Academic Achievement '!J1306</f>
        <v>960012</v>
      </c>
      <c r="I23" s="11">
        <f>'[1]Subgroups Academic Achievement '!L1306</f>
        <v>769152</v>
      </c>
      <c r="J23" s="9">
        <f t="shared" si="6"/>
        <v>0.8011899851251859</v>
      </c>
      <c r="K23" s="9">
        <f t="shared" si="7"/>
        <v>0.2192953844139024</v>
      </c>
      <c r="L23" s="12">
        <f t="shared" si="8"/>
        <v>0.8011899851251859</v>
      </c>
    </row>
    <row r="24" spans="1:12" ht="12.75">
      <c r="A24" s="8" t="s">
        <v>28</v>
      </c>
      <c r="B24" s="7">
        <f>'[1]ELP &amp; Academic Results'!L42</f>
        <v>29124</v>
      </c>
      <c r="C24" s="7">
        <f>'[1]ELP &amp; Academic Results'!M42</f>
        <v>11425</v>
      </c>
      <c r="D24" s="4">
        <f t="shared" si="5"/>
        <v>0.39228814723252303</v>
      </c>
      <c r="E24" s="7">
        <f>'[3]Sheet2'!D40</f>
        <v>821</v>
      </c>
      <c r="F24" s="7">
        <f>'[3]Sheet2'!E40</f>
        <v>554</v>
      </c>
      <c r="G24" s="4">
        <f>F24/E24</f>
        <v>0.6747868453105969</v>
      </c>
      <c r="H24" s="7">
        <f>'[1]Subgroups Academic Achievement '!J1380</f>
        <v>293036</v>
      </c>
      <c r="I24" s="7">
        <f>'[1]Subgroups Academic Achievement '!L1380</f>
        <v>215594</v>
      </c>
      <c r="J24" s="4">
        <f t="shared" si="6"/>
        <v>0.7357253033756944</v>
      </c>
      <c r="K24" s="4">
        <f t="shared" si="7"/>
        <v>0.3434371561431714</v>
      </c>
      <c r="L24" s="23">
        <f t="shared" si="8"/>
        <v>0.06093845806509757</v>
      </c>
    </row>
    <row r="25" spans="1:12" ht="12.75">
      <c r="A25" s="13" t="s">
        <v>29</v>
      </c>
      <c r="B25" s="11">
        <f>'[1]ELP &amp; Academic Results'!L43</f>
        <v>20766</v>
      </c>
      <c r="C25" s="11">
        <f>'[1]ELP &amp; Academic Results'!M43</f>
        <v>4929</v>
      </c>
      <c r="D25" s="9">
        <f t="shared" si="5"/>
        <v>0.2373591447558509</v>
      </c>
      <c r="E25" s="11">
        <f>'[3]Sheet2'!D41</f>
        <v>0</v>
      </c>
      <c r="F25" s="11">
        <f>'[3]Sheet2'!E41</f>
        <v>0</v>
      </c>
      <c r="G25" s="9">
        <v>0</v>
      </c>
      <c r="H25" s="11">
        <f>'[1]Subgroups Academic Achievement '!J1417</f>
        <v>950714</v>
      </c>
      <c r="I25" s="11">
        <f>'[1]Subgroups Academic Achievement '!L1417</f>
        <v>638293</v>
      </c>
      <c r="J25" s="9">
        <f t="shared" si="6"/>
        <v>0.6713827712645444</v>
      </c>
      <c r="K25" s="9">
        <f t="shared" si="7"/>
        <v>0.43402362650869347</v>
      </c>
      <c r="L25" s="12">
        <f t="shared" si="8"/>
        <v>0.6713827712645444</v>
      </c>
    </row>
    <row r="26" spans="1:12" ht="12.75">
      <c r="A26" s="8" t="s">
        <v>30</v>
      </c>
      <c r="B26" s="7">
        <f>'[1]ELP &amp; Academic Results'!L49</f>
        <v>290956</v>
      </c>
      <c r="C26" s="7">
        <f>'[1]ELP &amp; Academic Results'!M49</f>
        <v>201210</v>
      </c>
      <c r="D26" s="4">
        <f t="shared" si="5"/>
        <v>0.6915478629071062</v>
      </c>
      <c r="E26" s="7">
        <f>'[3]Sheet2'!D47</f>
        <v>56417</v>
      </c>
      <c r="F26" s="7">
        <f>'[3]Sheet2'!E47</f>
        <v>47133</v>
      </c>
      <c r="G26" s="4">
        <f>F26/E26</f>
        <v>0.8354396724391584</v>
      </c>
      <c r="H26" s="7">
        <f>'[1]Subgroups Academic Achievement '!J1639</f>
        <v>2319523</v>
      </c>
      <c r="I26" s="7">
        <f>'[1]Subgroups Academic Achievement '!L1639</f>
        <v>2013731</v>
      </c>
      <c r="J26" s="4">
        <f t="shared" si="6"/>
        <v>0.8681659979228488</v>
      </c>
      <c r="K26" s="4">
        <f t="shared" si="7"/>
        <v>0.17661813501574253</v>
      </c>
      <c r="L26" s="23">
        <f t="shared" si="8"/>
        <v>0.032726325483690366</v>
      </c>
    </row>
    <row r="27" spans="1:12" ht="12.75">
      <c r="A27" s="16" t="s">
        <v>31</v>
      </c>
      <c r="B27" s="18">
        <f>SUM(B18:B26)</f>
        <v>507260</v>
      </c>
      <c r="C27" s="18">
        <f>SUM(C18:C26)</f>
        <v>265649</v>
      </c>
      <c r="D27" s="19">
        <f>C27/B27</f>
        <v>0.5236939636478335</v>
      </c>
      <c r="E27" s="18">
        <f>SUM(E18:E26)</f>
        <v>63610</v>
      </c>
      <c r="F27" s="18">
        <f>SUM(F18:F26)</f>
        <v>50627</v>
      </c>
      <c r="G27" s="21">
        <f>F27/E27</f>
        <v>0.7958968715610752</v>
      </c>
      <c r="H27" s="18">
        <f>SUM(H18:H26)</f>
        <v>6916431</v>
      </c>
      <c r="I27" s="18">
        <f>SUM(I18:I26)</f>
        <v>5245531</v>
      </c>
      <c r="J27" s="19">
        <f t="shared" si="6"/>
        <v>0.7584158650610409</v>
      </c>
      <c r="K27" s="19">
        <f t="shared" si="7"/>
        <v>0.23472190141320737</v>
      </c>
      <c r="L27" s="20">
        <f t="shared" si="8"/>
        <v>-0.037481006500034386</v>
      </c>
    </row>
    <row r="29" ht="12.75">
      <c r="A29" t="s">
        <v>35</v>
      </c>
    </row>
    <row r="30" spans="1:12" ht="16.5" customHeight="1">
      <c r="A30" s="39" t="s">
        <v>36</v>
      </c>
      <c r="B30" s="39"/>
      <c r="C30" s="39"/>
      <c r="D30" s="39"/>
      <c r="E30" s="39"/>
      <c r="F30" s="39"/>
      <c r="G30" s="39"/>
      <c r="H30" s="39"/>
      <c r="I30" s="39"/>
      <c r="J30" s="39"/>
      <c r="K30" s="39"/>
      <c r="L30" s="39"/>
    </row>
    <row r="32" spans="1:12" ht="27" customHeight="1">
      <c r="A32" s="39" t="s">
        <v>37</v>
      </c>
      <c r="B32" s="39"/>
      <c r="C32" s="39"/>
      <c r="D32" s="39"/>
      <c r="E32" s="39"/>
      <c r="F32" s="39"/>
      <c r="G32" s="39"/>
      <c r="H32" s="39"/>
      <c r="I32" s="39"/>
      <c r="J32" s="39"/>
      <c r="K32" s="39"/>
      <c r="L32" s="39"/>
    </row>
    <row r="33" spans="1:12" ht="26.25" customHeight="1">
      <c r="A33" s="39" t="s">
        <v>38</v>
      </c>
      <c r="B33" s="39"/>
      <c r="C33" s="39"/>
      <c r="D33" s="39"/>
      <c r="E33" s="39"/>
      <c r="F33" s="39"/>
      <c r="G33" s="39"/>
      <c r="H33" s="39"/>
      <c r="I33" s="39"/>
      <c r="J33" s="39"/>
      <c r="K33" s="39"/>
      <c r="L33" s="39"/>
    </row>
    <row r="35" spans="1:12" ht="52.5" customHeight="1">
      <c r="A35" s="39" t="s">
        <v>40</v>
      </c>
      <c r="B35" s="39"/>
      <c r="C35" s="39"/>
      <c r="D35" s="39"/>
      <c r="E35" s="39"/>
      <c r="F35" s="39"/>
      <c r="G35" s="39"/>
      <c r="H35" s="39"/>
      <c r="I35" s="39"/>
      <c r="J35" s="39"/>
      <c r="K35" s="39"/>
      <c r="L35" s="39"/>
    </row>
    <row r="37" spans="1:12" ht="48" customHeight="1">
      <c r="A37" s="39" t="s">
        <v>39</v>
      </c>
      <c r="B37" s="39"/>
      <c r="C37" s="39"/>
      <c r="D37" s="39"/>
      <c r="E37" s="39"/>
      <c r="F37" s="39"/>
      <c r="G37" s="39"/>
      <c r="H37" s="39"/>
      <c r="I37" s="39"/>
      <c r="J37" s="39"/>
      <c r="K37" s="39"/>
      <c r="L37" s="39"/>
    </row>
  </sheetData>
  <sheetProtection password="ADAC" sheet="1" objects="1" scenarios="1" selectLockedCells="1" selectUnlockedCells="1"/>
  <mergeCells count="7">
    <mergeCell ref="A2:L2"/>
    <mergeCell ref="A15:L15"/>
    <mergeCell ref="A30:L30"/>
    <mergeCell ref="A37:L37"/>
    <mergeCell ref="A32:L32"/>
    <mergeCell ref="A33:L33"/>
    <mergeCell ref="A35:L35"/>
  </mergeCells>
  <printOptions/>
  <pageMargins left="0.75" right="0.75" top="1" bottom="1" header="0.5" footer="0.5"/>
  <pageSetup horizontalDpi="600" verticalDpi="600" orientation="landscape" r:id="rId1"/>
  <headerFooter alignWithMargins="0">
    <oddFooter>&amp;CNative Language Version Assmt. Results&amp;R  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 Department of Education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Comparisons of LEP Tested in NL with LEP tested in English and all students 06-07 - Excel file</dc:title>
  <dc:subject>National Summary Tables on Students with Limited English Proficiency</dc:subject>
  <dc:creator>Elizabeth.Judd</dc:creator>
  <cp:keywords/>
  <dc:description/>
  <cp:lastModifiedBy>Fengju Zhang</cp:lastModifiedBy>
  <cp:lastPrinted>2008-07-17T15:36:12Z</cp:lastPrinted>
  <dcterms:created xsi:type="dcterms:W3CDTF">2008-07-02T17:35:46Z</dcterms:created>
  <dcterms:modified xsi:type="dcterms:W3CDTF">2008-08-12T14:03:41Z</dcterms:modified>
  <cp:category/>
  <cp:version/>
  <cp:contentType/>
  <cp:contentStatus/>
</cp:coreProperties>
</file>