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3060" windowWidth="11730" windowHeight="4065" tabRatio="606" firstSheet="1" activeTab="1"/>
  </bookViews>
  <sheets>
    <sheet name="CellNames" sheetId="1" state="veryHidden" r:id="rId1"/>
    <sheet name="Parts 1-2" sheetId="2" r:id="rId2"/>
    <sheet name="Parts 3-4" sheetId="3" r:id="rId3"/>
    <sheet name="Sheet 1; A1-A52" sheetId="4" state="hidden" r:id="rId4"/>
  </sheets>
  <definedNames>
    <definedName name="_01">'Parts 3-4'!$C$12:$C$62</definedName>
    <definedName name="_02">'Parts 3-4'!$D$12:$D$62</definedName>
    <definedName name="_03">'Parts 3-4'!$E$12:$E$62</definedName>
    <definedName name="_04">'Parts 3-4'!$F$12:$F$62</definedName>
    <definedName name="_05">'Parts 3-4'!$G$12:$G$62</definedName>
    <definedName name="_051_01">'Parts 3-4'!$C$26</definedName>
    <definedName name="_051_02">'Parts 3-4'!$D$26</definedName>
    <definedName name="_051_03">'Parts 3-4'!$E$26</definedName>
    <definedName name="_051_04">'Parts 3-4'!$F$26</definedName>
    <definedName name="_051_05">'Parts 3-4'!$G$26</definedName>
    <definedName name="_051_06">'Parts 3-4'!$H$26</definedName>
    <definedName name="_051_07">'Parts 3-4'!$I$26</definedName>
    <definedName name="_051_08">'Parts 3-4'!$J$26</definedName>
    <definedName name="_051_09">'Parts 3-4'!$K$26</definedName>
    <definedName name="_051_10">'Parts 3-4'!$L$26</definedName>
    <definedName name="_051_11">'Parts 3-4'!$M$26</definedName>
    <definedName name="_051_12">'Parts 3-4'!$N$26</definedName>
    <definedName name="_051_13">'Parts 3-4'!$O$26</definedName>
    <definedName name="_051_14">'Parts 3-4'!$P$26</definedName>
    <definedName name="_051_15">'Parts 3-4'!$Q$26</definedName>
    <definedName name="_051_16">'Parts 3-4'!$R$26</definedName>
    <definedName name="_051_17">'Parts 3-4'!$S$26</definedName>
    <definedName name="_051_18">'Parts 3-4'!$T$26</definedName>
    <definedName name="_051PR">'Parts 3-4'!$V$26</definedName>
    <definedName name="_051US">'Parts 3-4'!$U$26</definedName>
    <definedName name="_051VI">'Parts 3-4'!$W$26</definedName>
    <definedName name="_06">'Parts 3-4'!$H$12:$H$62</definedName>
    <definedName name="_07">'Parts 3-4'!$I$12:$I$62</definedName>
    <definedName name="_08">'Parts 3-4'!$J$12:$J$62</definedName>
    <definedName name="_09">'Parts 3-4'!$K$12:$K$62</definedName>
    <definedName name="_10">'Parts 3-4'!$L$12:$L$62</definedName>
    <definedName name="_11">'Parts 3-4'!$M$12:$M$62</definedName>
    <definedName name="_110">'Parts 3-4'!$C$42:$T$42</definedName>
    <definedName name="_110_01">'Parts 3-4'!$C$42</definedName>
    <definedName name="_110_02">'Parts 3-4'!$D$42</definedName>
    <definedName name="_110_03">'Parts 3-4'!$E$42</definedName>
    <definedName name="_110_04">'Parts 3-4'!$F$42</definedName>
    <definedName name="_110_05">'Parts 3-4'!$G$42</definedName>
    <definedName name="_110_06">'Parts 3-4'!$H$42</definedName>
    <definedName name="_110_07">'Parts 3-4'!$I$42</definedName>
    <definedName name="_110_08">'Parts 3-4'!$J$42</definedName>
    <definedName name="_110_09">'Parts 3-4'!$K$42</definedName>
    <definedName name="_110_10">'Parts 3-4'!$L$42</definedName>
    <definedName name="_110_11">'Parts 3-4'!$M$42</definedName>
    <definedName name="_110_12">'Parts 3-4'!$N$42</definedName>
    <definedName name="_110_13">'Parts 3-4'!$O$42</definedName>
    <definedName name="_110_14">'Parts 3-4'!$P$42</definedName>
    <definedName name="_110_15">'Parts 3-4'!$Q$42</definedName>
    <definedName name="_110_16">'Parts 3-4'!$R$42</definedName>
    <definedName name="_110_17">'Parts 3-4'!$S$42</definedName>
    <definedName name="_110_18">'Parts 3-4'!$T$42</definedName>
    <definedName name="_110PR">'Parts 3-4'!$V$42</definedName>
    <definedName name="_110US">'Parts 3-4'!$U$42</definedName>
    <definedName name="_110VI">'Parts 3-4'!$W$42</definedName>
    <definedName name="_111">'Parts 3-4'!$C$25:$T$25</definedName>
    <definedName name="_111_01">'Parts 3-4'!$C$25</definedName>
    <definedName name="_111_02">'Parts 3-4'!$D$25</definedName>
    <definedName name="_111_03">'Parts 3-4'!$E$25</definedName>
    <definedName name="_111_04">'Parts 3-4'!$F$25</definedName>
    <definedName name="_111_05">'Parts 3-4'!$G$25</definedName>
    <definedName name="_111_06">'Parts 3-4'!$H$25</definedName>
    <definedName name="_111_07">'Parts 3-4'!$I$25</definedName>
    <definedName name="_111_08">'Parts 3-4'!$J$25</definedName>
    <definedName name="_111_09">'Parts 3-4'!$K$25</definedName>
    <definedName name="_111_10">'Parts 3-4'!$L$25</definedName>
    <definedName name="_111_11">'Parts 3-4'!$M$25</definedName>
    <definedName name="_111_12">'Parts 3-4'!$N$25</definedName>
    <definedName name="_111_13">'Parts 3-4'!$O$25</definedName>
    <definedName name="_111_14">'Parts 3-4'!$P$25</definedName>
    <definedName name="_111_15">'Parts 3-4'!$Q$25</definedName>
    <definedName name="_111_16">'Parts 3-4'!$R$25</definedName>
    <definedName name="_111_17">'Parts 3-4'!$S$25</definedName>
    <definedName name="_111_18">'Parts 3-4'!$T$25</definedName>
    <definedName name="_111PR">'Parts 3-4'!$V$25</definedName>
    <definedName name="_111US">'Parts 3-4'!$U$25</definedName>
    <definedName name="_111VI">'Parts 3-4'!$W$25</definedName>
    <definedName name="_12">'Parts 3-4'!$N$12:$N$62</definedName>
    <definedName name="_120">'Parts 3-4'!$C$22:$T$22</definedName>
    <definedName name="_120_01">'Parts 3-4'!$C$22</definedName>
    <definedName name="_120_02">'Parts 3-4'!$D$22</definedName>
    <definedName name="_120_03">'Parts 3-4'!$E$22</definedName>
    <definedName name="_120_04">'Parts 3-4'!$F$22</definedName>
    <definedName name="_120_05">'Parts 3-4'!$G$22</definedName>
    <definedName name="_120_06">'Parts 3-4'!$H$22</definedName>
    <definedName name="_120_07">'Parts 3-4'!$I$22</definedName>
    <definedName name="_120_08">'Parts 3-4'!$J$22</definedName>
    <definedName name="_120_09">'Parts 3-4'!$K$22</definedName>
    <definedName name="_120_10">'Parts 3-4'!$L$22</definedName>
    <definedName name="_120_11">'Parts 3-4'!$M$22</definedName>
    <definedName name="_120_12">'Parts 3-4'!$N$22</definedName>
    <definedName name="_120_13">'Parts 3-4'!$O$22</definedName>
    <definedName name="_120_14">'Parts 3-4'!$P$22</definedName>
    <definedName name="_120_15">'Parts 3-4'!$Q$22</definedName>
    <definedName name="_120_16">'Parts 3-4'!$R$22</definedName>
    <definedName name="_120_17">'Parts 3-4'!$S$22</definedName>
    <definedName name="_120_18">'Parts 3-4'!$T$22</definedName>
    <definedName name="_120PR">'Parts 3-4'!$V$22</definedName>
    <definedName name="_120US">'Parts 3-4'!$U$22</definedName>
    <definedName name="_120VI">'Parts 3-4'!$W$22</definedName>
    <definedName name="_121">'Parts 3-4'!$C$23:$T$23</definedName>
    <definedName name="_121_01">'Parts 3-4'!$C$23</definedName>
    <definedName name="_121_02">'Parts 3-4'!$D$23</definedName>
    <definedName name="_121_03">'Parts 3-4'!$E$23</definedName>
    <definedName name="_121_04">'Parts 3-4'!$F$23</definedName>
    <definedName name="_121_05">'Parts 3-4'!$G$23</definedName>
    <definedName name="_121_06">'Parts 3-4'!$H$23</definedName>
    <definedName name="_121_07">'Parts 3-4'!$I$23</definedName>
    <definedName name="_121_08">'Parts 3-4'!$J$23</definedName>
    <definedName name="_121_09">'Parts 3-4'!$K$23</definedName>
    <definedName name="_121_10">'Parts 3-4'!$L$23</definedName>
    <definedName name="_121_11">'Parts 3-4'!$M$23</definedName>
    <definedName name="_121_12">'Parts 3-4'!$N$23</definedName>
    <definedName name="_121_13">'Parts 3-4'!$O$23</definedName>
    <definedName name="_121_14">'Parts 3-4'!$P$23</definedName>
    <definedName name="_121_15">'Parts 3-4'!$Q$23</definedName>
    <definedName name="_121_16">'Parts 3-4'!$R$23</definedName>
    <definedName name="_121_17">'Parts 3-4'!$S$23</definedName>
    <definedName name="_121_18">'Parts 3-4'!$T$23</definedName>
    <definedName name="_121PR">'Parts 3-4'!$V$23</definedName>
    <definedName name="_121US">'Parts 3-4'!$U$23</definedName>
    <definedName name="_121VI">'Parts 3-4'!$W$23</definedName>
    <definedName name="_122">'Parts 3-4'!$C$18:$T$18</definedName>
    <definedName name="_122_01">'Parts 3-4'!$C$18</definedName>
    <definedName name="_122_02">'Parts 3-4'!$D$18</definedName>
    <definedName name="_122_03">'Parts 3-4'!$E$18</definedName>
    <definedName name="_122_04">'Parts 3-4'!$F$18</definedName>
    <definedName name="_122_05">'Parts 3-4'!$G$18</definedName>
    <definedName name="_122_06">'Parts 3-4'!$H$18</definedName>
    <definedName name="_122_07">'Parts 3-4'!$I$18</definedName>
    <definedName name="_122_08">'Parts 3-4'!$J$18</definedName>
    <definedName name="_122_09">'Parts 3-4'!$K$18</definedName>
    <definedName name="_122_10">'Parts 3-4'!$L$18</definedName>
    <definedName name="_122_11">'Parts 3-4'!$M$18</definedName>
    <definedName name="_122_12">'Parts 3-4'!$N$18</definedName>
    <definedName name="_122_13">'Parts 3-4'!$O$18</definedName>
    <definedName name="_122_14">'Parts 3-4'!$P$18</definedName>
    <definedName name="_122_15">'Parts 3-4'!$Q$18</definedName>
    <definedName name="_122_16">'Parts 3-4'!$R$18</definedName>
    <definedName name="_122_17">'Parts 3-4'!$S$18</definedName>
    <definedName name="_122_18">'Parts 3-4'!$T$18</definedName>
    <definedName name="_122PR">'Parts 3-4'!$V$18</definedName>
    <definedName name="_122US">'Parts 3-4'!$U$18</definedName>
    <definedName name="_122VI">'Parts 3-4'!$W$18</definedName>
    <definedName name="_123">'Parts 3-4'!$C$19:$T$19</definedName>
    <definedName name="_123_01">'Parts 3-4'!$C$19</definedName>
    <definedName name="_123_02">'Parts 3-4'!$D$19</definedName>
    <definedName name="_123_03">'Parts 3-4'!$E$19</definedName>
    <definedName name="_123_04">'Parts 3-4'!$F$19</definedName>
    <definedName name="_123_05">'Parts 3-4'!$G$19</definedName>
    <definedName name="_123_06">'Parts 3-4'!$H$19</definedName>
    <definedName name="_123_07">'Parts 3-4'!$I$19</definedName>
    <definedName name="_123_08">'Parts 3-4'!$J$19</definedName>
    <definedName name="_123_09">'Parts 3-4'!$K$19</definedName>
    <definedName name="_123_10">'Parts 3-4'!$L$19</definedName>
    <definedName name="_123_11">'Parts 3-4'!$M$19</definedName>
    <definedName name="_123_12">'Parts 3-4'!$N$19</definedName>
    <definedName name="_123_13">'Parts 3-4'!$O$19</definedName>
    <definedName name="_123_14">'Parts 3-4'!$P$19</definedName>
    <definedName name="_123_15">'Parts 3-4'!$Q$19</definedName>
    <definedName name="_123_16">'Parts 3-4'!$R$19</definedName>
    <definedName name="_123_17">'Parts 3-4'!$S$19</definedName>
    <definedName name="_123_18">'Parts 3-4'!$T$19</definedName>
    <definedName name="_123PR">'Parts 3-4'!$V$19</definedName>
    <definedName name="_123US">'Parts 3-4'!$U$19</definedName>
    <definedName name="_123VI">'Parts 3-4'!$W$19</definedName>
    <definedName name="_124">'Parts 3-4'!$C$12:$T$12</definedName>
    <definedName name="_124_01">'Parts 3-4'!$C$12</definedName>
    <definedName name="_124_02">'Parts 3-4'!$D$12</definedName>
    <definedName name="_124_03">'Parts 3-4'!$E$12</definedName>
    <definedName name="_124_04">'Parts 3-4'!$F$12</definedName>
    <definedName name="_124_05">'Parts 3-4'!$G$12</definedName>
    <definedName name="_124_06">'Parts 3-4'!$H$12</definedName>
    <definedName name="_124_07">'Parts 3-4'!$I$12</definedName>
    <definedName name="_124_08">'Parts 3-4'!$J$12</definedName>
    <definedName name="_124_09">'Parts 3-4'!$K$12</definedName>
    <definedName name="_124_10">'Parts 3-4'!$L$12</definedName>
    <definedName name="_124_11">'Parts 3-4'!$M$12</definedName>
    <definedName name="_124_12">'Parts 3-4'!$N$12</definedName>
    <definedName name="_124_13">'Parts 3-4'!$O$12</definedName>
    <definedName name="_124_14">'Parts 3-4'!$P$12</definedName>
    <definedName name="_124_15">'Parts 3-4'!$Q$12</definedName>
    <definedName name="_124_16">'Parts 3-4'!$R$12</definedName>
    <definedName name="_124_17">'Parts 3-4'!$S$12</definedName>
    <definedName name="_124_18">'Parts 3-4'!$T$12</definedName>
    <definedName name="_124PR">'Parts 3-4'!$V$12</definedName>
    <definedName name="_124US">'Parts 3-4'!$U$12</definedName>
    <definedName name="_124VI">'Parts 3-4'!$W$12</definedName>
    <definedName name="_125">'Parts 3-4'!$C$13:$T$13</definedName>
    <definedName name="_125_01">'Parts 3-4'!$C$13</definedName>
    <definedName name="_125_02">'Parts 3-4'!$D$13</definedName>
    <definedName name="_125_03">'Parts 3-4'!$E$13</definedName>
    <definedName name="_125_04">'Parts 3-4'!$F$13</definedName>
    <definedName name="_125_05">'Parts 3-4'!$G$13</definedName>
    <definedName name="_125_06">'Parts 3-4'!$H$13</definedName>
    <definedName name="_125_07">'Parts 3-4'!$I$13</definedName>
    <definedName name="_125_08">'Parts 3-4'!$J$13</definedName>
    <definedName name="_125_09">'Parts 3-4'!$K$13</definedName>
    <definedName name="_125_10">'Parts 3-4'!$L$13</definedName>
    <definedName name="_125_11">'Parts 3-4'!$M$13</definedName>
    <definedName name="_125_12">'Parts 3-4'!$N$13</definedName>
    <definedName name="_125_13">'Parts 3-4'!$O$13</definedName>
    <definedName name="_125_14">'Parts 3-4'!$P$13</definedName>
    <definedName name="_125_15">'Parts 3-4'!$Q$13</definedName>
    <definedName name="_125_16">'Parts 3-4'!$R$13</definedName>
    <definedName name="_125_17">'Parts 3-4'!$S$13</definedName>
    <definedName name="_125_18">'Parts 3-4'!$T$13</definedName>
    <definedName name="_125PR">'Parts 3-4'!$V$13</definedName>
    <definedName name="_125US">'Parts 3-4'!$U$13</definedName>
    <definedName name="_125VI">'Parts 3-4'!$W$13</definedName>
    <definedName name="_126">'Parts 3-4'!$C$14:$T$14</definedName>
    <definedName name="_126_01">'Parts 3-4'!$C$14</definedName>
    <definedName name="_126_02">'Parts 3-4'!$D$14</definedName>
    <definedName name="_126_03">'Parts 3-4'!$E$14</definedName>
    <definedName name="_126_04">'Parts 3-4'!$F$14</definedName>
    <definedName name="_126_05">'Parts 3-4'!$G$14</definedName>
    <definedName name="_126_06">'Parts 3-4'!$H$14</definedName>
    <definedName name="_126_07">'Parts 3-4'!$I$14</definedName>
    <definedName name="_126_08">'Parts 3-4'!$J$14</definedName>
    <definedName name="_126_09">'Parts 3-4'!$K$14</definedName>
    <definedName name="_126_10">'Parts 3-4'!$L$14</definedName>
    <definedName name="_126_11">'Parts 3-4'!$M$14</definedName>
    <definedName name="_126_12">'Parts 3-4'!$N$14</definedName>
    <definedName name="_126_13">'Parts 3-4'!$O$14</definedName>
    <definedName name="_126_14">'Parts 3-4'!$P$14</definedName>
    <definedName name="_126_15">'Parts 3-4'!$Q$14</definedName>
    <definedName name="_126_16">'Parts 3-4'!$R$14</definedName>
    <definedName name="_126_17">'Parts 3-4'!$S$14</definedName>
    <definedName name="_126_18">'Parts 3-4'!$T$14</definedName>
    <definedName name="_126PR">'Parts 3-4'!$V$14</definedName>
    <definedName name="_126US">'Parts 3-4'!$U$14</definedName>
    <definedName name="_126VI">'Parts 3-4'!$W$14</definedName>
    <definedName name="_128">'Parts 3-4'!$C$15:$T$15</definedName>
    <definedName name="_128_01">'Parts 3-4'!$C$15</definedName>
    <definedName name="_128_02">'Parts 3-4'!$D$15</definedName>
    <definedName name="_128_03">'Parts 3-4'!$E$15</definedName>
    <definedName name="_128_04">'Parts 3-4'!$F$15</definedName>
    <definedName name="_128_05">'Parts 3-4'!$G$15</definedName>
    <definedName name="_128_06">'Parts 3-4'!$H$15</definedName>
    <definedName name="_128_07">'Parts 3-4'!$I$15</definedName>
    <definedName name="_128_08">'Parts 3-4'!$J$15</definedName>
    <definedName name="_128_09">'Parts 3-4'!$K$15</definedName>
    <definedName name="_128_10">'Parts 3-4'!$L$15</definedName>
    <definedName name="_128_11">'Parts 3-4'!$M$15</definedName>
    <definedName name="_128_12">'Parts 3-4'!$N$15</definedName>
    <definedName name="_128_13">'Parts 3-4'!$O$15</definedName>
    <definedName name="_128_14">'Parts 3-4'!$P$15</definedName>
    <definedName name="_128_15">'Parts 3-4'!$Q$15</definedName>
    <definedName name="_128_16">'Parts 3-4'!$R$15</definedName>
    <definedName name="_128_17">'Parts 3-4'!$S$15</definedName>
    <definedName name="_128_18">'Parts 3-4'!$T$15</definedName>
    <definedName name="_128PR">'Parts 3-4'!$V$15</definedName>
    <definedName name="_128US">'Parts 3-4'!$U$15</definedName>
    <definedName name="_128VI">'Parts 3-4'!$W$15</definedName>
    <definedName name="_13">'Parts 3-4'!$O$12:$O$62</definedName>
    <definedName name="_130">'Parts 3-4'!$C$16:$T$16</definedName>
    <definedName name="_130_01">'Parts 3-4'!$C$16</definedName>
    <definedName name="_130_02">'Parts 3-4'!$D$16</definedName>
    <definedName name="_130_03">'Parts 3-4'!$E$16</definedName>
    <definedName name="_130_04">'Parts 3-4'!$F$16</definedName>
    <definedName name="_130_05">'Parts 3-4'!$G$16</definedName>
    <definedName name="_130_06">'Parts 3-4'!$H$16</definedName>
    <definedName name="_130_07">'Parts 3-4'!$I$16</definedName>
    <definedName name="_130_08">'Parts 3-4'!$J$16</definedName>
    <definedName name="_130_09">'Parts 3-4'!$K$16</definedName>
    <definedName name="_130_10">'Parts 3-4'!$L$16</definedName>
    <definedName name="_130_11">'Parts 3-4'!$M$16</definedName>
    <definedName name="_130_12">'Parts 3-4'!$N$16</definedName>
    <definedName name="_130_13">'Parts 3-4'!$O$16</definedName>
    <definedName name="_130_14">'Parts 3-4'!$P$16</definedName>
    <definedName name="_130_15">'Parts 3-4'!$Q$16</definedName>
    <definedName name="_130_16">'Parts 3-4'!$R$16</definedName>
    <definedName name="_130_17">'Parts 3-4'!$S$16</definedName>
    <definedName name="_130_18">'Parts 3-4'!$T$16</definedName>
    <definedName name="_130PR">'Parts 3-4'!$V$16</definedName>
    <definedName name="_130US">'Parts 3-4'!$U$16</definedName>
    <definedName name="_130VI">'Parts 3-4'!$W$16</definedName>
    <definedName name="_138">'Parts 3-4'!$C$24:$T$24</definedName>
    <definedName name="_138_01">'Parts 3-4'!$C$24</definedName>
    <definedName name="_138_02">'Parts 3-4'!$D$24</definedName>
    <definedName name="_138_03">'Parts 3-4'!$E$24</definedName>
    <definedName name="_138_04">'Parts 3-4'!$F$24</definedName>
    <definedName name="_138_05">'Parts 3-4'!$G$24</definedName>
    <definedName name="_138_06">'Parts 3-4'!$H$24</definedName>
    <definedName name="_138_07">'Parts 3-4'!$I$24</definedName>
    <definedName name="_138_08">'Parts 3-4'!$J$24</definedName>
    <definedName name="_138_09">'Parts 3-4'!$K$24</definedName>
    <definedName name="_138_10">'Parts 3-4'!$L$24</definedName>
    <definedName name="_138_11">'Parts 3-4'!$M$24</definedName>
    <definedName name="_138_12">'Parts 3-4'!$N$24</definedName>
    <definedName name="_138_13">'Parts 3-4'!$O$24</definedName>
    <definedName name="_138_14">'Parts 3-4'!$P$24</definedName>
    <definedName name="_138_15">'Parts 3-4'!$Q$24</definedName>
    <definedName name="_138_16">'Parts 3-4'!$R$24</definedName>
    <definedName name="_138_17">'Parts 3-4'!$S$24</definedName>
    <definedName name="_138_18">'Parts 3-4'!$T$24</definedName>
    <definedName name="_138PR">'Parts 3-4'!$V$24</definedName>
    <definedName name="_138US">'Parts 3-4'!$U$24</definedName>
    <definedName name="_138VI">'Parts 3-4'!$W$24</definedName>
    <definedName name="_139">'Parts 3-4'!$C$20:$T$20</definedName>
    <definedName name="_139_01">'Parts 3-4'!$C$20</definedName>
    <definedName name="_139_02">'Parts 3-4'!$D$20</definedName>
    <definedName name="_139_03">'Parts 3-4'!$E$20</definedName>
    <definedName name="_139_04">'Parts 3-4'!$F$20</definedName>
    <definedName name="_139_05">'Parts 3-4'!$G$20</definedName>
    <definedName name="_139_06">'Parts 3-4'!$H$20</definedName>
    <definedName name="_139_07">'Parts 3-4'!$I$20</definedName>
    <definedName name="_139_08">'Parts 3-4'!$J$20</definedName>
    <definedName name="_139_09">'Parts 3-4'!$K$20</definedName>
    <definedName name="_139_10">'Parts 3-4'!$L$20</definedName>
    <definedName name="_139_11">'Parts 3-4'!$M$20</definedName>
    <definedName name="_139_12">'Parts 3-4'!$N$20</definedName>
    <definedName name="_139_13">'Parts 3-4'!$O$20</definedName>
    <definedName name="_139_14">'Parts 3-4'!$P$20</definedName>
    <definedName name="_139_15">'Parts 3-4'!$Q$20</definedName>
    <definedName name="_139_16">'Parts 3-4'!$R$20</definedName>
    <definedName name="_139_17">'Parts 3-4'!$S$20</definedName>
    <definedName name="_139_18">'Parts 3-4'!$T$20</definedName>
    <definedName name="_139PR">'Parts 3-4'!$V$20</definedName>
    <definedName name="_139US">'Parts 3-4'!$U$20</definedName>
    <definedName name="_139VI">'Parts 3-4'!$W$20</definedName>
    <definedName name="_14">'Parts 3-4'!$P$12:$P$62</definedName>
    <definedName name="_141">'Parts 3-4'!$C$50:$T$50</definedName>
    <definedName name="_141_01">'Parts 3-4'!$C$50</definedName>
    <definedName name="_141_02">'Parts 3-4'!$D$50</definedName>
    <definedName name="_141_03">'Parts 3-4'!$E$50</definedName>
    <definedName name="_141_04">'Parts 3-4'!$F$50</definedName>
    <definedName name="_141_05">'Parts 3-4'!$G$50</definedName>
    <definedName name="_141_06">'Parts 3-4'!$H$50</definedName>
    <definedName name="_141_07">'Parts 3-4'!$I$50</definedName>
    <definedName name="_141_08">'Parts 3-4'!$J$50</definedName>
    <definedName name="_141_09">'Parts 3-4'!$K$50</definedName>
    <definedName name="_141_10">'Parts 3-4'!$L$50</definedName>
    <definedName name="_141_11">'Parts 3-4'!$M$50</definedName>
    <definedName name="_141_12">'Parts 3-4'!$N$50</definedName>
    <definedName name="_141_13">'Parts 3-4'!$O$50</definedName>
    <definedName name="_141_14">'Parts 3-4'!$P$50</definedName>
    <definedName name="_141_15">'Parts 3-4'!$Q$50</definedName>
    <definedName name="_141_16">'Parts 3-4'!$R$50</definedName>
    <definedName name="_141_17">'Parts 3-4'!$S$50</definedName>
    <definedName name="_141_18">'Parts 3-4'!$T$50</definedName>
    <definedName name="_141PR">'Parts 3-4'!$V$50</definedName>
    <definedName name="_141US">'Parts 3-4'!$U$50</definedName>
    <definedName name="_141VI">'Parts 3-4'!$W$50</definedName>
    <definedName name="_142">'Parts 3-4'!$C$55:$T$55</definedName>
    <definedName name="_142_01">'Parts 3-4'!$C$55</definedName>
    <definedName name="_142_02">'Parts 3-4'!$D$55</definedName>
    <definedName name="_142_03">'Parts 3-4'!$E$55</definedName>
    <definedName name="_142_04">'Parts 3-4'!$F$55</definedName>
    <definedName name="_142_05">'Parts 3-4'!$G$55</definedName>
    <definedName name="_142_06">'Parts 3-4'!$H$55</definedName>
    <definedName name="_142_07">'Parts 3-4'!$I$55</definedName>
    <definedName name="_142_08">'Parts 3-4'!$J$55</definedName>
    <definedName name="_142_09">'Parts 3-4'!$K$55</definedName>
    <definedName name="_142_10">'Parts 3-4'!$L$55</definedName>
    <definedName name="_142_11">'Parts 3-4'!$M$55</definedName>
    <definedName name="_142_12">'Parts 3-4'!$N$55</definedName>
    <definedName name="_142_13">'Parts 3-4'!$O$55</definedName>
    <definedName name="_142_14">'Parts 3-4'!$P$55</definedName>
    <definedName name="_142_15">'Parts 3-4'!$Q$55</definedName>
    <definedName name="_142_16">'Parts 3-4'!$R$55</definedName>
    <definedName name="_142_17">'Parts 3-4'!$S$55</definedName>
    <definedName name="_142_18">'Parts 3-4'!$T$55</definedName>
    <definedName name="_142PR">'Parts 3-4'!$V$55</definedName>
    <definedName name="_142US">'Parts 3-4'!$U$55</definedName>
    <definedName name="_142VI">'Parts 3-4'!$W$55</definedName>
    <definedName name="_144">'Parts 3-4'!$C$56:$T$56</definedName>
    <definedName name="_144_01">'Parts 3-4'!$C$56</definedName>
    <definedName name="_144_02">'Parts 3-4'!$D$56</definedName>
    <definedName name="_144_03">'Parts 3-4'!$E$56</definedName>
    <definedName name="_144_04">'Parts 3-4'!$F$56</definedName>
    <definedName name="_144_05">'Parts 3-4'!$G$56</definedName>
    <definedName name="_144_06">'Parts 3-4'!$H$56</definedName>
    <definedName name="_144_07">'Parts 3-4'!$I$56</definedName>
    <definedName name="_144_08">'Parts 3-4'!$J$56</definedName>
    <definedName name="_144_09">'Parts 3-4'!$K$56</definedName>
    <definedName name="_144_10">'Parts 3-4'!$L$56</definedName>
    <definedName name="_144_11">'Parts 3-4'!$M$56</definedName>
    <definedName name="_144_12">'Parts 3-4'!$N$56</definedName>
    <definedName name="_144_13">'Parts 3-4'!$O$56</definedName>
    <definedName name="_144_14">'Parts 3-4'!$P$56</definedName>
    <definedName name="_144_15">'Parts 3-4'!$Q$56</definedName>
    <definedName name="_144_16">'Parts 3-4'!$R$56</definedName>
    <definedName name="_144_17">'Parts 3-4'!$S$56</definedName>
    <definedName name="_144_18">'Parts 3-4'!$T$56</definedName>
    <definedName name="_144PR">'Parts 3-4'!$V$56</definedName>
    <definedName name="_144US">'Parts 3-4'!$U$56</definedName>
    <definedName name="_144VI">'Parts 3-4'!$W$56</definedName>
    <definedName name="_15">'Parts 3-4'!$Q$12:$Q$62</definedName>
    <definedName name="_16">'Parts 3-4'!$R$12:$R$62</definedName>
    <definedName name="_17">'Parts 3-4'!$S$12:$S$62</definedName>
    <definedName name="_18">'Parts 3-4'!$T$12:$T$62</definedName>
    <definedName name="_203">'Parts 3-4'!$C$51:$T$51</definedName>
    <definedName name="_203_01">'Parts 3-4'!$C$51</definedName>
    <definedName name="_203_02">'Parts 3-4'!$D$51</definedName>
    <definedName name="_203_03">'Parts 3-4'!$E$51</definedName>
    <definedName name="_203_04">'Parts 3-4'!$F$51</definedName>
    <definedName name="_203_05">'Parts 3-4'!$G$51</definedName>
    <definedName name="_203_06">'Parts 3-4'!$H$51</definedName>
    <definedName name="_203_07">'Parts 3-4'!$I$51</definedName>
    <definedName name="_203_08">'Parts 3-4'!$J$51</definedName>
    <definedName name="_203_09">'Parts 3-4'!$K$51</definedName>
    <definedName name="_203_10">'Parts 3-4'!$L$51</definedName>
    <definedName name="_203_11">'Parts 3-4'!$M$51</definedName>
    <definedName name="_203_12">'Parts 3-4'!$N$51</definedName>
    <definedName name="_203_13">'Parts 3-4'!$O$51</definedName>
    <definedName name="_203_14">'Parts 3-4'!$P$51</definedName>
    <definedName name="_203_15">'Parts 3-4'!$Q$51</definedName>
    <definedName name="_203_16">'Parts 3-4'!$R$51</definedName>
    <definedName name="_203_17">'Parts 3-4'!$S$51</definedName>
    <definedName name="_203_18">'Parts 3-4'!$T$51</definedName>
    <definedName name="_203PR">'Parts 3-4'!$V$51</definedName>
    <definedName name="_203US">'Parts 3-4'!$U$51</definedName>
    <definedName name="_203VI">'Parts 3-4'!$W$51</definedName>
    <definedName name="_205">'Parts 3-4'!$C$52:$T$52</definedName>
    <definedName name="_205_01">'Parts 3-4'!$C$52</definedName>
    <definedName name="_205_02">'Parts 3-4'!$D$52</definedName>
    <definedName name="_205_03">'Parts 3-4'!$E$52</definedName>
    <definedName name="_205_04">'Parts 3-4'!$F$52</definedName>
    <definedName name="_205_05">'Parts 3-4'!$G$52</definedName>
    <definedName name="_205_06">'Parts 3-4'!$H$52</definedName>
    <definedName name="_205_07">'Parts 3-4'!$I$52</definedName>
    <definedName name="_205_08">'Parts 3-4'!$J$52</definedName>
    <definedName name="_205_09">'Parts 3-4'!$K$52</definedName>
    <definedName name="_205_10">'Parts 3-4'!$L$52</definedName>
    <definedName name="_205_11">'Parts 3-4'!$M$52</definedName>
    <definedName name="_205_12">'Parts 3-4'!$N$52</definedName>
    <definedName name="_205_13">'Parts 3-4'!$O$52</definedName>
    <definedName name="_205_14">'Parts 3-4'!$P$52</definedName>
    <definedName name="_205_15">'Parts 3-4'!$Q$52</definedName>
    <definedName name="_205_16">'Parts 3-4'!$R$52</definedName>
    <definedName name="_205_17">'Parts 3-4'!$S$52</definedName>
    <definedName name="_205_18">'Parts 3-4'!$T$52</definedName>
    <definedName name="_205PR">'Parts 3-4'!$V$52</definedName>
    <definedName name="_205US">'Parts 3-4'!$U$52</definedName>
    <definedName name="_205VI">'Parts 3-4'!$W$52</definedName>
    <definedName name="_207">'Parts 3-4'!$C$53:$T$53</definedName>
    <definedName name="_207_01">'Parts 3-4'!$C$53</definedName>
    <definedName name="_207_02">'Parts 3-4'!$D$53</definedName>
    <definedName name="_207_03">'Parts 3-4'!$E$53</definedName>
    <definedName name="_207_04">'Parts 3-4'!$F$53</definedName>
    <definedName name="_207_05">'Parts 3-4'!$G$53</definedName>
    <definedName name="_207_06">'Parts 3-4'!$H$53</definedName>
    <definedName name="_207_07">'Parts 3-4'!$I$53</definedName>
    <definedName name="_207_08">'Parts 3-4'!$J$53</definedName>
    <definedName name="_207_09">'Parts 3-4'!$K$53</definedName>
    <definedName name="_207_10">'Parts 3-4'!$L$53</definedName>
    <definedName name="_207_11">'Parts 3-4'!$M$53</definedName>
    <definedName name="_207_12">'Parts 3-4'!$N$53</definedName>
    <definedName name="_207_13">'Parts 3-4'!$O$53</definedName>
    <definedName name="_207_14">'Parts 3-4'!$P$53</definedName>
    <definedName name="_207_15">'Parts 3-4'!$Q$53</definedName>
    <definedName name="_207_16">'Parts 3-4'!$R$53</definedName>
    <definedName name="_207_17">'Parts 3-4'!$S$53</definedName>
    <definedName name="_207_18">'Parts 3-4'!$T$53</definedName>
    <definedName name="_207PR">'Parts 3-4'!$V$53</definedName>
    <definedName name="_207US">'Parts 3-4'!$U$53</definedName>
    <definedName name="_207VI">'Parts 3-4'!$W$53</definedName>
    <definedName name="_213">'Parts 3-4'!$C$28:$T$28</definedName>
    <definedName name="_213_01">'Parts 3-4'!$C$28</definedName>
    <definedName name="_213_02">'Parts 3-4'!$D$28</definedName>
    <definedName name="_213_03">'Parts 3-4'!$E$28</definedName>
    <definedName name="_213_04">'Parts 3-4'!$F$28</definedName>
    <definedName name="_213_05">'Parts 3-4'!$G$28</definedName>
    <definedName name="_213_06">'Parts 3-4'!$H$28</definedName>
    <definedName name="_213_07">'Parts 3-4'!$I$28</definedName>
    <definedName name="_213_08">'Parts 3-4'!$J$28</definedName>
    <definedName name="_213_09">'Parts 3-4'!$K$28</definedName>
    <definedName name="_213_10">'Parts 3-4'!$L$28</definedName>
    <definedName name="_213_11">'Parts 3-4'!$M$28</definedName>
    <definedName name="_213_12">'Parts 3-4'!$N$28</definedName>
    <definedName name="_213_13">'Parts 3-4'!$O$28</definedName>
    <definedName name="_213_14">'Parts 3-4'!$P$28</definedName>
    <definedName name="_213_15">'Parts 3-4'!$Q$28</definedName>
    <definedName name="_213_16">'Parts 3-4'!$R$28</definedName>
    <definedName name="_213_17">'Parts 3-4'!$S$28</definedName>
    <definedName name="_213_18">'Parts 3-4'!$T$28</definedName>
    <definedName name="_213PR">'Parts 3-4'!$V$28</definedName>
    <definedName name="_213US">'Parts 3-4'!$U$28</definedName>
    <definedName name="_213VI">'Parts 3-4'!$W$28</definedName>
    <definedName name="_220">'Parts 3-4'!$C$40:$T$40</definedName>
    <definedName name="_220_01">'Parts 3-4'!$C$40</definedName>
    <definedName name="_220_02">'Parts 3-4'!$D$40</definedName>
    <definedName name="_220_03">'Parts 3-4'!$E$40</definedName>
    <definedName name="_220_04">'Parts 3-4'!$F$40</definedName>
    <definedName name="_220_05">'Parts 3-4'!$G$40</definedName>
    <definedName name="_220_06">'Parts 3-4'!$H$40</definedName>
    <definedName name="_220_07">'Parts 3-4'!$I$40</definedName>
    <definedName name="_220_08">'Parts 3-4'!$J$40</definedName>
    <definedName name="_220_09">'Parts 3-4'!$K$40</definedName>
    <definedName name="_220_10">'Parts 3-4'!$L$40</definedName>
    <definedName name="_220_11">'Parts 3-4'!$M$40</definedName>
    <definedName name="_220_12">'Parts 3-4'!$N$40</definedName>
    <definedName name="_220_13">'Parts 3-4'!$O$40</definedName>
    <definedName name="_220_14">'Parts 3-4'!$P$40</definedName>
    <definedName name="_220_15">'Parts 3-4'!$Q$40</definedName>
    <definedName name="_220_16">'Parts 3-4'!$R$40</definedName>
    <definedName name="_220_17">'Parts 3-4'!$S$40</definedName>
    <definedName name="_220_18">'Parts 3-4'!$T$40</definedName>
    <definedName name="_220PR">'Parts 3-4'!$V$40</definedName>
    <definedName name="_220US">'Parts 3-4'!$U$40</definedName>
    <definedName name="_220VI">'Parts 3-4'!$W$40</definedName>
    <definedName name="_231">'Parts 3-4'!$C$44:$T$44</definedName>
    <definedName name="_231_01">'Parts 3-4'!$C$44</definedName>
    <definedName name="_231_02">'Parts 3-4'!$D$44</definedName>
    <definedName name="_231_03">'Parts 3-4'!$E$44</definedName>
    <definedName name="_231_04">'Parts 3-4'!$F$44</definedName>
    <definedName name="_231_05">'Parts 3-4'!$G$44</definedName>
    <definedName name="_231_06">'Parts 3-4'!$H$44</definedName>
    <definedName name="_231_07">'Parts 3-4'!$I$44</definedName>
    <definedName name="_231_08">'Parts 3-4'!$J$44</definedName>
    <definedName name="_231_09">'Parts 3-4'!$K$44</definedName>
    <definedName name="_231_10">'Parts 3-4'!$L$44</definedName>
    <definedName name="_231_11">'Parts 3-4'!$M$44</definedName>
    <definedName name="_231_12">'Parts 3-4'!$N$44</definedName>
    <definedName name="_231_13">'Parts 3-4'!$O$44</definedName>
    <definedName name="_231_14">'Parts 3-4'!$P$44</definedName>
    <definedName name="_231_15">'Parts 3-4'!$Q$44</definedName>
    <definedName name="_231_16">'Parts 3-4'!$R$44</definedName>
    <definedName name="_231_17">'Parts 3-4'!$S$44</definedName>
    <definedName name="_231_18">'Parts 3-4'!$T$44</definedName>
    <definedName name="_231PR">'Parts 3-4'!$V$44</definedName>
    <definedName name="_231US">'Parts 3-4'!$U$44</definedName>
    <definedName name="_231VI">'Parts 3-4'!$W$44</definedName>
    <definedName name="_232">'Parts 3-4'!$C$46:$T$46</definedName>
    <definedName name="_232_01">'Parts 3-4'!$C$46</definedName>
    <definedName name="_232_02">'Parts 3-4'!$D$46</definedName>
    <definedName name="_232_03">'Parts 3-4'!$E$46</definedName>
    <definedName name="_232_04">'Parts 3-4'!$F$46</definedName>
    <definedName name="_232_05">'Parts 3-4'!$G$46</definedName>
    <definedName name="_232_06">'Parts 3-4'!$H$46</definedName>
    <definedName name="_232_07">'Parts 3-4'!$I$46</definedName>
    <definedName name="_232_08">'Parts 3-4'!$J$46</definedName>
    <definedName name="_232_09">'Parts 3-4'!$K$46</definedName>
    <definedName name="_232_10">'Parts 3-4'!$L$46</definedName>
    <definedName name="_232_11">'Parts 3-4'!$M$46</definedName>
    <definedName name="_232_12">'Parts 3-4'!$N$46</definedName>
    <definedName name="_232_13">'Parts 3-4'!$O$46</definedName>
    <definedName name="_232_14">'Parts 3-4'!$P$46</definedName>
    <definedName name="_232_15">'Parts 3-4'!$Q$46</definedName>
    <definedName name="_232_16">'Parts 3-4'!$R$46</definedName>
    <definedName name="_232_17">'Parts 3-4'!$S$46</definedName>
    <definedName name="_232_18">'Parts 3-4'!$T$46</definedName>
    <definedName name="_232PR">'Parts 3-4'!$V$46</definedName>
    <definedName name="_232US">'Parts 3-4'!$U$46</definedName>
    <definedName name="_232VI">'Parts 3-4'!$W$46</definedName>
    <definedName name="_233">'Parts 3-4'!$C$48:$T$48</definedName>
    <definedName name="_233_01">'Parts 3-4'!$C$48</definedName>
    <definedName name="_233_02">'Parts 3-4'!$D$48</definedName>
    <definedName name="_233_03">'Parts 3-4'!$E$48</definedName>
    <definedName name="_233_04">'Parts 3-4'!$F$48</definedName>
    <definedName name="_233_05">'Parts 3-4'!$G$48</definedName>
    <definedName name="_233_06">'Parts 3-4'!$H$48</definedName>
    <definedName name="_233_07">'Parts 3-4'!$I$48</definedName>
    <definedName name="_233_08">'Parts 3-4'!$J$48</definedName>
    <definedName name="_233_09">'Parts 3-4'!$K$48</definedName>
    <definedName name="_233_10">'Parts 3-4'!$L$48</definedName>
    <definedName name="_233_11">'Parts 3-4'!$M$48</definedName>
    <definedName name="_233_12">'Parts 3-4'!$N$48</definedName>
    <definedName name="_233_13">'Parts 3-4'!$O$48</definedName>
    <definedName name="_233_14">'Parts 3-4'!$P$48</definedName>
    <definedName name="_233_15">'Parts 3-4'!$Q$48</definedName>
    <definedName name="_233_16">'Parts 3-4'!$R$48</definedName>
    <definedName name="_233_17">'Parts 3-4'!$S$48</definedName>
    <definedName name="_233_18">'Parts 3-4'!$T$48</definedName>
    <definedName name="_233PR">'Parts 3-4'!$V$48</definedName>
    <definedName name="_233US">'Parts 3-4'!$U$48</definedName>
    <definedName name="_233VI">'Parts 3-4'!$W$48</definedName>
    <definedName name="_235">'Parts 3-4'!$C$47:$T$47</definedName>
    <definedName name="_235_01">'Parts 3-4'!$C$47</definedName>
    <definedName name="_235_02">'Parts 3-4'!$D$47</definedName>
    <definedName name="_235_03">'Parts 3-4'!$E$47</definedName>
    <definedName name="_235_04">'Parts 3-4'!$F$47</definedName>
    <definedName name="_235_05">'Parts 3-4'!$G$47</definedName>
    <definedName name="_235_06">'Parts 3-4'!$H$47</definedName>
    <definedName name="_235_07">'Parts 3-4'!$I$47</definedName>
    <definedName name="_235_08">'Parts 3-4'!$J$47</definedName>
    <definedName name="_235_09">'Parts 3-4'!$K$47</definedName>
    <definedName name="_235_10">'Parts 3-4'!$L$47</definedName>
    <definedName name="_235_11">'Parts 3-4'!$M$47</definedName>
    <definedName name="_235_12">'Parts 3-4'!$N$47</definedName>
    <definedName name="_235_13">'Parts 3-4'!$O$47</definedName>
    <definedName name="_235_14">'Parts 3-4'!$P$47</definedName>
    <definedName name="_235_15">'Parts 3-4'!$Q$47</definedName>
    <definedName name="_235_16">'Parts 3-4'!$R$47</definedName>
    <definedName name="_235_17">'Parts 3-4'!$S$47</definedName>
    <definedName name="_235_18">'Parts 3-4'!$T$47</definedName>
    <definedName name="_235PR">'Parts 3-4'!$V$47</definedName>
    <definedName name="_235US">'Parts 3-4'!$U$47</definedName>
    <definedName name="_235VI">'Parts 3-4'!$W$47</definedName>
    <definedName name="_311">'Parts 3-4'!$C$27:$T$27</definedName>
    <definedName name="_311_01">'Parts 3-4'!$C$27</definedName>
    <definedName name="_311_02">'Parts 3-4'!$D$27</definedName>
    <definedName name="_311_03">'Parts 3-4'!$E$27</definedName>
    <definedName name="_311_04">'Parts 3-4'!$F$27</definedName>
    <definedName name="_311_05">'Parts 3-4'!$G$27</definedName>
    <definedName name="_311_06">'Parts 3-4'!$H$27</definedName>
    <definedName name="_311_07">'Parts 3-4'!$I$27</definedName>
    <definedName name="_311_08">'Parts 3-4'!$J$27</definedName>
    <definedName name="_311_09">'Parts 3-4'!$K$27</definedName>
    <definedName name="_311_10">'Parts 3-4'!$L$27</definedName>
    <definedName name="_311_11">'Parts 3-4'!$M$27</definedName>
    <definedName name="_311_12">'Parts 3-4'!$N$27</definedName>
    <definedName name="_311_13">'Parts 3-4'!$O$27</definedName>
    <definedName name="_311_14">'Parts 3-4'!$P$27</definedName>
    <definedName name="_311_15">'Parts 3-4'!$Q$27</definedName>
    <definedName name="_311_16">'Parts 3-4'!$R$27</definedName>
    <definedName name="_311_17">'Parts 3-4'!$S$27</definedName>
    <definedName name="_311_18">'Parts 3-4'!$T$27</definedName>
    <definedName name="_311PR">'Parts 3-4'!$V$27</definedName>
    <definedName name="_311US">'Parts 3-4'!$U$27</definedName>
    <definedName name="_311VI">'Parts 3-4'!$W$27</definedName>
    <definedName name="_445">'Parts 3-4'!$C$57:$T$57</definedName>
    <definedName name="_445_01">'Parts 3-4'!$C$57</definedName>
    <definedName name="_445_02">'Parts 3-4'!$D$57</definedName>
    <definedName name="_445_03">'Parts 3-4'!$E$57</definedName>
    <definedName name="_445_04">'Parts 3-4'!$F$57</definedName>
    <definedName name="_445_05">'Parts 3-4'!$G$57</definedName>
    <definedName name="_445_06">'Parts 3-4'!$H$57</definedName>
    <definedName name="_445_07">'Parts 3-4'!$I$57</definedName>
    <definedName name="_445_08">'Parts 3-4'!$J$57</definedName>
    <definedName name="_445_09">'Parts 3-4'!$K$57</definedName>
    <definedName name="_445_10">'Parts 3-4'!$L$57</definedName>
    <definedName name="_445_11">'Parts 3-4'!$M$57</definedName>
    <definedName name="_445_12">'Parts 3-4'!$N$57</definedName>
    <definedName name="_445_13">'Parts 3-4'!$O$57</definedName>
    <definedName name="_445_14">'Parts 3-4'!$P$57</definedName>
    <definedName name="_445_15">'Parts 3-4'!$Q$57</definedName>
    <definedName name="_445_16">'Parts 3-4'!$R$57</definedName>
    <definedName name="_445_17">'Parts 3-4'!$S$57</definedName>
    <definedName name="_445_18">'Parts 3-4'!$T$57</definedName>
    <definedName name="_445PR">'Parts 3-4'!$V$57</definedName>
    <definedName name="_445US">'Parts 3-4'!$U$57</definedName>
    <definedName name="_445VI">'Parts 3-4'!$W$57</definedName>
    <definedName name="_465">'Parts 3-4'!$C$30:$T$30</definedName>
    <definedName name="_465_01">'Parts 3-4'!$C$30</definedName>
    <definedName name="_465_02">'Parts 3-4'!$D$30</definedName>
    <definedName name="_465_03">'Parts 3-4'!$E$30</definedName>
    <definedName name="_465_04">'Parts 3-4'!$F$30</definedName>
    <definedName name="_465_05">'Parts 3-4'!$G$30</definedName>
    <definedName name="_465_06">'Parts 3-4'!$H$30</definedName>
    <definedName name="_465_07">'Parts 3-4'!$I$30</definedName>
    <definedName name="_465_08">'Parts 3-4'!$J$30</definedName>
    <definedName name="_465_09">'Parts 3-4'!$K$30</definedName>
    <definedName name="_465_10">'Parts 3-4'!$L$30</definedName>
    <definedName name="_465_11">'Parts 3-4'!$M$30</definedName>
    <definedName name="_465_12">'Parts 3-4'!$N$30</definedName>
    <definedName name="_465_13">'Parts 3-4'!$O$30</definedName>
    <definedName name="_465_14">'Parts 3-4'!$P$30</definedName>
    <definedName name="_465_15">'Parts 3-4'!$Q$30</definedName>
    <definedName name="_465_16">'Parts 3-4'!$R$30</definedName>
    <definedName name="_465_17">'Parts 3-4'!$S$30</definedName>
    <definedName name="_465_18">'Parts 3-4'!$T$30</definedName>
    <definedName name="_465PR">'Parts 3-4'!$V$30</definedName>
    <definedName name="_465US">'Parts 3-4'!$U$30</definedName>
    <definedName name="_465VI">'Parts 3-4'!$W$30</definedName>
    <definedName name="_466">'Parts 3-4'!$C$31:$T$31</definedName>
    <definedName name="_466_01">'Parts 3-4'!$C$31</definedName>
    <definedName name="_466_02">'Parts 3-4'!$D$31</definedName>
    <definedName name="_466_03">'Parts 3-4'!$E$31</definedName>
    <definedName name="_466_04">'Parts 3-4'!$F$31</definedName>
    <definedName name="_466_05">'Parts 3-4'!$G$31</definedName>
    <definedName name="_466_06">'Parts 3-4'!$H$31</definedName>
    <definedName name="_466_07">'Parts 3-4'!$I$31</definedName>
    <definedName name="_466_08">'Parts 3-4'!$J$31</definedName>
    <definedName name="_466_09">'Parts 3-4'!$K$31</definedName>
    <definedName name="_466_10">'Parts 3-4'!$L$31</definedName>
    <definedName name="_466_11">'Parts 3-4'!$M$31</definedName>
    <definedName name="_466_12">'Parts 3-4'!$N$31</definedName>
    <definedName name="_466_13">'Parts 3-4'!$O$31</definedName>
    <definedName name="_466_14">'Parts 3-4'!$P$31</definedName>
    <definedName name="_466_15">'Parts 3-4'!$Q$31</definedName>
    <definedName name="_466_16">'Parts 3-4'!$R$31</definedName>
    <definedName name="_466_17">'Parts 3-4'!$S$31</definedName>
    <definedName name="_466_18">'Parts 3-4'!$T$31</definedName>
    <definedName name="_466D1">'Parts 3-4'!$D$66</definedName>
    <definedName name="_466D2">'Parts 3-4'!$E$66</definedName>
    <definedName name="_466D3">'Parts 3-4'!$F$66</definedName>
    <definedName name="_466D4">'Parts 3-4'!$G$66</definedName>
    <definedName name="_466D5">'Parts 3-4'!$H$66</definedName>
    <definedName name="_466DU">'Parts 3-4'!$I$66</definedName>
    <definedName name="_466PR">'Parts 3-4'!$V$31</definedName>
    <definedName name="_466US">'Parts 3-4'!$U$31</definedName>
    <definedName name="_466VI">'Parts 3-4'!$W$31</definedName>
    <definedName name="_467">'Parts 3-4'!$C$32:$T$32</definedName>
    <definedName name="_467_01">'Parts 3-4'!$C$32</definedName>
    <definedName name="_467_02">'Parts 3-4'!$D$32</definedName>
    <definedName name="_467_03">'Parts 3-4'!$E$32</definedName>
    <definedName name="_467_04">'Parts 3-4'!$F$32</definedName>
    <definedName name="_467_05">'Parts 3-4'!$G$32</definedName>
    <definedName name="_467_06">'Parts 3-4'!$H$32</definedName>
    <definedName name="_467_07">'Parts 3-4'!$I$32</definedName>
    <definedName name="_467_08">'Parts 3-4'!$J$32</definedName>
    <definedName name="_467_09">'Parts 3-4'!$K$32</definedName>
    <definedName name="_467_10">'Parts 3-4'!$L$32</definedName>
    <definedName name="_467_11">'Parts 3-4'!$M$32</definedName>
    <definedName name="_467_12">'Parts 3-4'!$N$32</definedName>
    <definedName name="_467_13">'Parts 3-4'!$O$32</definedName>
    <definedName name="_467_14">'Parts 3-4'!$P$32</definedName>
    <definedName name="_467_15">'Parts 3-4'!$Q$32</definedName>
    <definedName name="_467_16">'Parts 3-4'!$R$32</definedName>
    <definedName name="_467_17">'Parts 3-4'!$S$32</definedName>
    <definedName name="_467_18">'Parts 3-4'!$T$32</definedName>
    <definedName name="_467PR">'Parts 3-4'!$V$32</definedName>
    <definedName name="_467US">'Parts 3-4'!$U$32</definedName>
    <definedName name="_467VI">'Parts 3-4'!$W$32</definedName>
    <definedName name="_508">'Parts 3-4'!$C$37:$T$37</definedName>
    <definedName name="_508_01">'Parts 3-4'!$C$37</definedName>
    <definedName name="_508_02">'Parts 3-4'!$D$37</definedName>
    <definedName name="_508_03">'Parts 3-4'!$E$37</definedName>
    <definedName name="_508_04">'Parts 3-4'!$F$37</definedName>
    <definedName name="_508_05">'Parts 3-4'!$G$37</definedName>
    <definedName name="_508_06">'Parts 3-4'!$H$37</definedName>
    <definedName name="_508_07">'Parts 3-4'!$I$37</definedName>
    <definedName name="_508_08">'Parts 3-4'!$J$37</definedName>
    <definedName name="_508_09">'Parts 3-4'!$K$37</definedName>
    <definedName name="_508_10">'Parts 3-4'!$L$37</definedName>
    <definedName name="_508_11">'Parts 3-4'!$M$37</definedName>
    <definedName name="_508_12">'Parts 3-4'!$N$37</definedName>
    <definedName name="_508_13">'Parts 3-4'!$O$37</definedName>
    <definedName name="_508_14">'Parts 3-4'!$P$37</definedName>
    <definedName name="_508_15">'Parts 3-4'!$Q$37</definedName>
    <definedName name="_508_16">'Parts 3-4'!$R$37</definedName>
    <definedName name="_508_17">'Parts 3-4'!$S$37</definedName>
    <definedName name="_508_18">'Parts 3-4'!$T$37</definedName>
    <definedName name="_508PR">'Parts 3-4'!$V$37</definedName>
    <definedName name="_508US">'Parts 3-4'!$U$37</definedName>
    <definedName name="_508VI">'Parts 3-4'!$W$37</definedName>
    <definedName name="_509">'Parts 3-4'!$C$38:$T$38</definedName>
    <definedName name="_509_01">'Parts 3-4'!$C$38</definedName>
    <definedName name="_509_02">'Parts 3-4'!$D$38</definedName>
    <definedName name="_509_03">'Parts 3-4'!$E$38</definedName>
    <definedName name="_509_04">'Parts 3-4'!$F$38</definedName>
    <definedName name="_509_05">'Parts 3-4'!$G$38</definedName>
    <definedName name="_509_06">'Parts 3-4'!$H$38</definedName>
    <definedName name="_509_07">'Parts 3-4'!$I$38</definedName>
    <definedName name="_509_08">'Parts 3-4'!$J$38</definedName>
    <definedName name="_509_09">'Parts 3-4'!$K$38</definedName>
    <definedName name="_509_10">'Parts 3-4'!$L$38</definedName>
    <definedName name="_509_11">'Parts 3-4'!$M$38</definedName>
    <definedName name="_509_12">'Parts 3-4'!$N$38</definedName>
    <definedName name="_509_13">'Parts 3-4'!$O$38</definedName>
    <definedName name="_509_14">'Parts 3-4'!$P$38</definedName>
    <definedName name="_509_15">'Parts 3-4'!$Q$38</definedName>
    <definedName name="_509_16">'Parts 3-4'!$R$38</definedName>
    <definedName name="_509_17">'Parts 3-4'!$S$38</definedName>
    <definedName name="_509_18">'Parts 3-4'!$T$38</definedName>
    <definedName name="_509PR">'Parts 3-4'!$V$38</definedName>
    <definedName name="_509US">'Parts 3-4'!$U$38</definedName>
    <definedName name="_509VI">'Parts 3-4'!$W$38</definedName>
    <definedName name="_51">'Parts 3-4'!$C$26:$T$26</definedName>
    <definedName name="_510">'Parts 3-4'!$C$39:$T$39</definedName>
    <definedName name="_510_01">'Parts 3-4'!$C$39</definedName>
    <definedName name="_510_02">'Parts 3-4'!$D$39</definedName>
    <definedName name="_510_03">'Parts 3-4'!$E$39</definedName>
    <definedName name="_510_04">'Parts 3-4'!$F$39</definedName>
    <definedName name="_510_05">'Parts 3-4'!$G$39</definedName>
    <definedName name="_510_06">'Parts 3-4'!$H$39</definedName>
    <definedName name="_510_07">'Parts 3-4'!$I$39</definedName>
    <definedName name="_510_08">'Parts 3-4'!$J$39</definedName>
    <definedName name="_510_09">'Parts 3-4'!$K$39</definedName>
    <definedName name="_510_10">'Parts 3-4'!$L$39</definedName>
    <definedName name="_510_11">'Parts 3-4'!$M$39</definedName>
    <definedName name="_510_12">'Parts 3-4'!$N$39</definedName>
    <definedName name="_510_13">'Parts 3-4'!$O$39</definedName>
    <definedName name="_510_14">'Parts 3-4'!$P$39</definedName>
    <definedName name="_510_15">'Parts 3-4'!$Q$39</definedName>
    <definedName name="_510_16">'Parts 3-4'!$R$39</definedName>
    <definedName name="_510_17">'Parts 3-4'!$S$39</definedName>
    <definedName name="_510_18">'Parts 3-4'!$T$39</definedName>
    <definedName name="_510PR">'Parts 3-4'!$V$39</definedName>
    <definedName name="_510US">'Parts 3-4'!$U$39</definedName>
    <definedName name="_510VI">'Parts 3-4'!$W$39</definedName>
    <definedName name="_624">'Parts 3-4'!$C$45:$T$45</definedName>
    <definedName name="_624_01">'Parts 3-4'!$C$45</definedName>
    <definedName name="_624_02">'Parts 3-4'!$D$45</definedName>
    <definedName name="_624_03">'Parts 3-4'!$E$45</definedName>
    <definedName name="_624_04">'Parts 3-4'!$F$45</definedName>
    <definedName name="_624_05">'Parts 3-4'!$G$45</definedName>
    <definedName name="_624_06">'Parts 3-4'!$H$45</definedName>
    <definedName name="_624_07">'Parts 3-4'!$I$45</definedName>
    <definedName name="_624_08">'Parts 3-4'!$J$45</definedName>
    <definedName name="_624_09">'Parts 3-4'!$K$45</definedName>
    <definedName name="_624_10">'Parts 3-4'!$L$45</definedName>
    <definedName name="_624_11">'Parts 3-4'!$M$45</definedName>
    <definedName name="_624_12">'Parts 3-4'!$N$45</definedName>
    <definedName name="_624_13">'Parts 3-4'!$O$45</definedName>
    <definedName name="_624_14">'Parts 3-4'!$P$45</definedName>
    <definedName name="_624_15">'Parts 3-4'!$Q$45</definedName>
    <definedName name="_624_16">'Parts 3-4'!$R$45</definedName>
    <definedName name="_624_17">'Parts 3-4'!$S$45</definedName>
    <definedName name="_624_18">'Parts 3-4'!$T$45</definedName>
    <definedName name="_624PR">'Parts 3-4'!$V$45</definedName>
    <definedName name="_624US">'Parts 3-4'!$U$45</definedName>
    <definedName name="_624VI">'Parts 3-4'!$W$45</definedName>
    <definedName name="_631">'Parts 3-4'!$C$43:$T$43</definedName>
    <definedName name="_631_01">'Parts 3-4'!$C$43</definedName>
    <definedName name="_631_02">'Parts 3-4'!$D$43</definedName>
    <definedName name="_631_03">'Parts 3-4'!$E$43</definedName>
    <definedName name="_631_04">'Parts 3-4'!$F$43</definedName>
    <definedName name="_631_05">'Parts 3-4'!$G$43</definedName>
    <definedName name="_631_06">'Parts 3-4'!$H$43</definedName>
    <definedName name="_631_07">'Parts 3-4'!$I$43</definedName>
    <definedName name="_631_08">'Parts 3-4'!$J$43</definedName>
    <definedName name="_631_09">'Parts 3-4'!$K$43</definedName>
    <definedName name="_631_10">'Parts 3-4'!$L$43</definedName>
    <definedName name="_631_11">'Parts 3-4'!$M$43</definedName>
    <definedName name="_631_12">'Parts 3-4'!$N$43</definedName>
    <definedName name="_631_13">'Parts 3-4'!$O$43</definedName>
    <definedName name="_631_14">'Parts 3-4'!$P$43</definedName>
    <definedName name="_631_15">'Parts 3-4'!$Q$43</definedName>
    <definedName name="_631_16">'Parts 3-4'!$R$43</definedName>
    <definedName name="_631_17">'Parts 3-4'!$S$43</definedName>
    <definedName name="_631_18">'Parts 3-4'!$T$43</definedName>
    <definedName name="_631PR">'Parts 3-4'!$V$43</definedName>
    <definedName name="_631US">'Parts 3-4'!$U$43</definedName>
    <definedName name="_631VI">'Parts 3-4'!$W$43</definedName>
    <definedName name="_820">'Parts 3-4'!$C$59:$T$59</definedName>
    <definedName name="_820_01">'Parts 3-4'!$C$59</definedName>
    <definedName name="_820_02">'Parts 3-4'!$D$59</definedName>
    <definedName name="_820_03">'Parts 3-4'!$E$59</definedName>
    <definedName name="_820_04">'Parts 3-4'!$F$59</definedName>
    <definedName name="_820_05">'Parts 3-4'!$G$59</definedName>
    <definedName name="_820_06">'Parts 3-4'!$H$59</definedName>
    <definedName name="_820_07">'Parts 3-4'!$I$59</definedName>
    <definedName name="_820_08">'Parts 3-4'!$J$59</definedName>
    <definedName name="_820_09">'Parts 3-4'!$K$59</definedName>
    <definedName name="_820_10">'Parts 3-4'!$L$59</definedName>
    <definedName name="_820_11">'Parts 3-4'!$M$59</definedName>
    <definedName name="_820_12">'Parts 3-4'!$N$59</definedName>
    <definedName name="_820_13">'Parts 3-4'!$O$59</definedName>
    <definedName name="_820_14">'Parts 3-4'!$P$59</definedName>
    <definedName name="_820_15">'Parts 3-4'!$Q$59</definedName>
    <definedName name="_820_16">'Parts 3-4'!$R$59</definedName>
    <definedName name="_820_17">'Parts 3-4'!$S$59</definedName>
    <definedName name="_820_18">'Parts 3-4'!$T$59</definedName>
    <definedName name="_820PR">'Parts 3-4'!$V$59</definedName>
    <definedName name="_820US">'Parts 3-4'!$U$59</definedName>
    <definedName name="_820VI">'Parts 3-4'!$W$59</definedName>
    <definedName name="_830">'Parts 3-4'!$C$60:$T$60</definedName>
    <definedName name="_830_01">'Parts 3-4'!$C$60</definedName>
    <definedName name="_830_02">'Parts 3-4'!$D$60</definedName>
    <definedName name="_830_03">'Parts 3-4'!$E$60</definedName>
    <definedName name="_830_04">'Parts 3-4'!$F$60</definedName>
    <definedName name="_830_05">'Parts 3-4'!$G$60</definedName>
    <definedName name="_830_06">'Parts 3-4'!$H$60</definedName>
    <definedName name="_830_07">'Parts 3-4'!$I$60</definedName>
    <definedName name="_830_08">'Parts 3-4'!$J$60</definedName>
    <definedName name="_830_09">'Parts 3-4'!$K$60</definedName>
    <definedName name="_830_10">'Parts 3-4'!$L$60</definedName>
    <definedName name="_830_11">'Parts 3-4'!$M$60</definedName>
    <definedName name="_830_12">'Parts 3-4'!$N$60</definedName>
    <definedName name="_830_13">'Parts 3-4'!$O$60</definedName>
    <definedName name="_830_14">'Parts 3-4'!$P$60</definedName>
    <definedName name="_830_15">'Parts 3-4'!$Q$60</definedName>
    <definedName name="_830_16">'Parts 3-4'!$R$60</definedName>
    <definedName name="_830_17">'Parts 3-4'!$S$60</definedName>
    <definedName name="_830_18">'Parts 3-4'!$T$60</definedName>
    <definedName name="_830PR">'Parts 3-4'!$V$60</definedName>
    <definedName name="_830US">'Parts 3-4'!$U$60</definedName>
    <definedName name="_830VI">'Parts 3-4'!$W$60</definedName>
    <definedName name="_840">'Parts 3-4'!$C$61:$T$61</definedName>
    <definedName name="_840_01">'Parts 3-4'!$C$61</definedName>
    <definedName name="_840_02">'Parts 3-4'!$D$61</definedName>
    <definedName name="_840_03">'Parts 3-4'!$E$61</definedName>
    <definedName name="_840_04">'Parts 3-4'!$F$61</definedName>
    <definedName name="_840_05">'Parts 3-4'!$G$61</definedName>
    <definedName name="_840_06">'Parts 3-4'!$H$61</definedName>
    <definedName name="_840_07">'Parts 3-4'!$I$61</definedName>
    <definedName name="_840_08">'Parts 3-4'!$J$61</definedName>
    <definedName name="_840_09">'Parts 3-4'!$K$61</definedName>
    <definedName name="_840_10">'Parts 3-4'!$L$61</definedName>
    <definedName name="_840_11">'Parts 3-4'!$M$61</definedName>
    <definedName name="_840_12">'Parts 3-4'!$N$61</definedName>
    <definedName name="_840_13">'Parts 3-4'!$O$61</definedName>
    <definedName name="_840_14">'Parts 3-4'!$P$61</definedName>
    <definedName name="_840_15">'Parts 3-4'!$Q$61</definedName>
    <definedName name="_840_16">'Parts 3-4'!$R$61</definedName>
    <definedName name="_840_17">'Parts 3-4'!$S$61</definedName>
    <definedName name="_840_18">'Parts 3-4'!$T$61</definedName>
    <definedName name="_840PR">'Parts 3-4'!$V$61</definedName>
    <definedName name="_840US">'Parts 3-4'!$U$61</definedName>
    <definedName name="_840VI">'Parts 3-4'!$W$61</definedName>
    <definedName name="_850">'Parts 3-4'!$C$62:$T$62</definedName>
    <definedName name="_850_01">'Parts 3-4'!$C$62</definedName>
    <definedName name="_850_02">'Parts 3-4'!$D$62</definedName>
    <definedName name="_850_03">'Parts 3-4'!$E$62</definedName>
    <definedName name="_850_04">'Parts 3-4'!$F$62</definedName>
    <definedName name="_850_05">'Parts 3-4'!$G$62</definedName>
    <definedName name="_850_06">'Parts 3-4'!$H$62</definedName>
    <definedName name="_850_07">'Parts 3-4'!$I$62</definedName>
    <definedName name="_850_08">'Parts 3-4'!$J$62</definedName>
    <definedName name="_850_09">'Parts 3-4'!$K$62</definedName>
    <definedName name="_850_10">'Parts 3-4'!$L$62</definedName>
    <definedName name="_850_11">'Parts 3-4'!$M$62</definedName>
    <definedName name="_850_12">'Parts 3-4'!$N$62</definedName>
    <definedName name="_850_13">'Parts 3-4'!$O$62</definedName>
    <definedName name="_850_14">'Parts 3-4'!$P$62</definedName>
    <definedName name="_850_15">'Parts 3-4'!$Q$62</definedName>
    <definedName name="_850_16">'Parts 3-4'!$R$62</definedName>
    <definedName name="_850_17">'Parts 3-4'!$S$62</definedName>
    <definedName name="_850_18">'Parts 3-4'!$T$62</definedName>
    <definedName name="_850PR">'Parts 3-4'!$V$62</definedName>
    <definedName name="_850US">'Parts 3-4'!$U$62</definedName>
    <definedName name="_850VI">'Parts 3-4'!$W$62</definedName>
    <definedName name="_854">'Parts 3-4'!$C$33:$T$33</definedName>
    <definedName name="_854_01">'Parts 3-4'!$C$33</definedName>
    <definedName name="_854_02">'Parts 3-4'!$D$33</definedName>
    <definedName name="_854_03">'Parts 3-4'!$E$33</definedName>
    <definedName name="_854_04">'Parts 3-4'!$F$33</definedName>
    <definedName name="_854_05">'Parts 3-4'!$G$33</definedName>
    <definedName name="_854_06">'Parts 3-4'!$H$33</definedName>
    <definedName name="_854_07">'Parts 3-4'!$I$33</definedName>
    <definedName name="_854_08">'Parts 3-4'!$J$33</definedName>
    <definedName name="_854_09">'Parts 3-4'!$K$33</definedName>
    <definedName name="_854_10">'Parts 3-4'!$L$33</definedName>
    <definedName name="_854_11">'Parts 3-4'!$M$33</definedName>
    <definedName name="_854_12">'Parts 3-4'!$N$33</definedName>
    <definedName name="_854_13">'Parts 3-4'!$O$33</definedName>
    <definedName name="_854_14">'Parts 3-4'!$P$33</definedName>
    <definedName name="_854_15">'Parts 3-4'!$Q$33</definedName>
    <definedName name="_854_16">'Parts 3-4'!$R$33</definedName>
    <definedName name="_854_17">'Parts 3-4'!$S$33</definedName>
    <definedName name="_854_18">'Parts 3-4'!$T$33</definedName>
    <definedName name="_854PR">'Parts 3-4'!$V$33</definedName>
    <definedName name="_854US">'Parts 3-4'!$U$33</definedName>
    <definedName name="_854VI">'Parts 3-4'!$W$33</definedName>
    <definedName name="_888">'Parts 3-4'!$C$35:$T$35</definedName>
    <definedName name="_888_01">'Parts 3-4'!$C$35</definedName>
    <definedName name="_888_02">'Parts 3-4'!$D$35</definedName>
    <definedName name="_888_03">'Parts 3-4'!$E$35</definedName>
    <definedName name="_888_04">'Parts 3-4'!$F$35</definedName>
    <definedName name="_888_05">'Parts 3-4'!$G$35</definedName>
    <definedName name="_888_06">'Parts 3-4'!$H$35</definedName>
    <definedName name="_888_07">'Parts 3-4'!$I$35</definedName>
    <definedName name="_888_08">'Parts 3-4'!$J$35</definedName>
    <definedName name="_888_09">'Parts 3-4'!$K$35</definedName>
    <definedName name="_888_10">'Parts 3-4'!$L$35</definedName>
    <definedName name="_888_11">'Parts 3-4'!$M$35</definedName>
    <definedName name="_888_12">'Parts 3-4'!$N$35</definedName>
    <definedName name="_888_13">'Parts 3-4'!$O$35</definedName>
    <definedName name="_888_14">'Parts 3-4'!$P$35</definedName>
    <definedName name="_888_15">'Parts 3-4'!$Q$35</definedName>
    <definedName name="_888_16">'Parts 3-4'!$R$35</definedName>
    <definedName name="_888_17">'Parts 3-4'!$S$35</definedName>
    <definedName name="_888_18">'Parts 3-4'!$T$35</definedName>
    <definedName name="_888PR">'Parts 3-4'!$V$35</definedName>
    <definedName name="_888US">'Parts 3-4'!$U$35</definedName>
    <definedName name="_888VI">'Parts 3-4'!$W$35</definedName>
    <definedName name="_931">'Parts 3-4'!$C$34:$T$34</definedName>
    <definedName name="_931_01">'Parts 3-4'!$C$34</definedName>
    <definedName name="_931_02">'Parts 3-4'!$D$34</definedName>
    <definedName name="_931_03">'Parts 3-4'!$E$34</definedName>
    <definedName name="_931_04">'Parts 3-4'!$F$34</definedName>
    <definedName name="_931_05">'Parts 3-4'!$G$34</definedName>
    <definedName name="_931_06">'Parts 3-4'!$H$34</definedName>
    <definedName name="_931_07">'Parts 3-4'!$I$34</definedName>
    <definedName name="_931_08">'Parts 3-4'!$J$34</definedName>
    <definedName name="_931_09">'Parts 3-4'!$K$34</definedName>
    <definedName name="_931_10">'Parts 3-4'!$L$34</definedName>
    <definedName name="_931_11">'Parts 3-4'!$M$34</definedName>
    <definedName name="_931_12">'Parts 3-4'!$N$34</definedName>
    <definedName name="_931_13">'Parts 3-4'!$O$34</definedName>
    <definedName name="_931_14">'Parts 3-4'!$P$34</definedName>
    <definedName name="_931_15">'Parts 3-4'!$Q$34</definedName>
    <definedName name="_931_16">'Parts 3-4'!$R$34</definedName>
    <definedName name="_931_17">'Parts 3-4'!$S$34</definedName>
    <definedName name="_931_18">'Parts 3-4'!$T$34</definedName>
    <definedName name="_931PR">'Parts 3-4'!$V$34</definedName>
    <definedName name="_931US">'Parts 3-4'!$U$34</definedName>
    <definedName name="_931VI">'Parts 3-4'!$W$34</definedName>
    <definedName name="_STCDE_01">'Parts 3-4'!$C$10</definedName>
    <definedName name="_STCDE_02">'Parts 3-4'!$D$10</definedName>
    <definedName name="_STCDE_03">'Parts 3-4'!$E$10</definedName>
    <definedName name="_STCDE_04">'Parts 3-4'!$F$10</definedName>
    <definedName name="_STCDE_05">'Parts 3-4'!$G$10</definedName>
    <definedName name="_STCDE_06">'Parts 3-4'!$H$10</definedName>
    <definedName name="_STCDE_07">'Parts 3-4'!$I$10</definedName>
    <definedName name="_STCDE_08">'Parts 3-4'!$J$10</definedName>
    <definedName name="_STCDE_09">'Parts 3-4'!$K$10</definedName>
    <definedName name="_STCDE_10">'Parts 3-4'!$L$10</definedName>
    <definedName name="_STCDE_11">'Parts 3-4'!$M$10</definedName>
    <definedName name="_STCDE_12">'Parts 3-4'!$N$10</definedName>
    <definedName name="_STCDE_13">'Parts 3-4'!$O$10</definedName>
    <definedName name="_STCDE_14">'Parts 3-4'!$P$10</definedName>
    <definedName name="_STCDE_15">'Parts 3-4'!$Q$10</definedName>
    <definedName name="_STCDE_16">'Parts 3-4'!$R$10</definedName>
    <definedName name="_STCDE_17">'Parts 3-4'!$S$10</definedName>
    <definedName name="_STCDE_18">'Parts 3-4'!$T$10</definedName>
    <definedName name="Adln1">'Parts 1-2'!$B$25</definedName>
    <definedName name="Adln2">'Parts 1-2'!$B$27</definedName>
    <definedName name="cext">'Parts 1-2'!$R$30</definedName>
    <definedName name="city">'Parts 1-2'!$C$28</definedName>
    <definedName name="contnm">'Parts 1-2'!$G$29</definedName>
    <definedName name="DBA">'Parts 1-2'!$H$23</definedName>
    <definedName name="fax">'Parts 1-2'!$G$31</definedName>
    <definedName name="Form">'Parts 1-2'!$A$7</definedName>
    <definedName name="ID">'Parts 1-2'!$H$16</definedName>
    <definedName name="IDChngChk">'Parts 1-2'!$J$20</definedName>
    <definedName name="intnet">'Parts 1-2'!$G$32</definedName>
    <definedName name="Month">'Parts 1-2'!$K$14</definedName>
    <definedName name="Name1">'Parts 1-2'!$H$22</definedName>
    <definedName name="Notes">'Parts 1-2'!$A$35</definedName>
    <definedName name="phone">'Parts 1-2'!$G$30</definedName>
    <definedName name="_xlnm.Print_Area" localSheetId="1">'Parts 1-2'!$A$4:$Y$50</definedName>
    <definedName name="_xlnm.Print_Area" localSheetId="2">'Parts 3-4'!$A$1:$W$66</definedName>
    <definedName name="_xlnm.Print_Titles" localSheetId="2">'Parts 3-4'!$A:$B,'Parts 3-4'!$1:$5</definedName>
    <definedName name="ResubChk">'Parts 1-2'!$X$14</definedName>
    <definedName name="state">'Parts 1-2'!$L$28</definedName>
    <definedName name="StChk1">'Parts 3-4'!$C$67:$I$67</definedName>
    <definedName name="StChk2">'Parts 3-4'!$J$67:$P$67</definedName>
    <definedName name="StChk3">'Parts 3-4'!$Q$67:$T$67</definedName>
    <definedName name="STCodes">'Parts 1-2'!$AA$1:$AA$52</definedName>
    <definedName name="Version">'Parts 1-2'!$Y$6</definedName>
    <definedName name="Year">'Parts 1-2'!$O$14</definedName>
    <definedName name="zip">'Parts 1-2'!$O$28</definedName>
    <definedName name="zip4">'Parts 1-2'!$R$28</definedName>
  </definedNames>
  <calcPr fullCalcOnLoad="1"/>
</workbook>
</file>

<file path=xl/sharedStrings.xml><?xml version="1.0" encoding="utf-8"?>
<sst xmlns="http://schemas.openxmlformats.org/spreadsheetml/2006/main" count="2363" uniqueCount="2281">
  <si>
    <t>='Parts 3-4'!$K$12:$K$62</t>
  </si>
  <si>
    <t>_10</t>
  </si>
  <si>
    <t>='Parts 3-4'!$L$12:$L$62</t>
  </si>
  <si>
    <t>_11</t>
  </si>
  <si>
    <t>='Parts 3-4'!$M$12:$M$62</t>
  </si>
  <si>
    <t>_110</t>
  </si>
  <si>
    <t>='Parts 3-4'!$C$42:$T$42</t>
  </si>
  <si>
    <t>_110_01</t>
  </si>
  <si>
    <t>='Parts 3-4'!$C$42</t>
  </si>
  <si>
    <t>_110_02</t>
  </si>
  <si>
    <t>='Parts 3-4'!$D$42</t>
  </si>
  <si>
    <t>_110_03</t>
  </si>
  <si>
    <t>='Parts 3-4'!$E$42</t>
  </si>
  <si>
    <t>_110_04</t>
  </si>
  <si>
    <t>='Parts 3-4'!$F$42</t>
  </si>
  <si>
    <t>_110_05</t>
  </si>
  <si>
    <t>='Parts 3-4'!$G$42</t>
  </si>
  <si>
    <t>_110_06</t>
  </si>
  <si>
    <t>='Parts 3-4'!$H$42</t>
  </si>
  <si>
    <t>_110_07</t>
  </si>
  <si>
    <t>='Parts 3-4'!$I$42</t>
  </si>
  <si>
    <t>_110_08</t>
  </si>
  <si>
    <t>='Parts 3-4'!$J$42</t>
  </si>
  <si>
    <t>_110_09</t>
  </si>
  <si>
    <t>='Parts 3-4'!$K$42</t>
  </si>
  <si>
    <t>_110_10</t>
  </si>
  <si>
    <t>='Parts 3-4'!$L$42</t>
  </si>
  <si>
    <t>_110_11</t>
  </si>
  <si>
    <t>='Parts 3-4'!$M$42</t>
  </si>
  <si>
    <t>_110_12</t>
  </si>
  <si>
    <t>='Parts 3-4'!$N$42</t>
  </si>
  <si>
    <t>_110_13</t>
  </si>
  <si>
    <t>='Parts 3-4'!$O$42</t>
  </si>
  <si>
    <t>_110_14</t>
  </si>
  <si>
    <t>='Parts 3-4'!$P$42</t>
  </si>
  <si>
    <t>_110_15</t>
  </si>
  <si>
    <t>='Parts 3-4'!$Q$42</t>
  </si>
  <si>
    <t>_110_16</t>
  </si>
  <si>
    <t>='Parts 3-4'!$R$42</t>
  </si>
  <si>
    <t>_110_17</t>
  </si>
  <si>
    <t>='Parts 3-4'!$S$42</t>
  </si>
  <si>
    <t>_110_18</t>
  </si>
  <si>
    <t>='Parts 3-4'!$T$42</t>
  </si>
  <si>
    <t>_110PR</t>
  </si>
  <si>
    <t>='Parts 3-4'!$V$42</t>
  </si>
  <si>
    <t>_110US</t>
  </si>
  <si>
    <t>='Parts 3-4'!$U$42</t>
  </si>
  <si>
    <t>_110VI</t>
  </si>
  <si>
    <t>='Parts 3-4'!$W$42</t>
  </si>
  <si>
    <t>_111</t>
  </si>
  <si>
    <t>='Parts 3-4'!$C$25:$T$25</t>
  </si>
  <si>
    <t>_111_01</t>
  </si>
  <si>
    <t>='Parts 3-4'!$C$25</t>
  </si>
  <si>
    <t>_111_02</t>
  </si>
  <si>
    <t>='Parts 3-4'!$D$25</t>
  </si>
  <si>
    <t>_111_03</t>
  </si>
  <si>
    <t>='Parts 3-4'!$E$25</t>
  </si>
  <si>
    <t>_111_04</t>
  </si>
  <si>
    <t>='Parts 3-4'!$F$25</t>
  </si>
  <si>
    <t>_111_05</t>
  </si>
  <si>
    <t>='Parts 3-4'!$G$25</t>
  </si>
  <si>
    <t>_111_06</t>
  </si>
  <si>
    <t>='Parts 3-4'!$H$25</t>
  </si>
  <si>
    <t>_111_07</t>
  </si>
  <si>
    <t>Expiration Date: 12/31/2011</t>
  </si>
  <si>
    <t>='Parts 3-4'!$I$25</t>
  </si>
  <si>
    <t>_111_08</t>
  </si>
  <si>
    <t>='Parts 3-4'!$J$25</t>
  </si>
  <si>
    <t>_111_09</t>
  </si>
  <si>
    <t>='Parts 3-4'!$K$25</t>
  </si>
  <si>
    <t>_111_10</t>
  </si>
  <si>
    <t>='Parts 3-4'!$L$25</t>
  </si>
  <si>
    <t>_111_11</t>
  </si>
  <si>
    <t>='Parts 3-4'!$M$25</t>
  </si>
  <si>
    <t>_111_12</t>
  </si>
  <si>
    <t>='Parts 3-4'!$N$25</t>
  </si>
  <si>
    <t>_111_13</t>
  </si>
  <si>
    <t>='Parts 3-4'!$O$25</t>
  </si>
  <si>
    <t>_111_14</t>
  </si>
  <si>
    <t>='Parts 3-4'!$P$25</t>
  </si>
  <si>
    <t>_111_15</t>
  </si>
  <si>
    <t>='Parts 3-4'!$Q$25</t>
  </si>
  <si>
    <t>_111_16</t>
  </si>
  <si>
    <t>='Parts 3-4'!$R$25</t>
  </si>
  <si>
    <t>_111_17</t>
  </si>
  <si>
    <t>='Parts 3-4'!$S$25</t>
  </si>
  <si>
    <t>_111_18</t>
  </si>
  <si>
    <t>='Parts 3-4'!$T$25</t>
  </si>
  <si>
    <t>_111PR</t>
  </si>
  <si>
    <t>='Parts 3-4'!$V$25</t>
  </si>
  <si>
    <t>_111US</t>
  </si>
  <si>
    <t>='Parts 3-4'!$U$25</t>
  </si>
  <si>
    <t>_111VI</t>
  </si>
  <si>
    <t>='Parts 3-4'!$W$25</t>
  </si>
  <si>
    <t>_12</t>
  </si>
  <si>
    <t>='Parts 3-4'!$N$12:$N$62</t>
  </si>
  <si>
    <t>_120</t>
  </si>
  <si>
    <t>='Parts 3-4'!$C$22:$T$22</t>
  </si>
  <si>
    <t>_120_01</t>
  </si>
  <si>
    <t>='Parts 3-4'!$C$22</t>
  </si>
  <si>
    <t>_120_02</t>
  </si>
  <si>
    <t>='Parts 3-4'!$D$22</t>
  </si>
  <si>
    <t>_120_03</t>
  </si>
  <si>
    <t>='Parts 3-4'!$E$22</t>
  </si>
  <si>
    <t>_120_04</t>
  </si>
  <si>
    <t>='Parts 3-4'!$F$22</t>
  </si>
  <si>
    <t>_120_05</t>
  </si>
  <si>
    <t>='Parts 3-4'!$G$22</t>
  </si>
  <si>
    <t>_120_06</t>
  </si>
  <si>
    <t>='Parts 3-4'!$H$22</t>
  </si>
  <si>
    <t>_120_07</t>
  </si>
  <si>
    <t>='Parts 3-4'!$I$22</t>
  </si>
  <si>
    <t>_120_08</t>
  </si>
  <si>
    <t>='Parts 3-4'!$J$22</t>
  </si>
  <si>
    <t>_120_09</t>
  </si>
  <si>
    <t>='Parts 3-4'!$K$22</t>
  </si>
  <si>
    <t>_120_10</t>
  </si>
  <si>
    <t>='Parts 3-4'!$L$22</t>
  </si>
  <si>
    <t>_120_11</t>
  </si>
  <si>
    <t>='Parts 3-4'!$M$22</t>
  </si>
  <si>
    <t>_120_12</t>
  </si>
  <si>
    <t>='Parts 3-4'!$N$22</t>
  </si>
  <si>
    <t>_120_13</t>
  </si>
  <si>
    <t>='Parts 3-4'!$O$22</t>
  </si>
  <si>
    <t>_120_14</t>
  </si>
  <si>
    <t>='Parts 3-4'!$P$22</t>
  </si>
  <si>
    <t>_120_15</t>
  </si>
  <si>
    <t>='Parts 3-4'!$Q$22</t>
  </si>
  <si>
    <t>_120_16</t>
  </si>
  <si>
    <t>='Parts 3-4'!$R$22</t>
  </si>
  <si>
    <t>_120_17</t>
  </si>
  <si>
    <t>='Parts 3-4'!$S$22</t>
  </si>
  <si>
    <t>_120_18</t>
  </si>
  <si>
    <t>='Parts 3-4'!$T$22</t>
  </si>
  <si>
    <t>_120PR</t>
  </si>
  <si>
    <t>='Parts 3-4'!$V$22</t>
  </si>
  <si>
    <t>_120US</t>
  </si>
  <si>
    <t>='Parts 3-4'!$U$22</t>
  </si>
  <si>
    <t>_120VI</t>
  </si>
  <si>
    <t>='Parts 3-4'!$W$22</t>
  </si>
  <si>
    <t>_121</t>
  </si>
  <si>
    <t>='Parts 3-4'!$C$23:$T$23</t>
  </si>
  <si>
    <t>_121_01</t>
  </si>
  <si>
    <t>='Parts 3-4'!$C$23</t>
  </si>
  <si>
    <t>_121_02</t>
  </si>
  <si>
    <t>='Parts 3-4'!$D$23</t>
  </si>
  <si>
    <t>_121_03</t>
  </si>
  <si>
    <t>='Parts 3-4'!$E$23</t>
  </si>
  <si>
    <t>_121_04</t>
  </si>
  <si>
    <t>='Parts 3-4'!$F$23</t>
  </si>
  <si>
    <t>_121_05</t>
  </si>
  <si>
    <t>='Parts 3-4'!$G$23</t>
  </si>
  <si>
    <t>_121_06</t>
  </si>
  <si>
    <t>='Parts 3-4'!$H$23</t>
  </si>
  <si>
    <t>_121_07</t>
  </si>
  <si>
    <t>='Parts 3-4'!$I$23</t>
  </si>
  <si>
    <t>_121_08</t>
  </si>
  <si>
    <t>='Parts 3-4'!$J$23</t>
  </si>
  <si>
    <t>_121_09</t>
  </si>
  <si>
    <t>='Parts 3-4'!$K$23</t>
  </si>
  <si>
    <t>_121_10</t>
  </si>
  <si>
    <t>='Parts 3-4'!$L$23</t>
  </si>
  <si>
    <t>_121_11</t>
  </si>
  <si>
    <t>='Parts 3-4'!$M$23</t>
  </si>
  <si>
    <t>_121_12</t>
  </si>
  <si>
    <t>='Parts 3-4'!$N$23</t>
  </si>
  <si>
    <t>_121_13</t>
  </si>
  <si>
    <t>='Parts 3-4'!$O$23</t>
  </si>
  <si>
    <t>_121_14</t>
  </si>
  <si>
    <t>='Parts 3-4'!$P$23</t>
  </si>
  <si>
    <t>_121_15</t>
  </si>
  <si>
    <t>='Parts 3-4'!$Q$23</t>
  </si>
  <si>
    <t>_121_16</t>
  </si>
  <si>
    <t>='Parts 3-4'!$R$23</t>
  </si>
  <si>
    <t>_121_17</t>
  </si>
  <si>
    <t>='Parts 3-4'!$S$23</t>
  </si>
  <si>
    <t>_121_18</t>
  </si>
  <si>
    <t>='Parts 3-4'!$T$23</t>
  </si>
  <si>
    <t>_121PR</t>
  </si>
  <si>
    <t>='Parts 3-4'!$V$23</t>
  </si>
  <si>
    <t>_121US</t>
  </si>
  <si>
    <t>='Parts 3-4'!$U$23</t>
  </si>
  <si>
    <t>_121VI</t>
  </si>
  <si>
    <t>='Parts 3-4'!$W$23</t>
  </si>
  <si>
    <t>_122</t>
  </si>
  <si>
    <t>='Parts 3-4'!$C$18:$T$18</t>
  </si>
  <si>
    <t>_122_01</t>
  </si>
  <si>
    <t>='Parts 3-4'!$C$18</t>
  </si>
  <si>
    <t>_122_02</t>
  </si>
  <si>
    <t>='Parts 3-4'!$D$18</t>
  </si>
  <si>
    <t>_122_03</t>
  </si>
  <si>
    <t>='Parts 3-4'!$E$18</t>
  </si>
  <si>
    <t>_122_04</t>
  </si>
  <si>
    <t>='Parts 3-4'!$F$18</t>
  </si>
  <si>
    <t>_122_05</t>
  </si>
  <si>
    <t>='Parts 3-4'!$G$18</t>
  </si>
  <si>
    <t>_122_06</t>
  </si>
  <si>
    <t>='Parts 3-4'!$H$18</t>
  </si>
  <si>
    <t>_122_07</t>
  </si>
  <si>
    <t>='Parts 3-4'!$I$18</t>
  </si>
  <si>
    <t>_122_08</t>
  </si>
  <si>
    <t>='Parts 3-4'!$J$18</t>
  </si>
  <si>
    <t>_122_09</t>
  </si>
  <si>
    <t>='Parts 3-4'!$K$18</t>
  </si>
  <si>
    <t>_122_10</t>
  </si>
  <si>
    <t>='Parts 3-4'!$L$18</t>
  </si>
  <si>
    <t>_122_11</t>
  </si>
  <si>
    <t>='Parts 3-4'!$M$18</t>
  </si>
  <si>
    <t>_122_12</t>
  </si>
  <si>
    <t>='Parts 3-4'!$N$18</t>
  </si>
  <si>
    <t>_122_13</t>
  </si>
  <si>
    <t>='Parts 3-4'!$O$18</t>
  </si>
  <si>
    <t>_122_14</t>
  </si>
  <si>
    <t>='Parts 3-4'!$P$18</t>
  </si>
  <si>
    <t>_122_15</t>
  </si>
  <si>
    <t>='Parts 3-4'!$Q$18</t>
  </si>
  <si>
    <t>_122_16</t>
  </si>
  <si>
    <t>='Parts 3-4'!$R$18</t>
  </si>
  <si>
    <t>_122_17</t>
  </si>
  <si>
    <t>='Parts 3-4'!$S$18</t>
  </si>
  <si>
    <t>_122_18</t>
  </si>
  <si>
    <t>='Parts 3-4'!$T$18</t>
  </si>
  <si>
    <t>_122PR</t>
  </si>
  <si>
    <t>='Parts 3-4'!$V$18</t>
  </si>
  <si>
    <t>_122US</t>
  </si>
  <si>
    <t>='Parts 3-4'!$U$18</t>
  </si>
  <si>
    <t>_122VI</t>
  </si>
  <si>
    <t>='Parts 3-4'!$W$18</t>
  </si>
  <si>
    <t>_123</t>
  </si>
  <si>
    <t>='Parts 3-4'!$C$19:$T$19</t>
  </si>
  <si>
    <t>_123_01</t>
  </si>
  <si>
    <t>='Parts 3-4'!$C$19</t>
  </si>
  <si>
    <t>_123_02</t>
  </si>
  <si>
    <t>='Parts 3-4'!$D$19</t>
  </si>
  <si>
    <t>_123_03</t>
  </si>
  <si>
    <t>='Parts 3-4'!$E$19</t>
  </si>
  <si>
    <t>_123_04</t>
  </si>
  <si>
    <t>='Parts 3-4'!$F$19</t>
  </si>
  <si>
    <t>_123_05</t>
  </si>
  <si>
    <t>='Parts 3-4'!$G$19</t>
  </si>
  <si>
    <t>_123_06</t>
  </si>
  <si>
    <t>='Parts 3-4'!$H$19</t>
  </si>
  <si>
    <t>_123_07</t>
  </si>
  <si>
    <t>='Parts 3-4'!$I$19</t>
  </si>
  <si>
    <t>_123_08</t>
  </si>
  <si>
    <t>='Parts 3-4'!$J$19</t>
  </si>
  <si>
    <t>_123_09</t>
  </si>
  <si>
    <t>='Parts 3-4'!$K$19</t>
  </si>
  <si>
    <t>_123_10</t>
  </si>
  <si>
    <t>='Parts 3-4'!$L$19</t>
  </si>
  <si>
    <t>_123_11</t>
  </si>
  <si>
    <t>='Parts 3-4'!$M$19</t>
  </si>
  <si>
    <t>_123_12</t>
  </si>
  <si>
    <t>='Parts 3-4'!$N$19</t>
  </si>
  <si>
    <t>_123_13</t>
  </si>
  <si>
    <t>='Parts 3-4'!$O$19</t>
  </si>
  <si>
    <t>_123_14</t>
  </si>
  <si>
    <t>='Parts 3-4'!$P$19</t>
  </si>
  <si>
    <t>_123_15</t>
  </si>
  <si>
    <t>='Parts 3-4'!$Q$19</t>
  </si>
  <si>
    <t>_123_16</t>
  </si>
  <si>
    <t>='Parts 3-4'!$R$19</t>
  </si>
  <si>
    <t>_123_17</t>
  </si>
  <si>
    <t>='Parts 3-4'!$S$19</t>
  </si>
  <si>
    <t>_123_18</t>
  </si>
  <si>
    <t>='Parts 3-4'!$T$19</t>
  </si>
  <si>
    <t>_123PR</t>
  </si>
  <si>
    <t>='Parts 3-4'!$V$19</t>
  </si>
  <si>
    <t>_123US</t>
  </si>
  <si>
    <t>='Parts 3-4'!$U$19</t>
  </si>
  <si>
    <t>_123VI</t>
  </si>
  <si>
    <t>='Parts 3-4'!$W$19</t>
  </si>
  <si>
    <t>_124</t>
  </si>
  <si>
    <t>='Parts 3-4'!$C$12:$T$12</t>
  </si>
  <si>
    <t>_124_01</t>
  </si>
  <si>
    <t>='Parts 3-4'!$C$12</t>
  </si>
  <si>
    <t>_124_02</t>
  </si>
  <si>
    <t>='Parts 3-4'!$D$12</t>
  </si>
  <si>
    <t>_124_03</t>
  </si>
  <si>
    <t>='Parts 3-4'!$E$12</t>
  </si>
  <si>
    <t>_124_04</t>
  </si>
  <si>
    <t>='Parts 3-4'!$F$12</t>
  </si>
  <si>
    <t>_124_05</t>
  </si>
  <si>
    <t>='Parts 3-4'!$G$12</t>
  </si>
  <si>
    <t>_124_06</t>
  </si>
  <si>
    <t>='Parts 3-4'!$H$12</t>
  </si>
  <si>
    <t>_124_07</t>
  </si>
  <si>
    <t>='Parts 3-4'!$I$12</t>
  </si>
  <si>
    <t>_124_08</t>
  </si>
  <si>
    <t>='Parts 3-4'!$J$12</t>
  </si>
  <si>
    <t>_124_09</t>
  </si>
  <si>
    <t>='Parts 3-4'!$K$12</t>
  </si>
  <si>
    <t>_124_10</t>
  </si>
  <si>
    <t>='Parts 3-4'!$L$12</t>
  </si>
  <si>
    <t>_124_11</t>
  </si>
  <si>
    <t>='Parts 3-4'!$M$12</t>
  </si>
  <si>
    <t>_124_12</t>
  </si>
  <si>
    <t>='Parts 3-4'!$N$12</t>
  </si>
  <si>
    <t>_124_13</t>
  </si>
  <si>
    <t>='Parts 3-4'!$O$12</t>
  </si>
  <si>
    <t>_124_14</t>
  </si>
  <si>
    <t>='Parts 3-4'!$P$12</t>
  </si>
  <si>
    <t>_124_15</t>
  </si>
  <si>
    <t>='Parts 3-4'!$Q$12</t>
  </si>
  <si>
    <t>_124_16</t>
  </si>
  <si>
    <t>='Parts 3-4'!$R$12</t>
  </si>
  <si>
    <t>_124_17</t>
  </si>
  <si>
    <t>='Parts 3-4'!$S$12</t>
  </si>
  <si>
    <t>_124_18</t>
  </si>
  <si>
    <t>='Parts 3-4'!$T$12</t>
  </si>
  <si>
    <t>_124PR</t>
  </si>
  <si>
    <t>='Parts 3-4'!$V$12</t>
  </si>
  <si>
    <t>_124US</t>
  </si>
  <si>
    <t>='Parts 3-4'!$U$12</t>
  </si>
  <si>
    <t>_124VI</t>
  </si>
  <si>
    <t>='Parts 3-4'!$W$12</t>
  </si>
  <si>
    <t>_125</t>
  </si>
  <si>
    <t>='Parts 3-4'!$C$13:$T$13</t>
  </si>
  <si>
    <t>_125_01</t>
  </si>
  <si>
    <t>='Parts 3-4'!$C$13</t>
  </si>
  <si>
    <t>_125_02</t>
  </si>
  <si>
    <t>='Parts 3-4'!$D$13</t>
  </si>
  <si>
    <t>_125_03</t>
  </si>
  <si>
    <t>='Parts 3-4'!$E$13</t>
  </si>
  <si>
    <t>_125_04</t>
  </si>
  <si>
    <t>='Parts 3-4'!$F$13</t>
  </si>
  <si>
    <t>_125_05</t>
  </si>
  <si>
    <t>='Parts 3-4'!$G$13</t>
  </si>
  <si>
    <t>_125_06</t>
  </si>
  <si>
    <t>='Parts 3-4'!$H$13</t>
  </si>
  <si>
    <t>_125_07</t>
  </si>
  <si>
    <t>='Parts 3-4'!$I$13</t>
  </si>
  <si>
    <t>_125_08</t>
  </si>
  <si>
    <t>='Parts 3-4'!$J$13</t>
  </si>
  <si>
    <t>_125_09</t>
  </si>
  <si>
    <t>='Parts 3-4'!$K$13</t>
  </si>
  <si>
    <t>_125_10</t>
  </si>
  <si>
    <t>='Parts 3-4'!$L$13</t>
  </si>
  <si>
    <t>_125_11</t>
  </si>
  <si>
    <t>='Parts 3-4'!$M$13</t>
  </si>
  <si>
    <t>_125_12</t>
  </si>
  <si>
    <t>='Parts 3-4'!$N$13</t>
  </si>
  <si>
    <t>_125_13</t>
  </si>
  <si>
    <t>='Parts 3-4'!$O$13</t>
  </si>
  <si>
    <t>_125_14</t>
  </si>
  <si>
    <t>='Parts 3-4'!$P$13</t>
  </si>
  <si>
    <t>_125_15</t>
  </si>
  <si>
    <t>='Parts 3-4'!$Q$13</t>
  </si>
  <si>
    <t>_125_16</t>
  </si>
  <si>
    <t>='Parts 3-4'!$R$13</t>
  </si>
  <si>
    <t>_125_17</t>
  </si>
  <si>
    <t>='Parts 3-4'!$S$13</t>
  </si>
  <si>
    <t>_125_18</t>
  </si>
  <si>
    <t>='Parts 3-4'!$T$13</t>
  </si>
  <si>
    <t>_125PR</t>
  </si>
  <si>
    <t>='Parts 3-4'!$V$13</t>
  </si>
  <si>
    <t>_125US</t>
  </si>
  <si>
    <t>='Parts 3-4'!$U$13</t>
  </si>
  <si>
    <t>_125VI</t>
  </si>
  <si>
    <t>='Parts 3-4'!$W$13</t>
  </si>
  <si>
    <t>_126</t>
  </si>
  <si>
    <t>='Parts 3-4'!$C$14:$T$14</t>
  </si>
  <si>
    <t>_126_01</t>
  </si>
  <si>
    <t>='Parts 3-4'!$C$14</t>
  </si>
  <si>
    <t>_126_02</t>
  </si>
  <si>
    <t>='Parts 3-4'!$D$14</t>
  </si>
  <si>
    <t>_126_03</t>
  </si>
  <si>
    <t>='Parts 3-4'!$E$14</t>
  </si>
  <si>
    <t>_126_04</t>
  </si>
  <si>
    <t>='Parts 3-4'!$F$14</t>
  </si>
  <si>
    <t>_126_05</t>
  </si>
  <si>
    <t>='Parts 3-4'!$G$14</t>
  </si>
  <si>
    <t>_126_06</t>
  </si>
  <si>
    <t>='Parts 3-4'!$H$14</t>
  </si>
  <si>
    <t>_126_07</t>
  </si>
  <si>
    <t>='Parts 3-4'!$I$14</t>
  </si>
  <si>
    <t>_126_08</t>
  </si>
  <si>
    <t>='Parts 3-4'!$J$14</t>
  </si>
  <si>
    <t>_126_09</t>
  </si>
  <si>
    <t>='Parts 3-4'!$K$14</t>
  </si>
  <si>
    <t>_126_10</t>
  </si>
  <si>
    <t>='Parts 3-4'!$L$14</t>
  </si>
  <si>
    <t>_126_11</t>
  </si>
  <si>
    <t>='Parts 3-4'!$M$14</t>
  </si>
  <si>
    <t>_126_12</t>
  </si>
  <si>
    <t>='Parts 3-4'!$N$14</t>
  </si>
  <si>
    <t>_126_13</t>
  </si>
  <si>
    <t>='Parts 3-4'!$O$14</t>
  </si>
  <si>
    <t>_126_14</t>
  </si>
  <si>
    <t>='Parts 3-4'!$P$14</t>
  </si>
  <si>
    <t>_126_15</t>
  </si>
  <si>
    <t>='Parts 3-4'!$Q$14</t>
  </si>
  <si>
    <t>_126_16</t>
  </si>
  <si>
    <t>='Parts 3-4'!$R$14</t>
  </si>
  <si>
    <t>_126_17</t>
  </si>
  <si>
    <t>='Parts 3-4'!$S$14</t>
  </si>
  <si>
    <t>_126_18</t>
  </si>
  <si>
    <t>='Parts 3-4'!$T$14</t>
  </si>
  <si>
    <t>_126PR</t>
  </si>
  <si>
    <t>='Parts 3-4'!$V$14</t>
  </si>
  <si>
    <t>_126US</t>
  </si>
  <si>
    <t>='Parts 3-4'!$U$14</t>
  </si>
  <si>
    <t>_126VI</t>
  </si>
  <si>
    <t>='Parts 3-4'!$W$14</t>
  </si>
  <si>
    <t>_128</t>
  </si>
  <si>
    <t>='Parts 3-4'!$C$15:$T$15</t>
  </si>
  <si>
    <t>_128_01</t>
  </si>
  <si>
    <t>='Parts 3-4'!$C$15</t>
  </si>
  <si>
    <t>_128_02</t>
  </si>
  <si>
    <t>='Parts 3-4'!$D$15</t>
  </si>
  <si>
    <t>_128_03</t>
  </si>
  <si>
    <t>='Parts 3-4'!$E$15</t>
  </si>
  <si>
    <t>_128_04</t>
  </si>
  <si>
    <t>='Parts 3-4'!$F$15</t>
  </si>
  <si>
    <t>_128_05</t>
  </si>
  <si>
    <t>='Parts 3-4'!$G$15</t>
  </si>
  <si>
    <t>_128_06</t>
  </si>
  <si>
    <t>='Parts 3-4'!$H$15</t>
  </si>
  <si>
    <t>_128_07</t>
  </si>
  <si>
    <t>='Parts 3-4'!$I$15</t>
  </si>
  <si>
    <t>_128_08</t>
  </si>
  <si>
    <t>='Parts 3-4'!$J$15</t>
  </si>
  <si>
    <t>_128_09</t>
  </si>
  <si>
    <t>='Parts 3-4'!$K$15</t>
  </si>
  <si>
    <t>_128_10</t>
  </si>
  <si>
    <t>='Parts 3-4'!$L$15</t>
  </si>
  <si>
    <t>_128_11</t>
  </si>
  <si>
    <t>='Parts 3-4'!$M$15</t>
  </si>
  <si>
    <t>_128_12</t>
  </si>
  <si>
    <t>='Parts 3-4'!$N$15</t>
  </si>
  <si>
    <t>_128_13</t>
  </si>
  <si>
    <t>='Parts 3-4'!$O$15</t>
  </si>
  <si>
    <t>_128_14</t>
  </si>
  <si>
    <t>='Parts 3-4'!$P$15</t>
  </si>
  <si>
    <t>_128_15</t>
  </si>
  <si>
    <t>='Parts 3-4'!$Q$15</t>
  </si>
  <si>
    <t>_128_16</t>
  </si>
  <si>
    <t>='Parts 3-4'!$R$15</t>
  </si>
  <si>
    <t>_128_17</t>
  </si>
  <si>
    <t>='Parts 3-4'!$S$15</t>
  </si>
  <si>
    <t>_128_18</t>
  </si>
  <si>
    <t>='Parts 3-4'!$T$15</t>
  </si>
  <si>
    <t>_128PR</t>
  </si>
  <si>
    <t>='Parts 3-4'!$V$15</t>
  </si>
  <si>
    <t>_128US</t>
  </si>
  <si>
    <t>='Parts 3-4'!$U$15</t>
  </si>
  <si>
    <t>_128VI</t>
  </si>
  <si>
    <t>='Parts 3-4'!$W$15</t>
  </si>
  <si>
    <t>_13</t>
  </si>
  <si>
    <t>='Parts 3-4'!$O$12:$O$62</t>
  </si>
  <si>
    <t>_130</t>
  </si>
  <si>
    <t>='Parts 3-4'!$C$16:$T$16</t>
  </si>
  <si>
    <t>_130_01</t>
  </si>
  <si>
    <t>='Parts 3-4'!$C$16</t>
  </si>
  <si>
    <t>_130_02</t>
  </si>
  <si>
    <t>='Parts 3-4'!$D$16</t>
  </si>
  <si>
    <t>_130_03</t>
  </si>
  <si>
    <t>='Parts 3-4'!$E$16</t>
  </si>
  <si>
    <t>_130_04</t>
  </si>
  <si>
    <t>='Parts 3-4'!$F$16</t>
  </si>
  <si>
    <t>_130_05</t>
  </si>
  <si>
    <t>='Parts 3-4'!$G$16</t>
  </si>
  <si>
    <t>_130_06</t>
  </si>
  <si>
    <t>='Parts 3-4'!$H$16</t>
  </si>
  <si>
    <t>_130_07</t>
  </si>
  <si>
    <t>='Parts 3-4'!$I$16</t>
  </si>
  <si>
    <t>_130_08</t>
  </si>
  <si>
    <t>='Parts 3-4'!$J$16</t>
  </si>
  <si>
    <t>_130_09</t>
  </si>
  <si>
    <t>='Parts 3-4'!$K$16</t>
  </si>
  <si>
    <t>_130_10</t>
  </si>
  <si>
    <t>='Parts 3-4'!$L$16</t>
  </si>
  <si>
    <t>_130_11</t>
  </si>
  <si>
    <t>='Parts 3-4'!$M$16</t>
  </si>
  <si>
    <t>_130_12</t>
  </si>
  <si>
    <t>='Parts 3-4'!$N$16</t>
  </si>
  <si>
    <t>_130_13</t>
  </si>
  <si>
    <t>='Parts 3-4'!$O$16</t>
  </si>
  <si>
    <t>_130_14</t>
  </si>
  <si>
    <t>='Parts 3-4'!$P$16</t>
  </si>
  <si>
    <t>_130_15</t>
  </si>
  <si>
    <t>='Parts 3-4'!$Q$16</t>
  </si>
  <si>
    <t>_130_16</t>
  </si>
  <si>
    <t>='Parts 3-4'!$R$16</t>
  </si>
  <si>
    <t>_130_17</t>
  </si>
  <si>
    <t>='Parts 3-4'!$S$16</t>
  </si>
  <si>
    <t>_130_18</t>
  </si>
  <si>
    <t>='Parts 3-4'!$T$16</t>
  </si>
  <si>
    <t>_130PR</t>
  </si>
  <si>
    <t>='Parts 3-4'!$V$16</t>
  </si>
  <si>
    <t>_130US</t>
  </si>
  <si>
    <t>='Parts 3-4'!$U$16</t>
  </si>
  <si>
    <t>_130VI</t>
  </si>
  <si>
    <t>='Parts 3-4'!$W$16</t>
  </si>
  <si>
    <t>_138</t>
  </si>
  <si>
    <t>='Parts 3-4'!$C$24:$T$24</t>
  </si>
  <si>
    <t>_138_01</t>
  </si>
  <si>
    <t>='Parts 3-4'!$C$24</t>
  </si>
  <si>
    <t>_138_02</t>
  </si>
  <si>
    <t>='Parts 3-4'!$D$24</t>
  </si>
  <si>
    <t>_138_03</t>
  </si>
  <si>
    <t>='Parts 3-4'!$E$24</t>
  </si>
  <si>
    <t>_138_04</t>
  </si>
  <si>
    <t>='Parts 3-4'!$F$24</t>
  </si>
  <si>
    <t>_138_05</t>
  </si>
  <si>
    <t>='Parts 3-4'!$G$24</t>
  </si>
  <si>
    <t>_138_06</t>
  </si>
  <si>
    <t>='Parts 3-4'!$H$24</t>
  </si>
  <si>
    <t>_138_07</t>
  </si>
  <si>
    <t>='Parts 3-4'!$I$24</t>
  </si>
  <si>
    <t>_138_08</t>
  </si>
  <si>
    <t>='Parts 3-4'!$J$24</t>
  </si>
  <si>
    <t>_138_09</t>
  </si>
  <si>
    <t>='Parts 3-4'!$K$24</t>
  </si>
  <si>
    <t>_138_10</t>
  </si>
  <si>
    <t>='Parts 3-4'!$L$24</t>
  </si>
  <si>
    <t>_138_11</t>
  </si>
  <si>
    <t>='Parts 3-4'!$M$24</t>
  </si>
  <si>
    <t>_138_12</t>
  </si>
  <si>
    <t>='Parts 3-4'!$N$24</t>
  </si>
  <si>
    <t>_138_13</t>
  </si>
  <si>
    <t>='Parts 3-4'!$O$24</t>
  </si>
  <si>
    <t>_138_14</t>
  </si>
  <si>
    <t>='Parts 3-4'!$P$24</t>
  </si>
  <si>
    <t>_138_15</t>
  </si>
  <si>
    <t>='Parts 3-4'!$Q$24</t>
  </si>
  <si>
    <t>_138_16</t>
  </si>
  <si>
    <t>='Parts 3-4'!$R$24</t>
  </si>
  <si>
    <t>_138_17</t>
  </si>
  <si>
    <t>='Parts 3-4'!$S$24</t>
  </si>
  <si>
    <t>_138_18</t>
  </si>
  <si>
    <t>='Parts 3-4'!$T$24</t>
  </si>
  <si>
    <t>_138PR</t>
  </si>
  <si>
    <t>='Parts 3-4'!$V$24</t>
  </si>
  <si>
    <t>_138US</t>
  </si>
  <si>
    <t>='Parts 3-4'!$U$24</t>
  </si>
  <si>
    <t>_138VI</t>
  </si>
  <si>
    <t>='Parts 3-4'!$W$24</t>
  </si>
  <si>
    <t>_139</t>
  </si>
  <si>
    <t>='Parts 3-4'!$C$20:$T$20</t>
  </si>
  <si>
    <t>_139_01</t>
  </si>
  <si>
    <t>='Parts 3-4'!$C$20</t>
  </si>
  <si>
    <t>_139_02</t>
  </si>
  <si>
    <t>='Parts 3-4'!$D$20</t>
  </si>
  <si>
    <t>_139_03</t>
  </si>
  <si>
    <t>='Parts 3-4'!$E$20</t>
  </si>
  <si>
    <t>_139_04</t>
  </si>
  <si>
    <t>='Parts 3-4'!$F$20</t>
  </si>
  <si>
    <t>_139_05</t>
  </si>
  <si>
    <t>='Parts 3-4'!$G$20</t>
  </si>
  <si>
    <t>_139_06</t>
  </si>
  <si>
    <t>='Parts 3-4'!$H$20</t>
  </si>
  <si>
    <t>_139_07</t>
  </si>
  <si>
    <t>='Parts 3-4'!$I$20</t>
  </si>
  <si>
    <t>_139_08</t>
  </si>
  <si>
    <t>='Parts 3-4'!$J$20</t>
  </si>
  <si>
    <t>_139_09</t>
  </si>
  <si>
    <t>='Parts 3-4'!$K$20</t>
  </si>
  <si>
    <t>_139_10</t>
  </si>
  <si>
    <t>='Parts 3-4'!$L$20</t>
  </si>
  <si>
    <t>_139_11</t>
  </si>
  <si>
    <t>='Parts 3-4'!$M$20</t>
  </si>
  <si>
    <t>_139_12</t>
  </si>
  <si>
    <t>='Parts 3-4'!$N$20</t>
  </si>
  <si>
    <t>_139_13</t>
  </si>
  <si>
    <t>='Parts 3-4'!$O$20</t>
  </si>
  <si>
    <t>_139_14</t>
  </si>
  <si>
    <t>='Parts 3-4'!$P$20</t>
  </si>
  <si>
    <t>_139_15</t>
  </si>
  <si>
    <t>='Parts 3-4'!$Q$20</t>
  </si>
  <si>
    <t>_139_16</t>
  </si>
  <si>
    <t>='Parts 3-4'!$R$20</t>
  </si>
  <si>
    <t>_139_17</t>
  </si>
  <si>
    <t>='Parts 3-4'!$S$20</t>
  </si>
  <si>
    <t>_139_18</t>
  </si>
  <si>
    <t>='Parts 3-4'!$T$20</t>
  </si>
  <si>
    <t>_139PR</t>
  </si>
  <si>
    <t>='Parts 3-4'!$V$20</t>
  </si>
  <si>
    <t>_139US</t>
  </si>
  <si>
    <t>='Parts 3-4'!$U$20</t>
  </si>
  <si>
    <t>_139VI</t>
  </si>
  <si>
    <t>='Parts 3-4'!$W$20</t>
  </si>
  <si>
    <t>_14</t>
  </si>
  <si>
    <t>='Parts 3-4'!$P$12:$P$62</t>
  </si>
  <si>
    <t>_141</t>
  </si>
  <si>
    <t>='Parts 3-4'!$C$50:$T$50</t>
  </si>
  <si>
    <t>_141_01</t>
  </si>
  <si>
    <t>='Parts 3-4'!$C$50</t>
  </si>
  <si>
    <t>_141_02</t>
  </si>
  <si>
    <t>='Parts 3-4'!$D$50</t>
  </si>
  <si>
    <t>_141_03</t>
  </si>
  <si>
    <t>='Parts 3-4'!$E$50</t>
  </si>
  <si>
    <t>_141_04</t>
  </si>
  <si>
    <t>='Parts 3-4'!$F$50</t>
  </si>
  <si>
    <t>_141_05</t>
  </si>
  <si>
    <t>='Parts 3-4'!$G$50</t>
  </si>
  <si>
    <t>_141_06</t>
  </si>
  <si>
    <t>='Parts 3-4'!$H$50</t>
  </si>
  <si>
    <t>_141_07</t>
  </si>
  <si>
    <t>='Parts 3-4'!$I$50</t>
  </si>
  <si>
    <t>_141_08</t>
  </si>
  <si>
    <t>='Parts 3-4'!$J$50</t>
  </si>
  <si>
    <t>_141_09</t>
  </si>
  <si>
    <t>='Parts 3-4'!$K$50</t>
  </si>
  <si>
    <t>_141_10</t>
  </si>
  <si>
    <t>='Parts 3-4'!$L$50</t>
  </si>
  <si>
    <t>_141_11</t>
  </si>
  <si>
    <t>='Parts 3-4'!$M$50</t>
  </si>
  <si>
    <t>_141_12</t>
  </si>
  <si>
    <t>='Parts 3-4'!$N$50</t>
  </si>
  <si>
    <t>_141_13</t>
  </si>
  <si>
    <t>='Parts 3-4'!$O$50</t>
  </si>
  <si>
    <t>_141_14</t>
  </si>
  <si>
    <t>='Parts 3-4'!$P$50</t>
  </si>
  <si>
    <t>_141_15</t>
  </si>
  <si>
    <t>='Parts 3-4'!$Q$50</t>
  </si>
  <si>
    <t>_141_16</t>
  </si>
  <si>
    <t>='Parts 3-4'!$R$50</t>
  </si>
  <si>
    <t>_141_17</t>
  </si>
  <si>
    <t>='Parts 3-4'!$S$50</t>
  </si>
  <si>
    <t>_141_18</t>
  </si>
  <si>
    <t>='Parts 3-4'!$T$50</t>
  </si>
  <si>
    <t>_141PR</t>
  </si>
  <si>
    <t>='Parts 3-4'!$V$50</t>
  </si>
  <si>
    <t>_141US</t>
  </si>
  <si>
    <t>='Parts 3-4'!$U$50</t>
  </si>
  <si>
    <t>_141VI</t>
  </si>
  <si>
    <t>='Parts 3-4'!$W$50</t>
  </si>
  <si>
    <t>_142</t>
  </si>
  <si>
    <t>='Parts 3-4'!$C$55:$T$55</t>
  </si>
  <si>
    <t>_142_01</t>
  </si>
  <si>
    <t>='Parts 3-4'!$C$55</t>
  </si>
  <si>
    <t>_142_02</t>
  </si>
  <si>
    <t>='Parts 3-4'!$D$55</t>
  </si>
  <si>
    <t>_142_03</t>
  </si>
  <si>
    <t>='Parts 3-4'!$E$55</t>
  </si>
  <si>
    <t>_142_04</t>
  </si>
  <si>
    <t>='Parts 3-4'!$F$55</t>
  </si>
  <si>
    <t>_142_05</t>
  </si>
  <si>
    <t>='Parts 3-4'!$G$55</t>
  </si>
  <si>
    <t>_142_06</t>
  </si>
  <si>
    <t>='Parts 3-4'!$H$55</t>
  </si>
  <si>
    <t>_142_07</t>
  </si>
  <si>
    <t>='Parts 3-4'!$I$55</t>
  </si>
  <si>
    <t>_142_08</t>
  </si>
  <si>
    <t>='Parts 3-4'!$J$55</t>
  </si>
  <si>
    <t>_142_09</t>
  </si>
  <si>
    <t>='Parts 3-4'!$K$55</t>
  </si>
  <si>
    <t>_142_10</t>
  </si>
  <si>
    <t>='Parts 3-4'!$L$55</t>
  </si>
  <si>
    <t>_142_11</t>
  </si>
  <si>
    <t>='Parts 3-4'!$M$55</t>
  </si>
  <si>
    <t>_142_12</t>
  </si>
  <si>
    <t>='Parts 3-4'!$N$55</t>
  </si>
  <si>
    <t>_142_13</t>
  </si>
  <si>
    <t>='Parts 3-4'!$O$55</t>
  </si>
  <si>
    <t>_142_14</t>
  </si>
  <si>
    <t>='Parts 3-4'!$P$55</t>
  </si>
  <si>
    <t>_142_15</t>
  </si>
  <si>
    <t>='Parts 3-4'!$Q$55</t>
  </si>
  <si>
    <t>_142_16</t>
  </si>
  <si>
    <t>='Parts 3-4'!$R$55</t>
  </si>
  <si>
    <t>_142_17</t>
  </si>
  <si>
    <t>='Parts 3-4'!$S$55</t>
  </si>
  <si>
    <t>_142_18</t>
  </si>
  <si>
    <t>='Parts 3-4'!$T$55</t>
  </si>
  <si>
    <t>_142PR</t>
  </si>
  <si>
    <t>='Parts 3-4'!$V$55</t>
  </si>
  <si>
    <t>_142US</t>
  </si>
  <si>
    <t>='Parts 3-4'!$U$55</t>
  </si>
  <si>
    <t>_142VI</t>
  </si>
  <si>
    <t>='Parts 3-4'!$W$55</t>
  </si>
  <si>
    <t>_144</t>
  </si>
  <si>
    <t>='Parts 3-4'!$C$56:$T$56</t>
  </si>
  <si>
    <t>_144_01</t>
  </si>
  <si>
    <t>='Parts 3-4'!$C$56</t>
  </si>
  <si>
    <t>_144_02</t>
  </si>
  <si>
    <t>='Parts 3-4'!$D$56</t>
  </si>
  <si>
    <t>_144_03</t>
  </si>
  <si>
    <t>='Parts 3-4'!$E$56</t>
  </si>
  <si>
    <t>_144_04</t>
  </si>
  <si>
    <t>='Parts 3-4'!$F$56</t>
  </si>
  <si>
    <t>_144_05</t>
  </si>
  <si>
    <t>='Parts 3-4'!$G$56</t>
  </si>
  <si>
    <t>_144_06</t>
  </si>
  <si>
    <t>='Parts 3-4'!$H$56</t>
  </si>
  <si>
    <t>_144_07</t>
  </si>
  <si>
    <t>='Parts 3-4'!$I$56</t>
  </si>
  <si>
    <t>_144_08</t>
  </si>
  <si>
    <t>='Parts 3-4'!$J$56</t>
  </si>
  <si>
    <t>_144_09</t>
  </si>
  <si>
    <t>='Parts 3-4'!$K$56</t>
  </si>
  <si>
    <t>_144_10</t>
  </si>
  <si>
    <t>='Parts 3-4'!$L$56</t>
  </si>
  <si>
    <t>_144_11</t>
  </si>
  <si>
    <t>='Parts 3-4'!$M$56</t>
  </si>
  <si>
    <t>_144_12</t>
  </si>
  <si>
    <t>='Parts 3-4'!$N$56</t>
  </si>
  <si>
    <t>_144_13</t>
  </si>
  <si>
    <t>='Parts 3-4'!$O$56</t>
  </si>
  <si>
    <t>_144_14</t>
  </si>
  <si>
    <t>='Parts 3-4'!$P$56</t>
  </si>
  <si>
    <t>_144_15</t>
  </si>
  <si>
    <t>='Parts 3-4'!$Q$56</t>
  </si>
  <si>
    <t>_144_16</t>
  </si>
  <si>
    <t>='Parts 3-4'!$R$56</t>
  </si>
  <si>
    <t>_144_17</t>
  </si>
  <si>
    <t>='Parts 3-4'!$S$56</t>
  </si>
  <si>
    <t>_144_18</t>
  </si>
  <si>
    <t>='Parts 3-4'!$T$56</t>
  </si>
  <si>
    <t>_144PR</t>
  </si>
  <si>
    <t>='Parts 3-4'!$V$56</t>
  </si>
  <si>
    <t>_144US</t>
  </si>
  <si>
    <t>='Parts 3-4'!$U$56</t>
  </si>
  <si>
    <t>_144VI</t>
  </si>
  <si>
    <t>='Parts 3-4'!$W$56</t>
  </si>
  <si>
    <t>_15</t>
  </si>
  <si>
    <t>='Parts 3-4'!$Q$12:$Q$62</t>
  </si>
  <si>
    <t>_16</t>
  </si>
  <si>
    <t>='Parts 3-4'!$R$12:$R$62</t>
  </si>
  <si>
    <t>_17</t>
  </si>
  <si>
    <t>='Parts 3-4'!$S$12:$S$62</t>
  </si>
  <si>
    <t>_18</t>
  </si>
  <si>
    <t>='Parts 3-4'!$T$12:$T$62</t>
  </si>
  <si>
    <t>_203</t>
  </si>
  <si>
    <t>='Parts 3-4'!$C$51:$T$51</t>
  </si>
  <si>
    <t>_203_01</t>
  </si>
  <si>
    <t>='Parts 3-4'!$C$51</t>
  </si>
  <si>
    <t>_203_02</t>
  </si>
  <si>
    <t>='Parts 3-4'!$D$51</t>
  </si>
  <si>
    <t>_203_03</t>
  </si>
  <si>
    <t>='Parts 3-4'!$E$51</t>
  </si>
  <si>
    <t>_203_04</t>
  </si>
  <si>
    <t>='Parts 3-4'!$F$51</t>
  </si>
  <si>
    <t>_203_05</t>
  </si>
  <si>
    <t>='Parts 3-4'!$G$51</t>
  </si>
  <si>
    <t>_203_06</t>
  </si>
  <si>
    <t>='Parts 3-4'!$H$51</t>
  </si>
  <si>
    <t>_203_07</t>
  </si>
  <si>
    <t>='Parts 3-4'!$I$51</t>
  </si>
  <si>
    <t>_203_08</t>
  </si>
  <si>
    <t>='Parts 3-4'!$J$51</t>
  </si>
  <si>
    <t>_203_09</t>
  </si>
  <si>
    <t>='Parts 3-4'!$K$51</t>
  </si>
  <si>
    <t>_203_10</t>
  </si>
  <si>
    <t>='Parts 3-4'!$L$51</t>
  </si>
  <si>
    <t>_203_11</t>
  </si>
  <si>
    <t>='Parts 3-4'!$M$51</t>
  </si>
  <si>
    <t>_203_12</t>
  </si>
  <si>
    <t>='Parts 3-4'!$N$51</t>
  </si>
  <si>
    <t>_203_13</t>
  </si>
  <si>
    <t>='Parts 3-4'!$O$51</t>
  </si>
  <si>
    <t>_203_14</t>
  </si>
  <si>
    <t>='Parts 3-4'!$P$51</t>
  </si>
  <si>
    <t>_203_15</t>
  </si>
  <si>
    <t>='Parts 3-4'!$Q$51</t>
  </si>
  <si>
    <t>_203_16</t>
  </si>
  <si>
    <t>='Parts 3-4'!$R$51</t>
  </si>
  <si>
    <t>_203_17</t>
  </si>
  <si>
    <t>='Parts 3-4'!$S$51</t>
  </si>
  <si>
    <t>_203_18</t>
  </si>
  <si>
    <t>='Parts 3-4'!$T$51</t>
  </si>
  <si>
    <t>_203PR</t>
  </si>
  <si>
    <t>='Parts 3-4'!$V$51</t>
  </si>
  <si>
    <t>_203US</t>
  </si>
  <si>
    <t>='Parts 3-4'!$U$51</t>
  </si>
  <si>
    <t>_203VI</t>
  </si>
  <si>
    <t>='Parts 3-4'!$W$51</t>
  </si>
  <si>
    <t>_205</t>
  </si>
  <si>
    <t>='Parts 3-4'!$C$52:$T$52</t>
  </si>
  <si>
    <t>_205_01</t>
  </si>
  <si>
    <t>='Parts 3-4'!$C$52</t>
  </si>
  <si>
    <t>_205_02</t>
  </si>
  <si>
    <t>='Parts 3-4'!$D$52</t>
  </si>
  <si>
    <t>_205_03</t>
  </si>
  <si>
    <t>='Parts 3-4'!$E$52</t>
  </si>
  <si>
    <t>_205_04</t>
  </si>
  <si>
    <t>='Parts 3-4'!$F$52</t>
  </si>
  <si>
    <t>_205_05</t>
  </si>
  <si>
    <t>='Parts 3-4'!$G$52</t>
  </si>
  <si>
    <t>_205_06</t>
  </si>
  <si>
    <t>='Parts 3-4'!$H$52</t>
  </si>
  <si>
    <t>_205_07</t>
  </si>
  <si>
    <t>='Parts 3-4'!$I$52</t>
  </si>
  <si>
    <t>_205_08</t>
  </si>
  <si>
    <t>='Parts 3-4'!$J$52</t>
  </si>
  <si>
    <t>_205_09</t>
  </si>
  <si>
    <t>='Parts 3-4'!$K$52</t>
  </si>
  <si>
    <t>_205_10</t>
  </si>
  <si>
    <t>='Parts 3-4'!$L$52</t>
  </si>
  <si>
    <t>_205_11</t>
  </si>
  <si>
    <t>='Parts 3-4'!$M$52</t>
  </si>
  <si>
    <t>_205_12</t>
  </si>
  <si>
    <t>='Parts 3-4'!$N$52</t>
  </si>
  <si>
    <t>_205_13</t>
  </si>
  <si>
    <t>='Parts 3-4'!$O$52</t>
  </si>
  <si>
    <t>_205_14</t>
  </si>
  <si>
    <t>='Parts 3-4'!$P$52</t>
  </si>
  <si>
    <t>_205_15</t>
  </si>
  <si>
    <t>='Parts 3-4'!$Q$52</t>
  </si>
  <si>
    <t>_205_16</t>
  </si>
  <si>
    <t>='Parts 3-4'!$R$52</t>
  </si>
  <si>
    <t>_205_17</t>
  </si>
  <si>
    <t>='Parts 3-4'!$S$52</t>
  </si>
  <si>
    <t>_205_18</t>
  </si>
  <si>
    <t>='Parts 3-4'!$T$52</t>
  </si>
  <si>
    <t>_205PR</t>
  </si>
  <si>
    <t>='Parts 3-4'!$V$52</t>
  </si>
  <si>
    <t>_205US</t>
  </si>
  <si>
    <t>='Parts 3-4'!$U$52</t>
  </si>
  <si>
    <t>_205VI</t>
  </si>
  <si>
    <t>='Parts 3-4'!$W$52</t>
  </si>
  <si>
    <t>_207</t>
  </si>
  <si>
    <t>='Parts 3-4'!$C$53:$T$53</t>
  </si>
  <si>
    <t>_207_01</t>
  </si>
  <si>
    <t>='Parts 3-4'!$C$53</t>
  </si>
  <si>
    <t>_207_02</t>
  </si>
  <si>
    <t>='Parts 3-4'!$D$53</t>
  </si>
  <si>
    <t>_207_03</t>
  </si>
  <si>
    <t>='Parts 3-4'!$E$53</t>
  </si>
  <si>
    <t>_207_04</t>
  </si>
  <si>
    <t>='Parts 3-4'!$F$53</t>
  </si>
  <si>
    <t>_207_05</t>
  </si>
  <si>
    <t>='Parts 3-4'!$G$53</t>
  </si>
  <si>
    <t>_207_06</t>
  </si>
  <si>
    <t>='Parts 3-4'!$H$53</t>
  </si>
  <si>
    <t>_207_07</t>
  </si>
  <si>
    <t>='Parts 3-4'!$I$53</t>
  </si>
  <si>
    <t>_207_08</t>
  </si>
  <si>
    <t>='Parts 3-4'!$J$53</t>
  </si>
  <si>
    <t>_207_09</t>
  </si>
  <si>
    <t>='Parts 3-4'!$K$53</t>
  </si>
  <si>
    <t>_207_10</t>
  </si>
  <si>
    <t>='Parts 3-4'!$L$53</t>
  </si>
  <si>
    <t>_207_11</t>
  </si>
  <si>
    <t>='Parts 3-4'!$M$53</t>
  </si>
  <si>
    <t>_207_12</t>
  </si>
  <si>
    <t>='Parts 3-4'!$N$53</t>
  </si>
  <si>
    <t>_207_13</t>
  </si>
  <si>
    <t>='Parts 3-4'!$O$53</t>
  </si>
  <si>
    <t>_207_14</t>
  </si>
  <si>
    <t>='Parts 3-4'!$P$53</t>
  </si>
  <si>
    <t>_207_15</t>
  </si>
  <si>
    <t>='Parts 3-4'!$Q$53</t>
  </si>
  <si>
    <t>_207_16</t>
  </si>
  <si>
    <t>='Parts 3-4'!$R$53</t>
  </si>
  <si>
    <t>_207_17</t>
  </si>
  <si>
    <t>='Parts 3-4'!$S$53</t>
  </si>
  <si>
    <t>_207_18</t>
  </si>
  <si>
    <t>='Parts 3-4'!$T$53</t>
  </si>
  <si>
    <t>_207PR</t>
  </si>
  <si>
    <t>='Parts 3-4'!$V$53</t>
  </si>
  <si>
    <t>_207US</t>
  </si>
  <si>
    <t>='Parts 3-4'!$U$53</t>
  </si>
  <si>
    <t>_207VI</t>
  </si>
  <si>
    <t>='Parts 3-4'!$W$53</t>
  </si>
  <si>
    <t>_213</t>
  </si>
  <si>
    <t>='Parts 3-4'!$C$28:$T$28</t>
  </si>
  <si>
    <t>_213_01</t>
  </si>
  <si>
    <t>='Parts 3-4'!$C$28</t>
  </si>
  <si>
    <t>_213_02</t>
  </si>
  <si>
    <t>='Parts 3-4'!$D$28</t>
  </si>
  <si>
    <t>_213_03</t>
  </si>
  <si>
    <t>='Parts 3-4'!$E$28</t>
  </si>
  <si>
    <t>_213_04</t>
  </si>
  <si>
    <t>='Parts 3-4'!$F$28</t>
  </si>
  <si>
    <t>_213_05</t>
  </si>
  <si>
    <t>='Parts 3-4'!$G$28</t>
  </si>
  <si>
    <t>_213_06</t>
  </si>
  <si>
    <t>='Parts 3-4'!$H$28</t>
  </si>
  <si>
    <t>_213_07</t>
  </si>
  <si>
    <t>='Parts 3-4'!$I$28</t>
  </si>
  <si>
    <t>_213_08</t>
  </si>
  <si>
    <t>='Parts 3-4'!$J$28</t>
  </si>
  <si>
    <t>_213_09</t>
  </si>
  <si>
    <t>='Parts 3-4'!$K$28</t>
  </si>
  <si>
    <t>_213_10</t>
  </si>
  <si>
    <t>='Parts 3-4'!$L$28</t>
  </si>
  <si>
    <t>_213_11</t>
  </si>
  <si>
    <t>='Parts 3-4'!$M$28</t>
  </si>
  <si>
    <t>_213_12</t>
  </si>
  <si>
    <t>='Parts 3-4'!$N$28</t>
  </si>
  <si>
    <t>_213_13</t>
  </si>
  <si>
    <t>='Parts 3-4'!$O$28</t>
  </si>
  <si>
    <t>_213_14</t>
  </si>
  <si>
    <t>='Parts 3-4'!$P$28</t>
  </si>
  <si>
    <t>_213_15</t>
  </si>
  <si>
    <t>='Parts 3-4'!$Q$28</t>
  </si>
  <si>
    <t>_213_16</t>
  </si>
  <si>
    <t>='Parts 3-4'!$R$28</t>
  </si>
  <si>
    <t>_213_17</t>
  </si>
  <si>
    <t>='Parts 3-4'!$S$28</t>
  </si>
  <si>
    <t>_213_18</t>
  </si>
  <si>
    <t>='Parts 3-4'!$T$28</t>
  </si>
  <si>
    <t>_213PR</t>
  </si>
  <si>
    <t>='Parts 3-4'!$V$28</t>
  </si>
  <si>
    <t>_213US</t>
  </si>
  <si>
    <t>='Parts 3-4'!$U$28</t>
  </si>
  <si>
    <t>_213VI</t>
  </si>
  <si>
    <t>='Parts 3-4'!$W$28</t>
  </si>
  <si>
    <t>_220</t>
  </si>
  <si>
    <t>='Parts 3-4'!$C$40:$T$40</t>
  </si>
  <si>
    <t>_220_01</t>
  </si>
  <si>
    <t>='Parts 3-4'!$C$40</t>
  </si>
  <si>
    <t>_220_02</t>
  </si>
  <si>
    <t>='Parts 3-4'!$D$40</t>
  </si>
  <si>
    <t>_220_03</t>
  </si>
  <si>
    <t>='Parts 3-4'!$E$40</t>
  </si>
  <si>
    <t>_220_04</t>
  </si>
  <si>
    <t>='Parts 3-4'!$F$40</t>
  </si>
  <si>
    <t>_220_05</t>
  </si>
  <si>
    <t>='Parts 3-4'!$G$40</t>
  </si>
  <si>
    <t>_220_06</t>
  </si>
  <si>
    <t>='Parts 3-4'!$H$40</t>
  </si>
  <si>
    <t>_220_07</t>
  </si>
  <si>
    <t>='Parts 3-4'!$I$40</t>
  </si>
  <si>
    <t>_220_08</t>
  </si>
  <si>
    <t>='Parts 3-4'!$J$40</t>
  </si>
  <si>
    <t>_220_09</t>
  </si>
  <si>
    <t>='Parts 3-4'!$K$40</t>
  </si>
  <si>
    <t>_220_10</t>
  </si>
  <si>
    <t>='Parts 3-4'!$L$40</t>
  </si>
  <si>
    <t>_220_11</t>
  </si>
  <si>
    <t>='Parts 3-4'!$M$40</t>
  </si>
  <si>
    <t>_220_12</t>
  </si>
  <si>
    <t>='Parts 3-4'!$N$40</t>
  </si>
  <si>
    <t>_220_13</t>
  </si>
  <si>
    <t>='Parts 3-4'!$O$40</t>
  </si>
  <si>
    <t>_220_14</t>
  </si>
  <si>
    <t>='Parts 3-4'!$P$40</t>
  </si>
  <si>
    <t>_220_15</t>
  </si>
  <si>
    <t>='Parts 3-4'!$Q$40</t>
  </si>
  <si>
    <t>_220_16</t>
  </si>
  <si>
    <t>='Parts 3-4'!$R$40</t>
  </si>
  <si>
    <t>_220_17</t>
  </si>
  <si>
    <t>='Parts 3-4'!$S$40</t>
  </si>
  <si>
    <t>_220_18</t>
  </si>
  <si>
    <t>='Parts 3-4'!$T$40</t>
  </si>
  <si>
    <t>_220PR</t>
  </si>
  <si>
    <t>='Parts 3-4'!$V$40</t>
  </si>
  <si>
    <t>_220US</t>
  </si>
  <si>
    <t>='Parts 3-4'!$U$40</t>
  </si>
  <si>
    <t>_220VI</t>
  </si>
  <si>
    <t>='Parts 3-4'!$W$40</t>
  </si>
  <si>
    <t>_231</t>
  </si>
  <si>
    <t>_51</t>
  </si>
  <si>
    <t>='Parts 3-4'!$C$44:$T$44</t>
  </si>
  <si>
    <t>_231_01</t>
  </si>
  <si>
    <t>='Parts 3-4'!$C$44</t>
  </si>
  <si>
    <t>_231_02</t>
  </si>
  <si>
    <t>='Parts 3-4'!$D$44</t>
  </si>
  <si>
    <t>_231_03</t>
  </si>
  <si>
    <t>='Parts 3-4'!$E$44</t>
  </si>
  <si>
    <t>_231_04</t>
  </si>
  <si>
    <t>='Parts 3-4'!$F$44</t>
  </si>
  <si>
    <t>_231_05</t>
  </si>
  <si>
    <t>='Parts 3-4'!$G$44</t>
  </si>
  <si>
    <t>_231_06</t>
  </si>
  <si>
    <t>='Parts 3-4'!$H$44</t>
  </si>
  <si>
    <t>_231_07</t>
  </si>
  <si>
    <t>='Parts 3-4'!$I$44</t>
  </si>
  <si>
    <t>_231_08</t>
  </si>
  <si>
    <t>='Parts 3-4'!$J$44</t>
  </si>
  <si>
    <t>_231_09</t>
  </si>
  <si>
    <t>='Parts 3-4'!$K$44</t>
  </si>
  <si>
    <t>_231_10</t>
  </si>
  <si>
    <t>='Parts 3-4'!$L$44</t>
  </si>
  <si>
    <t>_231_11</t>
  </si>
  <si>
    <t>='Parts 3-4'!$M$44</t>
  </si>
  <si>
    <t>_231_12</t>
  </si>
  <si>
    <t>='Parts 3-4'!$N$44</t>
  </si>
  <si>
    <t>_231_13</t>
  </si>
  <si>
    <t>='Parts 3-4'!$O$44</t>
  </si>
  <si>
    <t>_231_14</t>
  </si>
  <si>
    <t>='Parts 3-4'!$P$44</t>
  </si>
  <si>
    <t>_231_15</t>
  </si>
  <si>
    <t>='Parts 3-4'!$Q$44</t>
  </si>
  <si>
    <t>_231_16</t>
  </si>
  <si>
    <t>='Parts 3-4'!$R$44</t>
  </si>
  <si>
    <t>_231_17</t>
  </si>
  <si>
    <t>='Parts 3-4'!$S$44</t>
  </si>
  <si>
    <t>_231_18</t>
  </si>
  <si>
    <t>='Parts 3-4'!$T$44</t>
  </si>
  <si>
    <t>_231PR</t>
  </si>
  <si>
    <t>='Parts 3-4'!$V$44</t>
  </si>
  <si>
    <t>_231US</t>
  </si>
  <si>
    <t>='Parts 3-4'!$U$44</t>
  </si>
  <si>
    <t>_231VI</t>
  </si>
  <si>
    <t>='Parts 3-4'!$W$44</t>
  </si>
  <si>
    <t>_232</t>
  </si>
  <si>
    <t>='Parts 3-4'!$C$46:$T$46</t>
  </si>
  <si>
    <t>_232_01</t>
  </si>
  <si>
    <t>='Parts 3-4'!$C$46</t>
  </si>
  <si>
    <t>_232_02</t>
  </si>
  <si>
    <t>='Parts 3-4'!$D$46</t>
  </si>
  <si>
    <t>_232_03</t>
  </si>
  <si>
    <t>='Parts 3-4'!$E$46</t>
  </si>
  <si>
    <t>_232_04</t>
  </si>
  <si>
    <t>='Parts 3-4'!$F$46</t>
  </si>
  <si>
    <t>_232_05</t>
  </si>
  <si>
    <t>='Parts 3-4'!$G$46</t>
  </si>
  <si>
    <t>_232_06</t>
  </si>
  <si>
    <t>='Parts 3-4'!$H$46</t>
  </si>
  <si>
    <t>_232_07</t>
  </si>
  <si>
    <t>='Parts 3-4'!$I$46</t>
  </si>
  <si>
    <t>_232_08</t>
  </si>
  <si>
    <t>='Parts 3-4'!$J$46</t>
  </si>
  <si>
    <t>_232_09</t>
  </si>
  <si>
    <t>='Parts 3-4'!$K$46</t>
  </si>
  <si>
    <t>_232_10</t>
  </si>
  <si>
    <t>='Parts 3-4'!$L$46</t>
  </si>
  <si>
    <t>_232_11</t>
  </si>
  <si>
    <t>='Parts 3-4'!$M$46</t>
  </si>
  <si>
    <t>_232_12</t>
  </si>
  <si>
    <t>='Parts 3-4'!$N$46</t>
  </si>
  <si>
    <t>_232_13</t>
  </si>
  <si>
    <t>='Parts 3-4'!$O$46</t>
  </si>
  <si>
    <t>_232_14</t>
  </si>
  <si>
    <t>='Parts 3-4'!$P$46</t>
  </si>
  <si>
    <t>_232_15</t>
  </si>
  <si>
    <t>='Parts 3-4'!$Q$46</t>
  </si>
  <si>
    <t>_232_16</t>
  </si>
  <si>
    <t>='Parts 3-4'!$R$46</t>
  </si>
  <si>
    <t>_232_17</t>
  </si>
  <si>
    <t>='Parts 3-4'!$S$46</t>
  </si>
  <si>
    <t>_232_18</t>
  </si>
  <si>
    <t>='Parts 3-4'!$T$46</t>
  </si>
  <si>
    <t>_232PR</t>
  </si>
  <si>
    <t>='Parts 3-4'!$V$46</t>
  </si>
  <si>
    <t>_232US</t>
  </si>
  <si>
    <t>='Parts 3-4'!$U$46</t>
  </si>
  <si>
    <t>_232VI</t>
  </si>
  <si>
    <t>='Parts 3-4'!$W$46</t>
  </si>
  <si>
    <t>_233</t>
  </si>
  <si>
    <t>='Parts 3-4'!$C$48:$T$48</t>
  </si>
  <si>
    <t>_233_01</t>
  </si>
  <si>
    <t>='Parts 3-4'!$C$48</t>
  </si>
  <si>
    <t>_233_02</t>
  </si>
  <si>
    <t>='Parts 3-4'!$D$48</t>
  </si>
  <si>
    <t>_233_03</t>
  </si>
  <si>
    <t>='Parts 3-4'!$E$48</t>
  </si>
  <si>
    <t>_233_04</t>
  </si>
  <si>
    <t>='Parts 3-4'!$F$48</t>
  </si>
  <si>
    <t>_233_05</t>
  </si>
  <si>
    <t>='Parts 3-4'!$G$48</t>
  </si>
  <si>
    <t>_233_06</t>
  </si>
  <si>
    <t>='Parts 3-4'!$H$48</t>
  </si>
  <si>
    <t>_233_07</t>
  </si>
  <si>
    <t>='Parts 3-4'!$I$48</t>
  </si>
  <si>
    <t>_233_08</t>
  </si>
  <si>
    <t>='Parts 3-4'!$J$48</t>
  </si>
  <si>
    <t>_233_09</t>
  </si>
  <si>
    <t>='Parts 3-4'!$K$48</t>
  </si>
  <si>
    <t>_233_10</t>
  </si>
  <si>
    <t>='Parts 3-4'!$L$48</t>
  </si>
  <si>
    <t>_233_11</t>
  </si>
  <si>
    <t>='Parts 3-4'!$M$48</t>
  </si>
  <si>
    <t>_233_12</t>
  </si>
  <si>
    <t>='Parts 3-4'!$N$48</t>
  </si>
  <si>
    <t>_233_13</t>
  </si>
  <si>
    <t>='Parts 3-4'!$O$48</t>
  </si>
  <si>
    <t>_233_14</t>
  </si>
  <si>
    <t>='Parts 3-4'!$P$48</t>
  </si>
  <si>
    <t>_233_15</t>
  </si>
  <si>
    <t>='Parts 3-4'!$Q$48</t>
  </si>
  <si>
    <t>_233_16</t>
  </si>
  <si>
    <t>='Parts 3-4'!$R$48</t>
  </si>
  <si>
    <t>_233_17</t>
  </si>
  <si>
    <t>='Parts 3-4'!$S$48</t>
  </si>
  <si>
    <t>_233_18</t>
  </si>
  <si>
    <t>='Parts 3-4'!$T$48</t>
  </si>
  <si>
    <t>_233PR</t>
  </si>
  <si>
    <t>='Parts 3-4'!$V$48</t>
  </si>
  <si>
    <t>_233US</t>
  </si>
  <si>
    <t>='Parts 3-4'!$U$48</t>
  </si>
  <si>
    <t>_233VI</t>
  </si>
  <si>
    <t>='Parts 3-4'!$W$48</t>
  </si>
  <si>
    <t>_235</t>
  </si>
  <si>
    <t>='Parts 3-4'!$C$47:$T$47</t>
  </si>
  <si>
    <t>_235_01</t>
  </si>
  <si>
    <t>='Parts 3-4'!$C$47</t>
  </si>
  <si>
    <t>_235_02</t>
  </si>
  <si>
    <t>='Parts 3-4'!$D$47</t>
  </si>
  <si>
    <t>_235_03</t>
  </si>
  <si>
    <t>='Parts 3-4'!$E$47</t>
  </si>
  <si>
    <t>_235_04</t>
  </si>
  <si>
    <t>='Parts 3-4'!$F$47</t>
  </si>
  <si>
    <t>_235_05</t>
  </si>
  <si>
    <t>='Parts 3-4'!$G$47</t>
  </si>
  <si>
    <t>_235_06</t>
  </si>
  <si>
    <t>='Parts 3-4'!$H$47</t>
  </si>
  <si>
    <t>_235_07</t>
  </si>
  <si>
    <t>='Parts 3-4'!$I$47</t>
  </si>
  <si>
    <t>_235_08</t>
  </si>
  <si>
    <t>='Parts 3-4'!$J$47</t>
  </si>
  <si>
    <t>_235_09</t>
  </si>
  <si>
    <t>='Parts 3-4'!$K$47</t>
  </si>
  <si>
    <t>_235_10</t>
  </si>
  <si>
    <t>='Parts 3-4'!$L$47</t>
  </si>
  <si>
    <t>_235_11</t>
  </si>
  <si>
    <t>='Parts 3-4'!$M$47</t>
  </si>
  <si>
    <t>_235_12</t>
  </si>
  <si>
    <t>='Parts 3-4'!$N$47</t>
  </si>
  <si>
    <t>_235_13</t>
  </si>
  <si>
    <t>='Parts 3-4'!$O$47</t>
  </si>
  <si>
    <t>_235_14</t>
  </si>
  <si>
    <t>='Parts 3-4'!$P$47</t>
  </si>
  <si>
    <t>_235_15</t>
  </si>
  <si>
    <t>='Parts 3-4'!$Q$47</t>
  </si>
  <si>
    <t>_235_16</t>
  </si>
  <si>
    <t>='Parts 3-4'!$R$47</t>
  </si>
  <si>
    <t>_235_17</t>
  </si>
  <si>
    <t>='Parts 3-4'!$S$47</t>
  </si>
  <si>
    <t>_235_18</t>
  </si>
  <si>
    <t>='Parts 3-4'!$T$47</t>
  </si>
  <si>
    <t>_235PR</t>
  </si>
  <si>
    <t>='Parts 3-4'!$V$47</t>
  </si>
  <si>
    <t>_235US</t>
  </si>
  <si>
    <t>='Parts 3-4'!$U$47</t>
  </si>
  <si>
    <t>_235VI</t>
  </si>
  <si>
    <t>='Parts 3-4'!$W$47</t>
  </si>
  <si>
    <t>_311</t>
  </si>
  <si>
    <t>='Parts 3-4'!$C$27:$T$27</t>
  </si>
  <si>
    <t>_311_01</t>
  </si>
  <si>
    <t>='Parts 3-4'!$C$27</t>
  </si>
  <si>
    <t>_311_02</t>
  </si>
  <si>
    <t>='Parts 3-4'!$D$27</t>
  </si>
  <si>
    <t>_311_03</t>
  </si>
  <si>
    <t>='Parts 3-4'!$E$27</t>
  </si>
  <si>
    <t>_311_04</t>
  </si>
  <si>
    <t>='Parts 3-4'!$F$27</t>
  </si>
  <si>
    <t>_311_05</t>
  </si>
  <si>
    <t>='Parts 3-4'!$G$27</t>
  </si>
  <si>
    <t>_311_06</t>
  </si>
  <si>
    <t>='Parts 3-4'!$H$27</t>
  </si>
  <si>
    <t>_311_07</t>
  </si>
  <si>
    <t>='Parts 3-4'!$I$27</t>
  </si>
  <si>
    <t>_311_08</t>
  </si>
  <si>
    <t>='Parts 3-4'!$J$27</t>
  </si>
  <si>
    <t>_311_09</t>
  </si>
  <si>
    <t>='Parts 3-4'!$K$27</t>
  </si>
  <si>
    <t>_311_10</t>
  </si>
  <si>
    <t>='Parts 3-4'!$L$27</t>
  </si>
  <si>
    <t>_311_11</t>
  </si>
  <si>
    <t>='Parts 3-4'!$M$27</t>
  </si>
  <si>
    <t>_311_12</t>
  </si>
  <si>
    <t>='Parts 3-4'!$N$27</t>
  </si>
  <si>
    <t>_311_13</t>
  </si>
  <si>
    <t>='Parts 3-4'!$O$27</t>
  </si>
  <si>
    <t>_311_14</t>
  </si>
  <si>
    <t>='Parts 3-4'!$P$27</t>
  </si>
  <si>
    <t>_311_15</t>
  </si>
  <si>
    <t>='Parts 3-4'!$Q$27</t>
  </si>
  <si>
    <t>_311_16</t>
  </si>
  <si>
    <t>='Parts 3-4'!$R$27</t>
  </si>
  <si>
    <t>_311_17</t>
  </si>
  <si>
    <t>='Parts 3-4'!$S$27</t>
  </si>
  <si>
    <t>_311_18</t>
  </si>
  <si>
    <t>='Parts 3-4'!$T$27</t>
  </si>
  <si>
    <t>_311PR</t>
  </si>
  <si>
    <t>='Parts 3-4'!$V$27</t>
  </si>
  <si>
    <t>_311US</t>
  </si>
  <si>
    <t>='Parts 3-4'!$U$27</t>
  </si>
  <si>
    <t>_311VI</t>
  </si>
  <si>
    <t>='Parts 3-4'!$W$27</t>
  </si>
  <si>
    <t>_445</t>
  </si>
  <si>
    <t>='Parts 3-4'!$C$57:$T$57</t>
  </si>
  <si>
    <t>_445_01</t>
  </si>
  <si>
    <t>='Parts 3-4'!$C$57</t>
  </si>
  <si>
    <t>_445_02</t>
  </si>
  <si>
    <t>='Parts 3-4'!$D$57</t>
  </si>
  <si>
    <t>_445_03</t>
  </si>
  <si>
    <t>='Parts 3-4'!$E$57</t>
  </si>
  <si>
    <t>_445_04</t>
  </si>
  <si>
    <t>='Parts 3-4'!$F$57</t>
  </si>
  <si>
    <t>_445_05</t>
  </si>
  <si>
    <t>='Parts 3-4'!$G$57</t>
  </si>
  <si>
    <t>_445_06</t>
  </si>
  <si>
    <t>='Parts 3-4'!$H$57</t>
  </si>
  <si>
    <t>_445_07</t>
  </si>
  <si>
    <t>='Parts 3-4'!$I$57</t>
  </si>
  <si>
    <t>_445_08</t>
  </si>
  <si>
    <t>='Parts 3-4'!$J$57</t>
  </si>
  <si>
    <t>_445_09</t>
  </si>
  <si>
    <t>='Parts 3-4'!$K$57</t>
  </si>
  <si>
    <t>_445_10</t>
  </si>
  <si>
    <t>='Parts 3-4'!$L$57</t>
  </si>
  <si>
    <t>_445_11</t>
  </si>
  <si>
    <t>='Parts 3-4'!$M$57</t>
  </si>
  <si>
    <t>_445_12</t>
  </si>
  <si>
    <t>='Parts 3-4'!$N$57</t>
  </si>
  <si>
    <t>_445_13</t>
  </si>
  <si>
    <t>='Parts 3-4'!$O$57</t>
  </si>
  <si>
    <t>_445_14</t>
  </si>
  <si>
    <t>='Parts 3-4'!$P$57</t>
  </si>
  <si>
    <t>_445_15</t>
  </si>
  <si>
    <t>='Parts 3-4'!$Q$57</t>
  </si>
  <si>
    <t>_445_16</t>
  </si>
  <si>
    <t>='Parts 3-4'!$R$57</t>
  </si>
  <si>
    <t>_445_17</t>
  </si>
  <si>
    <t>='Parts 3-4'!$S$57</t>
  </si>
  <si>
    <t>_445_18</t>
  </si>
  <si>
    <t>='Parts 3-4'!$T$57</t>
  </si>
  <si>
    <t>_445PR</t>
  </si>
  <si>
    <t>='Parts 3-4'!$V$57</t>
  </si>
  <si>
    <t>_445US</t>
  </si>
  <si>
    <t>='Parts 3-4'!$U$57</t>
  </si>
  <si>
    <t>_445VI</t>
  </si>
  <si>
    <t>='Parts 3-4'!$W$57</t>
  </si>
  <si>
    <t>_465</t>
  </si>
  <si>
    <t>='Parts 3-4'!$C$30:$T$30</t>
  </si>
  <si>
    <t>_465_01</t>
  </si>
  <si>
    <t>='Parts 3-4'!$C$30</t>
  </si>
  <si>
    <t>_465_02</t>
  </si>
  <si>
    <t>='Parts 3-4'!$D$30</t>
  </si>
  <si>
    <t>_465_03</t>
  </si>
  <si>
    <t>='Parts 3-4'!$E$30</t>
  </si>
  <si>
    <t>_465_04</t>
  </si>
  <si>
    <t>='Parts 3-4'!$F$30</t>
  </si>
  <si>
    <t>_465_05</t>
  </si>
  <si>
    <t>='Parts 3-4'!$G$30</t>
  </si>
  <si>
    <t>_465_06</t>
  </si>
  <si>
    <t>='Parts 3-4'!$H$30</t>
  </si>
  <si>
    <t>_465_07</t>
  </si>
  <si>
    <t>='Parts 3-4'!$I$30</t>
  </si>
  <si>
    <t>_465_08</t>
  </si>
  <si>
    <t>='Parts 3-4'!$J$30</t>
  </si>
  <si>
    <t>_465_09</t>
  </si>
  <si>
    <t>='Parts 3-4'!$K$30</t>
  </si>
  <si>
    <t>_465_10</t>
  </si>
  <si>
    <t>='Parts 3-4'!$L$30</t>
  </si>
  <si>
    <t>_465_11</t>
  </si>
  <si>
    <t>='Parts 3-4'!$M$30</t>
  </si>
  <si>
    <t>_465_12</t>
  </si>
  <si>
    <t>='Parts 3-4'!$N$30</t>
  </si>
  <si>
    <t>_465_13</t>
  </si>
  <si>
    <t>='Parts 3-4'!$O$30</t>
  </si>
  <si>
    <t>_465_14</t>
  </si>
  <si>
    <t>='Parts 3-4'!$P$30</t>
  </si>
  <si>
    <t>_465_15</t>
  </si>
  <si>
    <t>='Parts 3-4'!$Q$30</t>
  </si>
  <si>
    <t>_465_16</t>
  </si>
  <si>
    <t>='Parts 3-4'!$R$30</t>
  </si>
  <si>
    <t>_465_17</t>
  </si>
  <si>
    <t>='Parts 3-4'!$S$30</t>
  </si>
  <si>
    <t>_465_18</t>
  </si>
  <si>
    <t>='Parts 3-4'!$T$30</t>
  </si>
  <si>
    <t>_465PR</t>
  </si>
  <si>
    <t>='Parts 3-4'!$V$30</t>
  </si>
  <si>
    <t>_465US</t>
  </si>
  <si>
    <t>='Parts 3-4'!$U$30</t>
  </si>
  <si>
    <t>_465VI</t>
  </si>
  <si>
    <t>='Parts 3-4'!$W$30</t>
  </si>
  <si>
    <t>_466</t>
  </si>
  <si>
    <t>='Parts 3-4'!$C$31:$T$31</t>
  </si>
  <si>
    <t>_466_01</t>
  </si>
  <si>
    <t>='Parts 3-4'!$C$31</t>
  </si>
  <si>
    <t>_466_02</t>
  </si>
  <si>
    <t>='Parts 3-4'!$D$31</t>
  </si>
  <si>
    <t>_466_03</t>
  </si>
  <si>
    <t>='Parts 3-4'!$E$31</t>
  </si>
  <si>
    <t>_466_04</t>
  </si>
  <si>
    <t>='Parts 3-4'!$F$31</t>
  </si>
  <si>
    <t>_466_05</t>
  </si>
  <si>
    <t>='Parts 3-4'!$G$31</t>
  </si>
  <si>
    <t>_466_06</t>
  </si>
  <si>
    <t>='Parts 3-4'!$H$31</t>
  </si>
  <si>
    <t>_466_07</t>
  </si>
  <si>
    <t>='Parts 3-4'!$I$31</t>
  </si>
  <si>
    <t>_466_08</t>
  </si>
  <si>
    <t>='Parts 3-4'!$J$31</t>
  </si>
  <si>
    <t>_466_09</t>
  </si>
  <si>
    <t>='Parts 3-4'!$K$31</t>
  </si>
  <si>
    <t>_466_10</t>
  </si>
  <si>
    <t>='Parts 3-4'!$L$31</t>
  </si>
  <si>
    <t>_466_11</t>
  </si>
  <si>
    <t>='Parts 3-4'!$M$31</t>
  </si>
  <si>
    <t>_466_12</t>
  </si>
  <si>
    <t>='Parts 3-4'!$N$31</t>
  </si>
  <si>
    <t>_466_13</t>
  </si>
  <si>
    <t>='Parts 3-4'!$O$31</t>
  </si>
  <si>
    <t>_466_14</t>
  </si>
  <si>
    <t>='Parts 3-4'!$P$31</t>
  </si>
  <si>
    <t>_466_15</t>
  </si>
  <si>
    <t>='Parts 3-4'!$Q$31</t>
  </si>
  <si>
    <t>_466_16</t>
  </si>
  <si>
    <t>='Parts 3-4'!$R$31</t>
  </si>
  <si>
    <t>_466_17</t>
  </si>
  <si>
    <t>='Parts 3-4'!$S$31</t>
  </si>
  <si>
    <t>_466_18</t>
  </si>
  <si>
    <t>='Parts 3-4'!$T$31</t>
  </si>
  <si>
    <t>_466D1</t>
  </si>
  <si>
    <t>='Parts 3-4'!$D$66</t>
  </si>
  <si>
    <t>_466D2</t>
  </si>
  <si>
    <t>='Parts 3-4'!$E$66</t>
  </si>
  <si>
    <t>_466D3</t>
  </si>
  <si>
    <t>='Parts 3-4'!$F$66</t>
  </si>
  <si>
    <t>_466D4</t>
  </si>
  <si>
    <t>='Parts 3-4'!$G$66</t>
  </si>
  <si>
    <t>_466D5</t>
  </si>
  <si>
    <t>='Parts 3-4'!$H$66</t>
  </si>
  <si>
    <t>_466DU</t>
  </si>
  <si>
    <t>='Parts 3-4'!$I$66</t>
  </si>
  <si>
    <t>_466PR</t>
  </si>
  <si>
    <t>='Parts 3-4'!$V$31</t>
  </si>
  <si>
    <t>_466US</t>
  </si>
  <si>
    <t>='Parts 3-4'!$U$31</t>
  </si>
  <si>
    <t>_466VI</t>
  </si>
  <si>
    <t>='Parts 3-4'!$W$31</t>
  </si>
  <si>
    <t>_467</t>
  </si>
  <si>
    <t>='Parts 3-4'!$C$32:$T$32</t>
  </si>
  <si>
    <t>_467_01</t>
  </si>
  <si>
    <t>='Parts 3-4'!$C$32</t>
  </si>
  <si>
    <t>_467_02</t>
  </si>
  <si>
    <t>='Parts 3-4'!$D$32</t>
  </si>
  <si>
    <t>_467_03</t>
  </si>
  <si>
    <t>='Parts 3-4'!$E$32</t>
  </si>
  <si>
    <t>_467_04</t>
  </si>
  <si>
    <t>='Parts 3-4'!$F$32</t>
  </si>
  <si>
    <t>_467_05</t>
  </si>
  <si>
    <t>='Parts 3-4'!$G$32</t>
  </si>
  <si>
    <t>_467_06</t>
  </si>
  <si>
    <t>='Parts 3-4'!$H$32</t>
  </si>
  <si>
    <t>_467_07</t>
  </si>
  <si>
    <t>='Parts 3-4'!$I$32</t>
  </si>
  <si>
    <t>_467_08</t>
  </si>
  <si>
    <t>='Parts 3-4'!$J$32</t>
  </si>
  <si>
    <t>_467_09</t>
  </si>
  <si>
    <t>='Parts 3-4'!$K$32</t>
  </si>
  <si>
    <t>_467_10</t>
  </si>
  <si>
    <t>='Parts 3-4'!$L$32</t>
  </si>
  <si>
    <t>_467_11</t>
  </si>
  <si>
    <t>='Parts 3-4'!$M$32</t>
  </si>
  <si>
    <t>_467_12</t>
  </si>
  <si>
    <t>='Parts 3-4'!$N$32</t>
  </si>
  <si>
    <t>_467_13</t>
  </si>
  <si>
    <t>='Parts 3-4'!$O$32</t>
  </si>
  <si>
    <t>_467_14</t>
  </si>
  <si>
    <t>='Parts 3-4'!$P$32</t>
  </si>
  <si>
    <t>_467_15</t>
  </si>
  <si>
    <t>='Parts 3-4'!$Q$32</t>
  </si>
  <si>
    <t>_467_16</t>
  </si>
  <si>
    <t>='Parts 3-4'!$R$32</t>
  </si>
  <si>
    <t>_467_17</t>
  </si>
  <si>
    <t>='Parts 3-4'!$S$32</t>
  </si>
  <si>
    <t>_467_18</t>
  </si>
  <si>
    <t>='Parts 3-4'!$T$32</t>
  </si>
  <si>
    <t>_467PR</t>
  </si>
  <si>
    <t>='Parts 3-4'!$V$32</t>
  </si>
  <si>
    <t>_467US</t>
  </si>
  <si>
    <t>='Parts 3-4'!$U$32</t>
  </si>
  <si>
    <t>_467VI</t>
  </si>
  <si>
    <t>='Parts 3-4'!$W$32</t>
  </si>
  <si>
    <t>_508</t>
  </si>
  <si>
    <t>='Parts 3-4'!$C$37:$T$37</t>
  </si>
  <si>
    <t>_508_01</t>
  </si>
  <si>
    <t>='Parts 3-4'!$C$37</t>
  </si>
  <si>
    <t>_508_02</t>
  </si>
  <si>
    <t>='Parts 3-4'!$D$37</t>
  </si>
  <si>
    <t>_508_03</t>
  </si>
  <si>
    <t>='Parts 3-4'!$E$37</t>
  </si>
  <si>
    <t>_508_04</t>
  </si>
  <si>
    <t>='Parts 3-4'!$F$37</t>
  </si>
  <si>
    <t>_508_05</t>
  </si>
  <si>
    <t>='Parts 3-4'!$G$37</t>
  </si>
  <si>
    <t>_508_06</t>
  </si>
  <si>
    <t>='Parts 3-4'!$H$37</t>
  </si>
  <si>
    <t>_508_07</t>
  </si>
  <si>
    <t>='Parts 3-4'!$I$37</t>
  </si>
  <si>
    <t>_508_08</t>
  </si>
  <si>
    <t>='Parts 3-4'!$J$37</t>
  </si>
  <si>
    <t>_508_09</t>
  </si>
  <si>
    <t>='Parts 3-4'!$K$37</t>
  </si>
  <si>
    <t>_508_10</t>
  </si>
  <si>
    <t>='Parts 3-4'!$L$37</t>
  </si>
  <si>
    <t>_508_11</t>
  </si>
  <si>
    <t>='Parts 3-4'!$M$37</t>
  </si>
  <si>
    <t>_508_12</t>
  </si>
  <si>
    <t>='Parts 3-4'!$N$37</t>
  </si>
  <si>
    <t>_508_13</t>
  </si>
  <si>
    <t>='Parts 3-4'!$O$37</t>
  </si>
  <si>
    <t>_508_14</t>
  </si>
  <si>
    <t>='Parts 3-4'!$P$37</t>
  </si>
  <si>
    <t>_508_15</t>
  </si>
  <si>
    <t>='Parts 3-4'!$Q$37</t>
  </si>
  <si>
    <t>_508_16</t>
  </si>
  <si>
    <t>='Parts 3-4'!$R$37</t>
  </si>
  <si>
    <t>_508_17</t>
  </si>
  <si>
    <t>='Parts 3-4'!$S$37</t>
  </si>
  <si>
    <t>_508_18</t>
  </si>
  <si>
    <t>='Parts 3-4'!$T$37</t>
  </si>
  <si>
    <t>_508PR</t>
  </si>
  <si>
    <t>='Parts 3-4'!$V$37</t>
  </si>
  <si>
    <t>_508US</t>
  </si>
  <si>
    <t>='Parts 3-4'!$U$37</t>
  </si>
  <si>
    <t>_508VI</t>
  </si>
  <si>
    <t>='Parts 3-4'!$W$37</t>
  </si>
  <si>
    <t>_509</t>
  </si>
  <si>
    <t>='Parts 3-4'!$C$38:$T$38</t>
  </si>
  <si>
    <t>_509_01</t>
  </si>
  <si>
    <t>='Parts 3-4'!$C$38</t>
  </si>
  <si>
    <t>_509_02</t>
  </si>
  <si>
    <t>='Parts 3-4'!$D$38</t>
  </si>
  <si>
    <t>_509_03</t>
  </si>
  <si>
    <t>='Parts 3-4'!$E$38</t>
  </si>
  <si>
    <t>_509_04</t>
  </si>
  <si>
    <t>='Parts 3-4'!$F$38</t>
  </si>
  <si>
    <t>_509_05</t>
  </si>
  <si>
    <t>='Parts 3-4'!$G$38</t>
  </si>
  <si>
    <t>_509_06</t>
  </si>
  <si>
    <t>='Parts 3-4'!$H$38</t>
  </si>
  <si>
    <t>_509_07</t>
  </si>
  <si>
    <t>='Parts 3-4'!$I$38</t>
  </si>
  <si>
    <t>_509_08</t>
  </si>
  <si>
    <t>='Parts 3-4'!$J$38</t>
  </si>
  <si>
    <t>_509_09</t>
  </si>
  <si>
    <t>='Parts 3-4'!$K$38</t>
  </si>
  <si>
    <t>_509_10</t>
  </si>
  <si>
    <t>='Parts 3-4'!$L$38</t>
  </si>
  <si>
    <t>_509_11</t>
  </si>
  <si>
    <t>Version No.:2009.01</t>
  </si>
  <si>
    <t>='Parts 3-4'!$M$38</t>
  </si>
  <si>
    <t>_509_12</t>
  </si>
  <si>
    <t>='Parts 3-4'!$N$38</t>
  </si>
  <si>
    <t>_509_13</t>
  </si>
  <si>
    <t>='Parts 3-4'!$O$38</t>
  </si>
  <si>
    <t>_509_14</t>
  </si>
  <si>
    <t>='Parts 3-4'!$P$38</t>
  </si>
  <si>
    <t>_509_15</t>
  </si>
  <si>
    <t>='Parts 3-4'!$Q$38</t>
  </si>
  <si>
    <t>_509_16</t>
  </si>
  <si>
    <t>='Parts 3-4'!$R$38</t>
  </si>
  <si>
    <t>_509_17</t>
  </si>
  <si>
    <t>='Parts 3-4'!$S$38</t>
  </si>
  <si>
    <t>_509_18</t>
  </si>
  <si>
    <t>='Parts 3-4'!$T$38</t>
  </si>
  <si>
    <t>_509PR</t>
  </si>
  <si>
    <t>='Parts 3-4'!$V$38</t>
  </si>
  <si>
    <t>_509US</t>
  </si>
  <si>
    <t>='Parts 3-4'!$U$38</t>
  </si>
  <si>
    <t>_509VI</t>
  </si>
  <si>
    <t>='Parts 3-4'!$W$38</t>
  </si>
  <si>
    <t>_510</t>
  </si>
  <si>
    <t>='Parts 3-4'!$C$39:$T$39</t>
  </si>
  <si>
    <t>_510_01</t>
  </si>
  <si>
    <t>='Parts 3-4'!$C$39</t>
  </si>
  <si>
    <t>_510_02</t>
  </si>
  <si>
    <t>='Parts 3-4'!$D$39</t>
  </si>
  <si>
    <t>_510_03</t>
  </si>
  <si>
    <t>='Parts 3-4'!$E$39</t>
  </si>
  <si>
    <t>_510_04</t>
  </si>
  <si>
    <t>='Parts 3-4'!$F$39</t>
  </si>
  <si>
    <t>_510_05</t>
  </si>
  <si>
    <t>='Parts 3-4'!$G$39</t>
  </si>
  <si>
    <t>_510_06</t>
  </si>
  <si>
    <t>='Parts 3-4'!$H$39</t>
  </si>
  <si>
    <t>_510_07</t>
  </si>
  <si>
    <t>='Parts 3-4'!$I$39</t>
  </si>
  <si>
    <t>_510_08</t>
  </si>
  <si>
    <t>='Parts 3-4'!$J$39</t>
  </si>
  <si>
    <t>_510_09</t>
  </si>
  <si>
    <t>='Parts 3-4'!$K$39</t>
  </si>
  <si>
    <t>_510_10</t>
  </si>
  <si>
    <t>='Parts 3-4'!$L$39</t>
  </si>
  <si>
    <t>_510_11</t>
  </si>
  <si>
    <t>='Parts 3-4'!$M$39</t>
  </si>
  <si>
    <t>_510_12</t>
  </si>
  <si>
    <t>='Parts 3-4'!$N$39</t>
  </si>
  <si>
    <t>_510_13</t>
  </si>
  <si>
    <t>='Parts 3-4'!$O$39</t>
  </si>
  <si>
    <t>_510_14</t>
  </si>
  <si>
    <t>='Parts 3-4'!$P$39</t>
  </si>
  <si>
    <t>_510_15</t>
  </si>
  <si>
    <t>='Parts 3-4'!$Q$39</t>
  </si>
  <si>
    <t>_510_16</t>
  </si>
  <si>
    <t>='Parts 3-4'!$R$39</t>
  </si>
  <si>
    <t>_510_17</t>
  </si>
  <si>
    <t>='Parts 3-4'!$S$39</t>
  </si>
  <si>
    <t>_510_18</t>
  </si>
  <si>
    <t>='Parts 3-4'!$T$39</t>
  </si>
  <si>
    <t>_510PR</t>
  </si>
  <si>
    <t>='Parts 3-4'!$V$39</t>
  </si>
  <si>
    <t>_510US</t>
  </si>
  <si>
    <t>='Parts 3-4'!$U$39</t>
  </si>
  <si>
    <t>_510VI</t>
  </si>
  <si>
    <t>='Parts 3-4'!$W$39</t>
  </si>
  <si>
    <t>_624</t>
  </si>
  <si>
    <t>='Parts 3-4'!$C$45:$T$45</t>
  </si>
  <si>
    <t>_624_01</t>
  </si>
  <si>
    <t>='Parts 3-4'!$C$45</t>
  </si>
  <si>
    <t>_624_02</t>
  </si>
  <si>
    <t>='Parts 3-4'!$D$45</t>
  </si>
  <si>
    <t>_624_03</t>
  </si>
  <si>
    <t>='Parts 3-4'!$E$45</t>
  </si>
  <si>
    <t>_624_04</t>
  </si>
  <si>
    <t>='Parts 3-4'!$F$45</t>
  </si>
  <si>
    <t>_624_05</t>
  </si>
  <si>
    <t>='Parts 3-4'!$G$45</t>
  </si>
  <si>
    <t>_624_06</t>
  </si>
  <si>
    <t>='Parts 3-4'!$H$45</t>
  </si>
  <si>
    <t>_624_07</t>
  </si>
  <si>
    <t>='Parts 3-4'!$I$45</t>
  </si>
  <si>
    <t>_624_08</t>
  </si>
  <si>
    <t>='Parts 3-4'!$J$45</t>
  </si>
  <si>
    <t>_624_09</t>
  </si>
  <si>
    <t>='Parts 3-4'!$K$45</t>
  </si>
  <si>
    <t>_624_10</t>
  </si>
  <si>
    <t>='Parts 3-4'!$L$45</t>
  </si>
  <si>
    <t>_624_11</t>
  </si>
  <si>
    <t>='Parts 3-4'!$M$45</t>
  </si>
  <si>
    <t>_624_12</t>
  </si>
  <si>
    <t>='Parts 3-4'!$N$45</t>
  </si>
  <si>
    <t>_624_13</t>
  </si>
  <si>
    <t>='Parts 3-4'!$O$45</t>
  </si>
  <si>
    <t>_624_14</t>
  </si>
  <si>
    <t>='Parts 3-4'!$P$45</t>
  </si>
  <si>
    <t>_624_15</t>
  </si>
  <si>
    <t>='Parts 3-4'!$Q$45</t>
  </si>
  <si>
    <t>_624_16</t>
  </si>
  <si>
    <t>='Parts 3-4'!$R$45</t>
  </si>
  <si>
    <t>_624_17</t>
  </si>
  <si>
    <t>='Parts 3-4'!$S$45</t>
  </si>
  <si>
    <t>_624_18</t>
  </si>
  <si>
    <t>='Parts 3-4'!$T$45</t>
  </si>
  <si>
    <t>_624PR</t>
  </si>
  <si>
    <t>='Parts 3-4'!$V$45</t>
  </si>
  <si>
    <t>_624US</t>
  </si>
  <si>
    <t>='Parts 3-4'!$U$45</t>
  </si>
  <si>
    <t>_624VI</t>
  </si>
  <si>
    <t>='Parts 3-4'!$W$45</t>
  </si>
  <si>
    <t>_631</t>
  </si>
  <si>
    <t>='Parts 3-4'!$C$43:$T$43</t>
  </si>
  <si>
    <t>_631_01</t>
  </si>
  <si>
    <t>='Parts 3-4'!$C$43</t>
  </si>
  <si>
    <t>_631_02</t>
  </si>
  <si>
    <t>='Parts 3-4'!$D$43</t>
  </si>
  <si>
    <t>_631_03</t>
  </si>
  <si>
    <t>='Parts 3-4'!$E$43</t>
  </si>
  <si>
    <t>_631_04</t>
  </si>
  <si>
    <t>='Parts 3-4'!$F$43</t>
  </si>
  <si>
    <t>_631_05</t>
  </si>
  <si>
    <t>='Parts 3-4'!$G$43</t>
  </si>
  <si>
    <t>_631_06</t>
  </si>
  <si>
    <t>='Parts 3-4'!$H$43</t>
  </si>
  <si>
    <t>_631_07</t>
  </si>
  <si>
    <t>='Parts 3-4'!$I$43</t>
  </si>
  <si>
    <t>_631_08</t>
  </si>
  <si>
    <t>='Parts 3-4'!$J$43</t>
  </si>
  <si>
    <t>_631_09</t>
  </si>
  <si>
    <t>='Parts 3-4'!$K$43</t>
  </si>
  <si>
    <t>_631_10</t>
  </si>
  <si>
    <t>='Parts 3-4'!$L$43</t>
  </si>
  <si>
    <t>_631_11</t>
  </si>
  <si>
    <t>='Parts 3-4'!$M$43</t>
  </si>
  <si>
    <t>_631_12</t>
  </si>
  <si>
    <t>='Parts 3-4'!$N$43</t>
  </si>
  <si>
    <t>_631_13</t>
  </si>
  <si>
    <t>='Parts 3-4'!$O$43</t>
  </si>
  <si>
    <t>_631_14</t>
  </si>
  <si>
    <t>='Parts 3-4'!$P$43</t>
  </si>
  <si>
    <t>_631_15</t>
  </si>
  <si>
    <t>='Parts 3-4'!$Q$43</t>
  </si>
  <si>
    <t>_631_16</t>
  </si>
  <si>
    <t>='Parts 3-4'!$R$43</t>
  </si>
  <si>
    <t>_631_17</t>
  </si>
  <si>
    <t>='Parts 3-4'!$S$43</t>
  </si>
  <si>
    <t>_631_18</t>
  </si>
  <si>
    <t>='Parts 3-4'!$T$43</t>
  </si>
  <si>
    <t>_631PR</t>
  </si>
  <si>
    <t>='Parts 3-4'!$V$43</t>
  </si>
  <si>
    <t>_631US</t>
  </si>
  <si>
    <t>='Parts 3-4'!$U$43</t>
  </si>
  <si>
    <t>_631VI</t>
  </si>
  <si>
    <t>='Parts 3-4'!$W$43</t>
  </si>
  <si>
    <t>_820</t>
  </si>
  <si>
    <t>='Parts 3-4'!$C$59:$T$59</t>
  </si>
  <si>
    <t>_820_01</t>
  </si>
  <si>
    <t>='Parts 3-4'!$C$59</t>
  </si>
  <si>
    <t>_820_02</t>
  </si>
  <si>
    <t>='Parts 3-4'!$D$59</t>
  </si>
  <si>
    <t>_820_03</t>
  </si>
  <si>
    <t>='Parts 3-4'!$E$59</t>
  </si>
  <si>
    <t>_820_04</t>
  </si>
  <si>
    <t>='Parts 3-4'!$F$59</t>
  </si>
  <si>
    <t>_820_05</t>
  </si>
  <si>
    <t>='Parts 3-4'!$G$59</t>
  </si>
  <si>
    <t>_820_06</t>
  </si>
  <si>
    <t>='Parts 3-4'!$H$59</t>
  </si>
  <si>
    <t>_820_07</t>
  </si>
  <si>
    <t>='Parts 3-4'!$I$59</t>
  </si>
  <si>
    <t>_820_08</t>
  </si>
  <si>
    <t>='Parts 3-4'!$J$59</t>
  </si>
  <si>
    <t>_820_09</t>
  </si>
  <si>
    <t>='Parts 3-4'!$K$59</t>
  </si>
  <si>
    <t>_820_10</t>
  </si>
  <si>
    <t>='Parts 3-4'!$L$59</t>
  </si>
  <si>
    <t>_820_11</t>
  </si>
  <si>
    <t>='Parts 3-4'!$M$59</t>
  </si>
  <si>
    <t>_820_12</t>
  </si>
  <si>
    <t>='Parts 3-4'!$N$59</t>
  </si>
  <si>
    <t>_820_13</t>
  </si>
  <si>
    <t>='Parts 3-4'!$O$59</t>
  </si>
  <si>
    <t>_820_14</t>
  </si>
  <si>
    <t>='Parts 3-4'!$P$59</t>
  </si>
  <si>
    <t>_820_15</t>
  </si>
  <si>
    <t>='Parts 3-4'!$Q$59</t>
  </si>
  <si>
    <t>_820_16</t>
  </si>
  <si>
    <t>='Parts 3-4'!$R$59</t>
  </si>
  <si>
    <t>_820_17</t>
  </si>
  <si>
    <t>='Parts 3-4'!$S$59</t>
  </si>
  <si>
    <t>_820_18</t>
  </si>
  <si>
    <t>='Parts 3-4'!$T$59</t>
  </si>
  <si>
    <t>_820PR</t>
  </si>
  <si>
    <t>='Parts 3-4'!$V$59</t>
  </si>
  <si>
    <t>_820US</t>
  </si>
  <si>
    <t>='Parts 3-4'!$U$59</t>
  </si>
  <si>
    <t>_820VI</t>
  </si>
  <si>
    <t>='Parts 3-4'!$W$59</t>
  </si>
  <si>
    <t>_830</t>
  </si>
  <si>
    <t>='Parts 3-4'!$C$60:$T$60</t>
  </si>
  <si>
    <t>_830_01</t>
  </si>
  <si>
    <t>='Parts 3-4'!$C$60</t>
  </si>
  <si>
    <t>_830_02</t>
  </si>
  <si>
    <t>='Parts 3-4'!$D$60</t>
  </si>
  <si>
    <t>_830_03</t>
  </si>
  <si>
    <t>='Parts 3-4'!$E$60</t>
  </si>
  <si>
    <t>_830_04</t>
  </si>
  <si>
    <t>='Parts 3-4'!$F$60</t>
  </si>
  <si>
    <t>_830_05</t>
  </si>
  <si>
    <t>='Parts 3-4'!$G$60</t>
  </si>
  <si>
    <t>_830_06</t>
  </si>
  <si>
    <t>='Parts 3-4'!$H$60</t>
  </si>
  <si>
    <t>_830_07</t>
  </si>
  <si>
    <t>='Parts 3-4'!$I$60</t>
  </si>
  <si>
    <t>_830_08</t>
  </si>
  <si>
    <t>='Parts 3-4'!$J$60</t>
  </si>
  <si>
    <t>_830_09</t>
  </si>
  <si>
    <t>='Parts 3-4'!$K$60</t>
  </si>
  <si>
    <t>_830_10</t>
  </si>
  <si>
    <t>='Parts 3-4'!$L$60</t>
  </si>
  <si>
    <t>_830_11</t>
  </si>
  <si>
    <t>='Parts 3-4'!$M$60</t>
  </si>
  <si>
    <t>_830_12</t>
  </si>
  <si>
    <t>='Parts 3-4'!$N$60</t>
  </si>
  <si>
    <t>_830_13</t>
  </si>
  <si>
    <t>='Parts 3-4'!$O$60</t>
  </si>
  <si>
    <t>_830_14</t>
  </si>
  <si>
    <t>='Parts 3-4'!$P$60</t>
  </si>
  <si>
    <t>_830_15</t>
  </si>
  <si>
    <t>='Parts 3-4'!$Q$60</t>
  </si>
  <si>
    <t>_830_16</t>
  </si>
  <si>
    <t>='Parts 3-4'!$R$60</t>
  </si>
  <si>
    <t>_830_17</t>
  </si>
  <si>
    <t>='Parts 3-4'!$S$60</t>
  </si>
  <si>
    <t>_830_18</t>
  </si>
  <si>
    <t>='Parts 3-4'!$T$60</t>
  </si>
  <si>
    <t>_830PR</t>
  </si>
  <si>
    <t>='Parts 3-4'!$V$60</t>
  </si>
  <si>
    <t>_830US</t>
  </si>
  <si>
    <t>='Parts 3-4'!$U$60</t>
  </si>
  <si>
    <t>_830VI</t>
  </si>
  <si>
    <t>='Parts 3-4'!$W$60</t>
  </si>
  <si>
    <t>_840</t>
  </si>
  <si>
    <t>='Parts 3-4'!$C$61:$T$61</t>
  </si>
  <si>
    <t>_840_01</t>
  </si>
  <si>
    <t>='Parts 3-4'!$C$61</t>
  </si>
  <si>
    <t>_840_02</t>
  </si>
  <si>
    <t>='Parts 3-4'!$D$61</t>
  </si>
  <si>
    <t>_840_03</t>
  </si>
  <si>
    <t>='Parts 3-4'!$E$61</t>
  </si>
  <si>
    <t>_840_04</t>
  </si>
  <si>
    <t>='Parts 3-4'!$F$61</t>
  </si>
  <si>
    <t>_840_05</t>
  </si>
  <si>
    <t>='Parts 3-4'!$G$61</t>
  </si>
  <si>
    <t>_840_06</t>
  </si>
  <si>
    <t>='Parts 3-4'!$H$61</t>
  </si>
  <si>
    <t>_840_07</t>
  </si>
  <si>
    <t>='Parts 3-4'!$I$61</t>
  </si>
  <si>
    <t>_840_08</t>
  </si>
  <si>
    <t>='Parts 3-4'!$J$61</t>
  </si>
  <si>
    <t>_840_09</t>
  </si>
  <si>
    <t>='Parts 3-4'!$K$61</t>
  </si>
  <si>
    <t>_840_10</t>
  </si>
  <si>
    <t>='Parts 3-4'!$L$61</t>
  </si>
  <si>
    <t>_840_11</t>
  </si>
  <si>
    <t>='Parts 3-4'!$M$61</t>
  </si>
  <si>
    <t>_840_12</t>
  </si>
  <si>
    <t>='Parts 3-4'!$N$61</t>
  </si>
  <si>
    <t>_840_13</t>
  </si>
  <si>
    <t>='Parts 3-4'!$O$61</t>
  </si>
  <si>
    <t>_840_14</t>
  </si>
  <si>
    <t>='Parts 3-4'!$P$61</t>
  </si>
  <si>
    <t>_840_15</t>
  </si>
  <si>
    <t>='Parts 3-4'!$Q$61</t>
  </si>
  <si>
    <t>_840_16</t>
  </si>
  <si>
    <t>='Parts 3-4'!$R$61</t>
  </si>
  <si>
    <t>_840_17</t>
  </si>
  <si>
    <t>='Parts 3-4'!$S$61</t>
  </si>
  <si>
    <t>_840_18</t>
  </si>
  <si>
    <t>='Parts 3-4'!$T$61</t>
  </si>
  <si>
    <t>_840PR</t>
  </si>
  <si>
    <t>='Parts 3-4'!$V$61</t>
  </si>
  <si>
    <t>_840US</t>
  </si>
  <si>
    <t>='Parts 3-4'!$U$61</t>
  </si>
  <si>
    <t>_840VI</t>
  </si>
  <si>
    <t>='Parts 3-4'!$W$61</t>
  </si>
  <si>
    <t>_850</t>
  </si>
  <si>
    <t>='Parts 3-4'!$C$62:$T$62</t>
  </si>
  <si>
    <t>_850_01</t>
  </si>
  <si>
    <t>='Parts 3-4'!$C$62</t>
  </si>
  <si>
    <t>_850_02</t>
  </si>
  <si>
    <t>='Parts 3-4'!$D$62</t>
  </si>
  <si>
    <t>_850_03</t>
  </si>
  <si>
    <t>='Parts 3-4'!$E$62</t>
  </si>
  <si>
    <t>_850_04</t>
  </si>
  <si>
    <t>='Parts 3-4'!$F$62</t>
  </si>
  <si>
    <t>_850_05</t>
  </si>
  <si>
    <t>='Parts 3-4'!$G$62</t>
  </si>
  <si>
    <t>_850_06</t>
  </si>
  <si>
    <t>='Parts 3-4'!$H$62</t>
  </si>
  <si>
    <t>_850_07</t>
  </si>
  <si>
    <t>='Parts 3-4'!$I$62</t>
  </si>
  <si>
    <t>_850_08</t>
  </si>
  <si>
    <t>='Parts 3-4'!$J$62</t>
  </si>
  <si>
    <t>_850_09</t>
  </si>
  <si>
    <t>='Parts 3-4'!$K$62</t>
  </si>
  <si>
    <t>_850_10</t>
  </si>
  <si>
    <t>='Parts 3-4'!$L$62</t>
  </si>
  <si>
    <t>_850_11</t>
  </si>
  <si>
    <t>='Parts 3-4'!$M$62</t>
  </si>
  <si>
    <t>_850_12</t>
  </si>
  <si>
    <t>='Parts 3-4'!$N$62</t>
  </si>
  <si>
    <t>_850_13</t>
  </si>
  <si>
    <t>='Parts 3-4'!$O$62</t>
  </si>
  <si>
    <t>_850_14</t>
  </si>
  <si>
    <t>='Parts 3-4'!$P$62</t>
  </si>
  <si>
    <t>_850_15</t>
  </si>
  <si>
    <t>='Parts 3-4'!$Q$62</t>
  </si>
  <si>
    <t>_850_16</t>
  </si>
  <si>
    <t>='Parts 3-4'!$R$62</t>
  </si>
  <si>
    <t>_850_17</t>
  </si>
  <si>
    <t>='Parts 3-4'!$S$62</t>
  </si>
  <si>
    <t>_850_18</t>
  </si>
  <si>
    <t>='Parts 3-4'!$T$62</t>
  </si>
  <si>
    <t>_850PR</t>
  </si>
  <si>
    <t>='Parts 3-4'!$V$62</t>
  </si>
  <si>
    <t>_850US</t>
  </si>
  <si>
    <t>='Parts 3-4'!$U$62</t>
  </si>
  <si>
    <t>_850VI</t>
  </si>
  <si>
    <t>='Parts 3-4'!$W$62</t>
  </si>
  <si>
    <t>_854</t>
  </si>
  <si>
    <t>='Parts 3-4'!$C$33:$T$33</t>
  </si>
  <si>
    <t>_854_01</t>
  </si>
  <si>
    <t>='Parts 3-4'!$C$33</t>
  </si>
  <si>
    <t>_854_02</t>
  </si>
  <si>
    <t>='Parts 3-4'!$D$33</t>
  </si>
  <si>
    <t>_854_03</t>
  </si>
  <si>
    <t>='Parts 3-4'!$E$33</t>
  </si>
  <si>
    <t>_854_04</t>
  </si>
  <si>
    <t>='Parts 3-4'!$F$33</t>
  </si>
  <si>
    <t>_854_05</t>
  </si>
  <si>
    <t>='Parts 3-4'!$G$33</t>
  </si>
  <si>
    <t>_854_06</t>
  </si>
  <si>
    <t>='Parts 3-4'!$H$33</t>
  </si>
  <si>
    <t>_854_07</t>
  </si>
  <si>
    <t>='Parts 3-4'!$I$33</t>
  </si>
  <si>
    <t>_854_08</t>
  </si>
  <si>
    <t>='Parts 3-4'!$J$33</t>
  </si>
  <si>
    <t>_854_09</t>
  </si>
  <si>
    <t>='Parts 3-4'!$K$33</t>
  </si>
  <si>
    <t>_854_10</t>
  </si>
  <si>
    <t>='Parts 3-4'!$L$33</t>
  </si>
  <si>
    <t>_854_11</t>
  </si>
  <si>
    <t>='Parts 3-4'!$M$33</t>
  </si>
  <si>
    <t>_854_12</t>
  </si>
  <si>
    <t>='Parts 3-4'!$N$33</t>
  </si>
  <si>
    <t>_854_13</t>
  </si>
  <si>
    <t>='Parts 3-4'!$O$33</t>
  </si>
  <si>
    <t>_854_14</t>
  </si>
  <si>
    <t>='Parts 3-4'!$P$33</t>
  </si>
  <si>
    <t>_854_15</t>
  </si>
  <si>
    <t>='Parts 3-4'!$Q$33</t>
  </si>
  <si>
    <t>_854_16</t>
  </si>
  <si>
    <t>='Parts 3-4'!$R$33</t>
  </si>
  <si>
    <t>_854_17</t>
  </si>
  <si>
    <t>='Parts 3-4'!$S$33</t>
  </si>
  <si>
    <t>_854_18</t>
  </si>
  <si>
    <t>='Parts 3-4'!$T$33</t>
  </si>
  <si>
    <t>_854PR</t>
  </si>
  <si>
    <t>='Parts 3-4'!$V$33</t>
  </si>
  <si>
    <t>_854US</t>
  </si>
  <si>
    <t>='Parts 3-4'!$U$33</t>
  </si>
  <si>
    <t>_854VI</t>
  </si>
  <si>
    <t>='Parts 3-4'!$W$33</t>
  </si>
  <si>
    <t>_888</t>
  </si>
  <si>
    <t>='Parts 3-4'!$C$35:$T$35</t>
  </si>
  <si>
    <t>_888_01</t>
  </si>
  <si>
    <t>='Parts 3-4'!$C$35</t>
  </si>
  <si>
    <t>_888_02</t>
  </si>
  <si>
    <t>='Parts 3-4'!$D$35</t>
  </si>
  <si>
    <t>_888_03</t>
  </si>
  <si>
    <t>='Parts 3-4'!$E$35</t>
  </si>
  <si>
    <t>_888_04</t>
  </si>
  <si>
    <t>='Parts 3-4'!$F$35</t>
  </si>
  <si>
    <t>_888_05</t>
  </si>
  <si>
    <t>='Parts 3-4'!$G$35</t>
  </si>
  <si>
    <t>_888_06</t>
  </si>
  <si>
    <t>='Parts 3-4'!$H$35</t>
  </si>
  <si>
    <t>_888_07</t>
  </si>
  <si>
    <t>='Parts 3-4'!$I$35</t>
  </si>
  <si>
    <t>_888_08</t>
  </si>
  <si>
    <t>='Parts 3-4'!$J$35</t>
  </si>
  <si>
    <t>_888_09</t>
  </si>
  <si>
    <t>='Parts 3-4'!$K$35</t>
  </si>
  <si>
    <t>_888_10</t>
  </si>
  <si>
    <t>='Parts 3-4'!$L$35</t>
  </si>
  <si>
    <t>_888_11</t>
  </si>
  <si>
    <t>='Parts 3-4'!$M$35</t>
  </si>
  <si>
    <t>_888_12</t>
  </si>
  <si>
    <t>='Parts 3-4'!$N$35</t>
  </si>
  <si>
    <t>_888_13</t>
  </si>
  <si>
    <t>='Parts 3-4'!$O$35</t>
  </si>
  <si>
    <t>_888_14</t>
  </si>
  <si>
    <t>='Parts 3-4'!$P$35</t>
  </si>
  <si>
    <t>_888_15</t>
  </si>
  <si>
    <t>='Parts 3-4'!$Q$35</t>
  </si>
  <si>
    <t>_888_16</t>
  </si>
  <si>
    <t>='Parts 3-4'!$R$35</t>
  </si>
  <si>
    <t>_888_17</t>
  </si>
  <si>
    <t>='Parts 3-4'!$S$35</t>
  </si>
  <si>
    <t>_888_18</t>
  </si>
  <si>
    <t>='Parts 3-4'!$T$35</t>
  </si>
  <si>
    <t>_888PR</t>
  </si>
  <si>
    <t>='Parts 3-4'!$V$35</t>
  </si>
  <si>
    <t>_888US</t>
  </si>
  <si>
    <t>='Parts 3-4'!$U$35</t>
  </si>
  <si>
    <t>_888VI</t>
  </si>
  <si>
    <t>='Parts 3-4'!$W$35</t>
  </si>
  <si>
    <t>_931</t>
  </si>
  <si>
    <t>='Parts 3-4'!$C$34:$T$34</t>
  </si>
  <si>
    <t>_931_01</t>
  </si>
  <si>
    <t>='Parts 3-4'!$C$34</t>
  </si>
  <si>
    <t>_931_02</t>
  </si>
  <si>
    <t>='Parts 3-4'!$D$34</t>
  </si>
  <si>
    <t>_931_03</t>
  </si>
  <si>
    <t>='Parts 3-4'!$E$34</t>
  </si>
  <si>
    <t>_931_04</t>
  </si>
  <si>
    <t>='Parts 3-4'!$F$34</t>
  </si>
  <si>
    <t>_931_05</t>
  </si>
  <si>
    <t>='Parts 3-4'!$G$34</t>
  </si>
  <si>
    <t>_931_06</t>
  </si>
  <si>
    <t>='Parts 3-4'!$H$34</t>
  </si>
  <si>
    <t>_931_07</t>
  </si>
  <si>
    <t>='Parts 3-4'!$I$34</t>
  </si>
  <si>
    <t>_931_08</t>
  </si>
  <si>
    <t>='Parts 3-4'!$J$34</t>
  </si>
  <si>
    <t>_931_09</t>
  </si>
  <si>
    <t>='Parts 3-4'!$K$34</t>
  </si>
  <si>
    <t>_931_10</t>
  </si>
  <si>
    <t>='Parts 3-4'!$L$34</t>
  </si>
  <si>
    <t>_931_11</t>
  </si>
  <si>
    <t>='Parts 3-4'!$M$34</t>
  </si>
  <si>
    <t>_931_12</t>
  </si>
  <si>
    <t>='Parts 3-4'!$N$34</t>
  </si>
  <si>
    <t>_931_13</t>
  </si>
  <si>
    <t>='Parts 3-4'!$O$34</t>
  </si>
  <si>
    <t>_931_14</t>
  </si>
  <si>
    <t>='Parts 3-4'!$P$34</t>
  </si>
  <si>
    <t>_931_15</t>
  </si>
  <si>
    <t>='Parts 3-4'!$Q$34</t>
  </si>
  <si>
    <t>_931_16</t>
  </si>
  <si>
    <t>='Parts 3-4'!$R$34</t>
  </si>
  <si>
    <t>_931_17</t>
  </si>
  <si>
    <t>='Parts 3-4'!$S$34</t>
  </si>
  <si>
    <t>_931_18</t>
  </si>
  <si>
    <t>='Parts 3-4'!$T$34</t>
  </si>
  <si>
    <t>_931PR</t>
  </si>
  <si>
    <t>='Parts 3-4'!$V$34</t>
  </si>
  <si>
    <t>_931US</t>
  </si>
  <si>
    <t>='Parts 3-4'!$U$34</t>
  </si>
  <si>
    <t>_931VI</t>
  </si>
  <si>
    <t>='Parts 3-4'!$W$34</t>
  </si>
  <si>
    <t>_STCDE_01</t>
  </si>
  <si>
    <t>='Parts 3-4'!$C$10</t>
  </si>
  <si>
    <t>_STCDE_02</t>
  </si>
  <si>
    <t>='Parts 3-4'!$D$10</t>
  </si>
  <si>
    <t>_STCDE_03</t>
  </si>
  <si>
    <t>='Parts 3-4'!$E$10</t>
  </si>
  <si>
    <t>_STCDE_04</t>
  </si>
  <si>
    <t>='Parts 3-4'!$F$10</t>
  </si>
  <si>
    <t>_STCDE_05</t>
  </si>
  <si>
    <t>='Parts 3-4'!$G$10</t>
  </si>
  <si>
    <t>_STCDE_06</t>
  </si>
  <si>
    <t>='Parts 3-4'!$H$10</t>
  </si>
  <si>
    <t>_STCDE_07</t>
  </si>
  <si>
    <t>='Parts 3-4'!$I$10</t>
  </si>
  <si>
    <t>_STCDE_08</t>
  </si>
  <si>
    <t>='Parts 3-4'!$J$10</t>
  </si>
  <si>
    <t>_STCDE_09</t>
  </si>
  <si>
    <t>='Parts 3-4'!$K$10</t>
  </si>
  <si>
    <t>_STCDE_10</t>
  </si>
  <si>
    <t>='Parts 3-4'!$L$10</t>
  </si>
  <si>
    <t>_STCDE_11</t>
  </si>
  <si>
    <t>='Parts 3-4'!$M$10</t>
  </si>
  <si>
    <t>_STCDE_12</t>
  </si>
  <si>
    <t>='Parts 3-4'!$N$10</t>
  </si>
  <si>
    <t>_STCDE_13</t>
  </si>
  <si>
    <t>='Parts 3-4'!$O$10</t>
  </si>
  <si>
    <t>_STCDE_14</t>
  </si>
  <si>
    <t>='Parts 3-4'!$P$10</t>
  </si>
  <si>
    <t>_STCDE_15</t>
  </si>
  <si>
    <t>='Parts 3-4'!$Q$10</t>
  </si>
  <si>
    <t>_STCDE_16</t>
  </si>
  <si>
    <t>='Parts 3-4'!$R$10</t>
  </si>
  <si>
    <t>_STCDE_17</t>
  </si>
  <si>
    <t>='Parts 3-4'!$S$10</t>
  </si>
  <si>
    <t>_STCDE_18</t>
  </si>
  <si>
    <t>='Parts 3-4'!$T$10</t>
  </si>
  <si>
    <t>Adln1</t>
  </si>
  <si>
    <t>='Parts 1-2'!$B$25</t>
  </si>
  <si>
    <t>Adln2</t>
  </si>
  <si>
    <t>='Parts 1-2'!$B$27</t>
  </si>
  <si>
    <t>cext</t>
  </si>
  <si>
    <t>='Parts 1-2'!$R$30</t>
  </si>
  <si>
    <t>city</t>
  </si>
  <si>
    <t>='Parts 1-2'!$C$28</t>
  </si>
  <si>
    <t>contnm</t>
  </si>
  <si>
    <t>='Parts 1-2'!$G$29</t>
  </si>
  <si>
    <t>DBA</t>
  </si>
  <si>
    <t>='Parts 1-2'!$H$23</t>
  </si>
  <si>
    <t>fax</t>
  </si>
  <si>
    <t>='Parts 1-2'!$G$31</t>
  </si>
  <si>
    <t>Form</t>
  </si>
  <si>
    <t>='Parts 1-2'!$A$7</t>
  </si>
  <si>
    <t>='Parts 1-2'!$H$16</t>
  </si>
  <si>
    <t>IDChngChk</t>
  </si>
  <si>
    <t>='Parts 1-2'!$J$20</t>
  </si>
  <si>
    <t>intnet</t>
  </si>
  <si>
    <t>='Parts 1-2'!$G$32</t>
  </si>
  <si>
    <t>='Parts 1-2'!$K$14</t>
  </si>
  <si>
    <t>Name1</t>
  </si>
  <si>
    <t>='Parts 1-2'!$H$22</t>
  </si>
  <si>
    <t>Notes</t>
  </si>
  <si>
    <t>='Parts 1-2'!$A$35</t>
  </si>
  <si>
    <t>phone</t>
  </si>
  <si>
    <t>='Parts 1-2'!$G$30</t>
  </si>
  <si>
    <t>ResubChk</t>
  </si>
  <si>
    <t>='Parts 1-2'!$X$14</t>
  </si>
  <si>
    <t>state</t>
  </si>
  <si>
    <t>='Parts 1-2'!$L$28</t>
  </si>
  <si>
    <t>StChk1</t>
  </si>
  <si>
    <t>='Parts 3-4'!$C$67:$I$67</t>
  </si>
  <si>
    <t>StChk2</t>
  </si>
  <si>
    <t>='Parts 3-4'!$J$67:$P$67</t>
  </si>
  <si>
    <t>StChk3</t>
  </si>
  <si>
    <t>='Parts 3-4'!$Q$67:$T$67</t>
  </si>
  <si>
    <t>STCodes</t>
  </si>
  <si>
    <t>='Parts 1-2'!$AA$1:$AA$52</t>
  </si>
  <si>
    <t>Version</t>
  </si>
  <si>
    <t>='Parts 1-2'!$Y$6</t>
  </si>
  <si>
    <t>='Parts 1-2'!$O$14</t>
  </si>
  <si>
    <t>zip</t>
  </si>
  <si>
    <t>='Parts 1-2'!$O$28</t>
  </si>
  <si>
    <t>zip4</t>
  </si>
  <si>
    <t>='Parts 1-2'!$R$28</t>
  </si>
  <si>
    <t>MONTHLY BULK TERMINAL REPORT</t>
  </si>
  <si>
    <t>Year</t>
  </si>
  <si>
    <t>Company Name:</t>
  </si>
  <si>
    <t>City:</t>
  </si>
  <si>
    <t>State:</t>
  </si>
  <si>
    <t>Contact Name:</t>
  </si>
  <si>
    <t>Phone No.:</t>
  </si>
  <si>
    <t>Fax No.:</t>
  </si>
  <si>
    <t>Puerto Rico</t>
  </si>
  <si>
    <t>Virgin Islands</t>
  </si>
  <si>
    <t>072</t>
  </si>
  <si>
    <t>078</t>
  </si>
  <si>
    <t>051</t>
  </si>
  <si>
    <t>Kerosene</t>
  </si>
  <si>
    <t>Lubricants</t>
  </si>
  <si>
    <t>Asphalt and Road Oil</t>
  </si>
  <si>
    <t>Miscellaneous Products</t>
  </si>
  <si>
    <t>Pentanes Plus</t>
  </si>
  <si>
    <t>None</t>
  </si>
  <si>
    <t>AL</t>
  </si>
  <si>
    <t>AK</t>
  </si>
  <si>
    <t>AZ</t>
  </si>
  <si>
    <t>AR</t>
  </si>
  <si>
    <t>CA</t>
  </si>
  <si>
    <t>CO</t>
  </si>
  <si>
    <t>CT</t>
  </si>
  <si>
    <t>DE</t>
  </si>
  <si>
    <t>GA</t>
  </si>
  <si>
    <t>MD</t>
  </si>
  <si>
    <t>MA</t>
  </si>
  <si>
    <t>MO</t>
  </si>
  <si>
    <t>NV</t>
  </si>
  <si>
    <t>NH</t>
  </si>
  <si>
    <t>NJ</t>
  </si>
  <si>
    <t>NM</t>
  </si>
  <si>
    <t>NY</t>
  </si>
  <si>
    <t>ND</t>
  </si>
  <si>
    <t>OH</t>
  </si>
  <si>
    <t>OK</t>
  </si>
  <si>
    <t>PA</t>
  </si>
  <si>
    <t>RI</t>
  </si>
  <si>
    <t>SD</t>
  </si>
  <si>
    <t>TN</t>
  </si>
  <si>
    <t>TX</t>
  </si>
  <si>
    <t>UT</t>
  </si>
  <si>
    <t>VT</t>
  </si>
  <si>
    <t>VA</t>
  </si>
  <si>
    <t>WA</t>
  </si>
  <si>
    <t>WV</t>
  </si>
  <si>
    <t>WI</t>
  </si>
  <si>
    <t>WY</t>
  </si>
  <si>
    <t>HI</t>
  </si>
  <si>
    <t>(202) 586-1076</t>
  </si>
  <si>
    <t>Email address:</t>
  </si>
  <si>
    <t>EIA ID NUMBER:</t>
  </si>
  <si>
    <t>Item Description</t>
  </si>
  <si>
    <t>Finished Aviation Gasoline</t>
  </si>
  <si>
    <t>FORM EIA-811</t>
  </si>
  <si>
    <t>DC</t>
  </si>
  <si>
    <t>FL</t>
  </si>
  <si>
    <t>ID</t>
  </si>
  <si>
    <t>IL</t>
  </si>
  <si>
    <t>IN</t>
  </si>
  <si>
    <t>IA</t>
  </si>
  <si>
    <t>KS</t>
  </si>
  <si>
    <t>KY</t>
  </si>
  <si>
    <t>LA</t>
  </si>
  <si>
    <t>ME</t>
  </si>
  <si>
    <t>MI</t>
  </si>
  <si>
    <t>MN</t>
  </si>
  <si>
    <t>MS</t>
  </si>
  <si>
    <t>MT</t>
  </si>
  <si>
    <t>NE</t>
  </si>
  <si>
    <t>NC</t>
  </si>
  <si>
    <t>OR</t>
  </si>
  <si>
    <t>SC</t>
  </si>
  <si>
    <t>Product Code</t>
  </si>
  <si>
    <t>PART 1.  RESPONDENT IDENTIFICATION DATA</t>
  </si>
  <si>
    <t>REPORT PERIOD:</t>
  </si>
  <si>
    <t>Month</t>
  </si>
  <si>
    <t>If this is a resubmission, enter an "X" in the box:</t>
  </si>
  <si>
    <t xml:space="preserve">If any Respondent Identification Data has changed since the last report, </t>
  </si>
  <si>
    <t>enter an "X" in the box:</t>
  </si>
  <si>
    <t>Email:</t>
  </si>
  <si>
    <t>Fax:</t>
  </si>
  <si>
    <t>Secure File Transfer:</t>
  </si>
  <si>
    <t>-</t>
  </si>
  <si>
    <t>Ext:</t>
  </si>
  <si>
    <t>Electronic Transmission:</t>
  </si>
  <si>
    <t>Zip:</t>
  </si>
  <si>
    <t>Questions?</t>
  </si>
  <si>
    <t>Reformulated (Blended with Ether)</t>
  </si>
  <si>
    <t>124</t>
  </si>
  <si>
    <t>Reformulated (Blended with Alcohol)</t>
  </si>
  <si>
    <t>125</t>
  </si>
  <si>
    <t>126</t>
  </si>
  <si>
    <t>128</t>
  </si>
  <si>
    <t>130</t>
  </si>
  <si>
    <t>122</t>
  </si>
  <si>
    <t>123</t>
  </si>
  <si>
    <t>Conventional Blendstock for Oxygenate Blending (CBOB)</t>
  </si>
  <si>
    <t>139</t>
  </si>
  <si>
    <t>Reformulated</t>
  </si>
  <si>
    <t>120</t>
  </si>
  <si>
    <t>Conventional</t>
  </si>
  <si>
    <t>121</t>
  </si>
  <si>
    <t>138</t>
  </si>
  <si>
    <t>111</t>
  </si>
  <si>
    <t>Special Naphthas (solvents)</t>
  </si>
  <si>
    <t>311</t>
  </si>
  <si>
    <t>Kerosene-type Jet Fuel</t>
  </si>
  <si>
    <t>213</t>
  </si>
  <si>
    <t>15 ppm sulfur and under</t>
  </si>
  <si>
    <t>465</t>
  </si>
  <si>
    <t>Greater than 15 ppm to 500 ppm sulfur (incl.)</t>
  </si>
  <si>
    <t>466</t>
  </si>
  <si>
    <t>Greater than 500 ppm sulfur</t>
  </si>
  <si>
    <t>467</t>
  </si>
  <si>
    <t>854</t>
  </si>
  <si>
    <t>931</t>
  </si>
  <si>
    <t>888</t>
  </si>
  <si>
    <t>Under 0.31% sulfur</t>
  </si>
  <si>
    <t>508</t>
  </si>
  <si>
    <t>0.31%  to 1.00% sulfur (incl.)</t>
  </si>
  <si>
    <t>509</t>
  </si>
  <si>
    <t>Over 1.00% sulfur</t>
  </si>
  <si>
    <t>510</t>
  </si>
  <si>
    <t>220</t>
  </si>
  <si>
    <t>Liquefied Petroleum and Refinery Gases:</t>
  </si>
  <si>
    <t>Ethane/Ethylene</t>
  </si>
  <si>
    <t>110</t>
  </si>
  <si>
    <t>Ethylene</t>
  </si>
  <si>
    <t>631</t>
  </si>
  <si>
    <t>Propane/Propylene</t>
  </si>
  <si>
    <t>231</t>
  </si>
  <si>
    <t>Propylene (nonfuel use)</t>
  </si>
  <si>
    <t>624</t>
  </si>
  <si>
    <t>Normal Butane/Butylene</t>
  </si>
  <si>
    <t>232</t>
  </si>
  <si>
    <t>Refinery-grade Butane</t>
  </si>
  <si>
    <t>235</t>
  </si>
  <si>
    <t>Isobutane/Isobutylene</t>
  </si>
  <si>
    <t>233</t>
  </si>
  <si>
    <t>141</t>
  </si>
  <si>
    <t>Ethyl Tertiary Butyl Ether (ETBE)</t>
  </si>
  <si>
    <t>142</t>
  </si>
  <si>
    <t>Methyl Tertiary Butyl Ether (MTBE)</t>
  </si>
  <si>
    <t>144</t>
  </si>
  <si>
    <t>445</t>
  </si>
  <si>
    <t>Naphthas and Lighter</t>
  </si>
  <si>
    <t>820</t>
  </si>
  <si>
    <t>Kerosene &amp; light gas oils</t>
  </si>
  <si>
    <t>830</t>
  </si>
  <si>
    <t>Heavy Gas Oils</t>
  </si>
  <si>
    <t>840</t>
  </si>
  <si>
    <t>Residuum</t>
  </si>
  <si>
    <t>850</t>
  </si>
  <si>
    <t>State</t>
  </si>
  <si>
    <t>Total U.S.</t>
  </si>
  <si>
    <t>QUANTITY</t>
  </si>
  <si>
    <t>Code</t>
  </si>
  <si>
    <t>PADD 2</t>
  </si>
  <si>
    <t>PADD 3</t>
  </si>
  <si>
    <t>PADD 4</t>
  </si>
  <si>
    <t>PADD 5</t>
  </si>
  <si>
    <t>U.S.</t>
  </si>
  <si>
    <t>PADD 1</t>
  </si>
  <si>
    <t>Comments: Identify any unusual aspects of your reporting month's operations. (To separate one comment from another, press ALT+ENTER.)</t>
  </si>
  <si>
    <t>Reformulated (Non-Oxygenated)</t>
  </si>
  <si>
    <t>Conventional (Blended with Alcohol)</t>
  </si>
  <si>
    <t>Conventional (Other)</t>
  </si>
  <si>
    <t>Finished Motor Gasoline:</t>
  </si>
  <si>
    <t>Motor Gasoline Blending Components:</t>
  </si>
  <si>
    <t>Distillate Fuel Oil:</t>
  </si>
  <si>
    <t>Residual Fuel Oil:</t>
  </si>
  <si>
    <t>Unfinished Oils:</t>
  </si>
  <si>
    <t>Gasoline Treated as Blendstock (GTAB):</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</si>
  <si>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</si>
  <si>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PART 2.   SUBMISSION/RESUBMISSION INFORMATION</t>
  </si>
  <si>
    <t>Physical Address (e.g., Street Address, Building Number, Floor, Suite):</t>
  </si>
  <si>
    <t>Mailing Address (e.g., PO Box, RR):</t>
  </si>
  <si>
    <t>Version No.: 2009.01</t>
  </si>
  <si>
    <t>203</t>
  </si>
  <si>
    <t>205</t>
  </si>
  <si>
    <t>207</t>
  </si>
  <si>
    <t>Biomass-Based Diesel Fuel</t>
  </si>
  <si>
    <t>Other Renewable Diesel Fuel</t>
  </si>
  <si>
    <t>Other Renewable Fuels</t>
  </si>
  <si>
    <t>Fuel Ethanol</t>
  </si>
  <si>
    <t xml:space="preserve">OMB No. 1905-0165 </t>
  </si>
  <si>
    <t>Other Motor Gasoline Blending Components</t>
  </si>
  <si>
    <t>Other Oxygenates</t>
  </si>
  <si>
    <t>Oxygenates (excluding Fuel Ethanol):</t>
  </si>
  <si>
    <t>Renewable Fuels:</t>
  </si>
  <si>
    <t>Reformulated Blendstock for Oxygenate Blending (RBOB) for Blending with Ether</t>
  </si>
  <si>
    <t>Reformulated Blendstock for Oxygenate Blending (RBOB) for Blending with Alcohol</t>
  </si>
  <si>
    <t xml:space="preserve">State </t>
  </si>
  <si>
    <t xml:space="preserve">Alaska </t>
  </si>
  <si>
    <t xml:space="preserve">Alabama </t>
  </si>
  <si>
    <t>OMB No. 1905-0165</t>
  </si>
  <si>
    <t xml:space="preserve">Arkansas </t>
  </si>
  <si>
    <t xml:space="preserve">Arizona </t>
  </si>
  <si>
    <t xml:space="preserve">California </t>
  </si>
  <si>
    <t xml:space="preserve">Colorado </t>
  </si>
  <si>
    <t xml:space="preserve">Connecticut </t>
  </si>
  <si>
    <t xml:space="preserve">Delaware </t>
  </si>
  <si>
    <t xml:space="preserve">Florida </t>
  </si>
  <si>
    <t xml:space="preserve">Georgia </t>
  </si>
  <si>
    <t xml:space="preserve">Hawaii </t>
  </si>
  <si>
    <t xml:space="preserve">Iowa </t>
  </si>
  <si>
    <t xml:space="preserve">Idaho </t>
  </si>
  <si>
    <t xml:space="preserve">Illinois </t>
  </si>
  <si>
    <t>A completed form must be received by the 20th 
calendar day following the end of the report month.</t>
  </si>
  <si>
    <t xml:space="preserve">Indiana </t>
  </si>
  <si>
    <t xml:space="preserve">Kansas </t>
  </si>
  <si>
    <t xml:space="preserve">Kentucky </t>
  </si>
  <si>
    <t>Forms may be submitted using one of the following
methods:</t>
  </si>
  <si>
    <t xml:space="preserve">Louisiana </t>
  </si>
  <si>
    <t xml:space="preserve">Massachusetts </t>
  </si>
  <si>
    <t xml:space="preserve">Maryland </t>
  </si>
  <si>
    <t xml:space="preserve">Maine </t>
  </si>
  <si>
    <t xml:space="preserve">Michigan </t>
  </si>
  <si>
    <t xml:space="preserve">Minnesota </t>
  </si>
  <si>
    <t xml:space="preserve">Missouri </t>
  </si>
  <si>
    <t xml:space="preserve">Mississippi </t>
  </si>
  <si>
    <t xml:space="preserve">Montana </t>
  </si>
  <si>
    <t>For the PC Electronic Data Reporting Option (PEDRO) software, call (202) 586-9659.  
(See Form instructions, pg 1)</t>
  </si>
  <si>
    <t xml:space="preserve">North Carolina </t>
  </si>
  <si>
    <t xml:space="preserve">North Dakota </t>
  </si>
  <si>
    <t xml:space="preserve">Nebraska </t>
  </si>
  <si>
    <t xml:space="preserve">New Hampshire </t>
  </si>
  <si>
    <t xml:space="preserve">New Jersey </t>
  </si>
  <si>
    <t xml:space="preserve">New Mexico </t>
  </si>
  <si>
    <t xml:space="preserve">Nevada </t>
  </si>
  <si>
    <t xml:space="preserve">New York </t>
  </si>
  <si>
    <t xml:space="preserve">Ohio </t>
  </si>
  <si>
    <t xml:space="preserve">Oklahoma </t>
  </si>
  <si>
    <t xml:space="preserve">Oregon </t>
  </si>
  <si>
    <t>Pennsylvania</t>
  </si>
  <si>
    <t xml:space="preserve">Rhode Island </t>
  </si>
  <si>
    <t xml:space="preserve">South Carolina </t>
  </si>
  <si>
    <t xml:space="preserve">South Dakota </t>
  </si>
  <si>
    <t xml:space="preserve">Tennessee </t>
  </si>
  <si>
    <t xml:space="preserve">Texas </t>
  </si>
  <si>
    <t xml:space="preserve">Utah </t>
  </si>
  <si>
    <t xml:space="preserve">Virginia </t>
  </si>
  <si>
    <t xml:space="preserve">Vermont </t>
  </si>
  <si>
    <t xml:space="preserve">Washington </t>
  </si>
  <si>
    <t xml:space="preserve">Wisconsin </t>
  </si>
  <si>
    <t xml:space="preserve">West Virginia </t>
  </si>
  <si>
    <t xml:space="preserve">Wyoming </t>
  </si>
  <si>
    <t xml:space="preserve">PART 3.  STOCKS OF PETROLEUM PRODUCTS </t>
  </si>
  <si>
    <t>(Thousand Barrels)</t>
  </si>
  <si>
    <t>Call:   202-586-3536</t>
  </si>
  <si>
    <t>Doing Business As:</t>
  </si>
  <si>
    <t>District of Columbia</t>
  </si>
  <si>
    <t>_01</t>
  </si>
  <si>
    <t>='Parts 3-4'!$C$12:$C$62</t>
  </si>
  <si>
    <t>_02</t>
  </si>
  <si>
    <t>='Parts 3-4'!$D$12:$D$62</t>
  </si>
  <si>
    <t>_03</t>
  </si>
  <si>
    <t>='Parts 3-4'!$E$12:$E$62</t>
  </si>
  <si>
    <t>_04</t>
  </si>
  <si>
    <t>='Parts 3-4'!$F$12:$F$62</t>
  </si>
  <si>
    <t>_05</t>
  </si>
  <si>
    <t>='Parts 3-4'!$G$12:$G$62</t>
  </si>
  <si>
    <t>='Parts 3-4'!$C$26:$T$26</t>
  </si>
  <si>
    <t>_051_01</t>
  </si>
  <si>
    <t>='Parts 3-4'!$C$26</t>
  </si>
  <si>
    <t>_051_02</t>
  </si>
  <si>
    <t>='Parts 3-4'!$D$26</t>
  </si>
  <si>
    <t>_051_03</t>
  </si>
  <si>
    <t>='Parts 3-4'!$E$26</t>
  </si>
  <si>
    <t>_051_04</t>
  </si>
  <si>
    <t>='Parts 3-4'!$F$26</t>
  </si>
  <si>
    <t>_051_05</t>
  </si>
  <si>
    <t>='Parts 3-4'!$G$26</t>
  </si>
  <si>
    <t>_051_06</t>
  </si>
  <si>
    <t>='Parts 3-4'!$H$26</t>
  </si>
  <si>
    <t>_051_07</t>
  </si>
  <si>
    <t>='Parts 3-4'!$I$26</t>
  </si>
  <si>
    <t>_051_08</t>
  </si>
  <si>
    <t>='Parts 3-4'!$J$26</t>
  </si>
  <si>
    <t>_051_09</t>
  </si>
  <si>
    <t>='Parts 3-4'!$K$26</t>
  </si>
  <si>
    <t>_051_10</t>
  </si>
  <si>
    <t>='Parts 3-4'!$L$26</t>
  </si>
  <si>
    <t>_051_11</t>
  </si>
  <si>
    <t>='Parts 3-4'!$M$26</t>
  </si>
  <si>
    <t>_051_12</t>
  </si>
  <si>
    <t>='Parts 3-4'!$N$26</t>
  </si>
  <si>
    <t>_051_13</t>
  </si>
  <si>
    <t>='Parts 3-4'!$O$26</t>
  </si>
  <si>
    <t>_051_14</t>
  </si>
  <si>
    <t>='Parts 3-4'!$P$26</t>
  </si>
  <si>
    <t>_051_15</t>
  </si>
  <si>
    <t>='Parts 3-4'!$Q$26</t>
  </si>
  <si>
    <t>_051_16</t>
  </si>
  <si>
    <t>='Parts 3-4'!$R$26</t>
  </si>
  <si>
    <t>_051_17</t>
  </si>
  <si>
    <t>='Parts 3-4'!$S$26</t>
  </si>
  <si>
    <t>_051_18</t>
  </si>
  <si>
    <t>='Parts 3-4'!$T$26</t>
  </si>
  <si>
    <t>_051PR</t>
  </si>
  <si>
    <t>='Parts 3-4'!$V$26</t>
  </si>
  <si>
    <t>_051US</t>
  </si>
  <si>
    <t>='Parts 3-4'!$U$26</t>
  </si>
  <si>
    <t>_051VI</t>
  </si>
  <si>
    <t>='Parts 3-4'!$W$26</t>
  </si>
  <si>
    <t>_06</t>
  </si>
  <si>
    <t>='Parts 3-4'!$H$12:$H$62</t>
  </si>
  <si>
    <t>_07</t>
  </si>
  <si>
    <t>='Parts 3-4'!$I$12:$I$62</t>
  </si>
  <si>
    <t>_08</t>
  </si>
  <si>
    <t>='Parts 3-4'!$J$12:$J$62</t>
  </si>
  <si>
    <t>_09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</si>
</sst>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F800]dddd\,\ mmmm\ dd\,\ yyyy"/>
    <numFmt numFmtId="176" formatCode="0.0"/>
    <numFmt numFmtId="177" formatCode="_(* #,##0.0_);_(* \(#,##0.0\);_(* &quot;-&quot;??_);_(@_)"/>
    <numFmt numFmtId="178" formatCode="_(* #,##0_);_(* \(#,##0\);_(* &quot;-&quot;??_);_(@_)"/>
  </numFmts>
  <fonts count="29">
    <font>
      <sz val="10"/>
      <name val="Arial"/>
      <family val="0"/>
    </font>
    <font>
      <b/>
      <sz val="12"/>
      <name val="Arial"/>
      <family val="2"/>
    </font>
    <font>
      <b/>
      <sz val="9"/>
      <name val="Arial"/>
      <family val="2"/>
    </font>
    <font>
      <u val="single"/>
      <sz val="10"/>
      <color indexed="12"/>
      <name val="Arial"/>
      <family val="0"/>
    </font>
    <font>
      <u val="single"/>
      <sz val="10"/>
      <color indexed="36"/>
      <name val="Arial"/>
      <family val="0"/>
    </font>
    <font>
      <sz val="12"/>
      <name val="Arial"/>
      <family val="0"/>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sz val="8"/>
      <name val="Tahoma"/>
      <family val="2"/>
    </font>
    <font>
      <sz val="8"/>
      <name val="Arial"/>
      <family val="0"/>
    </font>
    <font>
      <b/>
      <sz val="13"/>
      <name val="Arial"/>
      <family val="2"/>
    </font>
    <font>
      <b/>
      <sz val="10"/>
      <name val="Arial"/>
      <family val="2"/>
    </font>
    <font>
      <sz val="13"/>
      <name val="Arial"/>
      <family val="2"/>
    </font>
    <font>
      <b/>
      <sz val="11"/>
      <name val="Arial"/>
      <family val="2"/>
    </font>
    <font>
      <u val="single"/>
      <sz val="10"/>
      <color indexed="10"/>
      <name val="Arial"/>
      <family val="2"/>
    </font>
    <font>
      <b/>
      <u val="single"/>
      <sz val="12"/>
      <color indexed="12"/>
      <name val="Arial"/>
      <family val="2"/>
    </font>
    <font>
      <sz val="12"/>
      <name val="StCodes"/>
      <family val="0"/>
    </font>
    <font>
      <b/>
      <u val="single"/>
      <sz val="13"/>
      <color indexed="12"/>
      <name val="Arial"/>
      <family val="2"/>
    </font>
    <font>
      <b/>
      <u val="single"/>
      <sz val="13"/>
      <name val="Arial"/>
      <family val="2"/>
    </font>
    <font>
      <u val="single"/>
      <sz val="14"/>
      <color indexed="12"/>
      <name val="Arial"/>
      <family val="2"/>
    </font>
    <font>
      <sz val="10"/>
      <color indexed="9"/>
      <name val="Arial"/>
      <family val="0"/>
    </font>
    <font>
      <vertAlign val="superscript"/>
      <sz val="16"/>
      <name val="Arial"/>
      <family val="2"/>
    </font>
    <font>
      <b/>
      <sz val="14"/>
      <color indexed="10"/>
      <name val="Arial"/>
      <family val="2"/>
    </font>
    <font>
      <b/>
      <i/>
      <sz val="14"/>
      <color indexed="10"/>
      <name val="Arial"/>
      <family val="2"/>
    </font>
    <font>
      <i/>
      <sz val="14"/>
      <color indexed="10"/>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49">
    <border>
      <left/>
      <right/>
      <top/>
      <bottom/>
      <diagonal/>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color indexed="63"/>
      </bottom>
    </border>
    <border>
      <left style="thin"/>
      <right>
        <color indexed="63"/>
      </right>
      <top>
        <color indexed="63"/>
      </top>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style="thin"/>
    </border>
    <border>
      <left>
        <color indexed="63"/>
      </left>
      <right>
        <color indexed="63"/>
      </right>
      <top style="medium"/>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color indexed="63"/>
      </top>
      <bottom style="medium"/>
    </border>
    <border>
      <left>
        <color indexed="63"/>
      </left>
      <right style="medium"/>
      <top style="double"/>
      <bottom style="medium"/>
    </border>
    <border>
      <left>
        <color indexed="63"/>
      </left>
      <right style="thin"/>
      <top style="thin"/>
      <bottom style="thin"/>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93">
    <xf numFmtId="0" fontId="0" fillId="0" borderId="0" xfId="0" applyAlignment="1">
      <alignment/>
    </xf>
    <xf numFmtId="0" fontId="0" fillId="2" borderId="0" xfId="0" applyFill="1" applyBorder="1" applyAlignment="1" applyProtection="1">
      <alignment/>
      <protection/>
    </xf>
    <xf numFmtId="0" fontId="10" fillId="2" borderId="1" xfId="0" applyFont="1" applyFill="1" applyBorder="1" applyAlignment="1" applyProtection="1">
      <alignment horizontal="left"/>
      <protection/>
    </xf>
    <xf numFmtId="0" fontId="0" fillId="0" borderId="0" xfId="0" applyFill="1" applyAlignment="1" applyProtection="1">
      <alignment/>
      <protection/>
    </xf>
    <xf numFmtId="0" fontId="0" fillId="0" borderId="0" xfId="0" applyAlignment="1" applyProtection="1">
      <alignment/>
      <protection/>
    </xf>
    <xf numFmtId="0" fontId="6" fillId="2" borderId="2" xfId="0" applyFont="1" applyFill="1" applyBorder="1" applyAlignment="1" applyProtection="1">
      <alignment/>
      <protection/>
    </xf>
    <xf numFmtId="0" fontId="6" fillId="2" borderId="3" xfId="0" applyFont="1" applyFill="1" applyBorder="1" applyAlignment="1" applyProtection="1">
      <alignment/>
      <protection/>
    </xf>
    <xf numFmtId="0" fontId="6" fillId="2" borderId="3" xfId="0" applyFont="1" applyFill="1" applyBorder="1" applyAlignment="1" applyProtection="1">
      <alignment horizontal="right"/>
      <protection/>
    </xf>
    <xf numFmtId="0" fontId="6" fillId="2" borderId="4" xfId="0" applyFont="1" applyFill="1" applyBorder="1" applyAlignment="1" applyProtection="1">
      <alignment horizontal="right"/>
      <protection/>
    </xf>
    <xf numFmtId="0" fontId="6" fillId="2" borderId="1" xfId="0" applyFont="1" applyFill="1" applyBorder="1" applyAlignment="1" applyProtection="1">
      <alignment/>
      <protection/>
    </xf>
    <xf numFmtId="0" fontId="6" fillId="2" borderId="0" xfId="0" applyFont="1" applyFill="1" applyBorder="1" applyAlignment="1" applyProtection="1">
      <alignment/>
      <protection/>
    </xf>
    <xf numFmtId="0" fontId="6" fillId="2" borderId="0" xfId="0" applyFont="1" applyFill="1" applyBorder="1" applyAlignment="1" applyProtection="1">
      <alignment horizontal="right"/>
      <protection/>
    </xf>
    <xf numFmtId="0" fontId="6" fillId="2" borderId="5" xfId="0" applyFont="1" applyFill="1" applyBorder="1" applyAlignment="1" applyProtection="1">
      <alignment horizontal="right"/>
      <protection/>
    </xf>
    <xf numFmtId="0" fontId="7" fillId="2" borderId="0" xfId="0" applyFont="1" applyFill="1" applyBorder="1" applyAlignment="1" applyProtection="1">
      <alignment horizontal="center"/>
      <protection/>
    </xf>
    <xf numFmtId="0" fontId="10" fillId="2" borderId="6" xfId="0" applyFont="1" applyFill="1" applyBorder="1" applyAlignment="1" applyProtection="1">
      <alignment horizontal="left"/>
      <protection/>
    </xf>
    <xf numFmtId="0" fontId="10" fillId="2" borderId="7" xfId="0" applyFont="1" applyFill="1" applyBorder="1" applyAlignment="1" applyProtection="1">
      <alignment horizontal="left"/>
      <protection/>
    </xf>
    <xf numFmtId="0" fontId="10" fillId="2" borderId="0" xfId="0" applyFont="1" applyFill="1" applyBorder="1" applyAlignment="1" applyProtection="1">
      <alignment horizontal="left"/>
      <protection/>
    </xf>
    <xf numFmtId="0" fontId="10" fillId="2" borderId="0" xfId="0" applyFont="1" applyFill="1" applyBorder="1" applyAlignment="1" applyProtection="1">
      <alignment horizontal="center"/>
      <protection/>
    </xf>
    <xf numFmtId="49" fontId="7" fillId="2" borderId="0" xfId="0" applyNumberFormat="1" applyFont="1" applyFill="1" applyBorder="1" applyAlignment="1" applyProtection="1">
      <alignment horizontal="center" vertical="center"/>
      <protection/>
    </xf>
    <xf numFmtId="0" fontId="10" fillId="2" borderId="8" xfId="0" applyFont="1" applyFill="1" applyBorder="1" applyAlignment="1" applyProtection="1">
      <alignment horizontal="left"/>
      <protection/>
    </xf>
    <xf numFmtId="0" fontId="10" fillId="2" borderId="0" xfId="0" applyFont="1" applyFill="1" applyBorder="1" applyAlignment="1" applyProtection="1">
      <alignment/>
      <protection/>
    </xf>
    <xf numFmtId="0" fontId="0" fillId="2" borderId="1" xfId="0" applyFill="1" applyBorder="1" applyAlignment="1" applyProtection="1">
      <alignment/>
      <protection/>
    </xf>
    <xf numFmtId="0" fontId="7" fillId="2" borderId="0" xfId="0" applyNumberFormat="1" applyFont="1" applyFill="1" applyBorder="1" applyAlignment="1" applyProtection="1">
      <alignment horizontal="center" vertical="center"/>
      <protection/>
    </xf>
    <xf numFmtId="0" fontId="7" fillId="2" borderId="0" xfId="0" applyFont="1" applyFill="1" applyBorder="1" applyAlignment="1" applyProtection="1">
      <alignment/>
      <protection/>
    </xf>
    <xf numFmtId="0" fontId="0" fillId="0" borderId="0" xfId="0" applyFill="1" applyBorder="1" applyAlignment="1" applyProtection="1">
      <alignment/>
      <protection/>
    </xf>
    <xf numFmtId="0" fontId="11" fillId="0" borderId="0" xfId="0" applyFont="1" applyAlignment="1" applyProtection="1">
      <alignment/>
      <protection/>
    </xf>
    <xf numFmtId="0" fontId="10" fillId="2" borderId="0" xfId="0" applyFont="1" applyFill="1" applyBorder="1" applyAlignment="1" applyProtection="1">
      <alignment vertical="center"/>
      <protection/>
    </xf>
    <xf numFmtId="0" fontId="10" fillId="2" borderId="0" xfId="0" applyNumberFormat="1" applyFont="1" applyFill="1" applyBorder="1" applyAlignment="1" applyProtection="1">
      <alignment horizontal="center" vertical="center"/>
      <protection/>
    </xf>
    <xf numFmtId="0" fontId="11" fillId="0" borderId="0" xfId="0" applyFont="1" applyAlignment="1">
      <alignment/>
    </xf>
    <xf numFmtId="0" fontId="7" fillId="2" borderId="0" xfId="0" applyFont="1" applyFill="1" applyBorder="1" applyAlignment="1" applyProtection="1">
      <alignment/>
      <protection/>
    </xf>
    <xf numFmtId="0" fontId="0" fillId="2" borderId="9" xfId="0" applyFill="1" applyBorder="1" applyAlignment="1" applyProtection="1">
      <alignment/>
      <protection/>
    </xf>
    <xf numFmtId="0" fontId="10" fillId="2" borderId="9" xfId="0" applyFont="1" applyFill="1" applyBorder="1" applyAlignment="1" applyProtection="1">
      <alignment horizontal="center"/>
      <protection/>
    </xf>
    <xf numFmtId="0" fontId="7" fillId="2" borderId="9" xfId="0" applyNumberFormat="1" applyFont="1" applyFill="1" applyBorder="1" applyAlignment="1" applyProtection="1">
      <alignment horizontal="center" vertical="center"/>
      <protection/>
    </xf>
    <xf numFmtId="0" fontId="0" fillId="2" borderId="10" xfId="0" applyFill="1" applyBorder="1" applyAlignment="1" applyProtection="1">
      <alignment/>
      <protection/>
    </xf>
    <xf numFmtId="0" fontId="0" fillId="2" borderId="11" xfId="0" applyFill="1" applyBorder="1" applyAlignment="1" applyProtection="1">
      <alignment/>
      <protection/>
    </xf>
    <xf numFmtId="0" fontId="11" fillId="0" borderId="0" xfId="0" applyFont="1" applyFill="1" applyBorder="1" applyAlignment="1" applyProtection="1">
      <alignment/>
      <protection/>
    </xf>
    <xf numFmtId="0" fontId="15" fillId="2" borderId="0" xfId="0" applyFont="1" applyFill="1" applyBorder="1" applyAlignment="1" applyProtection="1">
      <alignment/>
      <protection/>
    </xf>
    <xf numFmtId="0" fontId="14" fillId="2" borderId="0" xfId="0" applyFont="1" applyFill="1" applyBorder="1" applyAlignment="1" applyProtection="1">
      <alignment/>
      <protection/>
    </xf>
    <xf numFmtId="0" fontId="14" fillId="2" borderId="0" xfId="0" applyFont="1" applyFill="1" applyBorder="1" applyAlignment="1" applyProtection="1">
      <alignment horizontal="center"/>
      <protection/>
    </xf>
    <xf numFmtId="0" fontId="14" fillId="2" borderId="0" xfId="0" applyFont="1" applyFill="1" applyBorder="1" applyAlignment="1" applyProtection="1">
      <alignment/>
      <protection/>
    </xf>
    <xf numFmtId="0" fontId="16" fillId="2" borderId="0" xfId="0" applyFont="1" applyFill="1" applyBorder="1" applyAlignment="1" applyProtection="1">
      <alignment/>
      <protection/>
    </xf>
    <xf numFmtId="0" fontId="14" fillId="2" borderId="1" xfId="0" applyFont="1" applyFill="1" applyBorder="1" applyAlignment="1" applyProtection="1">
      <alignment/>
      <protection/>
    </xf>
    <xf numFmtId="49" fontId="14" fillId="2" borderId="0" xfId="0" applyNumberFormat="1" applyFont="1" applyFill="1" applyBorder="1" applyAlignment="1" applyProtection="1">
      <alignment horizontal="right" vertical="center"/>
      <protection/>
    </xf>
    <xf numFmtId="0" fontId="14" fillId="2" borderId="1" xfId="0" applyFont="1" applyFill="1" applyBorder="1" applyAlignment="1" applyProtection="1">
      <alignment horizontal="left"/>
      <protection/>
    </xf>
    <xf numFmtId="0" fontId="14" fillId="2" borderId="0" xfId="0" applyFont="1" applyFill="1" applyBorder="1" applyAlignment="1" applyProtection="1">
      <alignment horizontal="left"/>
      <protection/>
    </xf>
    <xf numFmtId="0" fontId="14" fillId="2" borderId="0" xfId="0" applyFont="1" applyFill="1" applyBorder="1" applyAlignment="1" applyProtection="1">
      <alignment horizontal="right"/>
      <protection/>
    </xf>
    <xf numFmtId="0" fontId="10" fillId="2" borderId="1" xfId="0" applyFont="1" applyFill="1" applyBorder="1" applyAlignment="1" applyProtection="1">
      <alignment/>
      <protection/>
    </xf>
    <xf numFmtId="0" fontId="10" fillId="3" borderId="12" xfId="0" applyFont="1" applyFill="1" applyBorder="1" applyAlignment="1" applyProtection="1">
      <alignment horizontal="left" vertical="center"/>
      <protection/>
    </xf>
    <xf numFmtId="0" fontId="6" fillId="2" borderId="3"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0" fontId="0" fillId="0" borderId="0" xfId="0" applyAlignment="1" applyProtection="1">
      <alignment horizontal="center"/>
      <protection/>
    </xf>
    <xf numFmtId="0" fontId="1" fillId="0" borderId="0" xfId="0" applyFont="1" applyFill="1" applyBorder="1" applyAlignment="1" applyProtection="1">
      <alignment/>
      <protection/>
    </xf>
    <xf numFmtId="49" fontId="5" fillId="0" borderId="13" xfId="0" applyNumberFormat="1" applyFont="1" applyFill="1" applyBorder="1" applyAlignment="1" applyProtection="1">
      <alignment horizontal="center"/>
      <protection/>
    </xf>
    <xf numFmtId="49" fontId="5" fillId="3" borderId="13" xfId="0" applyNumberFormat="1" applyFont="1" applyFill="1" applyBorder="1" applyAlignment="1" applyProtection="1">
      <alignment horizontal="center"/>
      <protection/>
    </xf>
    <xf numFmtId="49" fontId="7" fillId="2" borderId="0" xfId="0" applyNumberFormat="1" applyFont="1" applyFill="1" applyBorder="1" applyAlignment="1" applyProtection="1">
      <alignment/>
      <protection/>
    </xf>
    <xf numFmtId="49" fontId="11" fillId="3" borderId="14" xfId="0" applyNumberFormat="1" applyFont="1" applyFill="1" applyBorder="1" applyAlignment="1" applyProtection="1">
      <alignment horizontal="center"/>
      <protection/>
    </xf>
    <xf numFmtId="0" fontId="10" fillId="2" borderId="1" xfId="0" applyNumberFormat="1" applyFont="1" applyFill="1" applyBorder="1" applyAlignment="1" applyProtection="1">
      <alignment horizontal="left" vertical="center"/>
      <protection/>
    </xf>
    <xf numFmtId="0" fontId="0" fillId="4" borderId="2" xfId="0" applyFont="1" applyFill="1" applyBorder="1" applyAlignment="1" applyProtection="1">
      <alignment vertical="center" wrapText="1"/>
      <protection/>
    </xf>
    <xf numFmtId="0" fontId="0" fillId="4" borderId="3" xfId="0" applyFont="1" applyFill="1" applyBorder="1" applyAlignment="1" applyProtection="1">
      <alignment vertical="center" wrapText="1"/>
      <protection/>
    </xf>
    <xf numFmtId="0" fontId="0" fillId="4" borderId="4" xfId="0" applyFont="1" applyFill="1" applyBorder="1" applyAlignment="1" applyProtection="1">
      <alignment vertical="center" wrapText="1"/>
      <protection/>
    </xf>
    <xf numFmtId="0" fontId="0" fillId="5" borderId="0" xfId="0" applyFont="1" applyFill="1" applyAlignment="1" applyProtection="1">
      <alignment/>
      <protection/>
    </xf>
    <xf numFmtId="0" fontId="20" fillId="5" borderId="0" xfId="0" applyFont="1" applyFill="1" applyAlignment="1" applyProtection="1">
      <alignment/>
      <protection/>
    </xf>
    <xf numFmtId="0" fontId="5" fillId="5" borderId="0" xfId="0" applyFont="1" applyFill="1" applyAlignment="1" applyProtection="1">
      <alignment/>
      <protection/>
    </xf>
    <xf numFmtId="0" fontId="0" fillId="5" borderId="0" xfId="0" applyFill="1" applyAlignment="1" applyProtection="1">
      <alignment/>
      <protection/>
    </xf>
    <xf numFmtId="0" fontId="0" fillId="4" borderId="1" xfId="0" applyFont="1" applyFill="1" applyBorder="1" applyAlignment="1" applyProtection="1">
      <alignment vertical="center" wrapText="1"/>
      <protection/>
    </xf>
    <xf numFmtId="0" fontId="0" fillId="4" borderId="0" xfId="0" applyFont="1" applyFill="1" applyBorder="1" applyAlignment="1" applyProtection="1">
      <alignment vertical="center" wrapText="1"/>
      <protection/>
    </xf>
    <xf numFmtId="0" fontId="0" fillId="4" borderId="5" xfId="0" applyFont="1" applyFill="1" applyBorder="1" applyAlignment="1" applyProtection="1">
      <alignment vertical="center" wrapText="1"/>
      <protection/>
    </xf>
    <xf numFmtId="0" fontId="10" fillId="3" borderId="15" xfId="0" applyFont="1" applyFill="1" applyBorder="1" applyAlignment="1" applyProtection="1">
      <alignment horizontal="left" vertical="center"/>
      <protection/>
    </xf>
    <xf numFmtId="0" fontId="10" fillId="3" borderId="16" xfId="0" applyFont="1" applyFill="1" applyBorder="1" applyAlignment="1" applyProtection="1">
      <alignment horizontal="left" vertical="center"/>
      <protection/>
    </xf>
    <xf numFmtId="0" fontId="11" fillId="2" borderId="7" xfId="0" applyFont="1" applyFill="1" applyBorder="1" applyAlignment="1" applyProtection="1">
      <alignment horizontal="left"/>
      <protection/>
    </xf>
    <xf numFmtId="0" fontId="10" fillId="2" borderId="0" xfId="0" applyFont="1" applyFill="1" applyBorder="1" applyAlignment="1" applyProtection="1">
      <alignment horizontal="left" vertical="center" wrapText="1"/>
      <protection/>
    </xf>
    <xf numFmtId="0" fontId="10" fillId="2" borderId="5" xfId="0" applyFont="1" applyFill="1" applyBorder="1" applyAlignment="1" applyProtection="1">
      <alignment horizontal="left" vertical="center" wrapText="1"/>
      <protection/>
    </xf>
    <xf numFmtId="0" fontId="10" fillId="2" borderId="1" xfId="0" applyFont="1" applyFill="1" applyBorder="1" applyAlignment="1" applyProtection="1">
      <alignment horizontal="left" vertical="center"/>
      <protection/>
    </xf>
    <xf numFmtId="0" fontId="10" fillId="2" borderId="0" xfId="0" applyFont="1" applyFill="1" applyBorder="1" applyAlignment="1" applyProtection="1">
      <alignment horizontal="left" vertical="center"/>
      <protection/>
    </xf>
    <xf numFmtId="0" fontId="11" fillId="2" borderId="13"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xf>
    <xf numFmtId="0" fontId="7" fillId="2" borderId="0" xfId="0" applyFont="1" applyFill="1" applyBorder="1" applyAlignment="1" applyProtection="1">
      <alignment horizontal="center" vertical="center"/>
      <protection/>
    </xf>
    <xf numFmtId="0" fontId="10" fillId="2" borderId="17" xfId="0" applyFont="1" applyFill="1" applyBorder="1" applyAlignment="1" applyProtection="1">
      <alignment horizontal="center" vertical="center"/>
      <protection/>
    </xf>
    <xf numFmtId="175" fontId="6" fillId="2" borderId="0" xfId="0" applyNumberFormat="1" applyFont="1" applyFill="1" applyBorder="1" applyAlignment="1" applyProtection="1">
      <alignment/>
      <protection/>
    </xf>
    <xf numFmtId="0" fontId="14" fillId="2" borderId="13"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xf>
    <xf numFmtId="11" fontId="10" fillId="2" borderId="0" xfId="0" applyNumberFormat="1" applyFont="1" applyFill="1" applyBorder="1" applyAlignment="1" applyProtection="1">
      <alignment/>
      <protection/>
    </xf>
    <xf numFmtId="0" fontId="14" fillId="5" borderId="0" xfId="0" applyFont="1" applyFill="1" applyBorder="1" applyAlignment="1" applyProtection="1">
      <alignment vertical="top" wrapText="1"/>
      <protection/>
    </xf>
    <xf numFmtId="0" fontId="16" fillId="2" borderId="1" xfId="0" applyFont="1" applyFill="1" applyBorder="1" applyAlignment="1" applyProtection="1">
      <alignment/>
      <protection/>
    </xf>
    <xf numFmtId="0" fontId="16" fillId="2" borderId="0" xfId="0" applyFont="1" applyFill="1" applyBorder="1" applyAlignment="1" applyProtection="1">
      <alignment/>
      <protection/>
    </xf>
    <xf numFmtId="0" fontId="22" fillId="5" borderId="0" xfId="20" applyFont="1" applyFill="1" applyBorder="1" applyAlignment="1" applyProtection="1">
      <alignment vertical="top" wrapText="1"/>
      <protection/>
    </xf>
    <xf numFmtId="0" fontId="16" fillId="2" borderId="0" xfId="0" applyFont="1" applyFill="1" applyBorder="1" applyAlignment="1" applyProtection="1">
      <alignment horizontal="left"/>
      <protection/>
    </xf>
    <xf numFmtId="0" fontId="16" fillId="2" borderId="0" xfId="0" applyFont="1" applyFill="1" applyBorder="1" applyAlignment="1" applyProtection="1">
      <alignment horizontal="center"/>
      <protection/>
    </xf>
    <xf numFmtId="0" fontId="14" fillId="5" borderId="0" xfId="0" applyFont="1" applyFill="1" applyBorder="1" applyAlignment="1" applyProtection="1">
      <alignment/>
      <protection/>
    </xf>
    <xf numFmtId="0" fontId="0" fillId="5" borderId="0" xfId="0" applyFill="1" applyBorder="1" applyAlignment="1" applyProtection="1">
      <alignment/>
      <protection/>
    </xf>
    <xf numFmtId="49" fontId="16" fillId="2" borderId="0" xfId="0" applyNumberFormat="1" applyFont="1" applyFill="1" applyBorder="1" applyAlignment="1" applyProtection="1">
      <alignment vertical="center"/>
      <protection/>
    </xf>
    <xf numFmtId="49" fontId="16" fillId="2" borderId="9" xfId="0" applyNumberFormat="1" applyFont="1" applyFill="1" applyBorder="1" applyAlignment="1" applyProtection="1">
      <alignment vertical="center"/>
      <protection locked="0"/>
    </xf>
    <xf numFmtId="0" fontId="16" fillId="5" borderId="0" xfId="0" applyFont="1" applyFill="1" applyBorder="1" applyAlignment="1" applyProtection="1">
      <alignment/>
      <protection/>
    </xf>
    <xf numFmtId="0" fontId="11" fillId="5" borderId="0" xfId="0" applyFont="1" applyFill="1" applyBorder="1" applyAlignment="1" applyProtection="1">
      <alignment vertical="top" wrapText="1"/>
      <protection/>
    </xf>
    <xf numFmtId="0" fontId="14" fillId="2" borderId="1" xfId="0" applyFont="1" applyFill="1" applyBorder="1" applyAlignment="1" applyProtection="1">
      <alignment horizontal="left" indent="1"/>
      <protection/>
    </xf>
    <xf numFmtId="0" fontId="11" fillId="5" borderId="0" xfId="0" applyFont="1" applyFill="1" applyBorder="1" applyAlignment="1" applyProtection="1">
      <alignment/>
      <protection/>
    </xf>
    <xf numFmtId="0" fontId="16" fillId="2" borderId="9" xfId="0" applyFont="1" applyFill="1" applyBorder="1" applyAlignment="1" applyProtection="1">
      <alignment/>
      <protection locked="0"/>
    </xf>
    <xf numFmtId="49" fontId="16" fillId="2" borderId="0" xfId="0" applyNumberFormat="1" applyFont="1" applyFill="1" applyBorder="1" applyAlignment="1" applyProtection="1">
      <alignment horizontal="center"/>
      <protection/>
    </xf>
    <xf numFmtId="49" fontId="16" fillId="2" borderId="9" xfId="0" applyNumberFormat="1" applyFont="1" applyFill="1" applyBorder="1" applyAlignment="1" applyProtection="1">
      <alignment horizontal="center"/>
      <protection locked="0"/>
    </xf>
    <xf numFmtId="49" fontId="16" fillId="2" borderId="0" xfId="0" applyNumberFormat="1" applyFont="1" applyFill="1" applyBorder="1" applyAlignment="1" applyProtection="1">
      <alignment horizontal="left"/>
      <protection/>
    </xf>
    <xf numFmtId="0" fontId="14" fillId="2" borderId="8" xfId="0" applyFont="1" applyFill="1" applyBorder="1" applyAlignment="1" applyProtection="1">
      <alignment horizontal="left" indent="2"/>
      <protection/>
    </xf>
    <xf numFmtId="0" fontId="11" fillId="5" borderId="0" xfId="0" applyFont="1" applyFill="1" applyBorder="1" applyAlignment="1" applyProtection="1">
      <alignment/>
      <protection/>
    </xf>
    <xf numFmtId="0" fontId="3" fillId="5" borderId="0" xfId="20" applyFill="1" applyBorder="1" applyAlignment="1" applyProtection="1">
      <alignment horizontal="center"/>
      <protection/>
    </xf>
    <xf numFmtId="0" fontId="11" fillId="2" borderId="9" xfId="0" applyFont="1" applyFill="1" applyBorder="1" applyAlignment="1" applyProtection="1">
      <alignment/>
      <protection/>
    </xf>
    <xf numFmtId="0" fontId="11" fillId="2" borderId="9" xfId="0" applyFont="1" applyFill="1" applyBorder="1" applyAlignment="1" applyProtection="1">
      <alignment horizontal="left"/>
      <protection/>
    </xf>
    <xf numFmtId="0" fontId="0" fillId="2" borderId="18" xfId="0" applyFill="1" applyBorder="1" applyAlignment="1" applyProtection="1">
      <alignment/>
      <protection/>
    </xf>
    <xf numFmtId="0" fontId="24" fillId="5" borderId="0" xfId="0" applyFont="1" applyFill="1" applyBorder="1" applyAlignment="1" applyProtection="1">
      <alignment/>
      <protection/>
    </xf>
    <xf numFmtId="0" fontId="24" fillId="0" borderId="0" xfId="0" applyFont="1" applyBorder="1" applyAlignment="1" applyProtection="1">
      <alignment/>
      <protection/>
    </xf>
    <xf numFmtId="0" fontId="10" fillId="0" borderId="0" xfId="0" applyFont="1" applyFill="1" applyBorder="1" applyAlignment="1" applyProtection="1">
      <alignment/>
      <protection/>
    </xf>
    <xf numFmtId="0" fontId="20" fillId="0" borderId="0" xfId="0" applyFont="1" applyFill="1" applyBorder="1" applyAlignment="1" applyProtection="1">
      <alignment/>
      <protection/>
    </xf>
    <xf numFmtId="0" fontId="5" fillId="0" borderId="0" xfId="0" applyFont="1" applyFill="1" applyBorder="1" applyAlignment="1" applyProtection="1">
      <alignment/>
      <protection/>
    </xf>
    <xf numFmtId="0" fontId="0" fillId="0" borderId="0" xfId="0" applyFill="1" applyBorder="1" applyAlignment="1" applyProtection="1">
      <alignment/>
      <protection/>
    </xf>
    <xf numFmtId="0" fontId="15" fillId="0" borderId="0" xfId="0" applyFont="1" applyFill="1" applyBorder="1" applyAlignment="1" applyProtection="1">
      <alignment/>
      <protection/>
    </xf>
    <xf numFmtId="0" fontId="11" fillId="0" borderId="0" xfId="0" applyFont="1" applyFill="1" applyBorder="1" applyAlignment="1" applyProtection="1">
      <alignment/>
      <protection/>
    </xf>
    <xf numFmtId="0" fontId="6" fillId="0" borderId="0" xfId="0" applyFont="1" applyFill="1" applyBorder="1" applyAlignment="1" applyProtection="1">
      <alignment wrapText="1"/>
      <protection/>
    </xf>
    <xf numFmtId="0" fontId="10" fillId="0" borderId="0" xfId="0" applyFont="1" applyFill="1" applyBorder="1" applyAlignment="1" applyProtection="1">
      <alignment/>
      <protection/>
    </xf>
    <xf numFmtId="0" fontId="1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10" fillId="0" borderId="0" xfId="0" applyFont="1" applyFill="1" applyBorder="1" applyAlignment="1" applyProtection="1">
      <alignment horizontal="center" wrapText="1"/>
      <protection/>
    </xf>
    <xf numFmtId="49" fontId="10" fillId="0" borderId="0" xfId="0" applyNumberFormat="1" applyFont="1" applyFill="1" applyBorder="1" applyAlignment="1" applyProtection="1">
      <alignment/>
      <protection/>
    </xf>
    <xf numFmtId="176" fontId="6" fillId="0" borderId="0" xfId="0" applyNumberFormat="1" applyFont="1" applyFill="1" applyBorder="1" applyAlignment="1" applyProtection="1">
      <alignment/>
      <protection/>
    </xf>
    <xf numFmtId="49" fontId="25" fillId="0" borderId="0" xfId="0" applyNumberFormat="1" applyFont="1" applyFill="1" applyBorder="1" applyAlignment="1" applyProtection="1">
      <alignment/>
      <protection/>
    </xf>
    <xf numFmtId="0" fontId="5" fillId="0" borderId="0" xfId="0"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5" fillId="0" borderId="10" xfId="0" applyFont="1" applyFill="1" applyBorder="1" applyAlignment="1" applyProtection="1">
      <alignment/>
      <protection/>
    </xf>
    <xf numFmtId="0" fontId="5" fillId="0" borderId="19" xfId="0" applyFont="1" applyFill="1" applyBorder="1" applyAlignment="1" applyProtection="1">
      <alignment horizontal="left" indent="1"/>
      <protection/>
    </xf>
    <xf numFmtId="0" fontId="5" fillId="0" borderId="19" xfId="0" applyFont="1" applyFill="1" applyBorder="1" applyAlignment="1" applyProtection="1">
      <alignment/>
      <protection/>
    </xf>
    <xf numFmtId="0" fontId="5" fillId="0" borderId="19" xfId="0" applyFont="1" applyFill="1" applyBorder="1" applyAlignment="1" applyProtection="1">
      <alignment horizontal="left" wrapText="1" indent="1"/>
      <protection/>
    </xf>
    <xf numFmtId="0" fontId="5" fillId="0" borderId="19" xfId="0" applyFont="1" applyBorder="1" applyAlignment="1" applyProtection="1">
      <alignment horizontal="left" indent="1"/>
      <protection/>
    </xf>
    <xf numFmtId="0" fontId="5" fillId="0" borderId="19" xfId="0" applyFont="1" applyBorder="1" applyAlignment="1" applyProtection="1">
      <alignment horizontal="left" indent="2"/>
      <protection/>
    </xf>
    <xf numFmtId="0" fontId="5" fillId="0" borderId="19" xfId="0" applyFont="1" applyBorder="1" applyAlignment="1" applyProtection="1">
      <alignment horizontal="left" wrapText="1" indent="1"/>
      <protection/>
    </xf>
    <xf numFmtId="0" fontId="5" fillId="0" borderId="19" xfId="0" applyFont="1" applyBorder="1" applyAlignment="1" applyProtection="1">
      <alignment/>
      <protection/>
    </xf>
    <xf numFmtId="0" fontId="1" fillId="0" borderId="20"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21" xfId="0" applyFont="1" applyBorder="1" applyAlignment="1" applyProtection="1">
      <alignment horizontal="center" vertical="center"/>
      <protection/>
    </xf>
    <xf numFmtId="0" fontId="10" fillId="2" borderId="7" xfId="0" applyFont="1" applyFill="1" applyBorder="1" applyAlignment="1" applyProtection="1">
      <alignment horizontal="center"/>
      <protection/>
    </xf>
    <xf numFmtId="49" fontId="5" fillId="0" borderId="22" xfId="0" applyNumberFormat="1" applyFont="1" applyFill="1" applyBorder="1" applyAlignment="1" applyProtection="1">
      <alignment horizontal="center"/>
      <protection/>
    </xf>
    <xf numFmtId="0" fontId="10" fillId="3" borderId="2" xfId="0" applyFont="1" applyFill="1" applyBorder="1" applyAlignment="1" applyProtection="1">
      <alignment/>
      <protection/>
    </xf>
    <xf numFmtId="0" fontId="10" fillId="3" borderId="3" xfId="0" applyFont="1" applyFill="1" applyBorder="1" applyAlignment="1" applyProtection="1">
      <alignment/>
      <protection/>
    </xf>
    <xf numFmtId="0" fontId="0" fillId="0" borderId="0" xfId="0" applyBorder="1" applyAlignment="1" applyProtection="1">
      <alignment/>
      <protection/>
    </xf>
    <xf numFmtId="0" fontId="0" fillId="0" borderId="5"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2" fillId="3" borderId="13" xfId="0" applyFont="1" applyFill="1" applyBorder="1" applyAlignment="1" applyProtection="1">
      <alignment horizontal="center"/>
      <protection/>
    </xf>
    <xf numFmtId="0" fontId="10" fillId="3" borderId="25" xfId="0" applyFont="1" applyFill="1" applyBorder="1" applyAlignment="1" applyProtection="1">
      <alignment/>
      <protection/>
    </xf>
    <xf numFmtId="0" fontId="1" fillId="0" borderId="26" xfId="0" applyFont="1" applyBorder="1" applyAlignment="1" applyProtection="1">
      <alignment horizontal="center"/>
      <protection/>
    </xf>
    <xf numFmtId="0" fontId="1" fillId="0" borderId="13" xfId="0" applyFont="1" applyFill="1" applyBorder="1" applyAlignment="1" applyProtection="1">
      <alignment horizontal="center"/>
      <protection/>
    </xf>
    <xf numFmtId="49" fontId="1" fillId="0" borderId="13" xfId="0" applyNumberFormat="1" applyFont="1" applyFill="1" applyBorder="1" applyAlignment="1" applyProtection="1">
      <alignment horizontal="center"/>
      <protection/>
    </xf>
    <xf numFmtId="0" fontId="13" fillId="0" borderId="13" xfId="0" applyFont="1" applyBorder="1" applyAlignment="1" applyProtection="1">
      <alignment horizontal="left"/>
      <protection locked="0"/>
    </xf>
    <xf numFmtId="0" fontId="0" fillId="0" borderId="13" xfId="0" applyBorder="1" applyAlignment="1" applyProtection="1">
      <alignment/>
      <protection locked="0"/>
    </xf>
    <xf numFmtId="0" fontId="0" fillId="0" borderId="20" xfId="0" applyBorder="1" applyAlignment="1" applyProtection="1">
      <alignment/>
      <protection locked="0"/>
    </xf>
    <xf numFmtId="49" fontId="11" fillId="3" borderId="13" xfId="0" applyNumberFormat="1"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5" fillId="0" borderId="19" xfId="0" applyFont="1" applyBorder="1" applyAlignment="1" applyProtection="1">
      <alignment horizontal="left" indent="1"/>
      <protection/>
    </xf>
    <xf numFmtId="0" fontId="5" fillId="0" borderId="6" xfId="0" applyFont="1" applyBorder="1" applyAlignment="1" applyProtection="1">
      <alignment horizontal="left" indent="1"/>
      <protection/>
    </xf>
    <xf numFmtId="0" fontId="10" fillId="2" borderId="0" xfId="0" applyNumberFormat="1" applyFont="1" applyFill="1" applyBorder="1" applyAlignment="1" applyProtection="1">
      <alignment horizontal="left" vertical="center"/>
      <protection/>
    </xf>
    <xf numFmtId="0" fontId="24" fillId="0" borderId="0" xfId="0" applyFont="1" applyAlignment="1" applyProtection="1">
      <alignment/>
      <protection/>
    </xf>
    <xf numFmtId="0" fontId="26" fillId="5" borderId="0" xfId="0" applyFont="1" applyFill="1" applyBorder="1" applyAlignment="1" applyProtection="1">
      <alignment wrapText="1"/>
      <protection/>
    </xf>
    <xf numFmtId="0" fontId="11" fillId="5" borderId="0" xfId="0" applyFont="1" applyFill="1" applyBorder="1" applyAlignment="1" applyProtection="1">
      <alignment/>
      <protection/>
    </xf>
    <xf numFmtId="0" fontId="1" fillId="0" borderId="27" xfId="0" applyFont="1" applyBorder="1" applyAlignment="1" applyProtection="1">
      <alignment horizontal="center"/>
      <protection/>
    </xf>
    <xf numFmtId="0" fontId="1" fillId="0" borderId="28" xfId="0" applyFont="1" applyFill="1" applyBorder="1" applyAlignment="1" applyProtection="1">
      <alignment horizontal="center"/>
      <protection/>
    </xf>
    <xf numFmtId="0" fontId="1" fillId="0" borderId="29" xfId="0" applyFont="1" applyFill="1" applyBorder="1" applyAlignment="1" applyProtection="1">
      <alignment/>
      <protection/>
    </xf>
    <xf numFmtId="0" fontId="10" fillId="3" borderId="30" xfId="0" applyFont="1" applyFill="1" applyBorder="1" applyAlignment="1" applyProtection="1">
      <alignment/>
      <protection/>
    </xf>
    <xf numFmtId="0" fontId="17" fillId="0" borderId="26" xfId="0" applyFont="1" applyFill="1" applyBorder="1" applyAlignment="1" applyProtection="1">
      <alignment horizontal="center" wrapText="1"/>
      <protection/>
    </xf>
    <xf numFmtId="0" fontId="7" fillId="2" borderId="1" xfId="0" applyFont="1" applyFill="1" applyBorder="1" applyAlignment="1" applyProtection="1">
      <alignment/>
      <protection/>
    </xf>
    <xf numFmtId="0" fontId="7" fillId="2" borderId="31" xfId="0" applyFont="1" applyFill="1" applyBorder="1" applyAlignment="1" applyProtection="1">
      <alignment/>
      <protection/>
    </xf>
    <xf numFmtId="0" fontId="7" fillId="2" borderId="32" xfId="0" applyFont="1" applyFill="1" applyBorder="1" applyAlignment="1" applyProtection="1">
      <alignment/>
      <protection/>
    </xf>
    <xf numFmtId="0" fontId="7" fillId="2" borderId="5" xfId="0" applyFont="1" applyFill="1" applyBorder="1" applyAlignment="1" applyProtection="1">
      <alignment/>
      <protection/>
    </xf>
    <xf numFmtId="0" fontId="7" fillId="2" borderId="33" xfId="0" applyFont="1" applyFill="1" applyBorder="1" applyAlignment="1" applyProtection="1">
      <alignment/>
      <protection/>
    </xf>
    <xf numFmtId="1" fontId="5" fillId="0" borderId="34" xfId="0" applyNumberFormat="1" applyFont="1" applyBorder="1" applyAlignment="1" applyProtection="1">
      <alignment/>
      <protection locked="0"/>
    </xf>
    <xf numFmtId="1" fontId="5" fillId="0" borderId="35" xfId="0" applyNumberFormat="1" applyFont="1" applyBorder="1" applyAlignment="1" applyProtection="1">
      <alignment/>
      <protection/>
    </xf>
    <xf numFmtId="0" fontId="5" fillId="0" borderId="36" xfId="0" applyFont="1" applyBorder="1" applyAlignment="1" applyProtection="1">
      <alignment horizontal="center"/>
      <protection/>
    </xf>
    <xf numFmtId="1" fontId="5" fillId="0" borderId="13" xfId="15" applyNumberFormat="1" applyFont="1" applyFill="1" applyBorder="1" applyAlignment="1" applyProtection="1">
      <alignment horizontal="right"/>
      <protection/>
    </xf>
    <xf numFmtId="1" fontId="5" fillId="0" borderId="13" xfId="15" applyNumberFormat="1" applyFont="1" applyFill="1" applyBorder="1" applyAlignment="1" applyProtection="1" quotePrefix="1">
      <alignment horizontal="right"/>
      <protection locked="0"/>
    </xf>
    <xf numFmtId="1" fontId="5" fillId="0" borderId="13" xfId="15" applyNumberFormat="1" applyFont="1" applyFill="1" applyBorder="1" applyAlignment="1" applyProtection="1">
      <alignment horizontal="right"/>
      <protection locked="0"/>
    </xf>
    <xf numFmtId="1" fontId="5" fillId="3" borderId="13" xfId="15" applyNumberFormat="1" applyFont="1" applyFill="1" applyBorder="1" applyAlignment="1" applyProtection="1">
      <alignment horizontal="right"/>
      <protection/>
    </xf>
    <xf numFmtId="1" fontId="5" fillId="0" borderId="34" xfId="15" applyNumberFormat="1" applyFont="1" applyFill="1" applyBorder="1" applyAlignment="1" applyProtection="1">
      <alignment horizontal="right"/>
      <protection/>
    </xf>
    <xf numFmtId="1" fontId="5" fillId="0" borderId="34" xfId="15" applyNumberFormat="1" applyFont="1" applyFill="1" applyBorder="1" applyAlignment="1" applyProtection="1">
      <alignment horizontal="right"/>
      <protection locked="0"/>
    </xf>
    <xf numFmtId="1" fontId="5" fillId="0" borderId="20" xfId="15" applyNumberFormat="1" applyFont="1" applyFill="1" applyBorder="1" applyAlignment="1" applyProtection="1">
      <alignment horizontal="right"/>
      <protection locked="0"/>
    </xf>
    <xf numFmtId="1" fontId="5" fillId="3" borderId="20" xfId="15" applyNumberFormat="1" applyFont="1" applyFill="1" applyBorder="1" applyAlignment="1" applyProtection="1">
      <alignment horizontal="right"/>
      <protection/>
    </xf>
    <xf numFmtId="1" fontId="5" fillId="0" borderId="35" xfId="15" applyNumberFormat="1" applyFont="1" applyFill="1" applyBorder="1" applyAlignment="1" applyProtection="1">
      <alignment horizontal="right"/>
      <protection locked="0"/>
    </xf>
    <xf numFmtId="0" fontId="16" fillId="2" borderId="17" xfId="0" applyFont="1" applyFill="1" applyBorder="1" applyAlignment="1" applyProtection="1">
      <alignment/>
      <protection/>
    </xf>
    <xf numFmtId="0" fontId="14" fillId="2" borderId="0" xfId="0" applyFont="1" applyFill="1" applyBorder="1" applyAlignment="1" applyProtection="1">
      <alignment horizontal="left" indent="2"/>
      <protection/>
    </xf>
    <xf numFmtId="0" fontId="14" fillId="2" borderId="8" xfId="0" applyFont="1" applyFill="1" applyBorder="1" applyAlignment="1" applyProtection="1">
      <alignment horizontal="left" vertical="center" indent="2"/>
      <protection/>
    </xf>
    <xf numFmtId="0" fontId="14" fillId="2" borderId="0" xfId="0" applyFont="1" applyFill="1" applyBorder="1" applyAlignment="1" applyProtection="1">
      <alignment horizontal="left" vertical="center" indent="2"/>
      <protection/>
    </xf>
    <xf numFmtId="0" fontId="14" fillId="2" borderId="5" xfId="0" applyFont="1" applyFill="1" applyBorder="1" applyAlignment="1" applyProtection="1">
      <alignment horizontal="left" vertical="center" wrapText="1" indent="2"/>
      <protection/>
    </xf>
    <xf numFmtId="0" fontId="10" fillId="2" borderId="8" xfId="0" applyFont="1" applyFill="1" applyBorder="1" applyAlignment="1" applyProtection="1">
      <alignment horizontal="left" indent="2"/>
      <protection/>
    </xf>
    <xf numFmtId="0" fontId="14" fillId="2" borderId="0" xfId="0" applyFont="1" applyFill="1" applyBorder="1" applyAlignment="1" applyProtection="1">
      <alignment horizontal="left" vertical="center" wrapText="1" indent="2"/>
      <protection/>
    </xf>
    <xf numFmtId="0" fontId="14" fillId="2" borderId="8" xfId="0" applyFont="1" applyFill="1" applyBorder="1" applyAlignment="1" applyProtection="1">
      <alignment horizontal="left" vertical="center" wrapText="1" indent="2"/>
      <protection/>
    </xf>
    <xf numFmtId="0" fontId="0" fillId="2" borderId="8" xfId="0" applyFill="1" applyBorder="1" applyAlignment="1" applyProtection="1">
      <alignment horizontal="left" indent="2"/>
      <protection/>
    </xf>
    <xf numFmtId="0" fontId="10" fillId="2" borderId="5" xfId="0" applyFont="1" applyFill="1" applyBorder="1" applyAlignment="1" applyProtection="1">
      <alignment horizontal="left" vertical="center" wrapText="1" indent="2"/>
      <protection/>
    </xf>
    <xf numFmtId="0" fontId="21" fillId="2" borderId="0" xfId="20" applyFont="1" applyFill="1" applyBorder="1" applyAlignment="1" applyProtection="1">
      <alignment horizontal="left" vertical="top" indent="2"/>
      <protection/>
    </xf>
    <xf numFmtId="0" fontId="21" fillId="2" borderId="0" xfId="20" applyFont="1" applyFill="1" applyBorder="1" applyAlignment="1" applyProtection="1">
      <alignment horizontal="left" vertical="top" wrapText="1" indent="2"/>
      <protection/>
    </xf>
    <xf numFmtId="0" fontId="16" fillId="2" borderId="5" xfId="0" applyFont="1" applyFill="1" applyBorder="1" applyAlignment="1" applyProtection="1">
      <alignment horizontal="left" vertical="top" wrapText="1" indent="2"/>
      <protection/>
    </xf>
    <xf numFmtId="0" fontId="14" fillId="2" borderId="8" xfId="0" applyFont="1" applyFill="1" applyBorder="1" applyAlignment="1" applyProtection="1">
      <alignment horizontal="left" vertical="top" indent="2"/>
      <protection/>
    </xf>
    <xf numFmtId="0" fontId="0" fillId="2" borderId="0" xfId="0" applyFill="1" applyBorder="1" applyAlignment="1" applyProtection="1">
      <alignment horizontal="left" indent="2"/>
      <protection/>
    </xf>
    <xf numFmtId="0" fontId="21" fillId="2" borderId="5" xfId="20" applyFont="1" applyFill="1" applyBorder="1" applyAlignment="1" applyProtection="1">
      <alignment horizontal="left" vertical="top" wrapText="1" indent="2"/>
      <protection/>
    </xf>
    <xf numFmtId="0" fontId="11" fillId="2" borderId="0" xfId="0" applyFont="1" applyFill="1" applyBorder="1" applyAlignment="1" applyProtection="1">
      <alignment horizontal="left" vertical="top" wrapText="1" indent="2"/>
      <protection/>
    </xf>
    <xf numFmtId="0" fontId="11" fillId="2" borderId="5" xfId="0" applyFont="1" applyFill="1" applyBorder="1" applyAlignment="1" applyProtection="1">
      <alignment horizontal="left" wrapText="1" indent="2"/>
      <protection/>
    </xf>
    <xf numFmtId="0" fontId="23" fillId="2" borderId="8" xfId="20" applyFont="1" applyFill="1" applyBorder="1" applyAlignment="1" applyProtection="1">
      <alignment horizontal="left" vertical="top" indent="2"/>
      <protection/>
    </xf>
    <xf numFmtId="0" fontId="0" fillId="2" borderId="5" xfId="0" applyFill="1" applyBorder="1" applyAlignment="1" applyProtection="1">
      <alignment horizontal="left" indent="2"/>
      <protection/>
    </xf>
    <xf numFmtId="0" fontId="14" fillId="2" borderId="8" xfId="0" applyFont="1" applyFill="1" applyBorder="1" applyAlignment="1" applyProtection="1">
      <alignment horizontal="left" indent="4"/>
      <protection/>
    </xf>
    <xf numFmtId="0" fontId="14" fillId="2" borderId="0" xfId="0" applyFont="1" applyFill="1" applyBorder="1" applyAlignment="1" applyProtection="1">
      <alignment horizontal="left" indent="3"/>
      <protection/>
    </xf>
    <xf numFmtId="0" fontId="11" fillId="2" borderId="5" xfId="0" applyFont="1" applyFill="1" applyBorder="1" applyAlignment="1" applyProtection="1">
      <alignment horizontal="left" vertical="top" wrapText="1" indent="2"/>
      <protection/>
    </xf>
    <xf numFmtId="0" fontId="16" fillId="2" borderId="0" xfId="0" applyFont="1" applyFill="1" applyBorder="1" applyAlignment="1" applyProtection="1">
      <alignment horizontal="left" indent="2"/>
      <protection/>
    </xf>
    <xf numFmtId="0" fontId="17" fillId="0" borderId="27" xfId="0" applyFont="1" applyFill="1" applyBorder="1" applyAlignment="1" applyProtection="1">
      <alignment horizontal="center" wrapText="1"/>
      <protection/>
    </xf>
    <xf numFmtId="49" fontId="1" fillId="0" borderId="20" xfId="0" applyNumberFormat="1" applyFont="1" applyFill="1" applyBorder="1" applyAlignment="1" applyProtection="1">
      <alignment horizontal="center"/>
      <protection/>
    </xf>
    <xf numFmtId="49" fontId="11" fillId="3" borderId="20" xfId="0" applyNumberFormat="1" applyFont="1" applyFill="1" applyBorder="1" applyAlignment="1" applyProtection="1">
      <alignment horizontal="center"/>
      <protection/>
    </xf>
    <xf numFmtId="1" fontId="5" fillId="0" borderId="20" xfId="15" applyNumberFormat="1" applyFont="1" applyFill="1" applyBorder="1" applyAlignment="1" applyProtection="1" quotePrefix="1">
      <alignment horizontal="right"/>
      <protection locked="0"/>
    </xf>
    <xf numFmtId="0" fontId="14" fillId="2" borderId="0" xfId="0" applyFont="1" applyFill="1" applyBorder="1" applyAlignment="1" applyProtection="1">
      <alignment horizontal="left" vertical="center"/>
      <protection/>
    </xf>
    <xf numFmtId="0" fontId="20" fillId="5" borderId="0" xfId="0" applyFont="1" applyFill="1" applyBorder="1" applyAlignment="1" applyProtection="1">
      <alignment/>
      <protection/>
    </xf>
    <xf numFmtId="0" fontId="5" fillId="5" borderId="0" xfId="0" applyFont="1" applyFill="1" applyBorder="1" applyAlignment="1" applyProtection="1">
      <alignment/>
      <protection/>
    </xf>
    <xf numFmtId="0" fontId="10" fillId="2" borderId="0" xfId="0" applyNumberFormat="1" applyFont="1" applyFill="1" applyBorder="1" applyAlignment="1" applyProtection="1">
      <alignment horizontal="right" vertical="center"/>
      <protection/>
    </xf>
    <xf numFmtId="0" fontId="10" fillId="2" borderId="0" xfId="0" applyFont="1" applyFill="1" applyBorder="1" applyAlignment="1" applyProtection="1">
      <alignment horizontal="right" vertical="center"/>
      <protection/>
    </xf>
    <xf numFmtId="0" fontId="14" fillId="3" borderId="3" xfId="0" applyFont="1" applyFill="1" applyBorder="1" applyAlignment="1" applyProtection="1">
      <alignment vertical="center"/>
      <protection/>
    </xf>
    <xf numFmtId="0" fontId="14" fillId="3" borderId="23" xfId="0" applyFont="1" applyFill="1" applyBorder="1" applyAlignment="1" applyProtection="1">
      <alignment vertical="center"/>
      <protection/>
    </xf>
    <xf numFmtId="0" fontId="10" fillId="3" borderId="2" xfId="0" applyFont="1" applyFill="1" applyBorder="1" applyAlignment="1" applyProtection="1">
      <alignment vertical="center"/>
      <protection/>
    </xf>
    <xf numFmtId="0" fontId="10" fillId="3" borderId="37" xfId="0" applyFont="1" applyFill="1" applyBorder="1" applyAlignment="1" applyProtection="1">
      <alignment horizontal="left" vertical="center" indent="6"/>
      <protection/>
    </xf>
    <xf numFmtId="0" fontId="10" fillId="2" borderId="38" xfId="0" applyNumberFormat="1" applyFont="1" applyFill="1" applyBorder="1" applyAlignment="1" applyProtection="1">
      <alignment horizontal="right" vertical="center"/>
      <protection/>
    </xf>
    <xf numFmtId="0" fontId="0" fillId="0" borderId="0" xfId="0" applyNumberFormat="1" applyAlignment="1">
      <alignment/>
    </xf>
    <xf numFmtId="0" fontId="11" fillId="2" borderId="15"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left" vertical="top" wrapText="1" indent="4"/>
      <protection/>
    </xf>
    <xf numFmtId="0" fontId="14" fillId="2" borderId="5" xfId="0" applyFont="1" applyFill="1" applyBorder="1" applyAlignment="1" applyProtection="1">
      <alignment horizontal="left" vertical="top" wrapText="1" indent="4"/>
      <protection/>
    </xf>
    <xf numFmtId="0" fontId="10" fillId="2" borderId="7" xfId="0" applyFont="1" applyFill="1" applyBorder="1" applyAlignment="1" applyProtection="1">
      <alignment horizontal="center"/>
      <protection/>
    </xf>
    <xf numFmtId="0" fontId="7" fillId="2" borderId="0" xfId="0" applyFont="1" applyFill="1" applyBorder="1" applyAlignment="1" applyProtection="1">
      <alignment horizontal="left" vertical="center"/>
      <protection/>
    </xf>
    <xf numFmtId="0" fontId="7" fillId="2" borderId="17" xfId="0" applyFont="1" applyFill="1" applyBorder="1" applyAlignment="1" applyProtection="1">
      <alignment horizontal="left" vertical="center"/>
      <protection/>
    </xf>
    <xf numFmtId="0" fontId="14" fillId="2" borderId="8" xfId="0" applyFont="1" applyFill="1" applyBorder="1" applyAlignment="1" applyProtection="1">
      <alignment horizontal="left" vertical="top" wrapText="1" indent="2"/>
      <protection/>
    </xf>
    <xf numFmtId="0" fontId="14" fillId="2" borderId="0" xfId="0" applyFont="1" applyFill="1" applyBorder="1" applyAlignment="1" applyProtection="1">
      <alignment horizontal="left" vertical="top" wrapText="1" indent="2"/>
      <protection/>
    </xf>
    <xf numFmtId="0" fontId="14" fillId="2" borderId="5" xfId="0" applyFont="1" applyFill="1" applyBorder="1" applyAlignment="1" applyProtection="1">
      <alignment horizontal="left" vertical="top" wrapText="1" indent="2"/>
      <protection/>
    </xf>
    <xf numFmtId="174" fontId="16" fillId="2" borderId="12" xfId="0" applyNumberFormat="1" applyFont="1" applyFill="1" applyBorder="1" applyAlignment="1" applyProtection="1">
      <alignment horizontal="center"/>
      <protection locked="0"/>
    </xf>
    <xf numFmtId="0" fontId="16" fillId="2" borderId="9" xfId="0" applyFont="1" applyFill="1" applyBorder="1" applyAlignment="1" applyProtection="1">
      <alignment horizontal="left" indent="2"/>
      <protection locked="0"/>
    </xf>
    <xf numFmtId="0" fontId="14" fillId="2" borderId="8" xfId="0" applyFont="1" applyFill="1" applyBorder="1" applyAlignment="1" applyProtection="1">
      <alignment horizontal="left" vertical="top" wrapText="1" indent="4"/>
      <protection/>
    </xf>
    <xf numFmtId="0" fontId="11" fillId="2" borderId="39" xfId="0" applyNumberFormat="1" applyFont="1" applyFill="1" applyBorder="1" applyAlignment="1" applyProtection="1">
      <alignment horizontal="center" vertical="center"/>
      <protection locked="0"/>
    </xf>
    <xf numFmtId="49" fontId="11" fillId="2" borderId="15" xfId="0" applyNumberFormat="1" applyFont="1" applyFill="1" applyBorder="1" applyAlignment="1" applyProtection="1">
      <alignment horizontal="center" vertical="center"/>
      <protection locked="0"/>
    </xf>
    <xf numFmtId="49" fontId="11" fillId="2" borderId="12" xfId="0" applyNumberFormat="1" applyFont="1" applyFill="1" applyBorder="1" applyAlignment="1" applyProtection="1">
      <alignment horizontal="center" vertical="center"/>
      <protection locked="0"/>
    </xf>
    <xf numFmtId="49" fontId="11" fillId="2" borderId="39" xfId="0" applyNumberFormat="1" applyFont="1" applyFill="1" applyBorder="1" applyAlignment="1" applyProtection="1">
      <alignment horizontal="center" vertical="center"/>
      <protection locked="0"/>
    </xf>
    <xf numFmtId="0" fontId="14" fillId="2" borderId="8" xfId="0" applyFont="1" applyFill="1" applyBorder="1" applyAlignment="1" applyProtection="1">
      <alignment horizontal="left" vertical="center" wrapText="1" indent="2"/>
      <protection/>
    </xf>
    <xf numFmtId="0" fontId="14" fillId="2" borderId="0" xfId="0" applyFont="1" applyFill="1" applyBorder="1" applyAlignment="1" applyProtection="1">
      <alignment horizontal="left" vertical="center" wrapText="1" indent="2"/>
      <protection/>
    </xf>
    <xf numFmtId="0" fontId="14" fillId="2" borderId="5" xfId="0" applyFont="1" applyFill="1" applyBorder="1" applyAlignment="1" applyProtection="1">
      <alignment horizontal="left" vertical="center" wrapText="1" indent="2"/>
      <protection/>
    </xf>
    <xf numFmtId="0" fontId="16" fillId="0" borderId="6"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40"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5" xfId="0" applyFont="1" applyFill="1" applyBorder="1" applyAlignment="1" applyProtection="1">
      <alignment horizontal="left" vertical="top" wrapText="1"/>
      <protection locked="0"/>
    </xf>
    <xf numFmtId="0" fontId="16" fillId="0" borderId="37" xfId="0" applyFont="1" applyFill="1" applyBorder="1" applyAlignment="1" applyProtection="1">
      <alignment horizontal="left" vertical="top" wrapText="1"/>
      <protection locked="0"/>
    </xf>
    <xf numFmtId="0" fontId="16" fillId="0" borderId="23" xfId="0" applyFont="1" applyFill="1" applyBorder="1" applyAlignment="1" applyProtection="1">
      <alignment horizontal="left" vertical="top" wrapText="1"/>
      <protection locked="0"/>
    </xf>
    <xf numFmtId="0" fontId="16" fillId="0" borderId="24" xfId="0" applyFont="1" applyFill="1" applyBorder="1" applyAlignment="1" applyProtection="1">
      <alignment horizontal="left" vertical="top" wrapText="1"/>
      <protection locked="0"/>
    </xf>
    <xf numFmtId="174" fontId="16" fillId="2" borderId="9" xfId="0" applyNumberFormat="1" applyFont="1" applyFill="1" applyBorder="1" applyAlignment="1" applyProtection="1">
      <alignment horizontal="center"/>
      <protection locked="0"/>
    </xf>
    <xf numFmtId="174" fontId="16" fillId="2" borderId="9" xfId="0" applyNumberFormat="1" applyFont="1" applyFill="1" applyBorder="1" applyAlignment="1" applyProtection="1">
      <alignment horizontal="left"/>
      <protection locked="0"/>
    </xf>
    <xf numFmtId="0" fontId="1" fillId="3" borderId="19" xfId="0" applyFont="1" applyFill="1" applyBorder="1" applyAlignment="1" applyProtection="1">
      <alignment horizontal="left"/>
      <protection/>
    </xf>
    <xf numFmtId="0" fontId="1" fillId="3" borderId="12" xfId="0" applyFont="1" applyFill="1" applyBorder="1" applyAlignment="1" applyProtection="1">
      <alignment horizontal="left"/>
      <protection/>
    </xf>
    <xf numFmtId="0" fontId="1" fillId="3" borderId="16" xfId="0" applyFont="1" applyFill="1" applyBorder="1" applyAlignment="1" applyProtection="1">
      <alignment horizontal="left"/>
      <protection/>
    </xf>
    <xf numFmtId="0" fontId="3" fillId="2" borderId="0" xfId="20" applyFill="1" applyBorder="1" applyAlignment="1" applyProtection="1">
      <alignment horizontal="left" vertical="top" indent="2"/>
      <protection/>
    </xf>
    <xf numFmtId="0" fontId="21" fillId="2" borderId="0" xfId="20" applyFont="1" applyFill="1" applyBorder="1" applyAlignment="1" applyProtection="1">
      <alignment horizontal="left" vertical="top" indent="2"/>
      <protection/>
    </xf>
    <xf numFmtId="0" fontId="21" fillId="2" borderId="5" xfId="20" applyFont="1" applyFill="1" applyBorder="1" applyAlignment="1" applyProtection="1">
      <alignment horizontal="left" vertical="top" indent="2"/>
      <protection/>
    </xf>
    <xf numFmtId="0" fontId="16" fillId="2" borderId="12" xfId="0" applyFont="1" applyFill="1" applyBorder="1" applyAlignment="1" applyProtection="1">
      <alignment horizontal="left"/>
      <protection locked="0"/>
    </xf>
    <xf numFmtId="49" fontId="16" fillId="2" borderId="12" xfId="0" applyNumberFormat="1" applyFont="1" applyFill="1" applyBorder="1" applyAlignment="1" applyProtection="1">
      <alignment horizontal="center"/>
      <protection locked="0"/>
    </xf>
    <xf numFmtId="0" fontId="16" fillId="2" borderId="9" xfId="0" applyFont="1" applyFill="1" applyBorder="1" applyAlignment="1" applyProtection="1">
      <alignment horizontal="left"/>
      <protection locked="0"/>
    </xf>
    <xf numFmtId="0" fontId="7" fillId="2" borderId="1" xfId="0" applyFont="1" applyFill="1" applyBorder="1" applyAlignment="1" applyProtection="1">
      <alignment horizontal="center"/>
      <protection/>
    </xf>
    <xf numFmtId="0" fontId="7" fillId="2" borderId="0" xfId="0" applyFont="1" applyFill="1" applyBorder="1" applyAlignment="1" applyProtection="1">
      <alignment horizontal="center"/>
      <protection/>
    </xf>
    <xf numFmtId="0" fontId="7" fillId="2" borderId="5" xfId="0" applyFont="1" applyFill="1" applyBorder="1" applyAlignment="1" applyProtection="1">
      <alignment horizontal="center"/>
      <protection/>
    </xf>
    <xf numFmtId="0" fontId="9" fillId="2" borderId="41" xfId="0" applyFont="1" applyFill="1" applyBorder="1" applyAlignment="1" applyProtection="1">
      <alignment horizontal="left" vertical="center" wrapText="1"/>
      <protection/>
    </xf>
    <xf numFmtId="0" fontId="9" fillId="2" borderId="42" xfId="0" applyFont="1" applyFill="1" applyBorder="1" applyAlignment="1" applyProtection="1">
      <alignment horizontal="left" vertical="center" wrapText="1"/>
      <protection/>
    </xf>
    <xf numFmtId="0" fontId="9" fillId="2" borderId="43" xfId="0" applyFont="1" applyFill="1" applyBorder="1" applyAlignment="1" applyProtection="1">
      <alignment horizontal="left" vertical="center" wrapText="1"/>
      <protection/>
    </xf>
    <xf numFmtId="0" fontId="9" fillId="2" borderId="1" xfId="0" applyFont="1" applyFill="1" applyBorder="1" applyAlignment="1" applyProtection="1">
      <alignment horizontal="left" vertical="center" wrapText="1"/>
      <protection/>
    </xf>
    <xf numFmtId="0" fontId="9" fillId="2" borderId="0" xfId="0" applyFont="1" applyFill="1" applyBorder="1" applyAlignment="1" applyProtection="1">
      <alignment horizontal="left" vertical="center" wrapText="1"/>
      <protection/>
    </xf>
    <xf numFmtId="0" fontId="9" fillId="2" borderId="5" xfId="0" applyFont="1" applyFill="1" applyBorder="1" applyAlignment="1" applyProtection="1">
      <alignment horizontal="left" vertical="center" wrapText="1"/>
      <protection/>
    </xf>
    <xf numFmtId="0" fontId="9" fillId="2" borderId="10" xfId="0" applyFont="1" applyFill="1" applyBorder="1" applyAlignment="1" applyProtection="1">
      <alignment horizontal="left" vertical="center" wrapText="1"/>
      <protection/>
    </xf>
    <xf numFmtId="0" fontId="9" fillId="2" borderId="9" xfId="0" applyFont="1" applyFill="1" applyBorder="1" applyAlignment="1" applyProtection="1">
      <alignment horizontal="left" vertical="center" wrapText="1"/>
      <protection/>
    </xf>
    <xf numFmtId="0" fontId="9" fillId="2" borderId="11" xfId="0" applyFont="1" applyFill="1" applyBorder="1" applyAlignment="1" applyProtection="1">
      <alignment horizontal="left" vertical="center" wrapText="1"/>
      <protection/>
    </xf>
    <xf numFmtId="0" fontId="10" fillId="3" borderId="19" xfId="0" applyFont="1" applyFill="1" applyBorder="1" applyAlignment="1" applyProtection="1">
      <alignment horizontal="left" vertical="center"/>
      <protection/>
    </xf>
    <xf numFmtId="0" fontId="10" fillId="3" borderId="12" xfId="0" applyFont="1" applyFill="1" applyBorder="1" applyAlignment="1" applyProtection="1">
      <alignment horizontal="left" vertical="center"/>
      <protection/>
    </xf>
    <xf numFmtId="0" fontId="16" fillId="5" borderId="0" xfId="0" applyFont="1" applyFill="1" applyBorder="1" applyAlignment="1" applyProtection="1">
      <alignment horizontal="center"/>
      <protection/>
    </xf>
    <xf numFmtId="0" fontId="28" fillId="3" borderId="3" xfId="0" applyFont="1" applyFill="1" applyBorder="1" applyAlignment="1" applyProtection="1">
      <alignment horizontal="center" wrapText="1"/>
      <protection/>
    </xf>
    <xf numFmtId="0" fontId="28" fillId="3" borderId="23" xfId="0" applyFont="1" applyFill="1" applyBorder="1" applyAlignment="1" applyProtection="1">
      <alignment horizontal="center" wrapText="1"/>
      <protection/>
    </xf>
    <xf numFmtId="0" fontId="27" fillId="3" borderId="3" xfId="0" applyFont="1" applyFill="1" applyBorder="1" applyAlignment="1" applyProtection="1">
      <alignment horizontal="center" wrapText="1"/>
      <protection/>
    </xf>
    <xf numFmtId="0" fontId="27" fillId="3" borderId="4" xfId="0" applyFont="1" applyFill="1" applyBorder="1" applyAlignment="1" applyProtection="1">
      <alignment horizontal="center" wrapText="1"/>
      <protection/>
    </xf>
    <xf numFmtId="0" fontId="27" fillId="3" borderId="23" xfId="0" applyFont="1" applyFill="1" applyBorder="1" applyAlignment="1" applyProtection="1">
      <alignment horizontal="center" wrapText="1"/>
      <protection/>
    </xf>
    <xf numFmtId="0" fontId="27" fillId="3" borderId="24" xfId="0" applyFont="1" applyFill="1" applyBorder="1" applyAlignment="1" applyProtection="1">
      <alignment horizontal="center" wrapText="1"/>
      <protection/>
    </xf>
    <xf numFmtId="0" fontId="7" fillId="2" borderId="32" xfId="0" applyFont="1" applyFill="1" applyBorder="1" applyAlignment="1" applyProtection="1">
      <alignment horizontal="center"/>
      <protection/>
    </xf>
    <xf numFmtId="0" fontId="11" fillId="0" borderId="2" xfId="0" applyFont="1" applyBorder="1" applyAlignment="1" applyProtection="1">
      <alignment horizontal="center" vertical="center"/>
      <protection/>
    </xf>
    <xf numFmtId="0" fontId="11" fillId="0" borderId="3" xfId="0" applyFont="1" applyBorder="1" applyAlignment="1" applyProtection="1">
      <alignment horizontal="center" vertical="center"/>
      <protection/>
    </xf>
    <xf numFmtId="0" fontId="11" fillId="0" borderId="1"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37" xfId="0" applyFont="1" applyBorder="1" applyAlignment="1" applyProtection="1">
      <alignment horizontal="center" vertical="center"/>
      <protection/>
    </xf>
    <xf numFmtId="0" fontId="11" fillId="0" borderId="23" xfId="0" applyFont="1" applyBorder="1" applyAlignment="1" applyProtection="1">
      <alignment horizontal="center" vertical="center"/>
      <protection/>
    </xf>
    <xf numFmtId="0" fontId="11" fillId="0" borderId="44" xfId="0" applyFont="1" applyBorder="1" applyAlignment="1" applyProtection="1">
      <alignment horizontal="center"/>
      <protection/>
    </xf>
    <xf numFmtId="0" fontId="11" fillId="0" borderId="45" xfId="0" applyFont="1" applyBorder="1" applyAlignment="1" applyProtection="1">
      <alignment horizontal="center"/>
      <protection/>
    </xf>
    <xf numFmtId="0" fontId="11" fillId="0" borderId="46" xfId="0" applyFont="1" applyBorder="1" applyAlignment="1" applyProtection="1">
      <alignment horizontal="center"/>
      <protection/>
    </xf>
    <xf numFmtId="0" fontId="1" fillId="0" borderId="47" xfId="0" applyFont="1" applyFill="1" applyBorder="1" applyAlignment="1" applyProtection="1">
      <alignment horizontal="center" vertical="center" wrapText="1"/>
      <protection/>
    </xf>
    <xf numFmtId="0" fontId="1" fillId="0" borderId="48" xfId="0" applyFont="1" applyFill="1" applyBorder="1" applyAlignment="1" applyProtection="1">
      <alignment horizontal="center"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0000"/>
      </font>
      <fill>
        <patternFill>
          <bgColor rgb="FFFFFF99"/>
        </patternFill>
      </fill>
      <border/>
    </dxf>
    <dxf>
      <font>
        <b/>
        <i val="0"/>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ailto:OOG.SURVEYS@eia.doe.gov#OOG.SURVEYS@eia.doe.gov" TargetMode="External" /><Relationship Id="rId3" Type="http://schemas.openxmlformats.org/officeDocument/2006/relationships/hyperlink" Target="https://signon.eia.doe.gov/upload/noticeoog.jsp#https://signon.eia.doe.gov/upload/noticeoog.js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37</xdr:row>
      <xdr:rowOff>0</xdr:rowOff>
    </xdr:from>
    <xdr:to>
      <xdr:col>27</xdr:col>
      <xdr:colOff>0</xdr:colOff>
      <xdr:row>37</xdr:row>
      <xdr:rowOff>0</xdr:rowOff>
    </xdr:to>
    <xdr:sp>
      <xdr:nvSpPr>
        <xdr:cNvPr id="1" name="Line 1"/>
        <xdr:cNvSpPr>
          <a:spLocks/>
        </xdr:cNvSpPr>
      </xdr:nvSpPr>
      <xdr:spPr>
        <a:xfrm>
          <a:off x="11325225" y="104965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3</xdr:row>
      <xdr:rowOff>66675</xdr:rowOff>
    </xdr:from>
    <xdr:to>
      <xdr:col>10</xdr:col>
      <xdr:colOff>66675</xdr:colOff>
      <xdr:row>6</xdr:row>
      <xdr:rowOff>0</xdr:rowOff>
    </xdr:to>
    <xdr:pic>
      <xdr:nvPicPr>
        <xdr:cNvPr id="2" name="Picture 2"/>
        <xdr:cNvPicPr preferRelativeResize="1">
          <a:picLocks noChangeAspect="1"/>
        </xdr:cNvPicPr>
      </xdr:nvPicPr>
      <xdr:blipFill>
        <a:blip r:embed="rId1"/>
        <a:stretch>
          <a:fillRect/>
        </a:stretch>
      </xdr:blipFill>
      <xdr:spPr>
        <a:xfrm>
          <a:off x="28575" y="981075"/>
          <a:ext cx="2514600" cy="847725"/>
        </a:xfrm>
        <a:prstGeom prst="rect">
          <a:avLst/>
        </a:prstGeom>
        <a:noFill/>
        <a:ln w="9525" cmpd="sng">
          <a:noFill/>
        </a:ln>
      </xdr:spPr>
    </xdr:pic>
    <xdr:clientData/>
  </xdr:twoCellAnchor>
  <xdr:twoCellAnchor>
    <xdr:from>
      <xdr:col>26</xdr:col>
      <xdr:colOff>0</xdr:colOff>
      <xdr:row>40</xdr:row>
      <xdr:rowOff>0</xdr:rowOff>
    </xdr:from>
    <xdr:to>
      <xdr:col>26</xdr:col>
      <xdr:colOff>0</xdr:colOff>
      <xdr:row>40</xdr:row>
      <xdr:rowOff>0</xdr:rowOff>
    </xdr:to>
    <xdr:sp>
      <xdr:nvSpPr>
        <xdr:cNvPr id="3" name="Line 3"/>
        <xdr:cNvSpPr>
          <a:spLocks/>
        </xdr:cNvSpPr>
      </xdr:nvSpPr>
      <xdr:spPr>
        <a:xfrm>
          <a:off x="11325225" y="114109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40</xdr:row>
      <xdr:rowOff>0</xdr:rowOff>
    </xdr:from>
    <xdr:to>
      <xdr:col>28</xdr:col>
      <xdr:colOff>0</xdr:colOff>
      <xdr:row>40</xdr:row>
      <xdr:rowOff>0</xdr:rowOff>
    </xdr:to>
    <xdr:sp>
      <xdr:nvSpPr>
        <xdr:cNvPr id="4" name="Line 5"/>
        <xdr:cNvSpPr>
          <a:spLocks/>
        </xdr:cNvSpPr>
      </xdr:nvSpPr>
      <xdr:spPr>
        <a:xfrm>
          <a:off x="11325225" y="114109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33</xdr:row>
      <xdr:rowOff>0</xdr:rowOff>
    </xdr:from>
    <xdr:to>
      <xdr:col>28</xdr:col>
      <xdr:colOff>0</xdr:colOff>
      <xdr:row>33</xdr:row>
      <xdr:rowOff>0</xdr:rowOff>
    </xdr:to>
    <xdr:sp>
      <xdr:nvSpPr>
        <xdr:cNvPr id="5" name="Line 6"/>
        <xdr:cNvSpPr>
          <a:spLocks/>
        </xdr:cNvSpPr>
      </xdr:nvSpPr>
      <xdr:spPr>
        <a:xfrm>
          <a:off x="11325225" y="91344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40</xdr:row>
      <xdr:rowOff>0</xdr:rowOff>
    </xdr:from>
    <xdr:to>
      <xdr:col>26</xdr:col>
      <xdr:colOff>0</xdr:colOff>
      <xdr:row>40</xdr:row>
      <xdr:rowOff>0</xdr:rowOff>
    </xdr:to>
    <xdr:sp>
      <xdr:nvSpPr>
        <xdr:cNvPr id="6" name="Line 7"/>
        <xdr:cNvSpPr>
          <a:spLocks/>
        </xdr:cNvSpPr>
      </xdr:nvSpPr>
      <xdr:spPr>
        <a:xfrm>
          <a:off x="11325225" y="114109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40</xdr:row>
      <xdr:rowOff>0</xdr:rowOff>
    </xdr:from>
    <xdr:to>
      <xdr:col>28</xdr:col>
      <xdr:colOff>0</xdr:colOff>
      <xdr:row>40</xdr:row>
      <xdr:rowOff>0</xdr:rowOff>
    </xdr:to>
    <xdr:sp>
      <xdr:nvSpPr>
        <xdr:cNvPr id="7" name="Line 8"/>
        <xdr:cNvSpPr>
          <a:spLocks/>
        </xdr:cNvSpPr>
      </xdr:nvSpPr>
      <xdr:spPr>
        <a:xfrm>
          <a:off x="11325225" y="114109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21</xdr:row>
      <xdr:rowOff>9525</xdr:rowOff>
    </xdr:from>
    <xdr:to>
      <xdr:col>24</xdr:col>
      <xdr:colOff>523875</xdr:colOff>
      <xdr:row>21</xdr:row>
      <xdr:rowOff>228600</xdr:rowOff>
    </xdr:to>
    <xdr:sp>
      <xdr:nvSpPr>
        <xdr:cNvPr id="8" name="TextBox 9">
          <a:hlinkClick r:id="rId2"/>
        </xdr:cNvPr>
        <xdr:cNvSpPr txBox="1">
          <a:spLocks noChangeArrowheads="1"/>
        </xdr:cNvSpPr>
      </xdr:nvSpPr>
      <xdr:spPr>
        <a:xfrm>
          <a:off x="7077075" y="5943600"/>
          <a:ext cx="3810000" cy="219075"/>
        </a:xfrm>
        <a:prstGeom prst="rect">
          <a:avLst/>
        </a:prstGeom>
        <a:solidFill>
          <a:srgbClr val="CCFFFF"/>
        </a:solidFill>
        <a:ln w="9525" cmpd="sng">
          <a:noFill/>
        </a:ln>
      </xdr:spPr>
      <xdr:txBody>
        <a:bodyPr vertOverflow="clip" wrap="square"/>
        <a:p>
          <a:pPr algn="l">
            <a:defRPr/>
          </a:pPr>
          <a:r>
            <a:rPr lang="en-US" cap="none" sz="1200" b="1" i="0" u="sng" baseline="0">
              <a:solidFill>
                <a:srgbClr val="0000FF"/>
              </a:solidFill>
              <a:latin typeface="Arial"/>
              <a:ea typeface="Arial"/>
              <a:cs typeface="Arial"/>
            </a:rPr>
            <a:t>OOG.SURVEYS@eia.doe.gov</a:t>
          </a:r>
        </a:p>
      </xdr:txBody>
    </xdr:sp>
    <xdr:clientData/>
  </xdr:twoCellAnchor>
  <xdr:oneCellAnchor>
    <xdr:from>
      <xdr:col>20</xdr:col>
      <xdr:colOff>9525</xdr:colOff>
      <xdr:row>24</xdr:row>
      <xdr:rowOff>0</xdr:rowOff>
    </xdr:from>
    <xdr:ext cx="3924300" cy="257175"/>
    <xdr:sp>
      <xdr:nvSpPr>
        <xdr:cNvPr id="9" name="TextBox 10">
          <a:hlinkClick r:id="rId3"/>
        </xdr:cNvPr>
        <xdr:cNvSpPr txBox="1">
          <a:spLocks noChangeArrowheads="1"/>
        </xdr:cNvSpPr>
      </xdr:nvSpPr>
      <xdr:spPr>
        <a:xfrm>
          <a:off x="7077075" y="6734175"/>
          <a:ext cx="3924300" cy="257175"/>
        </a:xfrm>
        <a:prstGeom prst="rect">
          <a:avLst/>
        </a:prstGeom>
        <a:noFill/>
        <a:ln w="9525" cmpd="sng">
          <a:noFill/>
        </a:ln>
      </xdr:spPr>
      <xdr:txBody>
        <a:bodyPr vertOverflow="clip" wrap="square"/>
        <a:p>
          <a:pPr algn="l">
            <a:defRPr/>
          </a:pPr>
          <a:r>
            <a:rPr lang="en-US" cap="none" sz="1200" b="1" i="0" u="sng" baseline="0">
              <a:solidFill>
                <a:srgbClr val="0000FF"/>
              </a:solidFill>
              <a:latin typeface="Arial"/>
              <a:ea typeface="Arial"/>
              <a:cs typeface="Arial"/>
            </a:rPr>
            <a:t>https://signon.eia.doe.gov/upload/noticeoog.jsp</a:t>
          </a:r>
        </a:p>
      </xdr:txBody>
    </xdr:sp>
    <xdr:clientData/>
  </xdr:oneCellAnchor>
  <xdr:twoCellAnchor>
    <xdr:from>
      <xdr:col>0</xdr:col>
      <xdr:colOff>0</xdr:colOff>
      <xdr:row>0</xdr:row>
      <xdr:rowOff>0</xdr:rowOff>
    </xdr:from>
    <xdr:to>
      <xdr:col>24</xdr:col>
      <xdr:colOff>685800</xdr:colOff>
      <xdr:row>2</xdr:row>
      <xdr:rowOff>276225</xdr:rowOff>
    </xdr:to>
    <xdr:sp>
      <xdr:nvSpPr>
        <xdr:cNvPr id="10" name="TextBox 14"/>
        <xdr:cNvSpPr txBox="1">
          <a:spLocks noChangeArrowheads="1"/>
        </xdr:cNvSpPr>
      </xdr:nvSpPr>
      <xdr:spPr>
        <a:xfrm>
          <a:off x="0" y="0"/>
          <a:ext cx="11049000" cy="885825"/>
        </a:xfrm>
        <a:prstGeom prst="rect">
          <a:avLst/>
        </a:prstGeom>
        <a:solidFill>
          <a:srgbClr val="FFFF00"/>
        </a:solidFill>
        <a:ln w="9525" cmpd="sng">
          <a:noFill/>
        </a:ln>
      </xdr:spPr>
      <xdr:txBody>
        <a:bodyPr vertOverflow="clip" wrap="square" anchor="ctr"/>
        <a:p>
          <a:pPr algn="l">
            <a:defRPr/>
          </a:pPr>
          <a:r>
            <a:rPr lang="en-US" cap="none" sz="1000" b="0" i="0" u="none" baseline="0">
              <a:latin typeface="Arial"/>
              <a:ea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cap="none" sz="1000" b="0" i="0" u="sng" baseline="0">
              <a:solidFill>
                <a:srgbClr val="FF0000"/>
              </a:solidFill>
              <a:latin typeface="Arial"/>
              <a:ea typeface="Arial"/>
              <a:cs typeface="Arial"/>
            </a:rPr>
            <a:t>https://idc.eia.doe.gov/upload/noticeoog.jsp</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5</xdr:row>
      <xdr:rowOff>0</xdr:rowOff>
    </xdr:from>
    <xdr:to>
      <xdr:col>16</xdr:col>
      <xdr:colOff>0</xdr:colOff>
      <xdr:row>5</xdr:row>
      <xdr:rowOff>0</xdr:rowOff>
    </xdr:to>
    <xdr:sp>
      <xdr:nvSpPr>
        <xdr:cNvPr id="1" name="Line 1"/>
        <xdr:cNvSpPr>
          <a:spLocks/>
        </xdr:cNvSpPr>
      </xdr:nvSpPr>
      <xdr:spPr>
        <a:xfrm>
          <a:off x="15287625" y="13335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0</xdr:col>
      <xdr:colOff>2524125</xdr:colOff>
      <xdr:row>3</xdr:row>
      <xdr:rowOff>85725</xdr:rowOff>
    </xdr:to>
    <xdr:pic>
      <xdr:nvPicPr>
        <xdr:cNvPr id="2" name="Picture 2"/>
        <xdr:cNvPicPr preferRelativeResize="1">
          <a:picLocks noChangeAspect="1"/>
        </xdr:cNvPicPr>
      </xdr:nvPicPr>
      <xdr:blipFill>
        <a:blip r:embed="rId1"/>
        <a:stretch>
          <a:fillRect/>
        </a:stretch>
      </xdr:blipFill>
      <xdr:spPr>
        <a:xfrm>
          <a:off x="38100" y="28575"/>
          <a:ext cx="2486025" cy="857250"/>
        </a:xfrm>
        <a:prstGeom prst="rect">
          <a:avLst/>
        </a:prstGeom>
        <a:noFill/>
        <a:ln w="9525" cmpd="sng">
          <a:noFill/>
        </a:ln>
      </xdr:spPr>
    </xdr:pic>
    <xdr:clientData/>
  </xdr:twoCellAnchor>
  <xdr:twoCellAnchor>
    <xdr:from>
      <xdr:col>4</xdr:col>
      <xdr:colOff>0</xdr:colOff>
      <xdr:row>5</xdr:row>
      <xdr:rowOff>0</xdr:rowOff>
    </xdr:from>
    <xdr:to>
      <xdr:col>4</xdr:col>
      <xdr:colOff>0</xdr:colOff>
      <xdr:row>5</xdr:row>
      <xdr:rowOff>0</xdr:rowOff>
    </xdr:to>
    <xdr:sp>
      <xdr:nvSpPr>
        <xdr:cNvPr id="3" name="Line 18"/>
        <xdr:cNvSpPr>
          <a:spLocks/>
        </xdr:cNvSpPr>
      </xdr:nvSpPr>
      <xdr:spPr>
        <a:xfrm>
          <a:off x="5800725" y="13335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F1013"/>
  <sheetViews>
    <sheetView workbookViewId="0" topLeftCell="A1">
      <selection activeCell="A1" sqref="A1"/>
    </sheetView>
  </sheetViews>
  <sheetFormatPr defaultColWidth="9.140625" defaultRowHeight="12.75"/>
  <cols>
    <col min="1" max="1" width="11.140625" style="0" bestFit="1" customWidth="1"/>
    <col min="2" max="2" width="23.57421875" style="0" bestFit="1" customWidth="1"/>
    <col min="3" max="3" width="11.140625" style="0" bestFit="1" customWidth="1"/>
    <col min="4" max="4" width="23.57421875" style="0" bestFit="1" customWidth="1"/>
  </cols>
  <sheetData>
    <row r="1" spans="1:6" ht="12.75">
      <c r="A1" s="220" t="s">
        <v>2221</v>
      </c>
      <c r="B1" s="220" t="s">
        <v>2222</v>
      </c>
      <c r="C1" s="220"/>
      <c r="D1" s="220"/>
      <c r="E1" s="220"/>
      <c r="F1" s="220"/>
    </row>
    <row r="2" spans="1:6" ht="12.75">
      <c r="A2" s="220" t="s">
        <v>2223</v>
      </c>
      <c r="B2" s="220" t="s">
        <v>2224</v>
      </c>
      <c r="C2" s="220"/>
      <c r="D2" s="220"/>
      <c r="E2" s="220"/>
      <c r="F2" s="220"/>
    </row>
    <row r="3" spans="1:6" ht="12.75">
      <c r="A3" s="220" t="s">
        <v>2225</v>
      </c>
      <c r="B3" s="220" t="s">
        <v>2226</v>
      </c>
      <c r="C3" s="220"/>
      <c r="D3" s="220"/>
      <c r="E3" s="220"/>
      <c r="F3" s="220"/>
    </row>
    <row r="4" spans="1:6" ht="12.75">
      <c r="A4" s="220" t="s">
        <v>2227</v>
      </c>
      <c r="B4" s="220" t="s">
        <v>2228</v>
      </c>
      <c r="C4" s="220"/>
      <c r="D4" s="220"/>
      <c r="E4" s="220"/>
      <c r="F4" s="220"/>
    </row>
    <row r="5" spans="1:6" ht="12.75">
      <c r="A5" s="220" t="s">
        <v>2229</v>
      </c>
      <c r="B5" s="220" t="s">
        <v>2230</v>
      </c>
      <c r="C5" s="220"/>
      <c r="D5" s="220"/>
      <c r="E5" s="220"/>
      <c r="F5" s="220"/>
    </row>
    <row r="6" spans="1:6" ht="12.75">
      <c r="A6" s="220" t="s">
        <v>2232</v>
      </c>
      <c r="B6" s="220" t="s">
        <v>2233</v>
      </c>
      <c r="C6" s="220"/>
      <c r="D6" s="220"/>
      <c r="E6" s="220"/>
      <c r="F6" s="220"/>
    </row>
    <row r="7" spans="1:6" ht="12.75">
      <c r="A7" s="220" t="s">
        <v>2234</v>
      </c>
      <c r="B7" s="220" t="s">
        <v>2235</v>
      </c>
      <c r="C7" s="220"/>
      <c r="D7" s="220"/>
      <c r="E7" s="220"/>
      <c r="F7" s="220"/>
    </row>
    <row r="8" spans="1:6" ht="12.75">
      <c r="A8" s="220" t="s">
        <v>2236</v>
      </c>
      <c r="B8" s="220" t="s">
        <v>2237</v>
      </c>
      <c r="C8" s="220"/>
      <c r="D8" s="220"/>
      <c r="E8" s="220"/>
      <c r="F8" s="220"/>
    </row>
    <row r="9" spans="1:6" ht="12.75">
      <c r="A9" s="220" t="s">
        <v>2238</v>
      </c>
      <c r="B9" s="220" t="s">
        <v>2239</v>
      </c>
      <c r="C9" s="220"/>
      <c r="D9" s="220"/>
      <c r="E9" s="220"/>
      <c r="F9" s="220"/>
    </row>
    <row r="10" spans="1:6" ht="12.75">
      <c r="A10" s="220" t="s">
        <v>2240</v>
      </c>
      <c r="B10" s="220" t="s">
        <v>2241</v>
      </c>
      <c r="C10" s="220"/>
      <c r="D10" s="220"/>
      <c r="E10" s="220"/>
      <c r="F10" s="220"/>
    </row>
    <row r="11" spans="1:6" ht="12.75">
      <c r="A11" s="220" t="s">
        <v>2242</v>
      </c>
      <c r="B11" s="220" t="s">
        <v>2243</v>
      </c>
      <c r="C11" s="220"/>
      <c r="D11" s="220"/>
      <c r="E11" s="220"/>
      <c r="F11" s="220"/>
    </row>
    <row r="12" spans="1:6" ht="12.75">
      <c r="A12" s="220" t="s">
        <v>2244</v>
      </c>
      <c r="B12" s="220" t="s">
        <v>2245</v>
      </c>
      <c r="C12" s="220"/>
      <c r="D12" s="220"/>
      <c r="E12" s="220"/>
      <c r="F12" s="220"/>
    </row>
    <row r="13" spans="1:6" ht="12.75">
      <c r="A13" s="220" t="s">
        <v>2246</v>
      </c>
      <c r="B13" s="220" t="s">
        <v>2247</v>
      </c>
      <c r="C13" s="220"/>
      <c r="D13" s="220"/>
      <c r="E13" s="220"/>
      <c r="F13" s="220"/>
    </row>
    <row r="14" spans="1:6" ht="12.75">
      <c r="A14" s="220" t="s">
        <v>2248</v>
      </c>
      <c r="B14" s="220" t="s">
        <v>2249</v>
      </c>
      <c r="C14" s="220"/>
      <c r="D14" s="220"/>
      <c r="E14" s="220"/>
      <c r="F14" s="220"/>
    </row>
    <row r="15" spans="1:6" ht="12.75">
      <c r="A15" s="220" t="s">
        <v>2250</v>
      </c>
      <c r="B15" s="220" t="s">
        <v>2251</v>
      </c>
      <c r="C15" s="220"/>
      <c r="D15" s="220"/>
      <c r="E15" s="220"/>
      <c r="F15" s="220"/>
    </row>
    <row r="16" spans="1:6" ht="12.75">
      <c r="A16" s="220" t="s">
        <v>2252</v>
      </c>
      <c r="B16" s="220" t="s">
        <v>2253</v>
      </c>
      <c r="C16" s="220"/>
      <c r="D16" s="220"/>
      <c r="E16" s="220"/>
      <c r="F16" s="220"/>
    </row>
    <row r="17" spans="1:6" ht="12.75">
      <c r="A17" s="220" t="s">
        <v>2254</v>
      </c>
      <c r="B17" s="220" t="s">
        <v>2255</v>
      </c>
      <c r="C17" s="220"/>
      <c r="D17" s="220"/>
      <c r="E17" s="220"/>
      <c r="F17" s="220"/>
    </row>
    <row r="18" spans="1:6" ht="12.75">
      <c r="A18" s="220" t="s">
        <v>2256</v>
      </c>
      <c r="B18" s="220" t="s">
        <v>2257</v>
      </c>
      <c r="C18" s="220"/>
      <c r="D18" s="220"/>
      <c r="E18" s="220"/>
      <c r="F18" s="220"/>
    </row>
    <row r="19" spans="1:6" ht="12.75">
      <c r="A19" s="220" t="s">
        <v>2258</v>
      </c>
      <c r="B19" s="220" t="s">
        <v>2259</v>
      </c>
      <c r="C19" s="220"/>
      <c r="D19" s="220"/>
      <c r="E19" s="220"/>
      <c r="F19" s="220"/>
    </row>
    <row r="20" spans="1:6" ht="12.75">
      <c r="A20" s="220" t="s">
        <v>2260</v>
      </c>
      <c r="B20" s="220" t="s">
        <v>2261</v>
      </c>
      <c r="C20" s="220"/>
      <c r="D20" s="220"/>
      <c r="E20" s="220"/>
      <c r="F20" s="220"/>
    </row>
    <row r="21" spans="1:6" ht="12.75">
      <c r="A21" s="220" t="s">
        <v>2262</v>
      </c>
      <c r="B21" s="220" t="s">
        <v>2263</v>
      </c>
      <c r="C21" s="220"/>
      <c r="D21" s="220"/>
      <c r="E21" s="220"/>
      <c r="F21" s="220"/>
    </row>
    <row r="22" spans="1:6" ht="12.75">
      <c r="A22" s="220" t="s">
        <v>2264</v>
      </c>
      <c r="B22" s="220" t="s">
        <v>2265</v>
      </c>
      <c r="C22" s="220"/>
      <c r="D22" s="220"/>
      <c r="E22" s="220"/>
      <c r="F22" s="220"/>
    </row>
    <row r="23" spans="1:6" ht="12.75">
      <c r="A23" s="220" t="s">
        <v>2266</v>
      </c>
      <c r="B23" s="220" t="s">
        <v>2267</v>
      </c>
      <c r="C23" s="220"/>
      <c r="D23" s="220"/>
      <c r="E23" s="220"/>
      <c r="F23" s="220"/>
    </row>
    <row r="24" spans="1:6" ht="12.75">
      <c r="A24" s="220" t="s">
        <v>2268</v>
      </c>
      <c r="B24" s="220" t="s">
        <v>2269</v>
      </c>
      <c r="C24" s="220"/>
      <c r="D24" s="220"/>
      <c r="E24" s="220"/>
      <c r="F24" s="220"/>
    </row>
    <row r="25" spans="1:6" ht="12.75">
      <c r="A25" s="220" t="s">
        <v>2270</v>
      </c>
      <c r="B25" s="220" t="s">
        <v>2271</v>
      </c>
      <c r="C25" s="220"/>
      <c r="D25" s="220"/>
      <c r="E25" s="220"/>
      <c r="F25" s="220"/>
    </row>
    <row r="26" spans="1:6" ht="12.75">
      <c r="A26" s="220" t="s">
        <v>2272</v>
      </c>
      <c r="B26" s="220" t="s">
        <v>2273</v>
      </c>
      <c r="C26" s="220"/>
      <c r="D26" s="220"/>
      <c r="E26" s="220"/>
      <c r="F26" s="220"/>
    </row>
    <row r="27" spans="1:6" ht="12.75">
      <c r="A27" s="220" t="s">
        <v>2274</v>
      </c>
      <c r="B27" s="220" t="s">
        <v>2275</v>
      </c>
      <c r="C27" s="220"/>
      <c r="D27" s="220"/>
      <c r="E27" s="220"/>
      <c r="F27" s="220"/>
    </row>
    <row r="28" spans="1:6" ht="12.75">
      <c r="A28" s="220" t="s">
        <v>2276</v>
      </c>
      <c r="B28" s="220" t="s">
        <v>2277</v>
      </c>
      <c r="C28" s="220"/>
      <c r="D28" s="220"/>
      <c r="E28" s="220"/>
      <c r="F28" s="220"/>
    </row>
    <row r="29" spans="1:6" ht="12.75">
      <c r="A29" s="220" t="s">
        <v>2278</v>
      </c>
      <c r="B29" s="220" t="s">
        <v>2279</v>
      </c>
      <c r="C29" s="220"/>
      <c r="D29" s="220"/>
      <c r="E29" s="220"/>
      <c r="F29" s="220"/>
    </row>
    <row r="30" spans="1:6" ht="12.75">
      <c r="A30" s="220" t="s">
        <v>2280</v>
      </c>
      <c r="B30" s="220" t="s">
        <v>0</v>
      </c>
      <c r="C30" s="220"/>
      <c r="D30" s="220"/>
      <c r="E30" s="220"/>
      <c r="F30" s="220"/>
    </row>
    <row r="31" spans="1:6" ht="12.75">
      <c r="A31" s="220" t="s">
        <v>1</v>
      </c>
      <c r="B31" s="220" t="s">
        <v>2</v>
      </c>
      <c r="C31" s="220"/>
      <c r="D31" s="220"/>
      <c r="E31" s="220"/>
      <c r="F31" s="220"/>
    </row>
    <row r="32" spans="1:6" ht="12.75">
      <c r="A32" s="220" t="s">
        <v>3</v>
      </c>
      <c r="B32" s="220" t="s">
        <v>4</v>
      </c>
      <c r="C32" s="220"/>
      <c r="D32" s="220"/>
      <c r="E32" s="220"/>
      <c r="F32" s="220"/>
    </row>
    <row r="33" spans="1:6" ht="12.75">
      <c r="A33" s="220" t="s">
        <v>5</v>
      </c>
      <c r="B33" s="220" t="s">
        <v>6</v>
      </c>
      <c r="C33" s="220"/>
      <c r="D33" s="220"/>
      <c r="E33" s="220"/>
      <c r="F33" s="220"/>
    </row>
    <row r="34" spans="1:6" ht="12.75">
      <c r="A34" s="220" t="s">
        <v>7</v>
      </c>
      <c r="B34" s="220" t="s">
        <v>8</v>
      </c>
      <c r="C34" s="220"/>
      <c r="D34" s="220"/>
      <c r="E34" s="220"/>
      <c r="F34" s="220"/>
    </row>
    <row r="35" spans="1:6" ht="12.75">
      <c r="A35" s="220" t="s">
        <v>9</v>
      </c>
      <c r="B35" s="220" t="s">
        <v>10</v>
      </c>
      <c r="C35" s="220"/>
      <c r="D35" s="220"/>
      <c r="E35" s="220"/>
      <c r="F35" s="220"/>
    </row>
    <row r="36" spans="1:6" ht="12.75">
      <c r="A36" s="220" t="s">
        <v>11</v>
      </c>
      <c r="B36" s="220" t="s">
        <v>12</v>
      </c>
      <c r="C36" s="220"/>
      <c r="D36" s="220"/>
      <c r="E36" s="220"/>
      <c r="F36" s="220"/>
    </row>
    <row r="37" spans="1:6" ht="12.75">
      <c r="A37" s="220" t="s">
        <v>13</v>
      </c>
      <c r="B37" s="220" t="s">
        <v>14</v>
      </c>
      <c r="C37" s="220"/>
      <c r="D37" s="220"/>
      <c r="E37" s="220"/>
      <c r="F37" s="220"/>
    </row>
    <row r="38" spans="1:6" ht="12.75">
      <c r="A38" s="220" t="s">
        <v>15</v>
      </c>
      <c r="B38" s="220" t="s">
        <v>16</v>
      </c>
      <c r="C38" s="220"/>
      <c r="D38" s="220"/>
      <c r="E38" s="220"/>
      <c r="F38" s="220"/>
    </row>
    <row r="39" spans="1:6" ht="12.75">
      <c r="A39" s="220" t="s">
        <v>17</v>
      </c>
      <c r="B39" s="220" t="s">
        <v>18</v>
      </c>
      <c r="C39" s="220"/>
      <c r="D39" s="220"/>
      <c r="E39" s="220"/>
      <c r="F39" s="220"/>
    </row>
    <row r="40" spans="1:6" ht="12.75">
      <c r="A40" s="220" t="s">
        <v>19</v>
      </c>
      <c r="B40" s="220" t="s">
        <v>20</v>
      </c>
      <c r="C40" s="220"/>
      <c r="D40" s="220"/>
      <c r="E40" s="220"/>
      <c r="F40" s="220"/>
    </row>
    <row r="41" spans="1:6" ht="12.75">
      <c r="A41" s="220" t="s">
        <v>21</v>
      </c>
      <c r="B41" s="220" t="s">
        <v>22</v>
      </c>
      <c r="C41" s="220"/>
      <c r="D41" s="220"/>
      <c r="E41" s="220"/>
      <c r="F41" s="220"/>
    </row>
    <row r="42" spans="1:6" ht="12.75">
      <c r="A42" s="220" t="s">
        <v>23</v>
      </c>
      <c r="B42" s="220" t="s">
        <v>24</v>
      </c>
      <c r="C42" s="220"/>
      <c r="D42" s="220"/>
      <c r="E42" s="220"/>
      <c r="F42" s="220"/>
    </row>
    <row r="43" spans="1:6" ht="12.75">
      <c r="A43" s="220" t="s">
        <v>25</v>
      </c>
      <c r="B43" s="220" t="s">
        <v>26</v>
      </c>
      <c r="C43" s="220"/>
      <c r="D43" s="220"/>
      <c r="E43" s="220"/>
      <c r="F43" s="220"/>
    </row>
    <row r="44" spans="1:6" ht="12.75">
      <c r="A44" s="220" t="s">
        <v>27</v>
      </c>
      <c r="B44" s="220" t="s">
        <v>28</v>
      </c>
      <c r="C44" s="220"/>
      <c r="D44" s="220"/>
      <c r="E44" s="220"/>
      <c r="F44" s="220"/>
    </row>
    <row r="45" spans="1:6" ht="12.75">
      <c r="A45" s="220" t="s">
        <v>29</v>
      </c>
      <c r="B45" s="220" t="s">
        <v>30</v>
      </c>
      <c r="C45" s="220"/>
      <c r="D45" s="220"/>
      <c r="E45" s="220"/>
      <c r="F45" s="220"/>
    </row>
    <row r="46" spans="1:6" ht="12.75">
      <c r="A46" s="220" t="s">
        <v>31</v>
      </c>
      <c r="B46" s="220" t="s">
        <v>32</v>
      </c>
      <c r="C46" s="220"/>
      <c r="D46" s="220"/>
      <c r="E46" s="220"/>
      <c r="F46" s="220"/>
    </row>
    <row r="47" spans="1:6" ht="12.75">
      <c r="A47" s="220" t="s">
        <v>33</v>
      </c>
      <c r="B47" s="220" t="s">
        <v>34</v>
      </c>
      <c r="C47" s="220"/>
      <c r="D47" s="220"/>
      <c r="E47" s="220"/>
      <c r="F47" s="220"/>
    </row>
    <row r="48" spans="1:6" ht="12.75">
      <c r="A48" s="220" t="s">
        <v>35</v>
      </c>
      <c r="B48" s="220" t="s">
        <v>36</v>
      </c>
      <c r="C48" s="220"/>
      <c r="D48" s="220"/>
      <c r="E48" s="220"/>
      <c r="F48" s="220"/>
    </row>
    <row r="49" spans="1:6" ht="12.75">
      <c r="A49" s="220" t="s">
        <v>37</v>
      </c>
      <c r="B49" s="220" t="s">
        <v>38</v>
      </c>
      <c r="C49" s="220"/>
      <c r="D49" s="220"/>
      <c r="E49" s="220"/>
      <c r="F49" s="220"/>
    </row>
    <row r="50" spans="1:6" ht="12.75">
      <c r="A50" s="220" t="s">
        <v>39</v>
      </c>
      <c r="B50" s="220" t="s">
        <v>40</v>
      </c>
      <c r="C50" s="220"/>
      <c r="D50" s="220"/>
      <c r="E50" s="220"/>
      <c r="F50" s="220"/>
    </row>
    <row r="51" spans="1:6" ht="12.75">
      <c r="A51" s="220" t="s">
        <v>41</v>
      </c>
      <c r="B51" s="220" t="s">
        <v>42</v>
      </c>
      <c r="C51" s="220"/>
      <c r="D51" s="220"/>
      <c r="E51" s="220"/>
      <c r="F51" s="220"/>
    </row>
    <row r="52" spans="1:6" ht="12.75">
      <c r="A52" s="220" t="s">
        <v>43</v>
      </c>
      <c r="B52" s="220" t="s">
        <v>44</v>
      </c>
      <c r="C52" s="220"/>
      <c r="D52" s="220"/>
      <c r="E52" s="220"/>
      <c r="F52" s="220"/>
    </row>
    <row r="53" spans="1:6" ht="12.75">
      <c r="A53" s="220" t="s">
        <v>45</v>
      </c>
      <c r="B53" s="220" t="s">
        <v>46</v>
      </c>
      <c r="C53" s="220"/>
      <c r="D53" s="220"/>
      <c r="E53" s="220"/>
      <c r="F53" s="220"/>
    </row>
    <row r="54" spans="1:6" ht="12.75">
      <c r="A54" s="220" t="s">
        <v>47</v>
      </c>
      <c r="B54" s="220" t="s">
        <v>48</v>
      </c>
      <c r="C54" s="220"/>
      <c r="D54" s="220"/>
      <c r="E54" s="220"/>
      <c r="F54" s="220"/>
    </row>
    <row r="55" spans="1:6" ht="12.75">
      <c r="A55" s="220" t="s">
        <v>49</v>
      </c>
      <c r="B55" s="220" t="s">
        <v>50</v>
      </c>
      <c r="C55" s="220"/>
      <c r="D55" s="220"/>
      <c r="E55" s="220"/>
      <c r="F55" s="220"/>
    </row>
    <row r="56" spans="1:6" ht="12.75">
      <c r="A56" s="220" t="s">
        <v>51</v>
      </c>
      <c r="B56" s="220" t="s">
        <v>52</v>
      </c>
      <c r="C56" s="220"/>
      <c r="D56" s="220"/>
      <c r="E56" s="220"/>
      <c r="F56" s="220"/>
    </row>
    <row r="57" spans="1:6" ht="12.75">
      <c r="A57" s="220" t="s">
        <v>53</v>
      </c>
      <c r="B57" s="220" t="s">
        <v>54</v>
      </c>
      <c r="C57" s="220"/>
      <c r="D57" s="220"/>
      <c r="E57" s="220"/>
      <c r="F57" s="220"/>
    </row>
    <row r="58" spans="1:6" ht="12.75">
      <c r="A58" s="220" t="s">
        <v>55</v>
      </c>
      <c r="B58" s="220" t="s">
        <v>56</v>
      </c>
      <c r="C58" s="220"/>
      <c r="D58" s="220"/>
      <c r="E58" s="220"/>
      <c r="F58" s="220"/>
    </row>
    <row r="59" spans="1:6" ht="12.75">
      <c r="A59" s="220" t="s">
        <v>57</v>
      </c>
      <c r="B59" s="220" t="s">
        <v>58</v>
      </c>
      <c r="C59" s="220"/>
      <c r="D59" s="220"/>
      <c r="E59" s="220"/>
      <c r="F59" s="220"/>
    </row>
    <row r="60" spans="1:6" ht="12.75">
      <c r="A60" s="220" t="s">
        <v>59</v>
      </c>
      <c r="B60" s="220" t="s">
        <v>60</v>
      </c>
      <c r="C60" s="220"/>
      <c r="D60" s="220"/>
      <c r="E60" s="220"/>
      <c r="F60" s="220"/>
    </row>
    <row r="61" spans="1:6" ht="12.75">
      <c r="A61" s="220" t="s">
        <v>61</v>
      </c>
      <c r="B61" s="220" t="s">
        <v>62</v>
      </c>
      <c r="C61" s="220"/>
      <c r="D61" s="220"/>
      <c r="E61" s="220"/>
      <c r="F61" s="220"/>
    </row>
    <row r="62" spans="1:6" ht="12.75">
      <c r="A62" s="220" t="s">
        <v>63</v>
      </c>
      <c r="B62" s="220" t="s">
        <v>65</v>
      </c>
      <c r="C62" s="220"/>
      <c r="D62" s="220"/>
      <c r="E62" s="220"/>
      <c r="F62" s="220"/>
    </row>
    <row r="63" spans="1:6" ht="12.75">
      <c r="A63" s="220" t="s">
        <v>66</v>
      </c>
      <c r="B63" s="220" t="s">
        <v>67</v>
      </c>
      <c r="C63" s="220"/>
      <c r="D63" s="220"/>
      <c r="E63" s="220"/>
      <c r="F63" s="220"/>
    </row>
    <row r="64" spans="1:6" ht="12.75">
      <c r="A64" s="220" t="s">
        <v>68</v>
      </c>
      <c r="B64" s="220" t="s">
        <v>69</v>
      </c>
      <c r="C64" s="220"/>
      <c r="D64" s="220"/>
      <c r="E64" s="220"/>
      <c r="F64" s="220"/>
    </row>
    <row r="65" spans="1:6" ht="12.75">
      <c r="A65" s="220" t="s">
        <v>70</v>
      </c>
      <c r="B65" s="220" t="s">
        <v>71</v>
      </c>
      <c r="C65" s="220"/>
      <c r="D65" s="220"/>
      <c r="E65" s="220"/>
      <c r="F65" s="220"/>
    </row>
    <row r="66" spans="1:6" ht="12.75">
      <c r="A66" s="220" t="s">
        <v>72</v>
      </c>
      <c r="B66" s="220" t="s">
        <v>73</v>
      </c>
      <c r="C66" s="220"/>
      <c r="D66" s="220"/>
      <c r="E66" s="220"/>
      <c r="F66" s="220"/>
    </row>
    <row r="67" spans="1:6" ht="12.75">
      <c r="A67" s="220" t="s">
        <v>74</v>
      </c>
      <c r="B67" s="220" t="s">
        <v>75</v>
      </c>
      <c r="C67" s="220"/>
      <c r="D67" s="220"/>
      <c r="E67" s="220"/>
      <c r="F67" s="220"/>
    </row>
    <row r="68" spans="1:6" ht="12.75">
      <c r="A68" s="220" t="s">
        <v>76</v>
      </c>
      <c r="B68" s="220" t="s">
        <v>77</v>
      </c>
      <c r="C68" s="220"/>
      <c r="D68" s="220"/>
      <c r="E68" s="220"/>
      <c r="F68" s="220"/>
    </row>
    <row r="69" spans="1:6" ht="12.75">
      <c r="A69" s="220" t="s">
        <v>78</v>
      </c>
      <c r="B69" s="220" t="s">
        <v>79</v>
      </c>
      <c r="C69" s="220"/>
      <c r="D69" s="220"/>
      <c r="E69" s="220"/>
      <c r="F69" s="220"/>
    </row>
    <row r="70" spans="1:6" ht="12.75">
      <c r="A70" s="220" t="s">
        <v>80</v>
      </c>
      <c r="B70" s="220" t="s">
        <v>81</v>
      </c>
      <c r="C70" s="220"/>
      <c r="D70" s="220"/>
      <c r="E70" s="220"/>
      <c r="F70" s="220"/>
    </row>
    <row r="71" spans="1:6" ht="12.75">
      <c r="A71" s="220" t="s">
        <v>82</v>
      </c>
      <c r="B71" s="220" t="s">
        <v>83</v>
      </c>
      <c r="C71" s="220"/>
      <c r="D71" s="220"/>
      <c r="E71" s="220"/>
      <c r="F71" s="220"/>
    </row>
    <row r="72" spans="1:6" ht="12.75">
      <c r="A72" s="220" t="s">
        <v>84</v>
      </c>
      <c r="B72" s="220" t="s">
        <v>85</v>
      </c>
      <c r="C72" s="220"/>
      <c r="D72" s="220"/>
      <c r="E72" s="220"/>
      <c r="F72" s="220"/>
    </row>
    <row r="73" spans="1:6" ht="12.75">
      <c r="A73" s="220" t="s">
        <v>86</v>
      </c>
      <c r="B73" s="220" t="s">
        <v>87</v>
      </c>
      <c r="C73" s="220"/>
      <c r="D73" s="220"/>
      <c r="E73" s="220"/>
      <c r="F73" s="220"/>
    </row>
    <row r="74" spans="1:6" ht="12.75">
      <c r="A74" s="220" t="s">
        <v>88</v>
      </c>
      <c r="B74" s="220" t="s">
        <v>89</v>
      </c>
      <c r="C74" s="220"/>
      <c r="D74" s="220"/>
      <c r="E74" s="220"/>
      <c r="F74" s="220"/>
    </row>
    <row r="75" spans="1:6" ht="12.75">
      <c r="A75" s="220" t="s">
        <v>90</v>
      </c>
      <c r="B75" s="220" t="s">
        <v>91</v>
      </c>
      <c r="C75" s="220"/>
      <c r="D75" s="220"/>
      <c r="E75" s="220"/>
      <c r="F75" s="220"/>
    </row>
    <row r="76" spans="1:6" ht="12.75">
      <c r="A76" s="220" t="s">
        <v>92</v>
      </c>
      <c r="B76" s="220" t="s">
        <v>93</v>
      </c>
      <c r="C76" s="220"/>
      <c r="D76" s="220"/>
      <c r="E76" s="220"/>
      <c r="F76" s="220"/>
    </row>
    <row r="77" spans="1:6" ht="12.75">
      <c r="A77" s="220" t="s">
        <v>94</v>
      </c>
      <c r="B77" s="220" t="s">
        <v>95</v>
      </c>
      <c r="C77" s="220"/>
      <c r="D77" s="220"/>
      <c r="E77" s="220"/>
      <c r="F77" s="220"/>
    </row>
    <row r="78" spans="1:6" ht="12.75">
      <c r="A78" s="220" t="s">
        <v>96</v>
      </c>
      <c r="B78" s="220" t="s">
        <v>97</v>
      </c>
      <c r="C78" s="220"/>
      <c r="D78" s="220"/>
      <c r="E78" s="220"/>
      <c r="F78" s="220"/>
    </row>
    <row r="79" spans="1:6" ht="12.75">
      <c r="A79" s="220" t="s">
        <v>98</v>
      </c>
      <c r="B79" s="220" t="s">
        <v>99</v>
      </c>
      <c r="C79" s="220"/>
      <c r="D79" s="220"/>
      <c r="E79" s="220"/>
      <c r="F79" s="220"/>
    </row>
    <row r="80" spans="1:6" ht="12.75">
      <c r="A80" s="220" t="s">
        <v>100</v>
      </c>
      <c r="B80" s="220" t="s">
        <v>101</v>
      </c>
      <c r="C80" s="220"/>
      <c r="D80" s="220"/>
      <c r="E80" s="220"/>
      <c r="F80" s="220"/>
    </row>
    <row r="81" spans="1:6" ht="12.75">
      <c r="A81" s="220" t="s">
        <v>102</v>
      </c>
      <c r="B81" s="220" t="s">
        <v>103</v>
      </c>
      <c r="C81" s="220"/>
      <c r="D81" s="220"/>
      <c r="E81" s="220"/>
      <c r="F81" s="220"/>
    </row>
    <row r="82" spans="1:6" ht="12.75">
      <c r="A82" s="220" t="s">
        <v>104</v>
      </c>
      <c r="B82" s="220" t="s">
        <v>105</v>
      </c>
      <c r="C82" s="220"/>
      <c r="D82" s="220"/>
      <c r="E82" s="220"/>
      <c r="F82" s="220"/>
    </row>
    <row r="83" spans="1:6" ht="12.75">
      <c r="A83" s="220" t="s">
        <v>106</v>
      </c>
      <c r="B83" s="220" t="s">
        <v>107</v>
      </c>
      <c r="C83" s="220"/>
      <c r="D83" s="220"/>
      <c r="E83" s="220"/>
      <c r="F83" s="220"/>
    </row>
    <row r="84" spans="1:6" ht="12.75">
      <c r="A84" s="220" t="s">
        <v>108</v>
      </c>
      <c r="B84" s="220" t="s">
        <v>109</v>
      </c>
      <c r="C84" s="220"/>
      <c r="D84" s="220"/>
      <c r="E84" s="220"/>
      <c r="F84" s="220"/>
    </row>
    <row r="85" spans="1:6" ht="12.75">
      <c r="A85" s="220" t="s">
        <v>110</v>
      </c>
      <c r="B85" s="220" t="s">
        <v>111</v>
      </c>
      <c r="C85" s="220"/>
      <c r="D85" s="220"/>
      <c r="E85" s="220"/>
      <c r="F85" s="220"/>
    </row>
    <row r="86" spans="1:6" ht="12.75">
      <c r="A86" s="220" t="s">
        <v>112</v>
      </c>
      <c r="B86" s="220" t="s">
        <v>113</v>
      </c>
      <c r="C86" s="220"/>
      <c r="D86" s="220"/>
      <c r="E86" s="220"/>
      <c r="F86" s="220"/>
    </row>
    <row r="87" spans="1:6" ht="12.75">
      <c r="A87" s="220" t="s">
        <v>114</v>
      </c>
      <c r="B87" s="220" t="s">
        <v>115</v>
      </c>
      <c r="C87" s="220"/>
      <c r="D87" s="220"/>
      <c r="E87" s="220"/>
      <c r="F87" s="220"/>
    </row>
    <row r="88" spans="1:6" ht="12.75">
      <c r="A88" s="220" t="s">
        <v>116</v>
      </c>
      <c r="B88" s="220" t="s">
        <v>117</v>
      </c>
      <c r="C88" s="220"/>
      <c r="D88" s="220"/>
      <c r="E88" s="220"/>
      <c r="F88" s="220"/>
    </row>
    <row r="89" spans="1:6" ht="12.75">
      <c r="A89" s="220" t="s">
        <v>118</v>
      </c>
      <c r="B89" s="220" t="s">
        <v>119</v>
      </c>
      <c r="C89" s="220"/>
      <c r="D89" s="220"/>
      <c r="E89" s="220"/>
      <c r="F89" s="220"/>
    </row>
    <row r="90" spans="1:6" ht="12.75">
      <c r="A90" s="220" t="s">
        <v>120</v>
      </c>
      <c r="B90" s="220" t="s">
        <v>121</v>
      </c>
      <c r="C90" s="220"/>
      <c r="D90" s="220"/>
      <c r="E90" s="220"/>
      <c r="F90" s="220"/>
    </row>
    <row r="91" spans="1:6" ht="12.75">
      <c r="A91" s="220" t="s">
        <v>122</v>
      </c>
      <c r="B91" s="220" t="s">
        <v>123</v>
      </c>
      <c r="C91" s="220"/>
      <c r="D91" s="220"/>
      <c r="E91" s="220"/>
      <c r="F91" s="220"/>
    </row>
    <row r="92" spans="1:6" ht="12.75">
      <c r="A92" s="220" t="s">
        <v>124</v>
      </c>
      <c r="B92" s="220" t="s">
        <v>125</v>
      </c>
      <c r="C92" s="220"/>
      <c r="D92" s="220"/>
      <c r="E92" s="220"/>
      <c r="F92" s="220"/>
    </row>
    <row r="93" spans="1:6" ht="12.75">
      <c r="A93" s="220" t="s">
        <v>126</v>
      </c>
      <c r="B93" s="220" t="s">
        <v>127</v>
      </c>
      <c r="C93" s="220"/>
      <c r="D93" s="220"/>
      <c r="E93" s="220"/>
      <c r="F93" s="220"/>
    </row>
    <row r="94" spans="1:6" ht="12.75">
      <c r="A94" s="220" t="s">
        <v>128</v>
      </c>
      <c r="B94" s="220" t="s">
        <v>129</v>
      </c>
      <c r="C94" s="220"/>
      <c r="D94" s="220"/>
      <c r="E94" s="220"/>
      <c r="F94" s="220"/>
    </row>
    <row r="95" spans="1:6" ht="12.75">
      <c r="A95" s="220" t="s">
        <v>130</v>
      </c>
      <c r="B95" s="220" t="s">
        <v>131</v>
      </c>
      <c r="C95" s="220"/>
      <c r="D95" s="220"/>
      <c r="E95" s="220"/>
      <c r="F95" s="220"/>
    </row>
    <row r="96" spans="1:6" ht="12.75">
      <c r="A96" s="220" t="s">
        <v>132</v>
      </c>
      <c r="B96" s="220" t="s">
        <v>133</v>
      </c>
      <c r="C96" s="220"/>
      <c r="D96" s="220"/>
      <c r="E96" s="220"/>
      <c r="F96" s="220"/>
    </row>
    <row r="97" spans="1:6" ht="12.75">
      <c r="A97" s="220" t="s">
        <v>134</v>
      </c>
      <c r="B97" s="220" t="s">
        <v>135</v>
      </c>
      <c r="C97" s="220"/>
      <c r="D97" s="220"/>
      <c r="E97" s="220"/>
      <c r="F97" s="220"/>
    </row>
    <row r="98" spans="1:6" ht="12.75">
      <c r="A98" s="220" t="s">
        <v>136</v>
      </c>
      <c r="B98" s="220" t="s">
        <v>137</v>
      </c>
      <c r="C98" s="220"/>
      <c r="D98" s="220"/>
      <c r="E98" s="220"/>
      <c r="F98" s="220"/>
    </row>
    <row r="99" spans="1:6" ht="12.75">
      <c r="A99" s="220" t="s">
        <v>138</v>
      </c>
      <c r="B99" s="220" t="s">
        <v>139</v>
      </c>
      <c r="C99" s="220"/>
      <c r="D99" s="220"/>
      <c r="E99" s="220"/>
      <c r="F99" s="220"/>
    </row>
    <row r="100" spans="1:6" ht="12.75">
      <c r="A100" s="220" t="s">
        <v>140</v>
      </c>
      <c r="B100" s="220" t="s">
        <v>141</v>
      </c>
      <c r="C100" s="220"/>
      <c r="D100" s="220"/>
      <c r="E100" s="220"/>
      <c r="F100" s="220"/>
    </row>
    <row r="101" spans="1:6" ht="12.75">
      <c r="A101" s="220" t="s">
        <v>142</v>
      </c>
      <c r="B101" s="220" t="s">
        <v>143</v>
      </c>
      <c r="C101" s="220"/>
      <c r="D101" s="220"/>
      <c r="E101" s="220"/>
      <c r="F101" s="220"/>
    </row>
    <row r="102" spans="1:6" ht="12.75">
      <c r="A102" s="220" t="s">
        <v>144</v>
      </c>
      <c r="B102" s="220" t="s">
        <v>145</v>
      </c>
      <c r="C102" s="220"/>
      <c r="D102" s="220"/>
      <c r="E102" s="220"/>
      <c r="F102" s="220"/>
    </row>
    <row r="103" spans="1:6" ht="12.75">
      <c r="A103" s="220" t="s">
        <v>146</v>
      </c>
      <c r="B103" s="220" t="s">
        <v>147</v>
      </c>
      <c r="C103" s="220"/>
      <c r="D103" s="220"/>
      <c r="E103" s="220"/>
      <c r="F103" s="220"/>
    </row>
    <row r="104" spans="1:6" ht="12.75">
      <c r="A104" s="220" t="s">
        <v>148</v>
      </c>
      <c r="B104" s="220" t="s">
        <v>149</v>
      </c>
      <c r="C104" s="220"/>
      <c r="D104" s="220"/>
      <c r="E104" s="220"/>
      <c r="F104" s="220"/>
    </row>
    <row r="105" spans="1:6" ht="12.75">
      <c r="A105" s="220" t="s">
        <v>150</v>
      </c>
      <c r="B105" s="220" t="s">
        <v>151</v>
      </c>
      <c r="C105" s="220"/>
      <c r="D105" s="220"/>
      <c r="E105" s="220"/>
      <c r="F105" s="220"/>
    </row>
    <row r="106" spans="1:6" ht="12.75">
      <c r="A106" s="220" t="s">
        <v>152</v>
      </c>
      <c r="B106" s="220" t="s">
        <v>153</v>
      </c>
      <c r="C106" s="220"/>
      <c r="D106" s="220"/>
      <c r="E106" s="220"/>
      <c r="F106" s="220"/>
    </row>
    <row r="107" spans="1:6" ht="12.75">
      <c r="A107" s="220" t="s">
        <v>154</v>
      </c>
      <c r="B107" s="220" t="s">
        <v>155</v>
      </c>
      <c r="C107" s="220"/>
      <c r="D107" s="220"/>
      <c r="E107" s="220"/>
      <c r="F107" s="220"/>
    </row>
    <row r="108" spans="1:6" ht="12.75">
      <c r="A108" s="220" t="s">
        <v>156</v>
      </c>
      <c r="B108" s="220" t="s">
        <v>157</v>
      </c>
      <c r="C108" s="220"/>
      <c r="D108" s="220"/>
      <c r="E108" s="220"/>
      <c r="F108" s="220"/>
    </row>
    <row r="109" spans="1:6" ht="12.75">
      <c r="A109" s="220" t="s">
        <v>158</v>
      </c>
      <c r="B109" s="220" t="s">
        <v>159</v>
      </c>
      <c r="C109" s="220"/>
      <c r="D109" s="220"/>
      <c r="E109" s="220"/>
      <c r="F109" s="220"/>
    </row>
    <row r="110" spans="1:6" ht="12.75">
      <c r="A110" s="220" t="s">
        <v>160</v>
      </c>
      <c r="B110" s="220" t="s">
        <v>161</v>
      </c>
      <c r="C110" s="220"/>
      <c r="D110" s="220"/>
      <c r="E110" s="220"/>
      <c r="F110" s="220"/>
    </row>
    <row r="111" spans="1:6" ht="12.75">
      <c r="A111" s="220" t="s">
        <v>162</v>
      </c>
      <c r="B111" s="220" t="s">
        <v>163</v>
      </c>
      <c r="C111" s="220"/>
      <c r="D111" s="220"/>
      <c r="E111" s="220"/>
      <c r="F111" s="220"/>
    </row>
    <row r="112" spans="1:6" ht="12.75">
      <c r="A112" s="220" t="s">
        <v>164</v>
      </c>
      <c r="B112" s="220" t="s">
        <v>165</v>
      </c>
      <c r="C112" s="220"/>
      <c r="D112" s="220"/>
      <c r="E112" s="220"/>
      <c r="F112" s="220"/>
    </row>
    <row r="113" spans="1:6" ht="12.75">
      <c r="A113" s="220" t="s">
        <v>166</v>
      </c>
      <c r="B113" s="220" t="s">
        <v>167</v>
      </c>
      <c r="C113" s="220"/>
      <c r="D113" s="220"/>
      <c r="E113" s="220"/>
      <c r="F113" s="220"/>
    </row>
    <row r="114" spans="1:6" ht="12.75">
      <c r="A114" s="220" t="s">
        <v>168</v>
      </c>
      <c r="B114" s="220" t="s">
        <v>169</v>
      </c>
      <c r="C114" s="220"/>
      <c r="D114" s="220"/>
      <c r="E114" s="220"/>
      <c r="F114" s="220"/>
    </row>
    <row r="115" spans="1:6" ht="12.75">
      <c r="A115" s="220" t="s">
        <v>170</v>
      </c>
      <c r="B115" s="220" t="s">
        <v>171</v>
      </c>
      <c r="C115" s="220"/>
      <c r="D115" s="220"/>
      <c r="E115" s="220"/>
      <c r="F115" s="220"/>
    </row>
    <row r="116" spans="1:6" ht="12.75">
      <c r="A116" s="220" t="s">
        <v>172</v>
      </c>
      <c r="B116" s="220" t="s">
        <v>173</v>
      </c>
      <c r="C116" s="220"/>
      <c r="D116" s="220"/>
      <c r="E116" s="220"/>
      <c r="F116" s="220"/>
    </row>
    <row r="117" spans="1:6" ht="12.75">
      <c r="A117" s="220" t="s">
        <v>174</v>
      </c>
      <c r="B117" s="220" t="s">
        <v>175</v>
      </c>
      <c r="C117" s="220"/>
      <c r="D117" s="220"/>
      <c r="E117" s="220"/>
      <c r="F117" s="220"/>
    </row>
    <row r="118" spans="1:6" ht="12.75">
      <c r="A118" s="220" t="s">
        <v>176</v>
      </c>
      <c r="B118" s="220" t="s">
        <v>177</v>
      </c>
      <c r="C118" s="220"/>
      <c r="D118" s="220"/>
      <c r="E118" s="220"/>
      <c r="F118" s="220"/>
    </row>
    <row r="119" spans="1:6" ht="12.75">
      <c r="A119" s="220" t="s">
        <v>178</v>
      </c>
      <c r="B119" s="220" t="s">
        <v>179</v>
      </c>
      <c r="C119" s="220"/>
      <c r="D119" s="220"/>
      <c r="E119" s="220"/>
      <c r="F119" s="220"/>
    </row>
    <row r="120" spans="1:6" ht="12.75">
      <c r="A120" s="220" t="s">
        <v>180</v>
      </c>
      <c r="B120" s="220" t="s">
        <v>181</v>
      </c>
      <c r="C120" s="220"/>
      <c r="D120" s="220"/>
      <c r="E120" s="220"/>
      <c r="F120" s="220"/>
    </row>
    <row r="121" spans="1:6" ht="12.75">
      <c r="A121" s="220" t="s">
        <v>182</v>
      </c>
      <c r="B121" s="220" t="s">
        <v>183</v>
      </c>
      <c r="C121" s="220"/>
      <c r="D121" s="220"/>
      <c r="E121" s="220"/>
      <c r="F121" s="220"/>
    </row>
    <row r="122" spans="1:6" ht="12.75">
      <c r="A122" s="220" t="s">
        <v>184</v>
      </c>
      <c r="B122" s="220" t="s">
        <v>185</v>
      </c>
      <c r="C122" s="220"/>
      <c r="D122" s="220"/>
      <c r="E122" s="220"/>
      <c r="F122" s="220"/>
    </row>
    <row r="123" spans="1:6" ht="12.75">
      <c r="A123" s="220" t="s">
        <v>186</v>
      </c>
      <c r="B123" s="220" t="s">
        <v>187</v>
      </c>
      <c r="C123" s="220"/>
      <c r="D123" s="220"/>
      <c r="E123" s="220"/>
      <c r="F123" s="220"/>
    </row>
    <row r="124" spans="1:6" ht="12.75">
      <c r="A124" s="220" t="s">
        <v>188</v>
      </c>
      <c r="B124" s="220" t="s">
        <v>189</v>
      </c>
      <c r="C124" s="220"/>
      <c r="D124" s="220"/>
      <c r="E124" s="220"/>
      <c r="F124" s="220"/>
    </row>
    <row r="125" spans="1:6" ht="12.75">
      <c r="A125" s="220" t="s">
        <v>190</v>
      </c>
      <c r="B125" s="220" t="s">
        <v>191</v>
      </c>
      <c r="C125" s="220"/>
      <c r="D125" s="220"/>
      <c r="E125" s="220"/>
      <c r="F125" s="220"/>
    </row>
    <row r="126" spans="1:6" ht="12.75">
      <c r="A126" s="220" t="s">
        <v>192</v>
      </c>
      <c r="B126" s="220" t="s">
        <v>193</v>
      </c>
      <c r="C126" s="220"/>
      <c r="D126" s="220"/>
      <c r="E126" s="220"/>
      <c r="F126" s="220"/>
    </row>
    <row r="127" spans="1:6" ht="12.75">
      <c r="A127" s="220" t="s">
        <v>194</v>
      </c>
      <c r="B127" s="220" t="s">
        <v>195</v>
      </c>
      <c r="C127" s="220"/>
      <c r="D127" s="220"/>
      <c r="E127" s="220"/>
      <c r="F127" s="220"/>
    </row>
    <row r="128" spans="1:6" ht="12.75">
      <c r="A128" s="220" t="s">
        <v>196</v>
      </c>
      <c r="B128" s="220" t="s">
        <v>197</v>
      </c>
      <c r="C128" s="220"/>
      <c r="D128" s="220"/>
      <c r="E128" s="220"/>
      <c r="F128" s="220"/>
    </row>
    <row r="129" spans="1:6" ht="12.75">
      <c r="A129" s="220" t="s">
        <v>198</v>
      </c>
      <c r="B129" s="220" t="s">
        <v>199</v>
      </c>
      <c r="C129" s="220"/>
      <c r="D129" s="220"/>
      <c r="E129" s="220"/>
      <c r="F129" s="220"/>
    </row>
    <row r="130" spans="1:6" ht="12.75">
      <c r="A130" s="220" t="s">
        <v>200</v>
      </c>
      <c r="B130" s="220" t="s">
        <v>201</v>
      </c>
      <c r="C130" s="220"/>
      <c r="D130" s="220"/>
      <c r="E130" s="220"/>
      <c r="F130" s="220"/>
    </row>
    <row r="131" spans="1:6" ht="12.75">
      <c r="A131" s="220" t="s">
        <v>202</v>
      </c>
      <c r="B131" s="220" t="s">
        <v>203</v>
      </c>
      <c r="C131" s="220"/>
      <c r="D131" s="220"/>
      <c r="E131" s="220"/>
      <c r="F131" s="220"/>
    </row>
    <row r="132" spans="1:6" ht="12.75">
      <c r="A132" s="220" t="s">
        <v>204</v>
      </c>
      <c r="B132" s="220" t="s">
        <v>205</v>
      </c>
      <c r="C132" s="220"/>
      <c r="D132" s="220"/>
      <c r="E132" s="220"/>
      <c r="F132" s="220"/>
    </row>
    <row r="133" spans="1:6" ht="12.75">
      <c r="A133" s="220" t="s">
        <v>206</v>
      </c>
      <c r="B133" s="220" t="s">
        <v>207</v>
      </c>
      <c r="C133" s="220"/>
      <c r="D133" s="220"/>
      <c r="E133" s="220"/>
      <c r="F133" s="220"/>
    </row>
    <row r="134" spans="1:6" ht="12.75">
      <c r="A134" s="220" t="s">
        <v>208</v>
      </c>
      <c r="B134" s="220" t="s">
        <v>209</v>
      </c>
      <c r="C134" s="220"/>
      <c r="D134" s="220"/>
      <c r="E134" s="220"/>
      <c r="F134" s="220"/>
    </row>
    <row r="135" spans="1:6" ht="12.75">
      <c r="A135" s="220" t="s">
        <v>210</v>
      </c>
      <c r="B135" s="220" t="s">
        <v>211</v>
      </c>
      <c r="C135" s="220"/>
      <c r="D135" s="220"/>
      <c r="E135" s="220"/>
      <c r="F135" s="220"/>
    </row>
    <row r="136" spans="1:6" ht="12.75">
      <c r="A136" s="220" t="s">
        <v>212</v>
      </c>
      <c r="B136" s="220" t="s">
        <v>213</v>
      </c>
      <c r="C136" s="220"/>
      <c r="D136" s="220"/>
      <c r="E136" s="220"/>
      <c r="F136" s="220"/>
    </row>
    <row r="137" spans="1:6" ht="12.75">
      <c r="A137" s="220" t="s">
        <v>214</v>
      </c>
      <c r="B137" s="220" t="s">
        <v>215</v>
      </c>
      <c r="C137" s="220"/>
      <c r="D137" s="220"/>
      <c r="E137" s="220"/>
      <c r="F137" s="220"/>
    </row>
    <row r="138" spans="1:6" ht="12.75">
      <c r="A138" s="220" t="s">
        <v>216</v>
      </c>
      <c r="B138" s="220" t="s">
        <v>217</v>
      </c>
      <c r="C138" s="220"/>
      <c r="D138" s="220"/>
      <c r="E138" s="220"/>
      <c r="F138" s="220"/>
    </row>
    <row r="139" spans="1:6" ht="12.75">
      <c r="A139" s="220" t="s">
        <v>218</v>
      </c>
      <c r="B139" s="220" t="s">
        <v>219</v>
      </c>
      <c r="C139" s="220"/>
      <c r="D139" s="220"/>
      <c r="E139" s="220"/>
      <c r="F139" s="220"/>
    </row>
    <row r="140" spans="1:6" ht="12.75">
      <c r="A140" s="220" t="s">
        <v>220</v>
      </c>
      <c r="B140" s="220" t="s">
        <v>221</v>
      </c>
      <c r="C140" s="220"/>
      <c r="D140" s="220"/>
      <c r="E140" s="220"/>
      <c r="F140" s="220"/>
    </row>
    <row r="141" spans="1:6" ht="12.75">
      <c r="A141" s="220" t="s">
        <v>222</v>
      </c>
      <c r="B141" s="220" t="s">
        <v>223</v>
      </c>
      <c r="C141" s="220"/>
      <c r="D141" s="220"/>
      <c r="E141" s="220"/>
      <c r="F141" s="220"/>
    </row>
    <row r="142" spans="1:6" ht="12.75">
      <c r="A142" s="220" t="s">
        <v>224</v>
      </c>
      <c r="B142" s="220" t="s">
        <v>225</v>
      </c>
      <c r="C142" s="220"/>
      <c r="D142" s="220"/>
      <c r="E142" s="220"/>
      <c r="F142" s="220"/>
    </row>
    <row r="143" spans="1:6" ht="12.75">
      <c r="A143" s="220" t="s">
        <v>226</v>
      </c>
      <c r="B143" s="220" t="s">
        <v>227</v>
      </c>
      <c r="C143" s="220"/>
      <c r="D143" s="220"/>
      <c r="E143" s="220"/>
      <c r="F143" s="220"/>
    </row>
    <row r="144" spans="1:6" ht="12.75">
      <c r="A144" s="220" t="s">
        <v>228</v>
      </c>
      <c r="B144" s="220" t="s">
        <v>229</v>
      </c>
      <c r="C144" s="220"/>
      <c r="D144" s="220"/>
      <c r="E144" s="220"/>
      <c r="F144" s="220"/>
    </row>
    <row r="145" spans="1:6" ht="12.75">
      <c r="A145" s="220" t="s">
        <v>230</v>
      </c>
      <c r="B145" s="220" t="s">
        <v>231</v>
      </c>
      <c r="C145" s="220"/>
      <c r="D145" s="220"/>
      <c r="E145" s="220"/>
      <c r="F145" s="220"/>
    </row>
    <row r="146" spans="1:6" ht="12.75">
      <c r="A146" s="220" t="s">
        <v>232</v>
      </c>
      <c r="B146" s="220" t="s">
        <v>233</v>
      </c>
      <c r="C146" s="220"/>
      <c r="D146" s="220"/>
      <c r="E146" s="220"/>
      <c r="F146" s="220"/>
    </row>
    <row r="147" spans="1:6" ht="12.75">
      <c r="A147" s="220" t="s">
        <v>234</v>
      </c>
      <c r="B147" s="220" t="s">
        <v>235</v>
      </c>
      <c r="C147" s="220"/>
      <c r="D147" s="220"/>
      <c r="E147" s="220"/>
      <c r="F147" s="220"/>
    </row>
    <row r="148" spans="1:6" ht="12.75">
      <c r="A148" s="220" t="s">
        <v>236</v>
      </c>
      <c r="B148" s="220" t="s">
        <v>237</v>
      </c>
      <c r="C148" s="220"/>
      <c r="D148" s="220"/>
      <c r="E148" s="220"/>
      <c r="F148" s="220"/>
    </row>
    <row r="149" spans="1:6" ht="12.75">
      <c r="A149" s="220" t="s">
        <v>238</v>
      </c>
      <c r="B149" s="220" t="s">
        <v>239</v>
      </c>
      <c r="C149" s="220"/>
      <c r="D149" s="220"/>
      <c r="E149" s="220"/>
      <c r="F149" s="220"/>
    </row>
    <row r="150" spans="1:6" ht="12.75">
      <c r="A150" s="220" t="s">
        <v>240</v>
      </c>
      <c r="B150" s="220" t="s">
        <v>241</v>
      </c>
      <c r="C150" s="220"/>
      <c r="D150" s="220"/>
      <c r="E150" s="220"/>
      <c r="F150" s="220"/>
    </row>
    <row r="151" spans="1:6" ht="12.75">
      <c r="A151" s="220" t="s">
        <v>242</v>
      </c>
      <c r="B151" s="220" t="s">
        <v>243</v>
      </c>
      <c r="C151" s="220"/>
      <c r="D151" s="220"/>
      <c r="E151" s="220"/>
      <c r="F151" s="220"/>
    </row>
    <row r="152" spans="1:6" ht="12.75">
      <c r="A152" s="220" t="s">
        <v>244</v>
      </c>
      <c r="B152" s="220" t="s">
        <v>245</v>
      </c>
      <c r="C152" s="220"/>
      <c r="D152" s="220"/>
      <c r="E152" s="220"/>
      <c r="F152" s="220"/>
    </row>
    <row r="153" spans="1:6" ht="12.75">
      <c r="A153" s="220" t="s">
        <v>246</v>
      </c>
      <c r="B153" s="220" t="s">
        <v>247</v>
      </c>
      <c r="C153" s="220"/>
      <c r="D153" s="220"/>
      <c r="E153" s="220"/>
      <c r="F153" s="220"/>
    </row>
    <row r="154" spans="1:6" ht="12.75">
      <c r="A154" s="220" t="s">
        <v>248</v>
      </c>
      <c r="B154" s="220" t="s">
        <v>249</v>
      </c>
      <c r="C154" s="220"/>
      <c r="D154" s="220"/>
      <c r="E154" s="220"/>
      <c r="F154" s="220"/>
    </row>
    <row r="155" spans="1:6" ht="12.75">
      <c r="A155" s="220" t="s">
        <v>250</v>
      </c>
      <c r="B155" s="220" t="s">
        <v>251</v>
      </c>
      <c r="C155" s="220"/>
      <c r="D155" s="220"/>
      <c r="E155" s="220"/>
      <c r="F155" s="220"/>
    </row>
    <row r="156" spans="1:6" ht="12.75">
      <c r="A156" s="220" t="s">
        <v>252</v>
      </c>
      <c r="B156" s="220" t="s">
        <v>253</v>
      </c>
      <c r="C156" s="220"/>
      <c r="D156" s="220"/>
      <c r="E156" s="220"/>
      <c r="F156" s="220"/>
    </row>
    <row r="157" spans="1:6" ht="12.75">
      <c r="A157" s="220" t="s">
        <v>254</v>
      </c>
      <c r="B157" s="220" t="s">
        <v>255</v>
      </c>
      <c r="C157" s="220"/>
      <c r="D157" s="220"/>
      <c r="E157" s="220"/>
      <c r="F157" s="220"/>
    </row>
    <row r="158" spans="1:6" ht="12.75">
      <c r="A158" s="220" t="s">
        <v>256</v>
      </c>
      <c r="B158" s="220" t="s">
        <v>257</v>
      </c>
      <c r="C158" s="220"/>
      <c r="D158" s="220"/>
      <c r="E158" s="220"/>
      <c r="F158" s="220"/>
    </row>
    <row r="159" spans="1:6" ht="12.75">
      <c r="A159" s="220" t="s">
        <v>258</v>
      </c>
      <c r="B159" s="220" t="s">
        <v>259</v>
      </c>
      <c r="C159" s="220"/>
      <c r="D159" s="220"/>
      <c r="E159" s="220"/>
      <c r="F159" s="220"/>
    </row>
    <row r="160" spans="1:6" ht="12.75">
      <c r="A160" s="220" t="s">
        <v>260</v>
      </c>
      <c r="B160" s="220" t="s">
        <v>261</v>
      </c>
      <c r="C160" s="220"/>
      <c r="D160" s="220"/>
      <c r="E160" s="220"/>
      <c r="F160" s="220"/>
    </row>
    <row r="161" spans="1:6" ht="12.75">
      <c r="A161" s="220" t="s">
        <v>262</v>
      </c>
      <c r="B161" s="220" t="s">
        <v>263</v>
      </c>
      <c r="C161" s="220"/>
      <c r="D161" s="220"/>
      <c r="E161" s="220"/>
      <c r="F161" s="220"/>
    </row>
    <row r="162" spans="1:6" ht="12.75">
      <c r="A162" s="220" t="s">
        <v>264</v>
      </c>
      <c r="B162" s="220" t="s">
        <v>265</v>
      </c>
      <c r="C162" s="220"/>
      <c r="D162" s="220"/>
      <c r="E162" s="220"/>
      <c r="F162" s="220"/>
    </row>
    <row r="163" spans="1:6" ht="12.75">
      <c r="A163" s="220" t="s">
        <v>266</v>
      </c>
      <c r="B163" s="220" t="s">
        <v>267</v>
      </c>
      <c r="C163" s="220"/>
      <c r="D163" s="220"/>
      <c r="E163" s="220"/>
      <c r="F163" s="220"/>
    </row>
    <row r="164" spans="1:6" ht="12.75">
      <c r="A164" s="220" t="s">
        <v>268</v>
      </c>
      <c r="B164" s="220" t="s">
        <v>269</v>
      </c>
      <c r="C164" s="220"/>
      <c r="D164" s="220"/>
      <c r="E164" s="220"/>
      <c r="F164" s="220"/>
    </row>
    <row r="165" spans="1:6" ht="12.75">
      <c r="A165" s="220" t="s">
        <v>270</v>
      </c>
      <c r="B165" s="220" t="s">
        <v>271</v>
      </c>
      <c r="C165" s="220"/>
      <c r="D165" s="220"/>
      <c r="E165" s="220"/>
      <c r="F165" s="220"/>
    </row>
    <row r="166" spans="1:6" ht="12.75">
      <c r="A166" s="220" t="s">
        <v>272</v>
      </c>
      <c r="B166" s="220" t="s">
        <v>273</v>
      </c>
      <c r="C166" s="220"/>
      <c r="D166" s="220"/>
      <c r="E166" s="220"/>
      <c r="F166" s="220"/>
    </row>
    <row r="167" spans="1:6" ht="12.75">
      <c r="A167" s="220" t="s">
        <v>274</v>
      </c>
      <c r="B167" s="220" t="s">
        <v>275</v>
      </c>
      <c r="C167" s="220"/>
      <c r="D167" s="220"/>
      <c r="E167" s="220"/>
      <c r="F167" s="220"/>
    </row>
    <row r="168" spans="1:6" ht="12.75">
      <c r="A168" s="220" t="s">
        <v>276</v>
      </c>
      <c r="B168" s="220" t="s">
        <v>277</v>
      </c>
      <c r="C168" s="220"/>
      <c r="D168" s="220"/>
      <c r="E168" s="220"/>
      <c r="F168" s="220"/>
    </row>
    <row r="169" spans="1:6" ht="12.75">
      <c r="A169" s="220" t="s">
        <v>278</v>
      </c>
      <c r="B169" s="220" t="s">
        <v>279</v>
      </c>
      <c r="C169" s="220"/>
      <c r="D169" s="220"/>
      <c r="E169" s="220"/>
      <c r="F169" s="220"/>
    </row>
    <row r="170" spans="1:6" ht="12.75">
      <c r="A170" s="220" t="s">
        <v>280</v>
      </c>
      <c r="B170" s="220" t="s">
        <v>281</v>
      </c>
      <c r="C170" s="220"/>
      <c r="D170" s="220"/>
      <c r="E170" s="220"/>
      <c r="F170" s="220"/>
    </row>
    <row r="171" spans="1:6" ht="12.75">
      <c r="A171" s="220" t="s">
        <v>282</v>
      </c>
      <c r="B171" s="220" t="s">
        <v>283</v>
      </c>
      <c r="C171" s="220"/>
      <c r="D171" s="220"/>
      <c r="E171" s="220"/>
      <c r="F171" s="220"/>
    </row>
    <row r="172" spans="1:6" ht="12.75">
      <c r="A172" s="220" t="s">
        <v>284</v>
      </c>
      <c r="B172" s="220" t="s">
        <v>285</v>
      </c>
      <c r="C172" s="220"/>
      <c r="D172" s="220"/>
      <c r="E172" s="220"/>
      <c r="F172" s="220"/>
    </row>
    <row r="173" spans="1:6" ht="12.75">
      <c r="A173" s="220" t="s">
        <v>286</v>
      </c>
      <c r="B173" s="220" t="s">
        <v>287</v>
      </c>
      <c r="C173" s="220"/>
      <c r="D173" s="220"/>
      <c r="E173" s="220"/>
      <c r="F173" s="220"/>
    </row>
    <row r="174" spans="1:6" ht="12.75">
      <c r="A174" s="220" t="s">
        <v>288</v>
      </c>
      <c r="B174" s="220" t="s">
        <v>289</v>
      </c>
      <c r="C174" s="220"/>
      <c r="D174" s="220"/>
      <c r="E174" s="220"/>
      <c r="F174" s="220"/>
    </row>
    <row r="175" spans="1:6" ht="12.75">
      <c r="A175" s="220" t="s">
        <v>290</v>
      </c>
      <c r="B175" s="220" t="s">
        <v>291</v>
      </c>
      <c r="C175" s="220"/>
      <c r="D175" s="220"/>
      <c r="E175" s="220"/>
      <c r="F175" s="220"/>
    </row>
    <row r="176" spans="1:6" ht="12.75">
      <c r="A176" s="220" t="s">
        <v>292</v>
      </c>
      <c r="B176" s="220" t="s">
        <v>293</v>
      </c>
      <c r="C176" s="220"/>
      <c r="D176" s="220"/>
      <c r="E176" s="220"/>
      <c r="F176" s="220"/>
    </row>
    <row r="177" spans="1:6" ht="12.75">
      <c r="A177" s="220" t="s">
        <v>294</v>
      </c>
      <c r="B177" s="220" t="s">
        <v>295</v>
      </c>
      <c r="C177" s="220"/>
      <c r="D177" s="220"/>
      <c r="E177" s="220"/>
      <c r="F177" s="220"/>
    </row>
    <row r="178" spans="1:6" ht="12.75">
      <c r="A178" s="220" t="s">
        <v>296</v>
      </c>
      <c r="B178" s="220" t="s">
        <v>297</v>
      </c>
      <c r="C178" s="220"/>
      <c r="D178" s="220"/>
      <c r="E178" s="220"/>
      <c r="F178" s="220"/>
    </row>
    <row r="179" spans="1:6" ht="12.75">
      <c r="A179" s="220" t="s">
        <v>298</v>
      </c>
      <c r="B179" s="220" t="s">
        <v>299</v>
      </c>
      <c r="C179" s="220"/>
      <c r="D179" s="220"/>
      <c r="E179" s="220"/>
      <c r="F179" s="220"/>
    </row>
    <row r="180" spans="1:6" ht="12.75">
      <c r="A180" s="220" t="s">
        <v>300</v>
      </c>
      <c r="B180" s="220" t="s">
        <v>301</v>
      </c>
      <c r="C180" s="220"/>
      <c r="D180" s="220"/>
      <c r="E180" s="220"/>
      <c r="F180" s="220"/>
    </row>
    <row r="181" spans="1:6" ht="12.75">
      <c r="A181" s="220" t="s">
        <v>302</v>
      </c>
      <c r="B181" s="220" t="s">
        <v>303</v>
      </c>
      <c r="C181" s="220"/>
      <c r="D181" s="220"/>
      <c r="E181" s="220"/>
      <c r="F181" s="220"/>
    </row>
    <row r="182" spans="1:6" ht="12.75">
      <c r="A182" s="220" t="s">
        <v>304</v>
      </c>
      <c r="B182" s="220" t="s">
        <v>305</v>
      </c>
      <c r="C182" s="220"/>
      <c r="D182" s="220"/>
      <c r="E182" s="220"/>
      <c r="F182" s="220"/>
    </row>
    <row r="183" spans="1:6" ht="12.75">
      <c r="A183" s="220" t="s">
        <v>306</v>
      </c>
      <c r="B183" s="220" t="s">
        <v>307</v>
      </c>
      <c r="C183" s="220"/>
      <c r="D183" s="220"/>
      <c r="E183" s="220"/>
      <c r="F183" s="220"/>
    </row>
    <row r="184" spans="1:6" ht="12.75">
      <c r="A184" s="220" t="s">
        <v>308</v>
      </c>
      <c r="B184" s="220" t="s">
        <v>309</v>
      </c>
      <c r="C184" s="220"/>
      <c r="D184" s="220"/>
      <c r="E184" s="220"/>
      <c r="F184" s="220"/>
    </row>
    <row r="185" spans="1:6" ht="12.75">
      <c r="A185" s="220" t="s">
        <v>310</v>
      </c>
      <c r="B185" s="220" t="s">
        <v>311</v>
      </c>
      <c r="C185" s="220"/>
      <c r="D185" s="220"/>
      <c r="E185" s="220"/>
      <c r="F185" s="220"/>
    </row>
    <row r="186" spans="1:6" ht="12.75">
      <c r="A186" s="220" t="s">
        <v>312</v>
      </c>
      <c r="B186" s="220" t="s">
        <v>313</v>
      </c>
      <c r="C186" s="220"/>
      <c r="D186" s="220"/>
      <c r="E186" s="220"/>
      <c r="F186" s="220"/>
    </row>
    <row r="187" spans="1:6" ht="12.75">
      <c r="A187" s="220" t="s">
        <v>314</v>
      </c>
      <c r="B187" s="220" t="s">
        <v>315</v>
      </c>
      <c r="C187" s="220"/>
      <c r="D187" s="220"/>
      <c r="E187" s="220"/>
      <c r="F187" s="220"/>
    </row>
    <row r="188" spans="1:6" ht="12.75">
      <c r="A188" s="220" t="s">
        <v>316</v>
      </c>
      <c r="B188" s="220" t="s">
        <v>317</v>
      </c>
      <c r="C188" s="220"/>
      <c r="D188" s="220"/>
      <c r="E188" s="220"/>
      <c r="F188" s="220"/>
    </row>
    <row r="189" spans="1:6" ht="12.75">
      <c r="A189" s="220" t="s">
        <v>318</v>
      </c>
      <c r="B189" s="220" t="s">
        <v>319</v>
      </c>
      <c r="C189" s="220"/>
      <c r="D189" s="220"/>
      <c r="E189" s="220"/>
      <c r="F189" s="220"/>
    </row>
    <row r="190" spans="1:6" ht="12.75">
      <c r="A190" s="220" t="s">
        <v>320</v>
      </c>
      <c r="B190" s="220" t="s">
        <v>321</v>
      </c>
      <c r="C190" s="220"/>
      <c r="D190" s="220"/>
      <c r="E190" s="220"/>
      <c r="F190" s="220"/>
    </row>
    <row r="191" spans="1:6" ht="12.75">
      <c r="A191" s="220" t="s">
        <v>322</v>
      </c>
      <c r="B191" s="220" t="s">
        <v>323</v>
      </c>
      <c r="C191" s="220"/>
      <c r="D191" s="220"/>
      <c r="E191" s="220"/>
      <c r="F191" s="220"/>
    </row>
    <row r="192" spans="1:6" ht="12.75">
      <c r="A192" s="220" t="s">
        <v>324</v>
      </c>
      <c r="B192" s="220" t="s">
        <v>325</v>
      </c>
      <c r="C192" s="220"/>
      <c r="D192" s="220"/>
      <c r="E192" s="220"/>
      <c r="F192" s="220"/>
    </row>
    <row r="193" spans="1:6" ht="12.75">
      <c r="A193" s="220" t="s">
        <v>326</v>
      </c>
      <c r="B193" s="220" t="s">
        <v>327</v>
      </c>
      <c r="C193" s="220"/>
      <c r="D193" s="220"/>
      <c r="E193" s="220"/>
      <c r="F193" s="220"/>
    </row>
    <row r="194" spans="1:6" ht="12.75">
      <c r="A194" s="220" t="s">
        <v>328</v>
      </c>
      <c r="B194" s="220" t="s">
        <v>329</v>
      </c>
      <c r="C194" s="220"/>
      <c r="D194" s="220"/>
      <c r="E194" s="220"/>
      <c r="F194" s="220"/>
    </row>
    <row r="195" spans="1:6" ht="12.75">
      <c r="A195" s="220" t="s">
        <v>330</v>
      </c>
      <c r="B195" s="220" t="s">
        <v>331</v>
      </c>
      <c r="C195" s="220"/>
      <c r="D195" s="220"/>
      <c r="E195" s="220"/>
      <c r="F195" s="220"/>
    </row>
    <row r="196" spans="1:6" ht="12.75">
      <c r="A196" s="220" t="s">
        <v>332</v>
      </c>
      <c r="B196" s="220" t="s">
        <v>333</v>
      </c>
      <c r="C196" s="220"/>
      <c r="D196" s="220"/>
      <c r="E196" s="220"/>
      <c r="F196" s="220"/>
    </row>
    <row r="197" spans="1:6" ht="12.75">
      <c r="A197" s="220" t="s">
        <v>334</v>
      </c>
      <c r="B197" s="220" t="s">
        <v>335</v>
      </c>
      <c r="C197" s="220"/>
      <c r="D197" s="220"/>
      <c r="E197" s="220"/>
      <c r="F197" s="220"/>
    </row>
    <row r="198" spans="1:6" ht="12.75">
      <c r="A198" s="220" t="s">
        <v>336</v>
      </c>
      <c r="B198" s="220" t="s">
        <v>337</v>
      </c>
      <c r="C198" s="220"/>
      <c r="D198" s="220"/>
      <c r="E198" s="220"/>
      <c r="F198" s="220"/>
    </row>
    <row r="199" spans="1:6" ht="12.75">
      <c r="A199" s="220" t="s">
        <v>338</v>
      </c>
      <c r="B199" s="220" t="s">
        <v>339</v>
      </c>
      <c r="C199" s="220"/>
      <c r="D199" s="220"/>
      <c r="E199" s="220"/>
      <c r="F199" s="220"/>
    </row>
    <row r="200" spans="1:6" ht="12.75">
      <c r="A200" s="220" t="s">
        <v>340</v>
      </c>
      <c r="B200" s="220" t="s">
        <v>341</v>
      </c>
      <c r="C200" s="220"/>
      <c r="D200" s="220"/>
      <c r="E200" s="220"/>
      <c r="F200" s="220"/>
    </row>
    <row r="201" spans="1:6" ht="12.75">
      <c r="A201" s="220" t="s">
        <v>342</v>
      </c>
      <c r="B201" s="220" t="s">
        <v>343</v>
      </c>
      <c r="C201" s="220"/>
      <c r="D201" s="220"/>
      <c r="E201" s="220"/>
      <c r="F201" s="220"/>
    </row>
    <row r="202" spans="1:6" ht="12.75">
      <c r="A202" s="220" t="s">
        <v>344</v>
      </c>
      <c r="B202" s="220" t="s">
        <v>345</v>
      </c>
      <c r="C202" s="220"/>
      <c r="D202" s="220"/>
      <c r="E202" s="220"/>
      <c r="F202" s="220"/>
    </row>
    <row r="203" spans="1:6" ht="12.75">
      <c r="A203" s="220" t="s">
        <v>346</v>
      </c>
      <c r="B203" s="220" t="s">
        <v>347</v>
      </c>
      <c r="C203" s="220"/>
      <c r="D203" s="220"/>
      <c r="E203" s="220"/>
      <c r="F203" s="220"/>
    </row>
    <row r="204" spans="1:6" ht="12.75">
      <c r="A204" s="220" t="s">
        <v>348</v>
      </c>
      <c r="B204" s="220" t="s">
        <v>349</v>
      </c>
      <c r="C204" s="220"/>
      <c r="D204" s="220"/>
      <c r="E204" s="220"/>
      <c r="F204" s="220"/>
    </row>
    <row r="205" spans="1:6" ht="12.75">
      <c r="A205" s="220" t="s">
        <v>350</v>
      </c>
      <c r="B205" s="220" t="s">
        <v>351</v>
      </c>
      <c r="C205" s="220"/>
      <c r="D205" s="220"/>
      <c r="E205" s="220"/>
      <c r="F205" s="220"/>
    </row>
    <row r="206" spans="1:6" ht="12.75">
      <c r="A206" s="220" t="s">
        <v>352</v>
      </c>
      <c r="B206" s="220" t="s">
        <v>353</v>
      </c>
      <c r="C206" s="220"/>
      <c r="D206" s="220"/>
      <c r="E206" s="220"/>
      <c r="F206" s="220"/>
    </row>
    <row r="207" spans="1:6" ht="12.75">
      <c r="A207" s="220" t="s">
        <v>354</v>
      </c>
      <c r="B207" s="220" t="s">
        <v>355</v>
      </c>
      <c r="C207" s="220"/>
      <c r="D207" s="220"/>
      <c r="E207" s="220"/>
      <c r="F207" s="220"/>
    </row>
    <row r="208" spans="1:6" ht="12.75">
      <c r="A208" s="220" t="s">
        <v>356</v>
      </c>
      <c r="B208" s="220" t="s">
        <v>357</v>
      </c>
      <c r="C208" s="220"/>
      <c r="D208" s="220"/>
      <c r="E208" s="220"/>
      <c r="F208" s="220"/>
    </row>
    <row r="209" spans="1:6" ht="12.75">
      <c r="A209" s="220" t="s">
        <v>358</v>
      </c>
      <c r="B209" s="220" t="s">
        <v>359</v>
      </c>
      <c r="C209" s="220"/>
      <c r="D209" s="220"/>
      <c r="E209" s="220"/>
      <c r="F209" s="220"/>
    </row>
    <row r="210" spans="1:6" ht="12.75">
      <c r="A210" s="220" t="s">
        <v>360</v>
      </c>
      <c r="B210" s="220" t="s">
        <v>361</v>
      </c>
      <c r="C210" s="220"/>
      <c r="D210" s="220"/>
      <c r="E210" s="220"/>
      <c r="F210" s="220"/>
    </row>
    <row r="211" spans="1:6" ht="12.75">
      <c r="A211" s="220" t="s">
        <v>362</v>
      </c>
      <c r="B211" s="220" t="s">
        <v>363</v>
      </c>
      <c r="C211" s="220"/>
      <c r="D211" s="220"/>
      <c r="E211" s="220"/>
      <c r="F211" s="220"/>
    </row>
    <row r="212" spans="1:6" ht="12.75">
      <c r="A212" s="220" t="s">
        <v>364</v>
      </c>
      <c r="B212" s="220" t="s">
        <v>365</v>
      </c>
      <c r="C212" s="220"/>
      <c r="D212" s="220"/>
      <c r="E212" s="220"/>
      <c r="F212" s="220"/>
    </row>
    <row r="213" spans="1:6" ht="12.75">
      <c r="A213" s="220" t="s">
        <v>366</v>
      </c>
      <c r="B213" s="220" t="s">
        <v>367</v>
      </c>
      <c r="C213" s="220"/>
      <c r="D213" s="220"/>
      <c r="E213" s="220"/>
      <c r="F213" s="220"/>
    </row>
    <row r="214" spans="1:6" ht="12.75">
      <c r="A214" s="220" t="s">
        <v>368</v>
      </c>
      <c r="B214" s="220" t="s">
        <v>369</v>
      </c>
      <c r="C214" s="220"/>
      <c r="D214" s="220"/>
      <c r="E214" s="220"/>
      <c r="F214" s="220"/>
    </row>
    <row r="215" spans="1:6" ht="12.75">
      <c r="A215" s="220" t="s">
        <v>370</v>
      </c>
      <c r="B215" s="220" t="s">
        <v>371</v>
      </c>
      <c r="C215" s="220"/>
      <c r="D215" s="220"/>
      <c r="E215" s="220"/>
      <c r="F215" s="220"/>
    </row>
    <row r="216" spans="1:6" ht="12.75">
      <c r="A216" s="220" t="s">
        <v>372</v>
      </c>
      <c r="B216" s="220" t="s">
        <v>373</v>
      </c>
      <c r="C216" s="220"/>
      <c r="D216" s="220"/>
      <c r="E216" s="220"/>
      <c r="F216" s="220"/>
    </row>
    <row r="217" spans="1:6" ht="12.75">
      <c r="A217" s="220" t="s">
        <v>374</v>
      </c>
      <c r="B217" s="220" t="s">
        <v>375</v>
      </c>
      <c r="C217" s="220"/>
      <c r="D217" s="220"/>
      <c r="E217" s="220"/>
      <c r="F217" s="220"/>
    </row>
    <row r="218" spans="1:6" ht="12.75">
      <c r="A218" s="220" t="s">
        <v>376</v>
      </c>
      <c r="B218" s="220" t="s">
        <v>377</v>
      </c>
      <c r="C218" s="220"/>
      <c r="D218" s="220"/>
      <c r="E218" s="220"/>
      <c r="F218" s="220"/>
    </row>
    <row r="219" spans="1:6" ht="12.75">
      <c r="A219" s="220" t="s">
        <v>378</v>
      </c>
      <c r="B219" s="220" t="s">
        <v>379</v>
      </c>
      <c r="C219" s="220"/>
      <c r="D219" s="220"/>
      <c r="E219" s="220"/>
      <c r="F219" s="220"/>
    </row>
    <row r="220" spans="1:6" ht="12.75">
      <c r="A220" s="220" t="s">
        <v>380</v>
      </c>
      <c r="B220" s="220" t="s">
        <v>381</v>
      </c>
      <c r="C220" s="220"/>
      <c r="D220" s="220"/>
      <c r="E220" s="220"/>
      <c r="F220" s="220"/>
    </row>
    <row r="221" spans="1:6" ht="12.75">
      <c r="A221" s="220" t="s">
        <v>382</v>
      </c>
      <c r="B221" s="220" t="s">
        <v>383</v>
      </c>
      <c r="C221" s="220"/>
      <c r="D221" s="220"/>
      <c r="E221" s="220"/>
      <c r="F221" s="220"/>
    </row>
    <row r="222" spans="1:6" ht="12.75">
      <c r="A222" s="220" t="s">
        <v>384</v>
      </c>
      <c r="B222" s="220" t="s">
        <v>385</v>
      </c>
      <c r="C222" s="220"/>
      <c r="D222" s="220"/>
      <c r="E222" s="220"/>
      <c r="F222" s="220"/>
    </row>
    <row r="223" spans="1:6" ht="12.75">
      <c r="A223" s="220" t="s">
        <v>386</v>
      </c>
      <c r="B223" s="220" t="s">
        <v>387</v>
      </c>
      <c r="C223" s="220"/>
      <c r="D223" s="220"/>
      <c r="E223" s="220"/>
      <c r="F223" s="220"/>
    </row>
    <row r="224" spans="1:6" ht="12.75">
      <c r="A224" s="220" t="s">
        <v>388</v>
      </c>
      <c r="B224" s="220" t="s">
        <v>389</v>
      </c>
      <c r="C224" s="220"/>
      <c r="D224" s="220"/>
      <c r="E224" s="220"/>
      <c r="F224" s="220"/>
    </row>
    <row r="225" spans="1:6" ht="12.75">
      <c r="A225" s="220" t="s">
        <v>390</v>
      </c>
      <c r="B225" s="220" t="s">
        <v>391</v>
      </c>
      <c r="C225" s="220"/>
      <c r="D225" s="220"/>
      <c r="E225" s="220"/>
      <c r="F225" s="220"/>
    </row>
    <row r="226" spans="1:6" ht="12.75">
      <c r="A226" s="220" t="s">
        <v>392</v>
      </c>
      <c r="B226" s="220" t="s">
        <v>393</v>
      </c>
      <c r="C226" s="220"/>
      <c r="D226" s="220"/>
      <c r="E226" s="220"/>
      <c r="F226" s="220"/>
    </row>
    <row r="227" spans="1:6" ht="12.75">
      <c r="A227" s="220" t="s">
        <v>394</v>
      </c>
      <c r="B227" s="220" t="s">
        <v>395</v>
      </c>
      <c r="C227" s="220"/>
      <c r="D227" s="220"/>
      <c r="E227" s="220"/>
      <c r="F227" s="220"/>
    </row>
    <row r="228" spans="1:6" ht="12.75">
      <c r="A228" s="220" t="s">
        <v>396</v>
      </c>
      <c r="B228" s="220" t="s">
        <v>397</v>
      </c>
      <c r="C228" s="220"/>
      <c r="D228" s="220"/>
      <c r="E228" s="220"/>
      <c r="F228" s="220"/>
    </row>
    <row r="229" spans="1:6" ht="12.75">
      <c r="A229" s="220" t="s">
        <v>398</v>
      </c>
      <c r="B229" s="220" t="s">
        <v>399</v>
      </c>
      <c r="C229" s="220"/>
      <c r="D229" s="220"/>
      <c r="E229" s="220"/>
      <c r="F229" s="220"/>
    </row>
    <row r="230" spans="1:6" ht="12.75">
      <c r="A230" s="220" t="s">
        <v>400</v>
      </c>
      <c r="B230" s="220" t="s">
        <v>401</v>
      </c>
      <c r="C230" s="220"/>
      <c r="D230" s="220"/>
      <c r="E230" s="220"/>
      <c r="F230" s="220"/>
    </row>
    <row r="231" spans="1:6" ht="12.75">
      <c r="A231" s="220" t="s">
        <v>402</v>
      </c>
      <c r="B231" s="220" t="s">
        <v>403</v>
      </c>
      <c r="C231" s="220"/>
      <c r="D231" s="220"/>
      <c r="E231" s="220"/>
      <c r="F231" s="220"/>
    </row>
    <row r="232" spans="1:6" ht="12.75">
      <c r="A232" s="220" t="s">
        <v>404</v>
      </c>
      <c r="B232" s="220" t="s">
        <v>405</v>
      </c>
      <c r="C232" s="220"/>
      <c r="D232" s="220"/>
      <c r="E232" s="220"/>
      <c r="F232" s="220"/>
    </row>
    <row r="233" spans="1:6" ht="12.75">
      <c r="A233" s="220" t="s">
        <v>406</v>
      </c>
      <c r="B233" s="220" t="s">
        <v>407</v>
      </c>
      <c r="C233" s="220"/>
      <c r="D233" s="220"/>
      <c r="E233" s="220"/>
      <c r="F233" s="220"/>
    </row>
    <row r="234" spans="1:6" ht="12.75">
      <c r="A234" s="220" t="s">
        <v>408</v>
      </c>
      <c r="B234" s="220" t="s">
        <v>409</v>
      </c>
      <c r="C234" s="220"/>
      <c r="D234" s="220"/>
      <c r="E234" s="220"/>
      <c r="F234" s="220"/>
    </row>
    <row r="235" spans="1:6" ht="12.75">
      <c r="A235" s="220" t="s">
        <v>410</v>
      </c>
      <c r="B235" s="220" t="s">
        <v>411</v>
      </c>
      <c r="C235" s="220"/>
      <c r="D235" s="220"/>
      <c r="E235" s="220"/>
      <c r="F235" s="220"/>
    </row>
    <row r="236" spans="1:6" ht="12.75">
      <c r="A236" s="220" t="s">
        <v>412</v>
      </c>
      <c r="B236" s="220" t="s">
        <v>413</v>
      </c>
      <c r="C236" s="220"/>
      <c r="D236" s="220"/>
      <c r="E236" s="220"/>
      <c r="F236" s="220"/>
    </row>
    <row r="237" spans="1:6" ht="12.75">
      <c r="A237" s="220" t="s">
        <v>414</v>
      </c>
      <c r="B237" s="220" t="s">
        <v>415</v>
      </c>
      <c r="C237" s="220"/>
      <c r="D237" s="220"/>
      <c r="E237" s="220"/>
      <c r="F237" s="220"/>
    </row>
    <row r="238" spans="1:6" ht="12.75">
      <c r="A238" s="220" t="s">
        <v>416</v>
      </c>
      <c r="B238" s="220" t="s">
        <v>417</v>
      </c>
      <c r="C238" s="220"/>
      <c r="D238" s="220"/>
      <c r="E238" s="220"/>
      <c r="F238" s="220"/>
    </row>
    <row r="239" spans="1:6" ht="12.75">
      <c r="A239" s="220" t="s">
        <v>418</v>
      </c>
      <c r="B239" s="220" t="s">
        <v>419</v>
      </c>
      <c r="C239" s="220"/>
      <c r="D239" s="220"/>
      <c r="E239" s="220"/>
      <c r="F239" s="220"/>
    </row>
    <row r="240" spans="1:6" ht="12.75">
      <c r="A240" s="220" t="s">
        <v>420</v>
      </c>
      <c r="B240" s="220" t="s">
        <v>421</v>
      </c>
      <c r="C240" s="220"/>
      <c r="D240" s="220"/>
      <c r="E240" s="220"/>
      <c r="F240" s="220"/>
    </row>
    <row r="241" spans="1:6" ht="12.75">
      <c r="A241" s="220" t="s">
        <v>422</v>
      </c>
      <c r="B241" s="220" t="s">
        <v>423</v>
      </c>
      <c r="C241" s="220"/>
      <c r="D241" s="220"/>
      <c r="E241" s="220"/>
      <c r="F241" s="220"/>
    </row>
    <row r="242" spans="1:6" ht="12.75">
      <c r="A242" s="220" t="s">
        <v>424</v>
      </c>
      <c r="B242" s="220" t="s">
        <v>425</v>
      </c>
      <c r="C242" s="220"/>
      <c r="D242" s="220"/>
      <c r="E242" s="220"/>
      <c r="F242" s="220"/>
    </row>
    <row r="243" spans="1:6" ht="12.75">
      <c r="A243" s="220" t="s">
        <v>426</v>
      </c>
      <c r="B243" s="220" t="s">
        <v>427</v>
      </c>
      <c r="C243" s="220"/>
      <c r="D243" s="220"/>
      <c r="E243" s="220"/>
      <c r="F243" s="220"/>
    </row>
    <row r="244" spans="1:6" ht="12.75">
      <c r="A244" s="220" t="s">
        <v>428</v>
      </c>
      <c r="B244" s="220" t="s">
        <v>429</v>
      </c>
      <c r="C244" s="220"/>
      <c r="D244" s="220"/>
      <c r="E244" s="220"/>
      <c r="F244" s="220"/>
    </row>
    <row r="245" spans="1:6" ht="12.75">
      <c r="A245" s="220" t="s">
        <v>430</v>
      </c>
      <c r="B245" s="220" t="s">
        <v>431</v>
      </c>
      <c r="C245" s="220"/>
      <c r="D245" s="220"/>
      <c r="E245" s="220"/>
      <c r="F245" s="220"/>
    </row>
    <row r="246" spans="1:6" ht="12.75">
      <c r="A246" s="220" t="s">
        <v>432</v>
      </c>
      <c r="B246" s="220" t="s">
        <v>433</v>
      </c>
      <c r="C246" s="220"/>
      <c r="D246" s="220"/>
      <c r="E246" s="220"/>
      <c r="F246" s="220"/>
    </row>
    <row r="247" spans="1:6" ht="12.75">
      <c r="A247" s="220" t="s">
        <v>434</v>
      </c>
      <c r="B247" s="220" t="s">
        <v>435</v>
      </c>
      <c r="C247" s="220"/>
      <c r="D247" s="220"/>
      <c r="E247" s="220"/>
      <c r="F247" s="220"/>
    </row>
    <row r="248" spans="1:6" ht="12.75">
      <c r="A248" s="220" t="s">
        <v>436</v>
      </c>
      <c r="B248" s="220" t="s">
        <v>437</v>
      </c>
      <c r="C248" s="220"/>
      <c r="D248" s="220"/>
      <c r="E248" s="220"/>
      <c r="F248" s="220"/>
    </row>
    <row r="249" spans="1:6" ht="12.75">
      <c r="A249" s="220" t="s">
        <v>438</v>
      </c>
      <c r="B249" s="220" t="s">
        <v>439</v>
      </c>
      <c r="C249" s="220"/>
      <c r="D249" s="220"/>
      <c r="E249" s="220"/>
      <c r="F249" s="220"/>
    </row>
    <row r="250" spans="1:6" ht="12.75">
      <c r="A250" s="220" t="s">
        <v>440</v>
      </c>
      <c r="B250" s="220" t="s">
        <v>441</v>
      </c>
      <c r="C250" s="220"/>
      <c r="D250" s="220"/>
      <c r="E250" s="220"/>
      <c r="F250" s="220"/>
    </row>
    <row r="251" spans="1:6" ht="12.75">
      <c r="A251" s="220" t="s">
        <v>442</v>
      </c>
      <c r="B251" s="220" t="s">
        <v>443</v>
      </c>
      <c r="C251" s="220"/>
      <c r="D251" s="220"/>
      <c r="E251" s="220"/>
      <c r="F251" s="220"/>
    </row>
    <row r="252" spans="1:6" ht="12.75">
      <c r="A252" s="220" t="s">
        <v>444</v>
      </c>
      <c r="B252" s="220" t="s">
        <v>445</v>
      </c>
      <c r="C252" s="220"/>
      <c r="D252" s="220"/>
      <c r="E252" s="220"/>
      <c r="F252" s="220"/>
    </row>
    <row r="253" spans="1:6" ht="12.75">
      <c r="A253" s="220" t="s">
        <v>446</v>
      </c>
      <c r="B253" s="220" t="s">
        <v>447</v>
      </c>
      <c r="C253" s="220"/>
      <c r="D253" s="220"/>
      <c r="E253" s="220"/>
      <c r="F253" s="220"/>
    </row>
    <row r="254" spans="1:6" ht="12.75">
      <c r="A254" s="220" t="s">
        <v>448</v>
      </c>
      <c r="B254" s="220" t="s">
        <v>449</v>
      </c>
      <c r="C254" s="220"/>
      <c r="D254" s="220"/>
      <c r="E254" s="220"/>
      <c r="F254" s="220"/>
    </row>
    <row r="255" spans="1:6" ht="12.75">
      <c r="A255" s="220" t="s">
        <v>450</v>
      </c>
      <c r="B255" s="220" t="s">
        <v>451</v>
      </c>
      <c r="C255" s="220"/>
      <c r="D255" s="220"/>
      <c r="E255" s="220"/>
      <c r="F255" s="220"/>
    </row>
    <row r="256" spans="1:6" ht="12.75">
      <c r="A256" s="220" t="s">
        <v>452</v>
      </c>
      <c r="B256" s="220" t="s">
        <v>453</v>
      </c>
      <c r="C256" s="220"/>
      <c r="D256" s="220"/>
      <c r="E256" s="220"/>
      <c r="F256" s="220"/>
    </row>
    <row r="257" spans="1:6" ht="12.75">
      <c r="A257" s="220" t="s">
        <v>454</v>
      </c>
      <c r="B257" s="220" t="s">
        <v>455</v>
      </c>
      <c r="C257" s="220"/>
      <c r="D257" s="220"/>
      <c r="E257" s="220"/>
      <c r="F257" s="220"/>
    </row>
    <row r="258" spans="1:6" ht="12.75">
      <c r="A258" s="220" t="s">
        <v>456</v>
      </c>
      <c r="B258" s="220" t="s">
        <v>457</v>
      </c>
      <c r="C258" s="220"/>
      <c r="D258" s="220"/>
      <c r="E258" s="220"/>
      <c r="F258" s="220"/>
    </row>
    <row r="259" spans="1:6" ht="12.75">
      <c r="A259" s="220" t="s">
        <v>458</v>
      </c>
      <c r="B259" s="220" t="s">
        <v>459</v>
      </c>
      <c r="C259" s="220"/>
      <c r="D259" s="220"/>
      <c r="E259" s="220"/>
      <c r="F259" s="220"/>
    </row>
    <row r="260" spans="1:6" ht="12.75">
      <c r="A260" s="220" t="s">
        <v>460</v>
      </c>
      <c r="B260" s="220" t="s">
        <v>461</v>
      </c>
      <c r="C260" s="220"/>
      <c r="D260" s="220"/>
      <c r="E260" s="220"/>
      <c r="F260" s="220"/>
    </row>
    <row r="261" spans="1:6" ht="12.75">
      <c r="A261" s="220" t="s">
        <v>462</v>
      </c>
      <c r="B261" s="220" t="s">
        <v>463</v>
      </c>
      <c r="C261" s="220"/>
      <c r="D261" s="220"/>
      <c r="E261" s="220"/>
      <c r="F261" s="220"/>
    </row>
    <row r="262" spans="1:6" ht="12.75">
      <c r="A262" s="220" t="s">
        <v>464</v>
      </c>
      <c r="B262" s="220" t="s">
        <v>465</v>
      </c>
      <c r="C262" s="220"/>
      <c r="D262" s="220"/>
      <c r="E262" s="220"/>
      <c r="F262" s="220"/>
    </row>
    <row r="263" spans="1:6" ht="12.75">
      <c r="A263" s="220" t="s">
        <v>466</v>
      </c>
      <c r="B263" s="220" t="s">
        <v>467</v>
      </c>
      <c r="C263" s="220"/>
      <c r="D263" s="220"/>
      <c r="E263" s="220"/>
      <c r="F263" s="220"/>
    </row>
    <row r="264" spans="1:6" ht="12.75">
      <c r="A264" s="220" t="s">
        <v>468</v>
      </c>
      <c r="B264" s="220" t="s">
        <v>469</v>
      </c>
      <c r="C264" s="220"/>
      <c r="D264" s="220"/>
      <c r="E264" s="220"/>
      <c r="F264" s="220"/>
    </row>
    <row r="265" spans="1:6" ht="12.75">
      <c r="A265" s="220" t="s">
        <v>470</v>
      </c>
      <c r="B265" s="220" t="s">
        <v>471</v>
      </c>
      <c r="C265" s="220"/>
      <c r="D265" s="220"/>
      <c r="E265" s="220"/>
      <c r="F265" s="220"/>
    </row>
    <row r="266" spans="1:6" ht="12.75">
      <c r="A266" s="220" t="s">
        <v>472</v>
      </c>
      <c r="B266" s="220" t="s">
        <v>473</v>
      </c>
      <c r="C266" s="220"/>
      <c r="D266" s="220"/>
      <c r="E266" s="220"/>
      <c r="F266" s="220"/>
    </row>
    <row r="267" spans="1:6" ht="12.75">
      <c r="A267" s="220" t="s">
        <v>474</v>
      </c>
      <c r="B267" s="220" t="s">
        <v>475</v>
      </c>
      <c r="C267" s="220"/>
      <c r="D267" s="220"/>
      <c r="E267" s="220"/>
      <c r="F267" s="220"/>
    </row>
    <row r="268" spans="1:6" ht="12.75">
      <c r="A268" s="220" t="s">
        <v>476</v>
      </c>
      <c r="B268" s="220" t="s">
        <v>477</v>
      </c>
      <c r="C268" s="220"/>
      <c r="D268" s="220"/>
      <c r="E268" s="220"/>
      <c r="F268" s="220"/>
    </row>
    <row r="269" spans="1:6" ht="12.75">
      <c r="A269" s="220" t="s">
        <v>478</v>
      </c>
      <c r="B269" s="220" t="s">
        <v>479</v>
      </c>
      <c r="C269" s="220"/>
      <c r="D269" s="220"/>
      <c r="E269" s="220"/>
      <c r="F269" s="220"/>
    </row>
    <row r="270" spans="1:6" ht="12.75">
      <c r="A270" s="220" t="s">
        <v>480</v>
      </c>
      <c r="B270" s="220" t="s">
        <v>481</v>
      </c>
      <c r="C270" s="220"/>
      <c r="D270" s="220"/>
      <c r="E270" s="220"/>
      <c r="F270" s="220"/>
    </row>
    <row r="271" spans="1:6" ht="12.75">
      <c r="A271" s="220" t="s">
        <v>482</v>
      </c>
      <c r="B271" s="220" t="s">
        <v>483</v>
      </c>
      <c r="C271" s="220"/>
      <c r="D271" s="220"/>
      <c r="E271" s="220"/>
      <c r="F271" s="220"/>
    </row>
    <row r="272" spans="1:6" ht="12.75">
      <c r="A272" s="220" t="s">
        <v>484</v>
      </c>
      <c r="B272" s="220" t="s">
        <v>485</v>
      </c>
      <c r="C272" s="220"/>
      <c r="D272" s="220"/>
      <c r="E272" s="220"/>
      <c r="F272" s="220"/>
    </row>
    <row r="273" spans="1:6" ht="12.75">
      <c r="A273" s="220" t="s">
        <v>486</v>
      </c>
      <c r="B273" s="220" t="s">
        <v>487</v>
      </c>
      <c r="C273" s="220"/>
      <c r="D273" s="220"/>
      <c r="E273" s="220"/>
      <c r="F273" s="220"/>
    </row>
    <row r="274" spans="1:6" ht="12.75">
      <c r="A274" s="220" t="s">
        <v>488</v>
      </c>
      <c r="B274" s="220" t="s">
        <v>489</v>
      </c>
      <c r="C274" s="220"/>
      <c r="D274" s="220"/>
      <c r="E274" s="220"/>
      <c r="F274" s="220"/>
    </row>
    <row r="275" spans="1:6" ht="12.75">
      <c r="A275" s="220" t="s">
        <v>490</v>
      </c>
      <c r="B275" s="220" t="s">
        <v>491</v>
      </c>
      <c r="C275" s="220"/>
      <c r="D275" s="220"/>
      <c r="E275" s="220"/>
      <c r="F275" s="220"/>
    </row>
    <row r="276" spans="1:6" ht="12.75">
      <c r="A276" s="220" t="s">
        <v>492</v>
      </c>
      <c r="B276" s="220" t="s">
        <v>493</v>
      </c>
      <c r="C276" s="220"/>
      <c r="D276" s="220"/>
      <c r="E276" s="220"/>
      <c r="F276" s="220"/>
    </row>
    <row r="277" spans="1:6" ht="12.75">
      <c r="A277" s="220" t="s">
        <v>494</v>
      </c>
      <c r="B277" s="220" t="s">
        <v>495</v>
      </c>
      <c r="C277" s="220"/>
      <c r="D277" s="220"/>
      <c r="E277" s="220"/>
      <c r="F277" s="220"/>
    </row>
    <row r="278" spans="1:6" ht="12.75">
      <c r="A278" s="220" t="s">
        <v>496</v>
      </c>
      <c r="B278" s="220" t="s">
        <v>497</v>
      </c>
      <c r="C278" s="220"/>
      <c r="D278" s="220"/>
      <c r="E278" s="220"/>
      <c r="F278" s="220"/>
    </row>
    <row r="279" spans="1:6" ht="12.75">
      <c r="A279" s="220" t="s">
        <v>498</v>
      </c>
      <c r="B279" s="220" t="s">
        <v>499</v>
      </c>
      <c r="C279" s="220"/>
      <c r="D279" s="220"/>
      <c r="E279" s="220"/>
      <c r="F279" s="220"/>
    </row>
    <row r="280" spans="1:6" ht="12.75">
      <c r="A280" s="220" t="s">
        <v>500</v>
      </c>
      <c r="B280" s="220" t="s">
        <v>501</v>
      </c>
      <c r="C280" s="220"/>
      <c r="D280" s="220"/>
      <c r="E280" s="220"/>
      <c r="F280" s="220"/>
    </row>
    <row r="281" spans="1:6" ht="12.75">
      <c r="A281" s="220" t="s">
        <v>502</v>
      </c>
      <c r="B281" s="220" t="s">
        <v>503</v>
      </c>
      <c r="C281" s="220"/>
      <c r="D281" s="220"/>
      <c r="E281" s="220"/>
      <c r="F281" s="220"/>
    </row>
    <row r="282" spans="1:6" ht="12.75">
      <c r="A282" s="220" t="s">
        <v>504</v>
      </c>
      <c r="B282" s="220" t="s">
        <v>505</v>
      </c>
      <c r="C282" s="220"/>
      <c r="D282" s="220"/>
      <c r="E282" s="220"/>
      <c r="F282" s="220"/>
    </row>
    <row r="283" spans="1:6" ht="12.75">
      <c r="A283" s="220" t="s">
        <v>506</v>
      </c>
      <c r="B283" s="220" t="s">
        <v>507</v>
      </c>
      <c r="C283" s="220"/>
      <c r="D283" s="220"/>
      <c r="E283" s="220"/>
      <c r="F283" s="220"/>
    </row>
    <row r="284" spans="1:6" ht="12.75">
      <c r="A284" s="220" t="s">
        <v>508</v>
      </c>
      <c r="B284" s="220" t="s">
        <v>509</v>
      </c>
      <c r="C284" s="220"/>
      <c r="D284" s="220"/>
      <c r="E284" s="220"/>
      <c r="F284" s="220"/>
    </row>
    <row r="285" spans="1:6" ht="12.75">
      <c r="A285" s="220" t="s">
        <v>510</v>
      </c>
      <c r="B285" s="220" t="s">
        <v>511</v>
      </c>
      <c r="C285" s="220"/>
      <c r="D285" s="220"/>
      <c r="E285" s="220"/>
      <c r="F285" s="220"/>
    </row>
    <row r="286" spans="1:6" ht="12.75">
      <c r="A286" s="220" t="s">
        <v>512</v>
      </c>
      <c r="B286" s="220" t="s">
        <v>513</v>
      </c>
      <c r="C286" s="220"/>
      <c r="D286" s="220"/>
      <c r="E286" s="220"/>
      <c r="F286" s="220"/>
    </row>
    <row r="287" spans="1:6" ht="12.75">
      <c r="A287" s="220" t="s">
        <v>514</v>
      </c>
      <c r="B287" s="220" t="s">
        <v>515</v>
      </c>
      <c r="C287" s="220"/>
      <c r="D287" s="220"/>
      <c r="E287" s="220"/>
      <c r="F287" s="220"/>
    </row>
    <row r="288" spans="1:6" ht="12.75">
      <c r="A288" s="220" t="s">
        <v>516</v>
      </c>
      <c r="B288" s="220" t="s">
        <v>517</v>
      </c>
      <c r="C288" s="220"/>
      <c r="D288" s="220"/>
      <c r="E288" s="220"/>
      <c r="F288" s="220"/>
    </row>
    <row r="289" spans="1:6" ht="12.75">
      <c r="A289" s="220" t="s">
        <v>518</v>
      </c>
      <c r="B289" s="220" t="s">
        <v>519</v>
      </c>
      <c r="C289" s="220"/>
      <c r="D289" s="220"/>
      <c r="E289" s="220"/>
      <c r="F289" s="220"/>
    </row>
    <row r="290" spans="1:6" ht="12.75">
      <c r="A290" s="220" t="s">
        <v>520</v>
      </c>
      <c r="B290" s="220" t="s">
        <v>521</v>
      </c>
      <c r="C290" s="220"/>
      <c r="D290" s="220"/>
      <c r="E290" s="220"/>
      <c r="F290" s="220"/>
    </row>
    <row r="291" spans="1:6" ht="12.75">
      <c r="A291" s="220" t="s">
        <v>522</v>
      </c>
      <c r="B291" s="220" t="s">
        <v>523</v>
      </c>
      <c r="C291" s="220"/>
      <c r="D291" s="220"/>
      <c r="E291" s="220"/>
      <c r="F291" s="220"/>
    </row>
    <row r="292" spans="1:6" ht="12.75">
      <c r="A292" s="220" t="s">
        <v>524</v>
      </c>
      <c r="B292" s="220" t="s">
        <v>525</v>
      </c>
      <c r="C292" s="220"/>
      <c r="D292" s="220"/>
      <c r="E292" s="220"/>
      <c r="F292" s="220"/>
    </row>
    <row r="293" spans="1:6" ht="12.75">
      <c r="A293" s="220" t="s">
        <v>526</v>
      </c>
      <c r="B293" s="220" t="s">
        <v>527</v>
      </c>
      <c r="C293" s="220"/>
      <c r="D293" s="220"/>
      <c r="E293" s="220"/>
      <c r="F293" s="220"/>
    </row>
    <row r="294" spans="1:6" ht="12.75">
      <c r="A294" s="220" t="s">
        <v>528</v>
      </c>
      <c r="B294" s="220" t="s">
        <v>529</v>
      </c>
      <c r="C294" s="220"/>
      <c r="D294" s="220"/>
      <c r="E294" s="220"/>
      <c r="F294" s="220"/>
    </row>
    <row r="295" spans="1:6" ht="12.75">
      <c r="A295" s="220" t="s">
        <v>530</v>
      </c>
      <c r="B295" s="220" t="s">
        <v>531</v>
      </c>
      <c r="C295" s="220"/>
      <c r="D295" s="220"/>
      <c r="E295" s="220"/>
      <c r="F295" s="220"/>
    </row>
    <row r="296" spans="1:6" ht="12.75">
      <c r="A296" s="220" t="s">
        <v>532</v>
      </c>
      <c r="B296" s="220" t="s">
        <v>533</v>
      </c>
      <c r="C296" s="220"/>
      <c r="D296" s="220"/>
      <c r="E296" s="220"/>
      <c r="F296" s="220"/>
    </row>
    <row r="297" spans="1:6" ht="12.75">
      <c r="A297" s="220" t="s">
        <v>534</v>
      </c>
      <c r="B297" s="220" t="s">
        <v>535</v>
      </c>
      <c r="C297" s="220"/>
      <c r="D297" s="220"/>
      <c r="E297" s="220"/>
      <c r="F297" s="220"/>
    </row>
    <row r="298" spans="1:6" ht="12.75">
      <c r="A298" s="220" t="s">
        <v>536</v>
      </c>
      <c r="B298" s="220" t="s">
        <v>537</v>
      </c>
      <c r="C298" s="220"/>
      <c r="D298" s="220"/>
      <c r="E298" s="220"/>
      <c r="F298" s="220"/>
    </row>
    <row r="299" spans="1:6" ht="12.75">
      <c r="A299" s="220" t="s">
        <v>538</v>
      </c>
      <c r="B299" s="220" t="s">
        <v>539</v>
      </c>
      <c r="C299" s="220"/>
      <c r="D299" s="220"/>
      <c r="E299" s="220"/>
      <c r="F299" s="220"/>
    </row>
    <row r="300" spans="1:6" ht="12.75">
      <c r="A300" s="220" t="s">
        <v>540</v>
      </c>
      <c r="B300" s="220" t="s">
        <v>541</v>
      </c>
      <c r="C300" s="220"/>
      <c r="D300" s="220"/>
      <c r="E300" s="220"/>
      <c r="F300" s="220"/>
    </row>
    <row r="301" spans="1:6" ht="12.75">
      <c r="A301" s="220" t="s">
        <v>542</v>
      </c>
      <c r="B301" s="220" t="s">
        <v>543</v>
      </c>
      <c r="C301" s="220"/>
      <c r="D301" s="220"/>
      <c r="E301" s="220"/>
      <c r="F301" s="220"/>
    </row>
    <row r="302" spans="1:6" ht="12.75">
      <c r="A302" s="220" t="s">
        <v>544</v>
      </c>
      <c r="B302" s="220" t="s">
        <v>545</v>
      </c>
      <c r="C302" s="220"/>
      <c r="D302" s="220"/>
      <c r="E302" s="220"/>
      <c r="F302" s="220"/>
    </row>
    <row r="303" spans="1:6" ht="12.75">
      <c r="A303" s="220" t="s">
        <v>546</v>
      </c>
      <c r="B303" s="220" t="s">
        <v>547</v>
      </c>
      <c r="C303" s="220"/>
      <c r="D303" s="220"/>
      <c r="E303" s="220"/>
      <c r="F303" s="220"/>
    </row>
    <row r="304" spans="1:6" ht="12.75">
      <c r="A304" s="220" t="s">
        <v>548</v>
      </c>
      <c r="B304" s="220" t="s">
        <v>549</v>
      </c>
      <c r="C304" s="220"/>
      <c r="D304" s="220"/>
      <c r="E304" s="220"/>
      <c r="F304" s="220"/>
    </row>
    <row r="305" spans="1:6" ht="12.75">
      <c r="A305" s="220" t="s">
        <v>550</v>
      </c>
      <c r="B305" s="220" t="s">
        <v>551</v>
      </c>
      <c r="C305" s="220"/>
      <c r="D305" s="220"/>
      <c r="E305" s="220"/>
      <c r="F305" s="220"/>
    </row>
    <row r="306" spans="1:6" ht="12.75">
      <c r="A306" s="220" t="s">
        <v>552</v>
      </c>
      <c r="B306" s="220" t="s">
        <v>553</v>
      </c>
      <c r="C306" s="220"/>
      <c r="D306" s="220"/>
      <c r="E306" s="220"/>
      <c r="F306" s="220"/>
    </row>
    <row r="307" spans="1:6" ht="12.75">
      <c r="A307" s="220" t="s">
        <v>554</v>
      </c>
      <c r="B307" s="220" t="s">
        <v>555</v>
      </c>
      <c r="C307" s="220"/>
      <c r="D307" s="220"/>
      <c r="E307" s="220"/>
      <c r="F307" s="220"/>
    </row>
    <row r="308" spans="1:6" ht="12.75">
      <c r="A308" s="220" t="s">
        <v>556</v>
      </c>
      <c r="B308" s="220" t="s">
        <v>557</v>
      </c>
      <c r="C308" s="220"/>
      <c r="D308" s="220"/>
      <c r="E308" s="220"/>
      <c r="F308" s="220"/>
    </row>
    <row r="309" spans="1:6" ht="12.75">
      <c r="A309" s="220" t="s">
        <v>558</v>
      </c>
      <c r="B309" s="220" t="s">
        <v>559</v>
      </c>
      <c r="C309" s="220"/>
      <c r="D309" s="220"/>
      <c r="E309" s="220"/>
      <c r="F309" s="220"/>
    </row>
    <row r="310" spans="1:6" ht="12.75">
      <c r="A310" s="220" t="s">
        <v>560</v>
      </c>
      <c r="B310" s="220" t="s">
        <v>561</v>
      </c>
      <c r="C310" s="220"/>
      <c r="D310" s="220"/>
      <c r="E310" s="220"/>
      <c r="F310" s="220"/>
    </row>
    <row r="311" spans="1:6" ht="12.75">
      <c r="A311" s="220" t="s">
        <v>562</v>
      </c>
      <c r="B311" s="220" t="s">
        <v>563</v>
      </c>
      <c r="C311" s="220"/>
      <c r="D311" s="220"/>
      <c r="E311" s="220"/>
      <c r="F311" s="220"/>
    </row>
    <row r="312" spans="1:6" ht="12.75">
      <c r="A312" s="220" t="s">
        <v>564</v>
      </c>
      <c r="B312" s="220" t="s">
        <v>565</v>
      </c>
      <c r="C312" s="220"/>
      <c r="D312" s="220"/>
      <c r="E312" s="220"/>
      <c r="F312" s="220"/>
    </row>
    <row r="313" spans="1:6" ht="12.75">
      <c r="A313" s="220" t="s">
        <v>566</v>
      </c>
      <c r="B313" s="220" t="s">
        <v>567</v>
      </c>
      <c r="C313" s="220"/>
      <c r="D313" s="220"/>
      <c r="E313" s="220"/>
      <c r="F313" s="220"/>
    </row>
    <row r="314" spans="1:6" ht="12.75">
      <c r="A314" s="220" t="s">
        <v>568</v>
      </c>
      <c r="B314" s="220" t="s">
        <v>569</v>
      </c>
      <c r="C314" s="220"/>
      <c r="D314" s="220"/>
      <c r="E314" s="220"/>
      <c r="F314" s="220"/>
    </row>
    <row r="315" spans="1:6" ht="12.75">
      <c r="A315" s="220" t="s">
        <v>570</v>
      </c>
      <c r="B315" s="220" t="s">
        <v>571</v>
      </c>
      <c r="C315" s="220"/>
      <c r="D315" s="220"/>
      <c r="E315" s="220"/>
      <c r="F315" s="220"/>
    </row>
    <row r="316" spans="1:6" ht="12.75">
      <c r="A316" s="220" t="s">
        <v>572</v>
      </c>
      <c r="B316" s="220" t="s">
        <v>573</v>
      </c>
      <c r="C316" s="220"/>
      <c r="D316" s="220"/>
      <c r="E316" s="220"/>
      <c r="F316" s="220"/>
    </row>
    <row r="317" spans="1:6" ht="12.75">
      <c r="A317" s="220" t="s">
        <v>574</v>
      </c>
      <c r="B317" s="220" t="s">
        <v>575</v>
      </c>
      <c r="C317" s="220"/>
      <c r="D317" s="220"/>
      <c r="E317" s="220"/>
      <c r="F317" s="220"/>
    </row>
    <row r="318" spans="1:6" ht="12.75">
      <c r="A318" s="220" t="s">
        <v>576</v>
      </c>
      <c r="B318" s="220" t="s">
        <v>577</v>
      </c>
      <c r="C318" s="220"/>
      <c r="D318" s="220"/>
      <c r="E318" s="220"/>
      <c r="F318" s="220"/>
    </row>
    <row r="319" spans="1:6" ht="12.75">
      <c r="A319" s="220" t="s">
        <v>578</v>
      </c>
      <c r="B319" s="220" t="s">
        <v>579</v>
      </c>
      <c r="C319" s="220"/>
      <c r="D319" s="220"/>
      <c r="E319" s="220"/>
      <c r="F319" s="220"/>
    </row>
    <row r="320" spans="1:6" ht="12.75">
      <c r="A320" s="220" t="s">
        <v>580</v>
      </c>
      <c r="B320" s="220" t="s">
        <v>581</v>
      </c>
      <c r="C320" s="220"/>
      <c r="D320" s="220"/>
      <c r="E320" s="220"/>
      <c r="F320" s="220"/>
    </row>
    <row r="321" spans="1:6" ht="12.75">
      <c r="A321" s="220" t="s">
        <v>582</v>
      </c>
      <c r="B321" s="220" t="s">
        <v>583</v>
      </c>
      <c r="C321" s="220"/>
      <c r="D321" s="220"/>
      <c r="E321" s="220"/>
      <c r="F321" s="220"/>
    </row>
    <row r="322" spans="1:6" ht="12.75">
      <c r="A322" s="220" t="s">
        <v>584</v>
      </c>
      <c r="B322" s="220" t="s">
        <v>585</v>
      </c>
      <c r="C322" s="220"/>
      <c r="D322" s="220"/>
      <c r="E322" s="220"/>
      <c r="F322" s="220"/>
    </row>
    <row r="323" spans="1:6" ht="12.75">
      <c r="A323" s="220" t="s">
        <v>586</v>
      </c>
      <c r="B323" s="220" t="s">
        <v>587</v>
      </c>
      <c r="C323" s="220"/>
      <c r="D323" s="220"/>
      <c r="E323" s="220"/>
      <c r="F323" s="220"/>
    </row>
    <row r="324" spans="1:6" ht="12.75">
      <c r="A324" s="220" t="s">
        <v>588</v>
      </c>
      <c r="B324" s="220" t="s">
        <v>589</v>
      </c>
      <c r="C324" s="220"/>
      <c r="D324" s="220"/>
      <c r="E324" s="220"/>
      <c r="F324" s="220"/>
    </row>
    <row r="325" spans="1:6" ht="12.75">
      <c r="A325" s="220" t="s">
        <v>590</v>
      </c>
      <c r="B325" s="220" t="s">
        <v>591</v>
      </c>
      <c r="C325" s="220"/>
      <c r="D325" s="220"/>
      <c r="E325" s="220"/>
      <c r="F325" s="220"/>
    </row>
    <row r="326" spans="1:6" ht="12.75">
      <c r="A326" s="220" t="s">
        <v>592</v>
      </c>
      <c r="B326" s="220" t="s">
        <v>593</v>
      </c>
      <c r="C326" s="220"/>
      <c r="D326" s="220"/>
      <c r="E326" s="220"/>
      <c r="F326" s="220"/>
    </row>
    <row r="327" spans="1:6" ht="12.75">
      <c r="A327" s="220" t="s">
        <v>594</v>
      </c>
      <c r="B327" s="220" t="s">
        <v>595</v>
      </c>
      <c r="C327" s="220"/>
      <c r="D327" s="220"/>
      <c r="E327" s="220"/>
      <c r="F327" s="220"/>
    </row>
    <row r="328" spans="1:6" ht="12.75">
      <c r="A328" s="220" t="s">
        <v>596</v>
      </c>
      <c r="B328" s="220" t="s">
        <v>597</v>
      </c>
      <c r="C328" s="220"/>
      <c r="D328" s="220"/>
      <c r="E328" s="220"/>
      <c r="F328" s="220"/>
    </row>
    <row r="329" spans="1:6" ht="12.75">
      <c r="A329" s="220" t="s">
        <v>598</v>
      </c>
      <c r="B329" s="220" t="s">
        <v>599</v>
      </c>
      <c r="C329" s="220"/>
      <c r="D329" s="220"/>
      <c r="E329" s="220"/>
      <c r="F329" s="220"/>
    </row>
    <row r="330" spans="1:6" ht="12.75">
      <c r="A330" s="220" t="s">
        <v>600</v>
      </c>
      <c r="B330" s="220" t="s">
        <v>601</v>
      </c>
      <c r="C330" s="220"/>
      <c r="D330" s="220"/>
      <c r="E330" s="220"/>
      <c r="F330" s="220"/>
    </row>
    <row r="331" spans="1:6" ht="12.75">
      <c r="A331" s="220" t="s">
        <v>602</v>
      </c>
      <c r="B331" s="220" t="s">
        <v>603</v>
      </c>
      <c r="C331" s="220"/>
      <c r="D331" s="220"/>
      <c r="E331" s="220"/>
      <c r="F331" s="220"/>
    </row>
    <row r="332" spans="1:6" ht="12.75">
      <c r="A332" s="220" t="s">
        <v>604</v>
      </c>
      <c r="B332" s="220" t="s">
        <v>605</v>
      </c>
      <c r="C332" s="220"/>
      <c r="D332" s="220"/>
      <c r="E332" s="220"/>
      <c r="F332" s="220"/>
    </row>
    <row r="333" spans="1:6" ht="12.75">
      <c r="A333" s="220" t="s">
        <v>606</v>
      </c>
      <c r="B333" s="220" t="s">
        <v>607</v>
      </c>
      <c r="C333" s="220"/>
      <c r="D333" s="220"/>
      <c r="E333" s="220"/>
      <c r="F333" s="220"/>
    </row>
    <row r="334" spans="1:6" ht="12.75">
      <c r="A334" s="220" t="s">
        <v>608</v>
      </c>
      <c r="B334" s="220" t="s">
        <v>609</v>
      </c>
      <c r="C334" s="220"/>
      <c r="D334" s="220"/>
      <c r="E334" s="220"/>
      <c r="F334" s="220"/>
    </row>
    <row r="335" spans="1:6" ht="12.75">
      <c r="A335" s="220" t="s">
        <v>610</v>
      </c>
      <c r="B335" s="220" t="s">
        <v>611</v>
      </c>
      <c r="C335" s="220"/>
      <c r="D335" s="220"/>
      <c r="E335" s="220"/>
      <c r="F335" s="220"/>
    </row>
    <row r="336" spans="1:6" ht="12.75">
      <c r="A336" s="220" t="s">
        <v>612</v>
      </c>
      <c r="B336" s="220" t="s">
        <v>613</v>
      </c>
      <c r="C336" s="220"/>
      <c r="D336" s="220"/>
      <c r="E336" s="220"/>
      <c r="F336" s="220"/>
    </row>
    <row r="337" spans="1:6" ht="12.75">
      <c r="A337" s="220" t="s">
        <v>614</v>
      </c>
      <c r="B337" s="220" t="s">
        <v>615</v>
      </c>
      <c r="C337" s="220"/>
      <c r="D337" s="220"/>
      <c r="E337" s="220"/>
      <c r="F337" s="220"/>
    </row>
    <row r="338" spans="1:6" ht="12.75">
      <c r="A338" s="220" t="s">
        <v>616</v>
      </c>
      <c r="B338" s="220" t="s">
        <v>617</v>
      </c>
      <c r="C338" s="220"/>
      <c r="D338" s="220"/>
      <c r="E338" s="220"/>
      <c r="F338" s="220"/>
    </row>
    <row r="339" spans="1:6" ht="12.75">
      <c r="A339" s="220" t="s">
        <v>618</v>
      </c>
      <c r="B339" s="220" t="s">
        <v>619</v>
      </c>
      <c r="C339" s="220"/>
      <c r="D339" s="220"/>
      <c r="E339" s="220"/>
      <c r="F339" s="220"/>
    </row>
    <row r="340" spans="1:6" ht="12.75">
      <c r="A340" s="220" t="s">
        <v>620</v>
      </c>
      <c r="B340" s="220" t="s">
        <v>621</v>
      </c>
      <c r="C340" s="220"/>
      <c r="D340" s="220"/>
      <c r="E340" s="220"/>
      <c r="F340" s="220"/>
    </row>
    <row r="341" spans="1:6" ht="12.75">
      <c r="A341" s="220" t="s">
        <v>622</v>
      </c>
      <c r="B341" s="220" t="s">
        <v>623</v>
      </c>
      <c r="C341" s="220"/>
      <c r="D341" s="220"/>
      <c r="E341" s="220"/>
      <c r="F341" s="220"/>
    </row>
    <row r="342" spans="1:6" ht="12.75">
      <c r="A342" s="220" t="s">
        <v>624</v>
      </c>
      <c r="B342" s="220" t="s">
        <v>625</v>
      </c>
      <c r="C342" s="220"/>
      <c r="D342" s="220"/>
      <c r="E342" s="220"/>
      <c r="F342" s="220"/>
    </row>
    <row r="343" spans="1:6" ht="12.75">
      <c r="A343" s="220" t="s">
        <v>626</v>
      </c>
      <c r="B343" s="220" t="s">
        <v>627</v>
      </c>
      <c r="C343" s="220"/>
      <c r="D343" s="220"/>
      <c r="E343" s="220"/>
      <c r="F343" s="220"/>
    </row>
    <row r="344" spans="1:6" ht="12.75">
      <c r="A344" s="220" t="s">
        <v>628</v>
      </c>
      <c r="B344" s="220" t="s">
        <v>629</v>
      </c>
      <c r="C344" s="220"/>
      <c r="D344" s="220"/>
      <c r="E344" s="220"/>
      <c r="F344" s="220"/>
    </row>
    <row r="345" spans="1:6" ht="12.75">
      <c r="A345" s="220" t="s">
        <v>630</v>
      </c>
      <c r="B345" s="220" t="s">
        <v>631</v>
      </c>
      <c r="C345" s="220"/>
      <c r="D345" s="220"/>
      <c r="E345" s="220"/>
      <c r="F345" s="220"/>
    </row>
    <row r="346" spans="1:6" ht="12.75">
      <c r="A346" s="220" t="s">
        <v>632</v>
      </c>
      <c r="B346" s="220" t="s">
        <v>633</v>
      </c>
      <c r="C346" s="220"/>
      <c r="D346" s="220"/>
      <c r="E346" s="220"/>
      <c r="F346" s="220"/>
    </row>
    <row r="347" spans="1:6" ht="12.75">
      <c r="A347" s="220" t="s">
        <v>634</v>
      </c>
      <c r="B347" s="220" t="s">
        <v>635</v>
      </c>
      <c r="C347" s="220"/>
      <c r="D347" s="220"/>
      <c r="E347" s="220"/>
      <c r="F347" s="220"/>
    </row>
    <row r="348" spans="1:6" ht="12.75">
      <c r="A348" s="220" t="s">
        <v>636</v>
      </c>
      <c r="B348" s="220" t="s">
        <v>637</v>
      </c>
      <c r="C348" s="220"/>
      <c r="D348" s="220"/>
      <c r="E348" s="220"/>
      <c r="F348" s="220"/>
    </row>
    <row r="349" spans="1:6" ht="12.75">
      <c r="A349" s="220" t="s">
        <v>638</v>
      </c>
      <c r="B349" s="220" t="s">
        <v>639</v>
      </c>
      <c r="C349" s="220"/>
      <c r="D349" s="220"/>
      <c r="E349" s="220"/>
      <c r="F349" s="220"/>
    </row>
    <row r="350" spans="1:6" ht="12.75">
      <c r="A350" s="220" t="s">
        <v>640</v>
      </c>
      <c r="B350" s="220" t="s">
        <v>641</v>
      </c>
      <c r="C350" s="220"/>
      <c r="D350" s="220"/>
      <c r="E350" s="220"/>
      <c r="F350" s="220"/>
    </row>
    <row r="351" spans="1:6" ht="12.75">
      <c r="A351" s="220" t="s">
        <v>642</v>
      </c>
      <c r="B351" s="220" t="s">
        <v>643</v>
      </c>
      <c r="C351" s="220"/>
      <c r="D351" s="220"/>
      <c r="E351" s="220"/>
      <c r="F351" s="220"/>
    </row>
    <row r="352" spans="1:6" ht="12.75">
      <c r="A352" s="220" t="s">
        <v>644</v>
      </c>
      <c r="B352" s="220" t="s">
        <v>645</v>
      </c>
      <c r="C352" s="220"/>
      <c r="D352" s="220"/>
      <c r="E352" s="220"/>
      <c r="F352" s="220"/>
    </row>
    <row r="353" spans="1:6" ht="12.75">
      <c r="A353" s="220" t="s">
        <v>646</v>
      </c>
      <c r="B353" s="220" t="s">
        <v>647</v>
      </c>
      <c r="C353" s="220"/>
      <c r="D353" s="220"/>
      <c r="E353" s="220"/>
      <c r="F353" s="220"/>
    </row>
    <row r="354" spans="1:6" ht="12.75">
      <c r="A354" s="220" t="s">
        <v>648</v>
      </c>
      <c r="B354" s="220" t="s">
        <v>649</v>
      </c>
      <c r="C354" s="220"/>
      <c r="D354" s="220"/>
      <c r="E354" s="220"/>
      <c r="F354" s="220"/>
    </row>
    <row r="355" spans="1:6" ht="12.75">
      <c r="A355" s="220" t="s">
        <v>650</v>
      </c>
      <c r="B355" s="220" t="s">
        <v>651</v>
      </c>
      <c r="C355" s="220"/>
      <c r="D355" s="220"/>
      <c r="E355" s="220"/>
      <c r="F355" s="220"/>
    </row>
    <row r="356" spans="1:6" ht="12.75">
      <c r="A356" s="220" t="s">
        <v>652</v>
      </c>
      <c r="B356" s="220" t="s">
        <v>653</v>
      </c>
      <c r="C356" s="220"/>
      <c r="D356" s="220"/>
      <c r="E356" s="220"/>
      <c r="F356" s="220"/>
    </row>
    <row r="357" spans="1:6" ht="12.75">
      <c r="A357" s="220" t="s">
        <v>654</v>
      </c>
      <c r="B357" s="220" t="s">
        <v>655</v>
      </c>
      <c r="C357" s="220"/>
      <c r="D357" s="220"/>
      <c r="E357" s="220"/>
      <c r="F357" s="220"/>
    </row>
    <row r="358" spans="1:6" ht="12.75">
      <c r="A358" s="220" t="s">
        <v>656</v>
      </c>
      <c r="B358" s="220" t="s">
        <v>657</v>
      </c>
      <c r="C358" s="220"/>
      <c r="D358" s="220"/>
      <c r="E358" s="220"/>
      <c r="F358" s="220"/>
    </row>
    <row r="359" spans="1:6" ht="12.75">
      <c r="A359" s="220" t="s">
        <v>658</v>
      </c>
      <c r="B359" s="220" t="s">
        <v>659</v>
      </c>
      <c r="C359" s="220"/>
      <c r="D359" s="220"/>
      <c r="E359" s="220"/>
      <c r="F359" s="220"/>
    </row>
    <row r="360" spans="1:6" ht="12.75">
      <c r="A360" s="220" t="s">
        <v>660</v>
      </c>
      <c r="B360" s="220" t="s">
        <v>661</v>
      </c>
      <c r="C360" s="220"/>
      <c r="D360" s="220"/>
      <c r="E360" s="220"/>
      <c r="F360" s="220"/>
    </row>
    <row r="361" spans="1:6" ht="12.75">
      <c r="A361" s="220" t="s">
        <v>662</v>
      </c>
      <c r="B361" s="220" t="s">
        <v>663</v>
      </c>
      <c r="C361" s="220"/>
      <c r="D361" s="220"/>
      <c r="E361" s="220"/>
      <c r="F361" s="220"/>
    </row>
    <row r="362" spans="1:6" ht="12.75">
      <c r="A362" s="220" t="s">
        <v>664</v>
      </c>
      <c r="B362" s="220" t="s">
        <v>665</v>
      </c>
      <c r="C362" s="220"/>
      <c r="D362" s="220"/>
      <c r="E362" s="220"/>
      <c r="F362" s="220"/>
    </row>
    <row r="363" spans="1:6" ht="12.75">
      <c r="A363" s="220" t="s">
        <v>666</v>
      </c>
      <c r="B363" s="220" t="s">
        <v>667</v>
      </c>
      <c r="C363" s="220"/>
      <c r="D363" s="220"/>
      <c r="E363" s="220"/>
      <c r="F363" s="220"/>
    </row>
    <row r="364" spans="1:6" ht="12.75">
      <c r="A364" s="220" t="s">
        <v>668</v>
      </c>
      <c r="B364" s="220" t="s">
        <v>669</v>
      </c>
      <c r="C364" s="220"/>
      <c r="D364" s="220"/>
      <c r="E364" s="220"/>
      <c r="F364" s="220"/>
    </row>
    <row r="365" spans="1:6" ht="12.75">
      <c r="A365" s="220" t="s">
        <v>670</v>
      </c>
      <c r="B365" s="220" t="s">
        <v>671</v>
      </c>
      <c r="C365" s="220"/>
      <c r="D365" s="220"/>
      <c r="E365" s="220"/>
      <c r="F365" s="220"/>
    </row>
    <row r="366" spans="1:6" ht="12.75">
      <c r="A366" s="220" t="s">
        <v>672</v>
      </c>
      <c r="B366" s="220" t="s">
        <v>673</v>
      </c>
      <c r="C366" s="220"/>
      <c r="D366" s="220"/>
      <c r="E366" s="220"/>
      <c r="F366" s="220"/>
    </row>
    <row r="367" spans="1:6" ht="12.75">
      <c r="A367" s="220" t="s">
        <v>674</v>
      </c>
      <c r="B367" s="220" t="s">
        <v>675</v>
      </c>
      <c r="C367" s="220"/>
      <c r="D367" s="220"/>
      <c r="E367" s="220"/>
      <c r="F367" s="220"/>
    </row>
    <row r="368" spans="1:6" ht="12.75">
      <c r="A368" s="220" t="s">
        <v>676</v>
      </c>
      <c r="B368" s="220" t="s">
        <v>677</v>
      </c>
      <c r="C368" s="220"/>
      <c r="D368" s="220"/>
      <c r="E368" s="220"/>
      <c r="F368" s="220"/>
    </row>
    <row r="369" spans="1:6" ht="12.75">
      <c r="A369" s="220" t="s">
        <v>678</v>
      </c>
      <c r="B369" s="220" t="s">
        <v>679</v>
      </c>
      <c r="C369" s="220"/>
      <c r="D369" s="220"/>
      <c r="E369" s="220"/>
      <c r="F369" s="220"/>
    </row>
    <row r="370" spans="1:6" ht="12.75">
      <c r="A370" s="220" t="s">
        <v>680</v>
      </c>
      <c r="B370" s="220" t="s">
        <v>681</v>
      </c>
      <c r="C370" s="220"/>
      <c r="D370" s="220"/>
      <c r="E370" s="220"/>
      <c r="F370" s="220"/>
    </row>
    <row r="371" spans="1:6" ht="12.75">
      <c r="A371" s="220" t="s">
        <v>682</v>
      </c>
      <c r="B371" s="220" t="s">
        <v>683</v>
      </c>
      <c r="C371" s="220"/>
      <c r="D371" s="220"/>
      <c r="E371" s="220"/>
      <c r="F371" s="220"/>
    </row>
    <row r="372" spans="1:6" ht="12.75">
      <c r="A372" s="220" t="s">
        <v>684</v>
      </c>
      <c r="B372" s="220" t="s">
        <v>685</v>
      </c>
      <c r="C372" s="220"/>
      <c r="D372" s="220"/>
      <c r="E372" s="220"/>
      <c r="F372" s="220"/>
    </row>
    <row r="373" spans="1:6" ht="12.75">
      <c r="A373" s="220" t="s">
        <v>686</v>
      </c>
      <c r="B373" s="220" t="s">
        <v>687</v>
      </c>
      <c r="C373" s="220"/>
      <c r="D373" s="220"/>
      <c r="E373" s="220"/>
      <c r="F373" s="220"/>
    </row>
    <row r="374" spans="1:6" ht="12.75">
      <c r="A374" s="220" t="s">
        <v>688</v>
      </c>
      <c r="B374" s="220" t="s">
        <v>689</v>
      </c>
      <c r="C374" s="220"/>
      <c r="D374" s="220"/>
      <c r="E374" s="220"/>
      <c r="F374" s="220"/>
    </row>
    <row r="375" spans="1:6" ht="12.75">
      <c r="A375" s="220" t="s">
        <v>690</v>
      </c>
      <c r="B375" s="220" t="s">
        <v>691</v>
      </c>
      <c r="C375" s="220"/>
      <c r="D375" s="220"/>
      <c r="E375" s="220"/>
      <c r="F375" s="220"/>
    </row>
    <row r="376" spans="1:6" ht="12.75">
      <c r="A376" s="220" t="s">
        <v>692</v>
      </c>
      <c r="B376" s="220" t="s">
        <v>693</v>
      </c>
      <c r="C376" s="220"/>
      <c r="D376" s="220"/>
      <c r="E376" s="220"/>
      <c r="F376" s="220"/>
    </row>
    <row r="377" spans="1:6" ht="12.75">
      <c r="A377" s="220" t="s">
        <v>694</v>
      </c>
      <c r="B377" s="220" t="s">
        <v>695</v>
      </c>
      <c r="C377" s="220"/>
      <c r="D377" s="220"/>
      <c r="E377" s="220"/>
      <c r="F377" s="220"/>
    </row>
    <row r="378" spans="1:6" ht="12.75">
      <c r="A378" s="220" t="s">
        <v>696</v>
      </c>
      <c r="B378" s="220" t="s">
        <v>697</v>
      </c>
      <c r="C378" s="220"/>
      <c r="D378" s="220"/>
      <c r="E378" s="220"/>
      <c r="F378" s="220"/>
    </row>
    <row r="379" spans="1:6" ht="12.75">
      <c r="A379" s="220" t="s">
        <v>698</v>
      </c>
      <c r="B379" s="220" t="s">
        <v>699</v>
      </c>
      <c r="C379" s="220"/>
      <c r="D379" s="220"/>
      <c r="E379" s="220"/>
      <c r="F379" s="220"/>
    </row>
    <row r="380" spans="1:6" ht="12.75">
      <c r="A380" s="220" t="s">
        <v>700</v>
      </c>
      <c r="B380" s="220" t="s">
        <v>701</v>
      </c>
      <c r="C380" s="220"/>
      <c r="D380" s="220"/>
      <c r="E380" s="220"/>
      <c r="F380" s="220"/>
    </row>
    <row r="381" spans="1:6" ht="12.75">
      <c r="A381" s="220" t="s">
        <v>702</v>
      </c>
      <c r="B381" s="220" t="s">
        <v>703</v>
      </c>
      <c r="C381" s="220"/>
      <c r="D381" s="220"/>
      <c r="E381" s="220"/>
      <c r="F381" s="220"/>
    </row>
    <row r="382" spans="1:6" ht="12.75">
      <c r="A382" s="220" t="s">
        <v>704</v>
      </c>
      <c r="B382" s="220" t="s">
        <v>705</v>
      </c>
      <c r="C382" s="220"/>
      <c r="D382" s="220"/>
      <c r="E382" s="220"/>
      <c r="F382" s="220"/>
    </row>
    <row r="383" spans="1:6" ht="12.75">
      <c r="A383" s="220" t="s">
        <v>706</v>
      </c>
      <c r="B383" s="220" t="s">
        <v>707</v>
      </c>
      <c r="C383" s="220"/>
      <c r="D383" s="220"/>
      <c r="E383" s="220"/>
      <c r="F383" s="220"/>
    </row>
    <row r="384" spans="1:6" ht="12.75">
      <c r="A384" s="220" t="s">
        <v>708</v>
      </c>
      <c r="B384" s="220" t="s">
        <v>709</v>
      </c>
      <c r="C384" s="220"/>
      <c r="D384" s="220"/>
      <c r="E384" s="220"/>
      <c r="F384" s="220"/>
    </row>
    <row r="385" spans="1:6" ht="12.75">
      <c r="A385" s="220" t="s">
        <v>710</v>
      </c>
      <c r="B385" s="220" t="s">
        <v>711</v>
      </c>
      <c r="C385" s="220"/>
      <c r="D385" s="220"/>
      <c r="E385" s="220"/>
      <c r="F385" s="220"/>
    </row>
    <row r="386" spans="1:6" ht="12.75">
      <c r="A386" s="220" t="s">
        <v>712</v>
      </c>
      <c r="B386" s="220" t="s">
        <v>713</v>
      </c>
      <c r="C386" s="220"/>
      <c r="D386" s="220"/>
      <c r="E386" s="220"/>
      <c r="F386" s="220"/>
    </row>
    <row r="387" spans="1:6" ht="12.75">
      <c r="A387" s="220" t="s">
        <v>714</v>
      </c>
      <c r="B387" s="220" t="s">
        <v>715</v>
      </c>
      <c r="C387" s="220"/>
      <c r="D387" s="220"/>
      <c r="E387" s="220"/>
      <c r="F387" s="220"/>
    </row>
    <row r="388" spans="1:6" ht="12.75">
      <c r="A388" s="220" t="s">
        <v>716</v>
      </c>
      <c r="B388" s="220" t="s">
        <v>717</v>
      </c>
      <c r="C388" s="220"/>
      <c r="D388" s="220"/>
      <c r="E388" s="220"/>
      <c r="F388" s="220"/>
    </row>
    <row r="389" spans="1:6" ht="12.75">
      <c r="A389" s="220" t="s">
        <v>718</v>
      </c>
      <c r="B389" s="220" t="s">
        <v>719</v>
      </c>
      <c r="C389" s="220"/>
      <c r="D389" s="220"/>
      <c r="E389" s="220"/>
      <c r="F389" s="220"/>
    </row>
    <row r="390" spans="1:6" ht="12.75">
      <c r="A390" s="220" t="s">
        <v>720</v>
      </c>
      <c r="B390" s="220" t="s">
        <v>721</v>
      </c>
      <c r="C390" s="220"/>
      <c r="D390" s="220"/>
      <c r="E390" s="220"/>
      <c r="F390" s="220"/>
    </row>
    <row r="391" spans="1:6" ht="12.75">
      <c r="A391" s="220" t="s">
        <v>722</v>
      </c>
      <c r="B391" s="220" t="s">
        <v>723</v>
      </c>
      <c r="C391" s="220"/>
      <c r="D391" s="220"/>
      <c r="E391" s="220"/>
      <c r="F391" s="220"/>
    </row>
    <row r="392" spans="1:6" ht="12.75">
      <c r="A392" s="220" t="s">
        <v>724</v>
      </c>
      <c r="B392" s="220" t="s">
        <v>725</v>
      </c>
      <c r="C392" s="220"/>
      <c r="D392" s="220"/>
      <c r="E392" s="220"/>
      <c r="F392" s="220"/>
    </row>
    <row r="393" spans="1:6" ht="12.75">
      <c r="A393" s="220" t="s">
        <v>726</v>
      </c>
      <c r="B393" s="220" t="s">
        <v>727</v>
      </c>
      <c r="C393" s="220"/>
      <c r="D393" s="220"/>
      <c r="E393" s="220"/>
      <c r="F393" s="220"/>
    </row>
    <row r="394" spans="1:6" ht="12.75">
      <c r="A394" s="220" t="s">
        <v>728</v>
      </c>
      <c r="B394" s="220" t="s">
        <v>729</v>
      </c>
      <c r="C394" s="220"/>
      <c r="D394" s="220"/>
      <c r="E394" s="220"/>
      <c r="F394" s="220"/>
    </row>
    <row r="395" spans="1:6" ht="12.75">
      <c r="A395" s="220" t="s">
        <v>730</v>
      </c>
      <c r="B395" s="220" t="s">
        <v>731</v>
      </c>
      <c r="C395" s="220"/>
      <c r="D395" s="220"/>
      <c r="E395" s="220"/>
      <c r="F395" s="220"/>
    </row>
    <row r="396" spans="1:6" ht="12.75">
      <c r="A396" s="220" t="s">
        <v>732</v>
      </c>
      <c r="B396" s="220" t="s">
        <v>733</v>
      </c>
      <c r="C396" s="220"/>
      <c r="D396" s="220"/>
      <c r="E396" s="220"/>
      <c r="F396" s="220"/>
    </row>
    <row r="397" spans="1:6" ht="12.75">
      <c r="A397" s="220" t="s">
        <v>734</v>
      </c>
      <c r="B397" s="220" t="s">
        <v>735</v>
      </c>
      <c r="C397" s="220"/>
      <c r="D397" s="220"/>
      <c r="E397" s="220"/>
      <c r="F397" s="220"/>
    </row>
    <row r="398" spans="1:6" ht="12.75">
      <c r="A398" s="220" t="s">
        <v>736</v>
      </c>
      <c r="B398" s="220" t="s">
        <v>737</v>
      </c>
      <c r="C398" s="220"/>
      <c r="D398" s="220"/>
      <c r="E398" s="220"/>
      <c r="F398" s="220"/>
    </row>
    <row r="399" spans="1:6" ht="12.75">
      <c r="A399" s="220" t="s">
        <v>738</v>
      </c>
      <c r="B399" s="220" t="s">
        <v>739</v>
      </c>
      <c r="C399" s="220"/>
      <c r="D399" s="220"/>
      <c r="E399" s="220"/>
      <c r="F399" s="220"/>
    </row>
    <row r="400" spans="1:6" ht="12.75">
      <c r="A400" s="220" t="s">
        <v>740</v>
      </c>
      <c r="B400" s="220" t="s">
        <v>741</v>
      </c>
      <c r="C400" s="220"/>
      <c r="D400" s="220"/>
      <c r="E400" s="220"/>
      <c r="F400" s="220"/>
    </row>
    <row r="401" spans="1:6" ht="12.75">
      <c r="A401" s="220" t="s">
        <v>742</v>
      </c>
      <c r="B401" s="220" t="s">
        <v>743</v>
      </c>
      <c r="C401" s="220"/>
      <c r="D401" s="220"/>
      <c r="E401" s="220"/>
      <c r="F401" s="220"/>
    </row>
    <row r="402" spans="1:6" ht="12.75">
      <c r="A402" s="220" t="s">
        <v>744</v>
      </c>
      <c r="B402" s="220" t="s">
        <v>745</v>
      </c>
      <c r="C402" s="220"/>
      <c r="D402" s="220"/>
      <c r="E402" s="220"/>
      <c r="F402" s="220"/>
    </row>
    <row r="403" spans="1:6" ht="12.75">
      <c r="A403" s="220" t="s">
        <v>746</v>
      </c>
      <c r="B403" s="220" t="s">
        <v>747</v>
      </c>
      <c r="C403" s="220"/>
      <c r="D403" s="220"/>
      <c r="E403" s="220"/>
      <c r="F403" s="220"/>
    </row>
    <row r="404" spans="1:6" ht="12.75">
      <c r="A404" s="220" t="s">
        <v>748</v>
      </c>
      <c r="B404" s="220" t="s">
        <v>749</v>
      </c>
      <c r="C404" s="220"/>
      <c r="D404" s="220"/>
      <c r="E404" s="220"/>
      <c r="F404" s="220"/>
    </row>
    <row r="405" spans="1:6" ht="12.75">
      <c r="A405" s="220" t="s">
        <v>750</v>
      </c>
      <c r="B405" s="220" t="s">
        <v>751</v>
      </c>
      <c r="C405" s="220"/>
      <c r="D405" s="220"/>
      <c r="E405" s="220"/>
      <c r="F405" s="220"/>
    </row>
    <row r="406" spans="1:6" ht="12.75">
      <c r="A406" s="220" t="s">
        <v>752</v>
      </c>
      <c r="B406" s="220" t="s">
        <v>753</v>
      </c>
      <c r="C406" s="220"/>
      <c r="D406" s="220"/>
      <c r="E406" s="220"/>
      <c r="F406" s="220"/>
    </row>
    <row r="407" spans="1:6" ht="12.75">
      <c r="A407" s="220" t="s">
        <v>754</v>
      </c>
      <c r="B407" s="220" t="s">
        <v>755</v>
      </c>
      <c r="C407" s="220"/>
      <c r="D407" s="220"/>
      <c r="E407" s="220"/>
      <c r="F407" s="220"/>
    </row>
    <row r="408" spans="1:6" ht="12.75">
      <c r="A408" s="220" t="s">
        <v>756</v>
      </c>
      <c r="B408" s="220" t="s">
        <v>757</v>
      </c>
      <c r="C408" s="220"/>
      <c r="D408" s="220"/>
      <c r="E408" s="220"/>
      <c r="F408" s="220"/>
    </row>
    <row r="409" spans="1:6" ht="12.75">
      <c r="A409" s="220" t="s">
        <v>758</v>
      </c>
      <c r="B409" s="220" t="s">
        <v>759</v>
      </c>
      <c r="C409" s="220"/>
      <c r="D409" s="220"/>
      <c r="E409" s="220"/>
      <c r="F409" s="220"/>
    </row>
    <row r="410" spans="1:6" ht="12.75">
      <c r="A410" s="220" t="s">
        <v>760</v>
      </c>
      <c r="B410" s="220" t="s">
        <v>761</v>
      </c>
      <c r="C410" s="220"/>
      <c r="D410" s="220"/>
      <c r="E410" s="220"/>
      <c r="F410" s="220"/>
    </row>
    <row r="411" spans="1:6" ht="12.75">
      <c r="A411" s="220" t="s">
        <v>762</v>
      </c>
      <c r="B411" s="220" t="s">
        <v>763</v>
      </c>
      <c r="C411" s="220"/>
      <c r="D411" s="220"/>
      <c r="E411" s="220"/>
      <c r="F411" s="220"/>
    </row>
    <row r="412" spans="1:6" ht="12.75">
      <c r="A412" s="220" t="s">
        <v>764</v>
      </c>
      <c r="B412" s="220" t="s">
        <v>765</v>
      </c>
      <c r="C412" s="220"/>
      <c r="D412" s="220"/>
      <c r="E412" s="220"/>
      <c r="F412" s="220"/>
    </row>
    <row r="413" spans="1:6" ht="12.75">
      <c r="A413" s="220" t="s">
        <v>766</v>
      </c>
      <c r="B413" s="220" t="s">
        <v>767</v>
      </c>
      <c r="C413" s="220"/>
      <c r="D413" s="220"/>
      <c r="E413" s="220"/>
      <c r="F413" s="220"/>
    </row>
    <row r="414" spans="1:6" ht="12.75">
      <c r="A414" s="220" t="s">
        <v>768</v>
      </c>
      <c r="B414" s="220" t="s">
        <v>769</v>
      </c>
      <c r="C414" s="220"/>
      <c r="D414" s="220"/>
      <c r="E414" s="220"/>
      <c r="F414" s="220"/>
    </row>
    <row r="415" spans="1:6" ht="12.75">
      <c r="A415" s="220" t="s">
        <v>770</v>
      </c>
      <c r="B415" s="220" t="s">
        <v>771</v>
      </c>
      <c r="C415" s="220"/>
      <c r="D415" s="220"/>
      <c r="E415" s="220"/>
      <c r="F415" s="220"/>
    </row>
    <row r="416" spans="1:6" ht="12.75">
      <c r="A416" s="220" t="s">
        <v>772</v>
      </c>
      <c r="B416" s="220" t="s">
        <v>773</v>
      </c>
      <c r="C416" s="220"/>
      <c r="D416" s="220"/>
      <c r="E416" s="220"/>
      <c r="F416" s="220"/>
    </row>
    <row r="417" spans="1:6" ht="12.75">
      <c r="A417" s="220" t="s">
        <v>774</v>
      </c>
      <c r="B417" s="220" t="s">
        <v>775</v>
      </c>
      <c r="C417" s="220"/>
      <c r="D417" s="220"/>
      <c r="E417" s="220"/>
      <c r="F417" s="220"/>
    </row>
    <row r="418" spans="1:6" ht="12.75">
      <c r="A418" s="220" t="s">
        <v>776</v>
      </c>
      <c r="B418" s="220" t="s">
        <v>777</v>
      </c>
      <c r="C418" s="220"/>
      <c r="D418" s="220"/>
      <c r="E418" s="220"/>
      <c r="F418" s="220"/>
    </row>
    <row r="419" spans="1:6" ht="12.75">
      <c r="A419" s="220" t="s">
        <v>778</v>
      </c>
      <c r="B419" s="220" t="s">
        <v>779</v>
      </c>
      <c r="C419" s="220"/>
      <c r="D419" s="220"/>
      <c r="E419" s="220"/>
      <c r="F419" s="220"/>
    </row>
    <row r="420" spans="1:6" ht="12.75">
      <c r="A420" s="220" t="s">
        <v>780</v>
      </c>
      <c r="B420" s="220" t="s">
        <v>781</v>
      </c>
      <c r="C420" s="220"/>
      <c r="D420" s="220"/>
      <c r="E420" s="220"/>
      <c r="F420" s="220"/>
    </row>
    <row r="421" spans="1:6" ht="12.75">
      <c r="A421" s="220" t="s">
        <v>782</v>
      </c>
      <c r="B421" s="220" t="s">
        <v>783</v>
      </c>
      <c r="C421" s="220"/>
      <c r="D421" s="220"/>
      <c r="E421" s="220"/>
      <c r="F421" s="220"/>
    </row>
    <row r="422" spans="1:6" ht="12.75">
      <c r="A422" s="220" t="s">
        <v>784</v>
      </c>
      <c r="B422" s="220" t="s">
        <v>785</v>
      </c>
      <c r="C422" s="220"/>
      <c r="D422" s="220"/>
      <c r="E422" s="220"/>
      <c r="F422" s="220"/>
    </row>
    <row r="423" spans="1:6" ht="12.75">
      <c r="A423" s="220" t="s">
        <v>786</v>
      </c>
      <c r="B423" s="220" t="s">
        <v>787</v>
      </c>
      <c r="C423" s="220"/>
      <c r="D423" s="220"/>
      <c r="E423" s="220"/>
      <c r="F423" s="220"/>
    </row>
    <row r="424" spans="1:6" ht="12.75">
      <c r="A424" s="220" t="s">
        <v>788</v>
      </c>
      <c r="B424" s="220" t="s">
        <v>789</v>
      </c>
      <c r="C424" s="220"/>
      <c r="D424" s="220"/>
      <c r="E424" s="220"/>
      <c r="F424" s="220"/>
    </row>
    <row r="425" spans="1:6" ht="12.75">
      <c r="A425" s="220" t="s">
        <v>790</v>
      </c>
      <c r="B425" s="220" t="s">
        <v>791</v>
      </c>
      <c r="C425" s="220"/>
      <c r="D425" s="220"/>
      <c r="E425" s="220"/>
      <c r="F425" s="220"/>
    </row>
    <row r="426" spans="1:6" ht="12.75">
      <c r="A426" s="220" t="s">
        <v>792</v>
      </c>
      <c r="B426" s="220" t="s">
        <v>793</v>
      </c>
      <c r="C426" s="220"/>
      <c r="D426" s="220"/>
      <c r="E426" s="220"/>
      <c r="F426" s="220"/>
    </row>
    <row r="427" spans="1:6" ht="12.75">
      <c r="A427" s="220" t="s">
        <v>794</v>
      </c>
      <c r="B427" s="220" t="s">
        <v>795</v>
      </c>
      <c r="C427" s="220"/>
      <c r="D427" s="220"/>
      <c r="E427" s="220"/>
      <c r="F427" s="220"/>
    </row>
    <row r="428" spans="1:6" ht="12.75">
      <c r="A428" s="220" t="s">
        <v>796</v>
      </c>
      <c r="B428" s="220" t="s">
        <v>797</v>
      </c>
      <c r="C428" s="220"/>
      <c r="D428" s="220"/>
      <c r="E428" s="220"/>
      <c r="F428" s="220"/>
    </row>
    <row r="429" spans="1:6" ht="12.75">
      <c r="A429" s="220" t="s">
        <v>798</v>
      </c>
      <c r="B429" s="220" t="s">
        <v>799</v>
      </c>
      <c r="C429" s="220"/>
      <c r="D429" s="220"/>
      <c r="E429" s="220"/>
      <c r="F429" s="220"/>
    </row>
    <row r="430" spans="1:6" ht="12.75">
      <c r="A430" s="220" t="s">
        <v>800</v>
      </c>
      <c r="B430" s="220" t="s">
        <v>801</v>
      </c>
      <c r="C430" s="220"/>
      <c r="D430" s="220"/>
      <c r="E430" s="220"/>
      <c r="F430" s="220"/>
    </row>
    <row r="431" spans="1:6" ht="12.75">
      <c r="A431" s="220" t="s">
        <v>802</v>
      </c>
      <c r="B431" s="220" t="s">
        <v>803</v>
      </c>
      <c r="C431" s="220"/>
      <c r="D431" s="220"/>
      <c r="E431" s="220"/>
      <c r="F431" s="220"/>
    </row>
    <row r="432" spans="1:6" ht="12.75">
      <c r="A432" s="220" t="s">
        <v>804</v>
      </c>
      <c r="B432" s="220" t="s">
        <v>805</v>
      </c>
      <c r="C432" s="220"/>
      <c r="D432" s="220"/>
      <c r="E432" s="220"/>
      <c r="F432" s="220"/>
    </row>
    <row r="433" spans="1:6" ht="12.75">
      <c r="A433" s="220" t="s">
        <v>806</v>
      </c>
      <c r="B433" s="220" t="s">
        <v>807</v>
      </c>
      <c r="C433" s="220"/>
      <c r="D433" s="220"/>
      <c r="E433" s="220"/>
      <c r="F433" s="220"/>
    </row>
    <row r="434" spans="1:6" ht="12.75">
      <c r="A434" s="220" t="s">
        <v>808</v>
      </c>
      <c r="B434" s="220" t="s">
        <v>809</v>
      </c>
      <c r="C434" s="220"/>
      <c r="D434" s="220"/>
      <c r="E434" s="220"/>
      <c r="F434" s="220"/>
    </row>
    <row r="435" spans="1:6" ht="12.75">
      <c r="A435" s="220" t="s">
        <v>810</v>
      </c>
      <c r="B435" s="220" t="s">
        <v>811</v>
      </c>
      <c r="C435" s="220"/>
      <c r="D435" s="220"/>
      <c r="E435" s="220"/>
      <c r="F435" s="220"/>
    </row>
    <row r="436" spans="1:6" ht="12.75">
      <c r="A436" s="220" t="s">
        <v>812</v>
      </c>
      <c r="B436" s="220" t="s">
        <v>813</v>
      </c>
      <c r="C436" s="220"/>
      <c r="D436" s="220"/>
      <c r="E436" s="220"/>
      <c r="F436" s="220"/>
    </row>
    <row r="437" spans="1:6" ht="12.75">
      <c r="A437" s="220" t="s">
        <v>814</v>
      </c>
      <c r="B437" s="220" t="s">
        <v>815</v>
      </c>
      <c r="C437" s="220"/>
      <c r="D437" s="220"/>
      <c r="E437" s="220"/>
      <c r="F437" s="220"/>
    </row>
    <row r="438" spans="1:6" ht="12.75">
      <c r="A438" s="220" t="s">
        <v>816</v>
      </c>
      <c r="B438" s="220" t="s">
        <v>817</v>
      </c>
      <c r="C438" s="220"/>
      <c r="D438" s="220"/>
      <c r="E438" s="220"/>
      <c r="F438" s="220"/>
    </row>
    <row r="439" spans="1:6" ht="12.75">
      <c r="A439" s="220" t="s">
        <v>818</v>
      </c>
      <c r="B439" s="220" t="s">
        <v>819</v>
      </c>
      <c r="C439" s="220"/>
      <c r="D439" s="220"/>
      <c r="E439" s="220"/>
      <c r="F439" s="220"/>
    </row>
    <row r="440" spans="1:6" ht="12.75">
      <c r="A440" s="220" t="s">
        <v>820</v>
      </c>
      <c r="B440" s="220" t="s">
        <v>821</v>
      </c>
      <c r="C440" s="220"/>
      <c r="D440" s="220"/>
      <c r="E440" s="220"/>
      <c r="F440" s="220"/>
    </row>
    <row r="441" spans="1:6" ht="12.75">
      <c r="A441" s="220" t="s">
        <v>822</v>
      </c>
      <c r="B441" s="220" t="s">
        <v>823</v>
      </c>
      <c r="C441" s="220"/>
      <c r="D441" s="220"/>
      <c r="E441" s="220"/>
      <c r="F441" s="220"/>
    </row>
    <row r="442" spans="1:6" ht="12.75">
      <c r="A442" s="220" t="s">
        <v>824</v>
      </c>
      <c r="B442" s="220" t="s">
        <v>825</v>
      </c>
      <c r="C442" s="220"/>
      <c r="D442" s="220"/>
      <c r="E442" s="220"/>
      <c r="F442" s="220"/>
    </row>
    <row r="443" spans="1:6" ht="12.75">
      <c r="A443" s="220" t="s">
        <v>826</v>
      </c>
      <c r="B443" s="220" t="s">
        <v>827</v>
      </c>
      <c r="C443" s="220"/>
      <c r="D443" s="220"/>
      <c r="E443" s="220"/>
      <c r="F443" s="220"/>
    </row>
    <row r="444" spans="1:6" ht="12.75">
      <c r="A444" s="220" t="s">
        <v>828</v>
      </c>
      <c r="B444" s="220" t="s">
        <v>829</v>
      </c>
      <c r="C444" s="220"/>
      <c r="D444" s="220"/>
      <c r="E444" s="220"/>
      <c r="F444" s="220"/>
    </row>
    <row r="445" spans="1:6" ht="12.75">
      <c r="A445" s="220" t="s">
        <v>830</v>
      </c>
      <c r="B445" s="220" t="s">
        <v>831</v>
      </c>
      <c r="C445" s="220"/>
      <c r="D445" s="220"/>
      <c r="E445" s="220"/>
      <c r="F445" s="220"/>
    </row>
    <row r="446" spans="1:6" ht="12.75">
      <c r="A446" s="220" t="s">
        <v>832</v>
      </c>
      <c r="B446" s="220" t="s">
        <v>833</v>
      </c>
      <c r="C446" s="220"/>
      <c r="D446" s="220"/>
      <c r="E446" s="220"/>
      <c r="F446" s="220"/>
    </row>
    <row r="447" spans="1:6" ht="12.75">
      <c r="A447" s="220" t="s">
        <v>834</v>
      </c>
      <c r="B447" s="220" t="s">
        <v>835</v>
      </c>
      <c r="C447" s="220"/>
      <c r="D447" s="220"/>
      <c r="E447" s="220"/>
      <c r="F447" s="220"/>
    </row>
    <row r="448" spans="1:6" ht="12.75">
      <c r="A448" s="220" t="s">
        <v>836</v>
      </c>
      <c r="B448" s="220" t="s">
        <v>837</v>
      </c>
      <c r="C448" s="220"/>
      <c r="D448" s="220"/>
      <c r="E448" s="220"/>
      <c r="F448" s="220"/>
    </row>
    <row r="449" spans="1:6" ht="12.75">
      <c r="A449" s="220" t="s">
        <v>838</v>
      </c>
      <c r="B449" s="220" t="s">
        <v>839</v>
      </c>
      <c r="C449" s="220"/>
      <c r="D449" s="220"/>
      <c r="E449" s="220"/>
      <c r="F449" s="220"/>
    </row>
    <row r="450" spans="1:6" ht="12.75">
      <c r="A450" s="220" t="s">
        <v>840</v>
      </c>
      <c r="B450" s="220" t="s">
        <v>841</v>
      </c>
      <c r="C450" s="220"/>
      <c r="D450" s="220"/>
      <c r="E450" s="220"/>
      <c r="F450" s="220"/>
    </row>
    <row r="451" spans="1:6" ht="12.75">
      <c r="A451" s="220" t="s">
        <v>842</v>
      </c>
      <c r="B451" s="220" t="s">
        <v>843</v>
      </c>
      <c r="C451" s="220"/>
      <c r="D451" s="220"/>
      <c r="E451" s="220"/>
      <c r="F451" s="220"/>
    </row>
    <row r="452" spans="1:6" ht="12.75">
      <c r="A452" s="220" t="s">
        <v>844</v>
      </c>
      <c r="B452" s="220" t="s">
        <v>845</v>
      </c>
      <c r="C452" s="220"/>
      <c r="D452" s="220"/>
      <c r="E452" s="220"/>
      <c r="F452" s="220"/>
    </row>
    <row r="453" spans="1:6" ht="12.75">
      <c r="A453" s="220" t="s">
        <v>846</v>
      </c>
      <c r="B453" s="220" t="s">
        <v>847</v>
      </c>
      <c r="C453" s="220"/>
      <c r="D453" s="220"/>
      <c r="E453" s="220"/>
      <c r="F453" s="220"/>
    </row>
    <row r="454" spans="1:6" ht="12.75">
      <c r="A454" s="220" t="s">
        <v>848</v>
      </c>
      <c r="B454" s="220" t="s">
        <v>849</v>
      </c>
      <c r="C454" s="220"/>
      <c r="D454" s="220"/>
      <c r="E454" s="220"/>
      <c r="F454" s="220"/>
    </row>
    <row r="455" spans="1:6" ht="12.75">
      <c r="A455" s="220" t="s">
        <v>850</v>
      </c>
      <c r="B455" s="220" t="s">
        <v>851</v>
      </c>
      <c r="C455" s="220"/>
      <c r="D455" s="220"/>
      <c r="E455" s="220"/>
      <c r="F455" s="220"/>
    </row>
    <row r="456" spans="1:6" ht="12.75">
      <c r="A456" s="220" t="s">
        <v>852</v>
      </c>
      <c r="B456" s="220" t="s">
        <v>853</v>
      </c>
      <c r="C456" s="220"/>
      <c r="D456" s="220"/>
      <c r="E456" s="220"/>
      <c r="F456" s="220"/>
    </row>
    <row r="457" spans="1:6" ht="12.75">
      <c r="A457" s="220" t="s">
        <v>854</v>
      </c>
      <c r="B457" s="220" t="s">
        <v>855</v>
      </c>
      <c r="C457" s="220"/>
      <c r="D457" s="220"/>
      <c r="E457" s="220"/>
      <c r="F457" s="220"/>
    </row>
    <row r="458" spans="1:6" ht="12.75">
      <c r="A458" s="220" t="s">
        <v>856</v>
      </c>
      <c r="B458" s="220" t="s">
        <v>857</v>
      </c>
      <c r="C458" s="220"/>
      <c r="D458" s="220"/>
      <c r="E458" s="220"/>
      <c r="F458" s="220"/>
    </row>
    <row r="459" spans="1:6" ht="12.75">
      <c r="A459" s="220" t="s">
        <v>858</v>
      </c>
      <c r="B459" s="220" t="s">
        <v>859</v>
      </c>
      <c r="C459" s="220"/>
      <c r="D459" s="220"/>
      <c r="E459" s="220"/>
      <c r="F459" s="220"/>
    </row>
    <row r="460" spans="1:6" ht="12.75">
      <c r="A460" s="220" t="s">
        <v>860</v>
      </c>
      <c r="B460" s="220" t="s">
        <v>861</v>
      </c>
      <c r="C460" s="220"/>
      <c r="D460" s="220"/>
      <c r="E460" s="220"/>
      <c r="F460" s="220"/>
    </row>
    <row r="461" spans="1:6" ht="12.75">
      <c r="A461" s="220" t="s">
        <v>862</v>
      </c>
      <c r="B461" s="220" t="s">
        <v>863</v>
      </c>
      <c r="C461" s="220"/>
      <c r="D461" s="220"/>
      <c r="E461" s="220"/>
      <c r="F461" s="220"/>
    </row>
    <row r="462" spans="1:6" ht="12.75">
      <c r="A462" s="220" t="s">
        <v>864</v>
      </c>
      <c r="B462" s="220" t="s">
        <v>865</v>
      </c>
      <c r="C462" s="220"/>
      <c r="D462" s="220"/>
      <c r="E462" s="220"/>
      <c r="F462" s="220"/>
    </row>
    <row r="463" spans="1:6" ht="12.75">
      <c r="A463" s="220" t="s">
        <v>866</v>
      </c>
      <c r="B463" s="220" t="s">
        <v>867</v>
      </c>
      <c r="C463" s="220"/>
      <c r="D463" s="220"/>
      <c r="E463" s="220"/>
      <c r="F463" s="220"/>
    </row>
    <row r="464" spans="1:6" ht="12.75">
      <c r="A464" s="220" t="s">
        <v>868</v>
      </c>
      <c r="B464" s="220" t="s">
        <v>869</v>
      </c>
      <c r="C464" s="220"/>
      <c r="D464" s="220"/>
      <c r="E464" s="220"/>
      <c r="F464" s="220"/>
    </row>
    <row r="465" spans="1:6" ht="12.75">
      <c r="A465" s="220" t="s">
        <v>870</v>
      </c>
      <c r="B465" s="220" t="s">
        <v>871</v>
      </c>
      <c r="C465" s="220"/>
      <c r="D465" s="220"/>
      <c r="E465" s="220"/>
      <c r="F465" s="220"/>
    </row>
    <row r="466" spans="1:6" ht="12.75">
      <c r="A466" s="220" t="s">
        <v>872</v>
      </c>
      <c r="B466" s="220" t="s">
        <v>873</v>
      </c>
      <c r="C466" s="220"/>
      <c r="D466" s="220"/>
      <c r="E466" s="220"/>
      <c r="F466" s="220"/>
    </row>
    <row r="467" spans="1:6" ht="12.75">
      <c r="A467" s="220" t="s">
        <v>874</v>
      </c>
      <c r="B467" s="220" t="s">
        <v>875</v>
      </c>
      <c r="C467" s="220"/>
      <c r="D467" s="220"/>
      <c r="E467" s="220"/>
      <c r="F467" s="220"/>
    </row>
    <row r="468" spans="1:6" ht="12.75">
      <c r="A468" s="220" t="s">
        <v>876</v>
      </c>
      <c r="B468" s="220" t="s">
        <v>877</v>
      </c>
      <c r="C468" s="220"/>
      <c r="D468" s="220"/>
      <c r="E468" s="220"/>
      <c r="F468" s="220"/>
    </row>
    <row r="469" spans="1:6" ht="12.75">
      <c r="A469" s="220" t="s">
        <v>878</v>
      </c>
      <c r="B469" s="220" t="s">
        <v>879</v>
      </c>
      <c r="C469" s="220"/>
      <c r="D469" s="220"/>
      <c r="E469" s="220"/>
      <c r="F469" s="220"/>
    </row>
    <row r="470" spans="1:6" ht="12.75">
      <c r="A470" s="220" t="s">
        <v>880</v>
      </c>
      <c r="B470" s="220" t="s">
        <v>881</v>
      </c>
      <c r="C470" s="220"/>
      <c r="D470" s="220"/>
      <c r="E470" s="220"/>
      <c r="F470" s="220"/>
    </row>
    <row r="471" spans="1:6" ht="12.75">
      <c r="A471" s="220" t="s">
        <v>882</v>
      </c>
      <c r="B471" s="220" t="s">
        <v>883</v>
      </c>
      <c r="C471" s="220"/>
      <c r="D471" s="220"/>
      <c r="E471" s="220"/>
      <c r="F471" s="220"/>
    </row>
    <row r="472" spans="1:6" ht="12.75">
      <c r="A472" s="220" t="s">
        <v>884</v>
      </c>
      <c r="B472" s="220" t="s">
        <v>885</v>
      </c>
      <c r="C472" s="220"/>
      <c r="D472" s="220"/>
      <c r="E472" s="220"/>
      <c r="F472" s="220"/>
    </row>
    <row r="473" spans="1:6" ht="12.75">
      <c r="A473" s="220" t="s">
        <v>886</v>
      </c>
      <c r="B473" s="220" t="s">
        <v>887</v>
      </c>
      <c r="C473" s="220"/>
      <c r="D473" s="220"/>
      <c r="E473" s="220"/>
      <c r="F473" s="220"/>
    </row>
    <row r="474" spans="1:6" ht="12.75">
      <c r="A474" s="220" t="s">
        <v>888</v>
      </c>
      <c r="B474" s="220" t="s">
        <v>889</v>
      </c>
      <c r="C474" s="220"/>
      <c r="D474" s="220"/>
      <c r="E474" s="220"/>
      <c r="F474" s="220"/>
    </row>
    <row r="475" spans="1:6" ht="12.75">
      <c r="A475" s="220" t="s">
        <v>890</v>
      </c>
      <c r="B475" s="220" t="s">
        <v>891</v>
      </c>
      <c r="C475" s="220"/>
      <c r="D475" s="220"/>
      <c r="E475" s="220"/>
      <c r="F475" s="220"/>
    </row>
    <row r="476" spans="1:6" ht="12.75">
      <c r="A476" s="220" t="s">
        <v>892</v>
      </c>
      <c r="B476" s="220" t="s">
        <v>893</v>
      </c>
      <c r="C476" s="220"/>
      <c r="D476" s="220"/>
      <c r="E476" s="220"/>
      <c r="F476" s="220"/>
    </row>
    <row r="477" spans="1:6" ht="12.75">
      <c r="A477" s="220" t="s">
        <v>894</v>
      </c>
      <c r="B477" s="220" t="s">
        <v>895</v>
      </c>
      <c r="C477" s="220"/>
      <c r="D477" s="220"/>
      <c r="E477" s="220"/>
      <c r="F477" s="220"/>
    </row>
    <row r="478" spans="1:6" ht="12.75">
      <c r="A478" s="220" t="s">
        <v>896</v>
      </c>
      <c r="B478" s="220" t="s">
        <v>897</v>
      </c>
      <c r="C478" s="220"/>
      <c r="D478" s="220"/>
      <c r="E478" s="220"/>
      <c r="F478" s="220"/>
    </row>
    <row r="479" spans="1:6" ht="12.75">
      <c r="A479" s="220" t="s">
        <v>898</v>
      </c>
      <c r="B479" s="220" t="s">
        <v>899</v>
      </c>
      <c r="C479" s="220"/>
      <c r="D479" s="220"/>
      <c r="E479" s="220"/>
      <c r="F479" s="220"/>
    </row>
    <row r="480" spans="1:6" ht="12.75">
      <c r="A480" s="220" t="s">
        <v>900</v>
      </c>
      <c r="B480" s="220" t="s">
        <v>901</v>
      </c>
      <c r="C480" s="220"/>
      <c r="D480" s="220"/>
      <c r="E480" s="220"/>
      <c r="F480" s="220"/>
    </row>
    <row r="481" spans="1:6" ht="12.75">
      <c r="A481" s="220" t="s">
        <v>902</v>
      </c>
      <c r="B481" s="220" t="s">
        <v>903</v>
      </c>
      <c r="C481" s="220"/>
      <c r="D481" s="220"/>
      <c r="E481" s="220"/>
      <c r="F481" s="220"/>
    </row>
    <row r="482" spans="1:6" ht="12.75">
      <c r="A482" s="220" t="s">
        <v>904</v>
      </c>
      <c r="B482" s="220" t="s">
        <v>905</v>
      </c>
      <c r="C482" s="220"/>
      <c r="D482" s="220"/>
      <c r="E482" s="220"/>
      <c r="F482" s="220"/>
    </row>
    <row r="483" spans="1:6" ht="12.75">
      <c r="A483" s="220" t="s">
        <v>906</v>
      </c>
      <c r="B483" s="220" t="s">
        <v>907</v>
      </c>
      <c r="C483" s="220"/>
      <c r="D483" s="220"/>
      <c r="E483" s="220"/>
      <c r="F483" s="220"/>
    </row>
    <row r="484" spans="1:6" ht="12.75">
      <c r="A484" s="220" t="s">
        <v>908</v>
      </c>
      <c r="B484" s="220" t="s">
        <v>909</v>
      </c>
      <c r="C484" s="220"/>
      <c r="D484" s="220"/>
      <c r="E484" s="220"/>
      <c r="F484" s="220"/>
    </row>
    <row r="485" spans="1:6" ht="12.75">
      <c r="A485" s="220" t="s">
        <v>910</v>
      </c>
      <c r="B485" s="220" t="s">
        <v>911</v>
      </c>
      <c r="C485" s="220"/>
      <c r="D485" s="220"/>
      <c r="E485" s="220"/>
      <c r="F485" s="220"/>
    </row>
    <row r="486" spans="1:6" ht="12.75">
      <c r="A486" s="220" t="s">
        <v>912</v>
      </c>
      <c r="B486" s="220" t="s">
        <v>913</v>
      </c>
      <c r="C486" s="220"/>
      <c r="D486" s="220"/>
      <c r="E486" s="220"/>
      <c r="F486" s="220"/>
    </row>
    <row r="487" spans="1:6" ht="12.75">
      <c r="A487" s="220" t="s">
        <v>914</v>
      </c>
      <c r="B487" s="220" t="s">
        <v>915</v>
      </c>
      <c r="C487" s="220"/>
      <c r="D487" s="220"/>
      <c r="E487" s="220"/>
      <c r="F487" s="220"/>
    </row>
    <row r="488" spans="1:6" ht="12.75">
      <c r="A488" s="220" t="s">
        <v>916</v>
      </c>
      <c r="B488" s="220" t="s">
        <v>917</v>
      </c>
      <c r="C488" s="220"/>
      <c r="D488" s="220"/>
      <c r="E488" s="220"/>
      <c r="F488" s="220"/>
    </row>
    <row r="489" spans="1:6" ht="12.75">
      <c r="A489" s="220" t="s">
        <v>918</v>
      </c>
      <c r="B489" s="220" t="s">
        <v>919</v>
      </c>
      <c r="C489" s="220"/>
      <c r="D489" s="220"/>
      <c r="E489" s="220"/>
      <c r="F489" s="220"/>
    </row>
    <row r="490" spans="1:6" ht="12.75">
      <c r="A490" s="220" t="s">
        <v>920</v>
      </c>
      <c r="B490" s="220" t="s">
        <v>921</v>
      </c>
      <c r="C490" s="220"/>
      <c r="D490" s="220"/>
      <c r="E490" s="220"/>
      <c r="F490" s="220"/>
    </row>
    <row r="491" spans="1:6" ht="12.75">
      <c r="A491" s="220" t="s">
        <v>922</v>
      </c>
      <c r="B491" s="220" t="s">
        <v>923</v>
      </c>
      <c r="C491" s="220"/>
      <c r="D491" s="220"/>
      <c r="E491" s="220"/>
      <c r="F491" s="220"/>
    </row>
    <row r="492" spans="1:6" ht="12.75">
      <c r="A492" s="220" t="s">
        <v>924</v>
      </c>
      <c r="B492" s="220" t="s">
        <v>925</v>
      </c>
      <c r="C492" s="220"/>
      <c r="D492" s="220"/>
      <c r="E492" s="220"/>
      <c r="F492" s="220"/>
    </row>
    <row r="493" spans="1:6" ht="12.75">
      <c r="A493" s="220" t="s">
        <v>926</v>
      </c>
      <c r="B493" s="220" t="s">
        <v>927</v>
      </c>
      <c r="C493" s="220"/>
      <c r="D493" s="220"/>
      <c r="E493" s="220"/>
      <c r="F493" s="220"/>
    </row>
    <row r="494" spans="1:6" ht="12.75">
      <c r="A494" s="220" t="s">
        <v>928</v>
      </c>
      <c r="B494" s="220" t="s">
        <v>929</v>
      </c>
      <c r="C494" s="220"/>
      <c r="D494" s="220"/>
      <c r="E494" s="220"/>
      <c r="F494" s="220"/>
    </row>
    <row r="495" spans="1:6" ht="12.75">
      <c r="A495" s="220" t="s">
        <v>930</v>
      </c>
      <c r="B495" s="220" t="s">
        <v>931</v>
      </c>
      <c r="C495" s="220"/>
      <c r="D495" s="220"/>
      <c r="E495" s="220"/>
      <c r="F495" s="220"/>
    </row>
    <row r="496" spans="1:6" ht="12.75">
      <c r="A496" s="220" t="s">
        <v>932</v>
      </c>
      <c r="B496" s="220" t="s">
        <v>933</v>
      </c>
      <c r="C496" s="220"/>
      <c r="D496" s="220"/>
      <c r="E496" s="220"/>
      <c r="F496" s="220"/>
    </row>
    <row r="497" spans="1:6" ht="12.75">
      <c r="A497" s="220" t="s">
        <v>934</v>
      </c>
      <c r="B497" s="220" t="s">
        <v>935</v>
      </c>
      <c r="C497" s="220"/>
      <c r="D497" s="220"/>
      <c r="E497" s="220"/>
      <c r="F497" s="220"/>
    </row>
    <row r="498" spans="1:6" ht="12.75">
      <c r="A498" s="220" t="s">
        <v>936</v>
      </c>
      <c r="B498" s="220" t="s">
        <v>937</v>
      </c>
      <c r="C498" s="220"/>
      <c r="D498" s="220"/>
      <c r="E498" s="220"/>
      <c r="F498" s="220"/>
    </row>
    <row r="499" spans="1:6" ht="12.75">
      <c r="A499" s="220" t="s">
        <v>938</v>
      </c>
      <c r="B499" s="220" t="s">
        <v>939</v>
      </c>
      <c r="C499" s="220"/>
      <c r="D499" s="220"/>
      <c r="E499" s="220"/>
      <c r="F499" s="220"/>
    </row>
    <row r="500" spans="1:6" ht="12.75">
      <c r="A500" s="220" t="s">
        <v>940</v>
      </c>
      <c r="B500" s="220" t="s">
        <v>941</v>
      </c>
      <c r="C500" s="220"/>
      <c r="D500" s="220"/>
      <c r="E500" s="220"/>
      <c r="F500" s="220"/>
    </row>
    <row r="501" spans="1:6" ht="12.75">
      <c r="A501" s="220" t="s">
        <v>942</v>
      </c>
      <c r="B501" s="220" t="s">
        <v>943</v>
      </c>
      <c r="C501" s="220"/>
      <c r="D501" s="220"/>
      <c r="E501" s="220"/>
      <c r="F501" s="220"/>
    </row>
    <row r="502" spans="1:6" ht="12.75">
      <c r="A502" s="220" t="s">
        <v>944</v>
      </c>
      <c r="B502" s="220" t="s">
        <v>946</v>
      </c>
      <c r="C502" s="220"/>
      <c r="D502" s="220"/>
      <c r="E502" s="220"/>
      <c r="F502" s="220"/>
    </row>
    <row r="503" spans="1:6" ht="12.75">
      <c r="A503" s="220" t="s">
        <v>947</v>
      </c>
      <c r="B503" s="220" t="s">
        <v>948</v>
      </c>
      <c r="C503" s="220"/>
      <c r="D503" s="220"/>
      <c r="E503" s="220"/>
      <c r="F503" s="220"/>
    </row>
    <row r="504" spans="1:6" ht="12.75">
      <c r="A504" s="220" t="s">
        <v>949</v>
      </c>
      <c r="B504" s="220" t="s">
        <v>950</v>
      </c>
      <c r="C504" s="220"/>
      <c r="D504" s="220"/>
      <c r="E504" s="220"/>
      <c r="F504" s="220"/>
    </row>
    <row r="505" spans="1:6" ht="12.75">
      <c r="A505" s="220" t="s">
        <v>951</v>
      </c>
      <c r="B505" s="220" t="s">
        <v>952</v>
      </c>
      <c r="C505" s="220"/>
      <c r="D505" s="220"/>
      <c r="E505" s="220"/>
      <c r="F505" s="220"/>
    </row>
    <row r="506" spans="1:6" ht="12.75">
      <c r="A506" s="220" t="s">
        <v>953</v>
      </c>
      <c r="B506" s="220" t="s">
        <v>954</v>
      </c>
      <c r="C506" s="220"/>
      <c r="D506" s="220"/>
      <c r="E506" s="220"/>
      <c r="F506" s="220"/>
    </row>
    <row r="507" spans="1:6" ht="12.75">
      <c r="A507" s="220" t="s">
        <v>955</v>
      </c>
      <c r="B507" s="220" t="s">
        <v>956</v>
      </c>
      <c r="C507" s="220"/>
      <c r="D507" s="220"/>
      <c r="E507" s="220"/>
      <c r="F507" s="220"/>
    </row>
    <row r="508" spans="1:6" ht="12.75">
      <c r="A508" s="220" t="s">
        <v>957</v>
      </c>
      <c r="B508" s="220" t="s">
        <v>958</v>
      </c>
      <c r="C508" s="220"/>
      <c r="D508" s="220"/>
      <c r="E508" s="220"/>
      <c r="F508" s="220"/>
    </row>
    <row r="509" spans="1:6" ht="12.75">
      <c r="A509" s="220" t="s">
        <v>959</v>
      </c>
      <c r="B509" s="220" t="s">
        <v>960</v>
      </c>
      <c r="C509" s="220"/>
      <c r="D509" s="220"/>
      <c r="E509" s="220"/>
      <c r="F509" s="220"/>
    </row>
    <row r="510" spans="1:6" ht="12.75">
      <c r="A510" s="220" t="s">
        <v>961</v>
      </c>
      <c r="B510" s="220" t="s">
        <v>962</v>
      </c>
      <c r="C510" s="220"/>
      <c r="D510" s="220"/>
      <c r="E510" s="220"/>
      <c r="F510" s="220"/>
    </row>
    <row r="511" spans="1:6" ht="12.75">
      <c r="A511" s="220" t="s">
        <v>963</v>
      </c>
      <c r="B511" s="220" t="s">
        <v>964</v>
      </c>
      <c r="C511" s="220"/>
      <c r="D511" s="220"/>
      <c r="E511" s="220"/>
      <c r="F511" s="220"/>
    </row>
    <row r="512" spans="1:6" ht="12.75">
      <c r="A512" s="220" t="s">
        <v>965</v>
      </c>
      <c r="B512" s="220" t="s">
        <v>966</v>
      </c>
      <c r="C512" s="220"/>
      <c r="D512" s="220"/>
      <c r="E512" s="220"/>
      <c r="F512" s="220"/>
    </row>
    <row r="513" spans="1:6" ht="12.75">
      <c r="A513" s="220" t="s">
        <v>967</v>
      </c>
      <c r="B513" s="220" t="s">
        <v>968</v>
      </c>
      <c r="C513" s="220"/>
      <c r="D513" s="220"/>
      <c r="E513" s="220"/>
      <c r="F513" s="220"/>
    </row>
    <row r="514" spans="1:6" ht="12.75">
      <c r="A514" s="220" t="s">
        <v>969</v>
      </c>
      <c r="B514" s="220" t="s">
        <v>970</v>
      </c>
      <c r="C514" s="220"/>
      <c r="D514" s="220"/>
      <c r="E514" s="220"/>
      <c r="F514" s="220"/>
    </row>
    <row r="515" spans="1:6" ht="12.75">
      <c r="A515" s="220" t="s">
        <v>971</v>
      </c>
      <c r="B515" s="220" t="s">
        <v>972</v>
      </c>
      <c r="C515" s="220"/>
      <c r="D515" s="220"/>
      <c r="E515" s="220"/>
      <c r="F515" s="220"/>
    </row>
    <row r="516" spans="1:6" ht="12.75">
      <c r="A516" s="220" t="s">
        <v>973</v>
      </c>
      <c r="B516" s="220" t="s">
        <v>974</v>
      </c>
      <c r="C516" s="220"/>
      <c r="D516" s="220"/>
      <c r="E516" s="220"/>
      <c r="F516" s="220"/>
    </row>
    <row r="517" spans="1:6" ht="12.75">
      <c r="A517" s="220" t="s">
        <v>975</v>
      </c>
      <c r="B517" s="220" t="s">
        <v>976</v>
      </c>
      <c r="C517" s="220"/>
      <c r="D517" s="220"/>
      <c r="E517" s="220"/>
      <c r="F517" s="220"/>
    </row>
    <row r="518" spans="1:6" ht="12.75">
      <c r="A518" s="220" t="s">
        <v>977</v>
      </c>
      <c r="B518" s="220" t="s">
        <v>978</v>
      </c>
      <c r="C518" s="220"/>
      <c r="D518" s="220"/>
      <c r="E518" s="220"/>
      <c r="F518" s="220"/>
    </row>
    <row r="519" spans="1:6" ht="12.75">
      <c r="A519" s="220" t="s">
        <v>979</v>
      </c>
      <c r="B519" s="220" t="s">
        <v>980</v>
      </c>
      <c r="C519" s="220"/>
      <c r="D519" s="220"/>
      <c r="E519" s="220"/>
      <c r="F519" s="220"/>
    </row>
    <row r="520" spans="1:6" ht="12.75">
      <c r="A520" s="220" t="s">
        <v>981</v>
      </c>
      <c r="B520" s="220" t="s">
        <v>982</v>
      </c>
      <c r="C520" s="220"/>
      <c r="D520" s="220"/>
      <c r="E520" s="220"/>
      <c r="F520" s="220"/>
    </row>
    <row r="521" spans="1:6" ht="12.75">
      <c r="A521" s="220" t="s">
        <v>983</v>
      </c>
      <c r="B521" s="220" t="s">
        <v>984</v>
      </c>
      <c r="C521" s="220"/>
      <c r="D521" s="220"/>
      <c r="E521" s="220"/>
      <c r="F521" s="220"/>
    </row>
    <row r="522" spans="1:6" ht="12.75">
      <c r="A522" s="220" t="s">
        <v>985</v>
      </c>
      <c r="B522" s="220" t="s">
        <v>986</v>
      </c>
      <c r="C522" s="220"/>
      <c r="D522" s="220"/>
      <c r="E522" s="220"/>
      <c r="F522" s="220"/>
    </row>
    <row r="523" spans="1:6" ht="12.75">
      <c r="A523" s="220" t="s">
        <v>987</v>
      </c>
      <c r="B523" s="220" t="s">
        <v>988</v>
      </c>
      <c r="C523" s="220"/>
      <c r="D523" s="220"/>
      <c r="E523" s="220"/>
      <c r="F523" s="220"/>
    </row>
    <row r="524" spans="1:6" ht="12.75">
      <c r="A524" s="220" t="s">
        <v>989</v>
      </c>
      <c r="B524" s="220" t="s">
        <v>990</v>
      </c>
      <c r="C524" s="220"/>
      <c r="D524" s="220"/>
      <c r="E524" s="220"/>
      <c r="F524" s="220"/>
    </row>
    <row r="525" spans="1:6" ht="12.75">
      <c r="A525" s="220" t="s">
        <v>991</v>
      </c>
      <c r="B525" s="220" t="s">
        <v>992</v>
      </c>
      <c r="C525" s="220"/>
      <c r="D525" s="220"/>
      <c r="E525" s="220"/>
      <c r="F525" s="220"/>
    </row>
    <row r="526" spans="1:6" ht="12.75">
      <c r="A526" s="220" t="s">
        <v>993</v>
      </c>
      <c r="B526" s="220" t="s">
        <v>994</v>
      </c>
      <c r="C526" s="220"/>
      <c r="D526" s="220"/>
      <c r="E526" s="220"/>
      <c r="F526" s="220"/>
    </row>
    <row r="527" spans="1:6" ht="12.75">
      <c r="A527" s="220" t="s">
        <v>995</v>
      </c>
      <c r="B527" s="220" t="s">
        <v>996</v>
      </c>
      <c r="C527" s="220"/>
      <c r="D527" s="220"/>
      <c r="E527" s="220"/>
      <c r="F527" s="220"/>
    </row>
    <row r="528" spans="1:6" ht="12.75">
      <c r="A528" s="220" t="s">
        <v>997</v>
      </c>
      <c r="B528" s="220" t="s">
        <v>998</v>
      </c>
      <c r="C528" s="220"/>
      <c r="D528" s="220"/>
      <c r="E528" s="220"/>
      <c r="F528" s="220"/>
    </row>
    <row r="529" spans="1:6" ht="12.75">
      <c r="A529" s="220" t="s">
        <v>999</v>
      </c>
      <c r="B529" s="220" t="s">
        <v>1000</v>
      </c>
      <c r="C529" s="220"/>
      <c r="D529" s="220"/>
      <c r="E529" s="220"/>
      <c r="F529" s="220"/>
    </row>
    <row r="530" spans="1:6" ht="12.75">
      <c r="A530" s="220" t="s">
        <v>1001</v>
      </c>
      <c r="B530" s="220" t="s">
        <v>1002</v>
      </c>
      <c r="C530" s="220"/>
      <c r="D530" s="220"/>
      <c r="E530" s="220"/>
      <c r="F530" s="220"/>
    </row>
    <row r="531" spans="1:6" ht="12.75">
      <c r="A531" s="220" t="s">
        <v>1003</v>
      </c>
      <c r="B531" s="220" t="s">
        <v>1004</v>
      </c>
      <c r="C531" s="220"/>
      <c r="D531" s="220"/>
      <c r="E531" s="220"/>
      <c r="F531" s="220"/>
    </row>
    <row r="532" spans="1:6" ht="12.75">
      <c r="A532" s="220" t="s">
        <v>1005</v>
      </c>
      <c r="B532" s="220" t="s">
        <v>1006</v>
      </c>
      <c r="C532" s="220"/>
      <c r="D532" s="220"/>
      <c r="E532" s="220"/>
      <c r="F532" s="220"/>
    </row>
    <row r="533" spans="1:6" ht="12.75">
      <c r="A533" s="220" t="s">
        <v>1007</v>
      </c>
      <c r="B533" s="220" t="s">
        <v>1008</v>
      </c>
      <c r="C533" s="220"/>
      <c r="D533" s="220"/>
      <c r="E533" s="220"/>
      <c r="F533" s="220"/>
    </row>
    <row r="534" spans="1:6" ht="12.75">
      <c r="A534" s="220" t="s">
        <v>1009</v>
      </c>
      <c r="B534" s="220" t="s">
        <v>1010</v>
      </c>
      <c r="C534" s="220"/>
      <c r="D534" s="220"/>
      <c r="E534" s="220"/>
      <c r="F534" s="220"/>
    </row>
    <row r="535" spans="1:6" ht="12.75">
      <c r="A535" s="220" t="s">
        <v>1011</v>
      </c>
      <c r="B535" s="220" t="s">
        <v>1012</v>
      </c>
      <c r="C535" s="220"/>
      <c r="D535" s="220"/>
      <c r="E535" s="220"/>
      <c r="F535" s="220"/>
    </row>
    <row r="536" spans="1:6" ht="12.75">
      <c r="A536" s="220" t="s">
        <v>1013</v>
      </c>
      <c r="B536" s="220" t="s">
        <v>1014</v>
      </c>
      <c r="C536" s="220"/>
      <c r="D536" s="220"/>
      <c r="E536" s="220"/>
      <c r="F536" s="220"/>
    </row>
    <row r="537" spans="1:6" ht="12.75">
      <c r="A537" s="220" t="s">
        <v>1015</v>
      </c>
      <c r="B537" s="220" t="s">
        <v>1016</v>
      </c>
      <c r="C537" s="220"/>
      <c r="D537" s="220"/>
      <c r="E537" s="220"/>
      <c r="F537" s="220"/>
    </row>
    <row r="538" spans="1:6" ht="12.75">
      <c r="A538" s="220" t="s">
        <v>1017</v>
      </c>
      <c r="B538" s="220" t="s">
        <v>1018</v>
      </c>
      <c r="C538" s="220"/>
      <c r="D538" s="220"/>
      <c r="E538" s="220"/>
      <c r="F538" s="220"/>
    </row>
    <row r="539" spans="1:6" ht="12.75">
      <c r="A539" s="220" t="s">
        <v>1019</v>
      </c>
      <c r="B539" s="220" t="s">
        <v>1020</v>
      </c>
      <c r="C539" s="220"/>
      <c r="D539" s="220"/>
      <c r="E539" s="220"/>
      <c r="F539" s="220"/>
    </row>
    <row r="540" spans="1:6" ht="12.75">
      <c r="A540" s="220" t="s">
        <v>1021</v>
      </c>
      <c r="B540" s="220" t="s">
        <v>1022</v>
      </c>
      <c r="C540" s="220"/>
      <c r="D540" s="220"/>
      <c r="E540" s="220"/>
      <c r="F540" s="220"/>
    </row>
    <row r="541" spans="1:6" ht="12.75">
      <c r="A541" s="220" t="s">
        <v>1023</v>
      </c>
      <c r="B541" s="220" t="s">
        <v>1024</v>
      </c>
      <c r="C541" s="220"/>
      <c r="D541" s="220"/>
      <c r="E541" s="220"/>
      <c r="F541" s="220"/>
    </row>
    <row r="542" spans="1:6" ht="12.75">
      <c r="A542" s="220" t="s">
        <v>1025</v>
      </c>
      <c r="B542" s="220" t="s">
        <v>1026</v>
      </c>
      <c r="C542" s="220"/>
      <c r="D542" s="220"/>
      <c r="E542" s="220"/>
      <c r="F542" s="220"/>
    </row>
    <row r="543" spans="1:6" ht="12.75">
      <c r="A543" s="220" t="s">
        <v>1027</v>
      </c>
      <c r="B543" s="220" t="s">
        <v>1028</v>
      </c>
      <c r="C543" s="220"/>
      <c r="D543" s="220"/>
      <c r="E543" s="220"/>
      <c r="F543" s="220"/>
    </row>
    <row r="544" spans="1:6" ht="12.75">
      <c r="A544" s="220" t="s">
        <v>1029</v>
      </c>
      <c r="B544" s="220" t="s">
        <v>1030</v>
      </c>
      <c r="C544" s="220"/>
      <c r="D544" s="220"/>
      <c r="E544" s="220"/>
      <c r="F544" s="220"/>
    </row>
    <row r="545" spans="1:6" ht="12.75">
      <c r="A545" s="220" t="s">
        <v>1031</v>
      </c>
      <c r="B545" s="220" t="s">
        <v>1032</v>
      </c>
      <c r="C545" s="220"/>
      <c r="D545" s="220"/>
      <c r="E545" s="220"/>
      <c r="F545" s="220"/>
    </row>
    <row r="546" spans="1:6" ht="12.75">
      <c r="A546" s="220" t="s">
        <v>1033</v>
      </c>
      <c r="B546" s="220" t="s">
        <v>1034</v>
      </c>
      <c r="C546" s="220"/>
      <c r="D546" s="220"/>
      <c r="E546" s="220"/>
      <c r="F546" s="220"/>
    </row>
    <row r="547" spans="1:6" ht="12.75">
      <c r="A547" s="220" t="s">
        <v>1035</v>
      </c>
      <c r="B547" s="220" t="s">
        <v>1036</v>
      </c>
      <c r="C547" s="220"/>
      <c r="D547" s="220"/>
      <c r="E547" s="220"/>
      <c r="F547" s="220"/>
    </row>
    <row r="548" spans="1:6" ht="12.75">
      <c r="A548" s="220" t="s">
        <v>1037</v>
      </c>
      <c r="B548" s="220" t="s">
        <v>1038</v>
      </c>
      <c r="C548" s="220"/>
      <c r="D548" s="220"/>
      <c r="E548" s="220"/>
      <c r="F548" s="220"/>
    </row>
    <row r="549" spans="1:6" ht="12.75">
      <c r="A549" s="220" t="s">
        <v>1039</v>
      </c>
      <c r="B549" s="220" t="s">
        <v>1040</v>
      </c>
      <c r="C549" s="220"/>
      <c r="D549" s="220"/>
      <c r="E549" s="220"/>
      <c r="F549" s="220"/>
    </row>
    <row r="550" spans="1:6" ht="12.75">
      <c r="A550" s="220" t="s">
        <v>1041</v>
      </c>
      <c r="B550" s="220" t="s">
        <v>1042</v>
      </c>
      <c r="C550" s="220"/>
      <c r="D550" s="220"/>
      <c r="E550" s="220"/>
      <c r="F550" s="220"/>
    </row>
    <row r="551" spans="1:6" ht="12.75">
      <c r="A551" s="220" t="s">
        <v>1043</v>
      </c>
      <c r="B551" s="220" t="s">
        <v>1044</v>
      </c>
      <c r="C551" s="220"/>
      <c r="D551" s="220"/>
      <c r="E551" s="220"/>
      <c r="F551" s="220"/>
    </row>
    <row r="552" spans="1:6" ht="12.75">
      <c r="A552" s="220" t="s">
        <v>1045</v>
      </c>
      <c r="B552" s="220" t="s">
        <v>1046</v>
      </c>
      <c r="C552" s="220"/>
      <c r="D552" s="220"/>
      <c r="E552" s="220"/>
      <c r="F552" s="220"/>
    </row>
    <row r="553" spans="1:6" ht="12.75">
      <c r="A553" s="220" t="s">
        <v>1047</v>
      </c>
      <c r="B553" s="220" t="s">
        <v>1048</v>
      </c>
      <c r="C553" s="220"/>
      <c r="D553" s="220"/>
      <c r="E553" s="220"/>
      <c r="F553" s="220"/>
    </row>
    <row r="554" spans="1:6" ht="12.75">
      <c r="A554" s="220" t="s">
        <v>1049</v>
      </c>
      <c r="B554" s="220" t="s">
        <v>1050</v>
      </c>
      <c r="C554" s="220"/>
      <c r="D554" s="220"/>
      <c r="E554" s="220"/>
      <c r="F554" s="220"/>
    </row>
    <row r="555" spans="1:6" ht="12.75">
      <c r="A555" s="220" t="s">
        <v>1051</v>
      </c>
      <c r="B555" s="220" t="s">
        <v>1052</v>
      </c>
      <c r="C555" s="220"/>
      <c r="D555" s="220"/>
      <c r="E555" s="220"/>
      <c r="F555" s="220"/>
    </row>
    <row r="556" spans="1:6" ht="12.75">
      <c r="A556" s="220" t="s">
        <v>1053</v>
      </c>
      <c r="B556" s="220" t="s">
        <v>1054</v>
      </c>
      <c r="C556" s="220"/>
      <c r="D556" s="220"/>
      <c r="E556" s="220"/>
      <c r="F556" s="220"/>
    </row>
    <row r="557" spans="1:6" ht="12.75">
      <c r="A557" s="220" t="s">
        <v>1055</v>
      </c>
      <c r="B557" s="220" t="s">
        <v>1056</v>
      </c>
      <c r="C557" s="220"/>
      <c r="D557" s="220"/>
      <c r="E557" s="220"/>
      <c r="F557" s="220"/>
    </row>
    <row r="558" spans="1:6" ht="12.75">
      <c r="A558" s="220" t="s">
        <v>1057</v>
      </c>
      <c r="B558" s="220" t="s">
        <v>1058</v>
      </c>
      <c r="C558" s="220"/>
      <c r="D558" s="220"/>
      <c r="E558" s="220"/>
      <c r="F558" s="220"/>
    </row>
    <row r="559" spans="1:6" ht="12.75">
      <c r="A559" s="220" t="s">
        <v>1059</v>
      </c>
      <c r="B559" s="220" t="s">
        <v>1060</v>
      </c>
      <c r="C559" s="220"/>
      <c r="D559" s="220"/>
      <c r="E559" s="220"/>
      <c r="F559" s="220"/>
    </row>
    <row r="560" spans="1:6" ht="12.75">
      <c r="A560" s="220" t="s">
        <v>1061</v>
      </c>
      <c r="B560" s="220" t="s">
        <v>1062</v>
      </c>
      <c r="C560" s="220"/>
      <c r="D560" s="220"/>
      <c r="E560" s="220"/>
      <c r="F560" s="220"/>
    </row>
    <row r="561" spans="1:6" ht="12.75">
      <c r="A561" s="220" t="s">
        <v>1063</v>
      </c>
      <c r="B561" s="220" t="s">
        <v>1064</v>
      </c>
      <c r="C561" s="220"/>
      <c r="D561" s="220"/>
      <c r="E561" s="220"/>
      <c r="F561" s="220"/>
    </row>
    <row r="562" spans="1:6" ht="12.75">
      <c r="A562" s="220" t="s">
        <v>1065</v>
      </c>
      <c r="B562" s="220" t="s">
        <v>1066</v>
      </c>
      <c r="C562" s="220"/>
      <c r="D562" s="220"/>
      <c r="E562" s="220"/>
      <c r="F562" s="220"/>
    </row>
    <row r="563" spans="1:6" ht="12.75">
      <c r="A563" s="220" t="s">
        <v>1067</v>
      </c>
      <c r="B563" s="220" t="s">
        <v>1068</v>
      </c>
      <c r="C563" s="220"/>
      <c r="D563" s="220"/>
      <c r="E563" s="220"/>
      <c r="F563" s="220"/>
    </row>
    <row r="564" spans="1:6" ht="12.75">
      <c r="A564" s="220" t="s">
        <v>1069</v>
      </c>
      <c r="B564" s="220" t="s">
        <v>1070</v>
      </c>
      <c r="C564" s="220"/>
      <c r="D564" s="220"/>
      <c r="E564" s="220"/>
      <c r="F564" s="220"/>
    </row>
    <row r="565" spans="1:6" ht="12.75">
      <c r="A565" s="220" t="s">
        <v>1071</v>
      </c>
      <c r="B565" s="220" t="s">
        <v>1072</v>
      </c>
      <c r="C565" s="220"/>
      <c r="D565" s="220"/>
      <c r="E565" s="220"/>
      <c r="F565" s="220"/>
    </row>
    <row r="566" spans="1:6" ht="12.75">
      <c r="A566" s="220" t="s">
        <v>1073</v>
      </c>
      <c r="B566" s="220" t="s">
        <v>1074</v>
      </c>
      <c r="C566" s="220"/>
      <c r="D566" s="220"/>
      <c r="E566" s="220"/>
      <c r="F566" s="220"/>
    </row>
    <row r="567" spans="1:6" ht="12.75">
      <c r="A567" s="220" t="s">
        <v>1075</v>
      </c>
      <c r="B567" s="220" t="s">
        <v>1076</v>
      </c>
      <c r="C567" s="220"/>
      <c r="D567" s="220"/>
      <c r="E567" s="220"/>
      <c r="F567" s="220"/>
    </row>
    <row r="568" spans="1:6" ht="12.75">
      <c r="A568" s="220" t="s">
        <v>1077</v>
      </c>
      <c r="B568" s="220" t="s">
        <v>1078</v>
      </c>
      <c r="C568" s="220"/>
      <c r="D568" s="220"/>
      <c r="E568" s="220"/>
      <c r="F568" s="220"/>
    </row>
    <row r="569" spans="1:6" ht="12.75">
      <c r="A569" s="220" t="s">
        <v>1079</v>
      </c>
      <c r="B569" s="220" t="s">
        <v>1080</v>
      </c>
      <c r="C569" s="220"/>
      <c r="D569" s="220"/>
      <c r="E569" s="220"/>
      <c r="F569" s="220"/>
    </row>
    <row r="570" spans="1:6" ht="12.75">
      <c r="A570" s="220" t="s">
        <v>1081</v>
      </c>
      <c r="B570" s="220" t="s">
        <v>1082</v>
      </c>
      <c r="C570" s="220"/>
      <c r="D570" s="220"/>
      <c r="E570" s="220"/>
      <c r="F570" s="220"/>
    </row>
    <row r="571" spans="1:6" ht="12.75">
      <c r="A571" s="220" t="s">
        <v>1083</v>
      </c>
      <c r="B571" s="220" t="s">
        <v>1084</v>
      </c>
      <c r="C571" s="220"/>
      <c r="D571" s="220"/>
      <c r="E571" s="220"/>
      <c r="F571" s="220"/>
    </row>
    <row r="572" spans="1:6" ht="12.75">
      <c r="A572" s="220" t="s">
        <v>1085</v>
      </c>
      <c r="B572" s="220" t="s">
        <v>1086</v>
      </c>
      <c r="C572" s="220"/>
      <c r="D572" s="220"/>
      <c r="E572" s="220"/>
      <c r="F572" s="220"/>
    </row>
    <row r="573" spans="1:6" ht="12.75">
      <c r="A573" s="220" t="s">
        <v>1087</v>
      </c>
      <c r="B573" s="220" t="s">
        <v>1088</v>
      </c>
      <c r="C573" s="220"/>
      <c r="D573" s="220"/>
      <c r="E573" s="220"/>
      <c r="F573" s="220"/>
    </row>
    <row r="574" spans="1:6" ht="12.75">
      <c r="A574" s="220" t="s">
        <v>1089</v>
      </c>
      <c r="B574" s="220" t="s">
        <v>1090</v>
      </c>
      <c r="C574" s="220"/>
      <c r="D574" s="220"/>
      <c r="E574" s="220"/>
      <c r="F574" s="220"/>
    </row>
    <row r="575" spans="1:6" ht="12.75">
      <c r="A575" s="220" t="s">
        <v>1091</v>
      </c>
      <c r="B575" s="220" t="s">
        <v>1092</v>
      </c>
      <c r="C575" s="220"/>
      <c r="D575" s="220"/>
      <c r="E575" s="220"/>
      <c r="F575" s="220"/>
    </row>
    <row r="576" spans="1:6" ht="12.75">
      <c r="A576" s="220" t="s">
        <v>1093</v>
      </c>
      <c r="B576" s="220" t="s">
        <v>1094</v>
      </c>
      <c r="C576" s="220"/>
      <c r="D576" s="220"/>
      <c r="E576" s="220"/>
      <c r="F576" s="220"/>
    </row>
    <row r="577" spans="1:6" ht="12.75">
      <c r="A577" s="220" t="s">
        <v>1095</v>
      </c>
      <c r="B577" s="220" t="s">
        <v>1096</v>
      </c>
      <c r="C577" s="220"/>
      <c r="D577" s="220"/>
      <c r="E577" s="220"/>
      <c r="F577" s="220"/>
    </row>
    <row r="578" spans="1:6" ht="12.75">
      <c r="A578" s="220" t="s">
        <v>1097</v>
      </c>
      <c r="B578" s="220" t="s">
        <v>1098</v>
      </c>
      <c r="C578" s="220"/>
      <c r="D578" s="220"/>
      <c r="E578" s="220"/>
      <c r="F578" s="220"/>
    </row>
    <row r="579" spans="1:6" ht="12.75">
      <c r="A579" s="220" t="s">
        <v>1099</v>
      </c>
      <c r="B579" s="220" t="s">
        <v>1100</v>
      </c>
      <c r="C579" s="220"/>
      <c r="D579" s="220"/>
      <c r="E579" s="220"/>
      <c r="F579" s="220"/>
    </row>
    <row r="580" spans="1:6" ht="12.75">
      <c r="A580" s="220" t="s">
        <v>1101</v>
      </c>
      <c r="B580" s="220" t="s">
        <v>1102</v>
      </c>
      <c r="C580" s="220"/>
      <c r="D580" s="220"/>
      <c r="E580" s="220"/>
      <c r="F580" s="220"/>
    </row>
    <row r="581" spans="1:6" ht="12.75">
      <c r="A581" s="220" t="s">
        <v>1103</v>
      </c>
      <c r="B581" s="220" t="s">
        <v>1104</v>
      </c>
      <c r="C581" s="220"/>
      <c r="D581" s="220"/>
      <c r="E581" s="220"/>
      <c r="F581" s="220"/>
    </row>
    <row r="582" spans="1:6" ht="12.75">
      <c r="A582" s="220" t="s">
        <v>1105</v>
      </c>
      <c r="B582" s="220" t="s">
        <v>1106</v>
      </c>
      <c r="C582" s="220"/>
      <c r="D582" s="220"/>
      <c r="E582" s="220"/>
      <c r="F582" s="220"/>
    </row>
    <row r="583" spans="1:6" ht="12.75">
      <c r="A583" s="220" t="s">
        <v>1107</v>
      </c>
      <c r="B583" s="220" t="s">
        <v>1108</v>
      </c>
      <c r="C583" s="220"/>
      <c r="D583" s="220"/>
      <c r="E583" s="220"/>
      <c r="F583" s="220"/>
    </row>
    <row r="584" spans="1:6" ht="12.75">
      <c r="A584" s="220" t="s">
        <v>1109</v>
      </c>
      <c r="B584" s="220" t="s">
        <v>1110</v>
      </c>
      <c r="C584" s="220"/>
      <c r="D584" s="220"/>
      <c r="E584" s="220"/>
      <c r="F584" s="220"/>
    </row>
    <row r="585" spans="1:6" ht="12.75">
      <c r="A585" s="220" t="s">
        <v>1111</v>
      </c>
      <c r="B585" s="220" t="s">
        <v>1112</v>
      </c>
      <c r="C585" s="220"/>
      <c r="D585" s="220"/>
      <c r="E585" s="220"/>
      <c r="F585" s="220"/>
    </row>
    <row r="586" spans="1:6" ht="12.75">
      <c r="A586" s="220" t="s">
        <v>1113</v>
      </c>
      <c r="B586" s="220" t="s">
        <v>1114</v>
      </c>
      <c r="C586" s="220"/>
      <c r="D586" s="220"/>
      <c r="E586" s="220"/>
      <c r="F586" s="220"/>
    </row>
    <row r="587" spans="1:6" ht="12.75">
      <c r="A587" s="220" t="s">
        <v>1115</v>
      </c>
      <c r="B587" s="220" t="s">
        <v>1116</v>
      </c>
      <c r="C587" s="220"/>
      <c r="D587" s="220"/>
      <c r="E587" s="220"/>
      <c r="F587" s="220"/>
    </row>
    <row r="588" spans="1:6" ht="12.75">
      <c r="A588" s="220" t="s">
        <v>1117</v>
      </c>
      <c r="B588" s="220" t="s">
        <v>1118</v>
      </c>
      <c r="C588" s="220"/>
      <c r="D588" s="220"/>
      <c r="E588" s="220"/>
      <c r="F588" s="220"/>
    </row>
    <row r="589" spans="1:6" ht="12.75">
      <c r="A589" s="220" t="s">
        <v>1119</v>
      </c>
      <c r="B589" s="220" t="s">
        <v>1120</v>
      </c>
      <c r="C589" s="220"/>
      <c r="D589" s="220"/>
      <c r="E589" s="220"/>
      <c r="F589" s="220"/>
    </row>
    <row r="590" spans="1:6" ht="12.75">
      <c r="A590" s="220" t="s">
        <v>1121</v>
      </c>
      <c r="B590" s="220" t="s">
        <v>1122</v>
      </c>
      <c r="C590" s="220"/>
      <c r="D590" s="220"/>
      <c r="E590" s="220"/>
      <c r="F590" s="220"/>
    </row>
    <row r="591" spans="1:6" ht="12.75">
      <c r="A591" s="220" t="s">
        <v>1123</v>
      </c>
      <c r="B591" s="220" t="s">
        <v>1124</v>
      </c>
      <c r="C591" s="220"/>
      <c r="D591" s="220"/>
      <c r="E591" s="220"/>
      <c r="F591" s="220"/>
    </row>
    <row r="592" spans="1:6" ht="12.75">
      <c r="A592" s="220" t="s">
        <v>1125</v>
      </c>
      <c r="B592" s="220" t="s">
        <v>1126</v>
      </c>
      <c r="C592" s="220"/>
      <c r="D592" s="220"/>
      <c r="E592" s="220"/>
      <c r="F592" s="220"/>
    </row>
    <row r="593" spans="1:6" ht="12.75">
      <c r="A593" s="220" t="s">
        <v>1127</v>
      </c>
      <c r="B593" s="220" t="s">
        <v>1128</v>
      </c>
      <c r="C593" s="220"/>
      <c r="D593" s="220"/>
      <c r="E593" s="220"/>
      <c r="F593" s="220"/>
    </row>
    <row r="594" spans="1:6" ht="12.75">
      <c r="A594" s="220" t="s">
        <v>1129</v>
      </c>
      <c r="B594" s="220" t="s">
        <v>1130</v>
      </c>
      <c r="C594" s="220"/>
      <c r="D594" s="220"/>
      <c r="E594" s="220"/>
      <c r="F594" s="220"/>
    </row>
    <row r="595" spans="1:6" ht="12.75">
      <c r="A595" s="220" t="s">
        <v>1131</v>
      </c>
      <c r="B595" s="220" t="s">
        <v>1132</v>
      </c>
      <c r="C595" s="220"/>
      <c r="D595" s="220"/>
      <c r="E595" s="220"/>
      <c r="F595" s="220"/>
    </row>
    <row r="596" spans="1:6" ht="12.75">
      <c r="A596" s="220" t="s">
        <v>1133</v>
      </c>
      <c r="B596" s="220" t="s">
        <v>1134</v>
      </c>
      <c r="C596" s="220"/>
      <c r="D596" s="220"/>
      <c r="E596" s="220"/>
      <c r="F596" s="220"/>
    </row>
    <row r="597" spans="1:6" ht="12.75">
      <c r="A597" s="220" t="s">
        <v>1135</v>
      </c>
      <c r="B597" s="220" t="s">
        <v>1136</v>
      </c>
      <c r="C597" s="220"/>
      <c r="D597" s="220"/>
      <c r="E597" s="220"/>
      <c r="F597" s="220"/>
    </row>
    <row r="598" spans="1:6" ht="12.75">
      <c r="A598" s="220" t="s">
        <v>1137</v>
      </c>
      <c r="B598" s="220" t="s">
        <v>1138</v>
      </c>
      <c r="C598" s="220"/>
      <c r="D598" s="220"/>
      <c r="E598" s="220"/>
      <c r="F598" s="220"/>
    </row>
    <row r="599" spans="1:6" ht="12.75">
      <c r="A599" s="220" t="s">
        <v>1139</v>
      </c>
      <c r="B599" s="220" t="s">
        <v>1140</v>
      </c>
      <c r="C599" s="220"/>
      <c r="D599" s="220"/>
      <c r="E599" s="220"/>
      <c r="F599" s="220"/>
    </row>
    <row r="600" spans="1:6" ht="12.75">
      <c r="A600" s="220" t="s">
        <v>1141</v>
      </c>
      <c r="B600" s="220" t="s">
        <v>1142</v>
      </c>
      <c r="C600" s="220"/>
      <c r="D600" s="220"/>
      <c r="E600" s="220"/>
      <c r="F600" s="220"/>
    </row>
    <row r="601" spans="1:6" ht="12.75">
      <c r="A601" s="220" t="s">
        <v>1143</v>
      </c>
      <c r="B601" s="220" t="s">
        <v>1144</v>
      </c>
      <c r="C601" s="220"/>
      <c r="D601" s="220"/>
      <c r="E601" s="220"/>
      <c r="F601" s="220"/>
    </row>
    <row r="602" spans="1:6" ht="12.75">
      <c r="A602" s="220" t="s">
        <v>1145</v>
      </c>
      <c r="B602" s="220" t="s">
        <v>1146</v>
      </c>
      <c r="C602" s="220"/>
      <c r="D602" s="220"/>
      <c r="E602" s="220"/>
      <c r="F602" s="220"/>
    </row>
    <row r="603" spans="1:6" ht="12.75">
      <c r="A603" s="220" t="s">
        <v>1147</v>
      </c>
      <c r="B603" s="220" t="s">
        <v>1148</v>
      </c>
      <c r="C603" s="220"/>
      <c r="D603" s="220"/>
      <c r="E603" s="220"/>
      <c r="F603" s="220"/>
    </row>
    <row r="604" spans="1:6" ht="12.75">
      <c r="A604" s="220" t="s">
        <v>1149</v>
      </c>
      <c r="B604" s="220" t="s">
        <v>1150</v>
      </c>
      <c r="C604" s="220"/>
      <c r="D604" s="220"/>
      <c r="E604" s="220"/>
      <c r="F604" s="220"/>
    </row>
    <row r="605" spans="1:6" ht="12.75">
      <c r="A605" s="220" t="s">
        <v>1151</v>
      </c>
      <c r="B605" s="220" t="s">
        <v>1152</v>
      </c>
      <c r="C605" s="220"/>
      <c r="D605" s="220"/>
      <c r="E605" s="220"/>
      <c r="F605" s="220"/>
    </row>
    <row r="606" spans="1:6" ht="12.75">
      <c r="A606" s="220" t="s">
        <v>1153</v>
      </c>
      <c r="B606" s="220" t="s">
        <v>1154</v>
      </c>
      <c r="C606" s="220"/>
      <c r="D606" s="220"/>
      <c r="E606" s="220"/>
      <c r="F606" s="220"/>
    </row>
    <row r="607" spans="1:6" ht="12.75">
      <c r="A607" s="220" t="s">
        <v>1155</v>
      </c>
      <c r="B607" s="220" t="s">
        <v>1156</v>
      </c>
      <c r="C607" s="220"/>
      <c r="D607" s="220"/>
      <c r="E607" s="220"/>
      <c r="F607" s="220"/>
    </row>
    <row r="608" spans="1:6" ht="12.75">
      <c r="A608" s="220" t="s">
        <v>1157</v>
      </c>
      <c r="B608" s="220" t="s">
        <v>1158</v>
      </c>
      <c r="C608" s="220"/>
      <c r="D608" s="220"/>
      <c r="E608" s="220"/>
      <c r="F608" s="220"/>
    </row>
    <row r="609" spans="1:6" ht="12.75">
      <c r="A609" s="220" t="s">
        <v>1159</v>
      </c>
      <c r="B609" s="220" t="s">
        <v>1160</v>
      </c>
      <c r="C609" s="220"/>
      <c r="D609" s="220"/>
      <c r="E609" s="220"/>
      <c r="F609" s="220"/>
    </row>
    <row r="610" spans="1:6" ht="12.75">
      <c r="A610" s="220" t="s">
        <v>1161</v>
      </c>
      <c r="B610" s="220" t="s">
        <v>1162</v>
      </c>
      <c r="C610" s="220"/>
      <c r="D610" s="220"/>
      <c r="E610" s="220"/>
      <c r="F610" s="220"/>
    </row>
    <row r="611" spans="1:6" ht="12.75">
      <c r="A611" s="220" t="s">
        <v>1163</v>
      </c>
      <c r="B611" s="220" t="s">
        <v>1164</v>
      </c>
      <c r="C611" s="220"/>
      <c r="D611" s="220"/>
      <c r="E611" s="220"/>
      <c r="F611" s="220"/>
    </row>
    <row r="612" spans="1:6" ht="12.75">
      <c r="A612" s="220" t="s">
        <v>1165</v>
      </c>
      <c r="B612" s="220" t="s">
        <v>1166</v>
      </c>
      <c r="C612" s="220"/>
      <c r="D612" s="220"/>
      <c r="E612" s="220"/>
      <c r="F612" s="220"/>
    </row>
    <row r="613" spans="1:6" ht="12.75">
      <c r="A613" s="220" t="s">
        <v>1167</v>
      </c>
      <c r="B613" s="220" t="s">
        <v>1168</v>
      </c>
      <c r="C613" s="220"/>
      <c r="D613" s="220"/>
      <c r="E613" s="220"/>
      <c r="F613" s="220"/>
    </row>
    <row r="614" spans="1:6" ht="12.75">
      <c r="A614" s="220" t="s">
        <v>1169</v>
      </c>
      <c r="B614" s="220" t="s">
        <v>1170</v>
      </c>
      <c r="C614" s="220"/>
      <c r="D614" s="220"/>
      <c r="E614" s="220"/>
      <c r="F614" s="220"/>
    </row>
    <row r="615" spans="1:6" ht="12.75">
      <c r="A615" s="220" t="s">
        <v>1171</v>
      </c>
      <c r="B615" s="220" t="s">
        <v>1172</v>
      </c>
      <c r="C615" s="220"/>
      <c r="D615" s="220"/>
      <c r="E615" s="220"/>
      <c r="F615" s="220"/>
    </row>
    <row r="616" spans="1:6" ht="12.75">
      <c r="A616" s="220" t="s">
        <v>1173</v>
      </c>
      <c r="B616" s="220" t="s">
        <v>1174</v>
      </c>
      <c r="C616" s="220"/>
      <c r="D616" s="220"/>
      <c r="E616" s="220"/>
      <c r="F616" s="220"/>
    </row>
    <row r="617" spans="1:6" ht="12.75">
      <c r="A617" s="220" t="s">
        <v>1175</v>
      </c>
      <c r="B617" s="220" t="s">
        <v>1176</v>
      </c>
      <c r="C617" s="220"/>
      <c r="D617" s="220"/>
      <c r="E617" s="220"/>
      <c r="F617" s="220"/>
    </row>
    <row r="618" spans="1:6" ht="12.75">
      <c r="A618" s="220" t="s">
        <v>1177</v>
      </c>
      <c r="B618" s="220" t="s">
        <v>1178</v>
      </c>
      <c r="C618" s="220"/>
      <c r="D618" s="220"/>
      <c r="E618" s="220"/>
      <c r="F618" s="220"/>
    </row>
    <row r="619" spans="1:6" ht="12.75">
      <c r="A619" s="220" t="s">
        <v>1179</v>
      </c>
      <c r="B619" s="220" t="s">
        <v>1180</v>
      </c>
      <c r="C619" s="220"/>
      <c r="D619" s="220"/>
      <c r="E619" s="220"/>
      <c r="F619" s="220"/>
    </row>
    <row r="620" spans="1:6" ht="12.75">
      <c r="A620" s="220" t="s">
        <v>1181</v>
      </c>
      <c r="B620" s="220" t="s">
        <v>1182</v>
      </c>
      <c r="C620" s="220"/>
      <c r="D620" s="220"/>
      <c r="E620" s="220"/>
      <c r="F620" s="220"/>
    </row>
    <row r="621" spans="1:6" ht="12.75">
      <c r="A621" s="220" t="s">
        <v>1183</v>
      </c>
      <c r="B621" s="220" t="s">
        <v>1184</v>
      </c>
      <c r="C621" s="220"/>
      <c r="D621" s="220"/>
      <c r="E621" s="220"/>
      <c r="F621" s="220"/>
    </row>
    <row r="622" spans="1:6" ht="12.75">
      <c r="A622" s="220" t="s">
        <v>1185</v>
      </c>
      <c r="B622" s="220" t="s">
        <v>1186</v>
      </c>
      <c r="C622" s="220"/>
      <c r="D622" s="220"/>
      <c r="E622" s="220"/>
      <c r="F622" s="220"/>
    </row>
    <row r="623" spans="1:6" ht="12.75">
      <c r="A623" s="220" t="s">
        <v>1187</v>
      </c>
      <c r="B623" s="220" t="s">
        <v>1188</v>
      </c>
      <c r="C623" s="220"/>
      <c r="D623" s="220"/>
      <c r="E623" s="220"/>
      <c r="F623" s="220"/>
    </row>
    <row r="624" spans="1:6" ht="12.75">
      <c r="A624" s="220" t="s">
        <v>1189</v>
      </c>
      <c r="B624" s="220" t="s">
        <v>1190</v>
      </c>
      <c r="C624" s="220"/>
      <c r="D624" s="220"/>
      <c r="E624" s="220"/>
      <c r="F624" s="220"/>
    </row>
    <row r="625" spans="1:6" ht="12.75">
      <c r="A625" s="220" t="s">
        <v>1191</v>
      </c>
      <c r="B625" s="220" t="s">
        <v>1192</v>
      </c>
      <c r="C625" s="220"/>
      <c r="D625" s="220"/>
      <c r="E625" s="220"/>
      <c r="F625" s="220"/>
    </row>
    <row r="626" spans="1:6" ht="12.75">
      <c r="A626" s="220" t="s">
        <v>1193</v>
      </c>
      <c r="B626" s="220" t="s">
        <v>1194</v>
      </c>
      <c r="C626" s="220"/>
      <c r="D626" s="220"/>
      <c r="E626" s="220"/>
      <c r="F626" s="220"/>
    </row>
    <row r="627" spans="1:6" ht="12.75">
      <c r="A627" s="220" t="s">
        <v>1195</v>
      </c>
      <c r="B627" s="220" t="s">
        <v>1196</v>
      </c>
      <c r="C627" s="220"/>
      <c r="D627" s="220"/>
      <c r="E627" s="220"/>
      <c r="F627" s="220"/>
    </row>
    <row r="628" spans="1:6" ht="12.75">
      <c r="A628" s="220" t="s">
        <v>1197</v>
      </c>
      <c r="B628" s="220" t="s">
        <v>1198</v>
      </c>
      <c r="C628" s="220"/>
      <c r="D628" s="220"/>
      <c r="E628" s="220"/>
      <c r="F628" s="220"/>
    </row>
    <row r="629" spans="1:6" ht="12.75">
      <c r="A629" s="220" t="s">
        <v>1199</v>
      </c>
      <c r="B629" s="220" t="s">
        <v>1200</v>
      </c>
      <c r="C629" s="220"/>
      <c r="D629" s="220"/>
      <c r="E629" s="220"/>
      <c r="F629" s="220"/>
    </row>
    <row r="630" spans="1:6" ht="12.75">
      <c r="A630" s="220" t="s">
        <v>1201</v>
      </c>
      <c r="B630" s="220" t="s">
        <v>1202</v>
      </c>
      <c r="C630" s="220"/>
      <c r="D630" s="220"/>
      <c r="E630" s="220"/>
      <c r="F630" s="220"/>
    </row>
    <row r="631" spans="1:6" ht="12.75">
      <c r="A631" s="220" t="s">
        <v>1203</v>
      </c>
      <c r="B631" s="220" t="s">
        <v>1204</v>
      </c>
      <c r="C631" s="220"/>
      <c r="D631" s="220"/>
      <c r="E631" s="220"/>
      <c r="F631" s="220"/>
    </row>
    <row r="632" spans="1:6" ht="12.75">
      <c r="A632" s="220" t="s">
        <v>1205</v>
      </c>
      <c r="B632" s="220" t="s">
        <v>1206</v>
      </c>
      <c r="C632" s="220"/>
      <c r="D632" s="220"/>
      <c r="E632" s="220"/>
      <c r="F632" s="220"/>
    </row>
    <row r="633" spans="1:6" ht="12.75">
      <c r="A633" s="220" t="s">
        <v>1207</v>
      </c>
      <c r="B633" s="220" t="s">
        <v>1208</v>
      </c>
      <c r="C633" s="220"/>
      <c r="D633" s="220"/>
      <c r="E633" s="220"/>
      <c r="F633" s="220"/>
    </row>
    <row r="634" spans="1:6" ht="12.75">
      <c r="A634" s="220" t="s">
        <v>1209</v>
      </c>
      <c r="B634" s="220" t="s">
        <v>1210</v>
      </c>
      <c r="C634" s="220"/>
      <c r="D634" s="220"/>
      <c r="E634" s="220"/>
      <c r="F634" s="220"/>
    </row>
    <row r="635" spans="1:6" ht="12.75">
      <c r="A635" s="220" t="s">
        <v>1211</v>
      </c>
      <c r="B635" s="220" t="s">
        <v>1212</v>
      </c>
      <c r="C635" s="220"/>
      <c r="D635" s="220"/>
      <c r="E635" s="220"/>
      <c r="F635" s="220"/>
    </row>
    <row r="636" spans="1:6" ht="12.75">
      <c r="A636" s="220" t="s">
        <v>1213</v>
      </c>
      <c r="B636" s="220" t="s">
        <v>1214</v>
      </c>
      <c r="C636" s="220"/>
      <c r="D636" s="220"/>
      <c r="E636" s="220"/>
      <c r="F636" s="220"/>
    </row>
    <row r="637" spans="1:6" ht="12.75">
      <c r="A637" s="220" t="s">
        <v>1215</v>
      </c>
      <c r="B637" s="220" t="s">
        <v>1216</v>
      </c>
      <c r="C637" s="220"/>
      <c r="D637" s="220"/>
      <c r="E637" s="220"/>
      <c r="F637" s="220"/>
    </row>
    <row r="638" spans="1:6" ht="12.75">
      <c r="A638" s="220" t="s">
        <v>1217</v>
      </c>
      <c r="B638" s="220" t="s">
        <v>1218</v>
      </c>
      <c r="C638" s="220"/>
      <c r="D638" s="220"/>
      <c r="E638" s="220"/>
      <c r="F638" s="220"/>
    </row>
    <row r="639" spans="1:6" ht="12.75">
      <c r="A639" s="220" t="s">
        <v>1219</v>
      </c>
      <c r="B639" s="220" t="s">
        <v>1220</v>
      </c>
      <c r="C639" s="220"/>
      <c r="D639" s="220"/>
      <c r="E639" s="220"/>
      <c r="F639" s="220"/>
    </row>
    <row r="640" spans="1:6" ht="12.75">
      <c r="A640" s="220" t="s">
        <v>1221</v>
      </c>
      <c r="B640" s="220" t="s">
        <v>1222</v>
      </c>
      <c r="C640" s="220"/>
      <c r="D640" s="220"/>
      <c r="E640" s="220"/>
      <c r="F640" s="220"/>
    </row>
    <row r="641" spans="1:6" ht="12.75">
      <c r="A641" s="220" t="s">
        <v>1223</v>
      </c>
      <c r="B641" s="220" t="s">
        <v>1224</v>
      </c>
      <c r="C641" s="220"/>
      <c r="D641" s="220"/>
      <c r="E641" s="220"/>
      <c r="F641" s="220"/>
    </row>
    <row r="642" spans="1:6" ht="12.75">
      <c r="A642" s="220" t="s">
        <v>1225</v>
      </c>
      <c r="B642" s="220" t="s">
        <v>1226</v>
      </c>
      <c r="C642" s="220"/>
      <c r="D642" s="220"/>
      <c r="E642" s="220"/>
      <c r="F642" s="220"/>
    </row>
    <row r="643" spans="1:6" ht="12.75">
      <c r="A643" s="220" t="s">
        <v>1227</v>
      </c>
      <c r="B643" s="220" t="s">
        <v>1228</v>
      </c>
      <c r="C643" s="220"/>
      <c r="D643" s="220"/>
      <c r="E643" s="220"/>
      <c r="F643" s="220"/>
    </row>
    <row r="644" spans="1:6" ht="12.75">
      <c r="A644" s="220" t="s">
        <v>1229</v>
      </c>
      <c r="B644" s="220" t="s">
        <v>1230</v>
      </c>
      <c r="C644" s="220"/>
      <c r="D644" s="220"/>
      <c r="E644" s="220"/>
      <c r="F644" s="220"/>
    </row>
    <row r="645" spans="1:6" ht="12.75">
      <c r="A645" s="220" t="s">
        <v>1231</v>
      </c>
      <c r="B645" s="220" t="s">
        <v>1232</v>
      </c>
      <c r="C645" s="220"/>
      <c r="D645" s="220"/>
      <c r="E645" s="220"/>
      <c r="F645" s="220"/>
    </row>
    <row r="646" spans="1:6" ht="12.75">
      <c r="A646" s="220" t="s">
        <v>1233</v>
      </c>
      <c r="B646" s="220" t="s">
        <v>1234</v>
      </c>
      <c r="C646" s="220"/>
      <c r="D646" s="220"/>
      <c r="E646" s="220"/>
      <c r="F646" s="220"/>
    </row>
    <row r="647" spans="1:6" ht="12.75">
      <c r="A647" s="220" t="s">
        <v>1235</v>
      </c>
      <c r="B647" s="220" t="s">
        <v>1236</v>
      </c>
      <c r="C647" s="220"/>
      <c r="D647" s="220"/>
      <c r="E647" s="220"/>
      <c r="F647" s="220"/>
    </row>
    <row r="648" spans="1:6" ht="12.75">
      <c r="A648" s="220" t="s">
        <v>1237</v>
      </c>
      <c r="B648" s="220" t="s">
        <v>1238</v>
      </c>
      <c r="C648" s="220"/>
      <c r="D648" s="220"/>
      <c r="E648" s="220"/>
      <c r="F648" s="220"/>
    </row>
    <row r="649" spans="1:6" ht="12.75">
      <c r="A649" s="220" t="s">
        <v>1239</v>
      </c>
      <c r="B649" s="220" t="s">
        <v>1240</v>
      </c>
      <c r="C649" s="220"/>
      <c r="D649" s="220"/>
      <c r="E649" s="220"/>
      <c r="F649" s="220"/>
    </row>
    <row r="650" spans="1:6" ht="12.75">
      <c r="A650" s="220" t="s">
        <v>1241</v>
      </c>
      <c r="B650" s="220" t="s">
        <v>1242</v>
      </c>
      <c r="C650" s="220"/>
      <c r="D650" s="220"/>
      <c r="E650" s="220"/>
      <c r="F650" s="220"/>
    </row>
    <row r="651" spans="1:6" ht="12.75">
      <c r="A651" s="220" t="s">
        <v>1243</v>
      </c>
      <c r="B651" s="220" t="s">
        <v>1244</v>
      </c>
      <c r="C651" s="220"/>
      <c r="D651" s="220"/>
      <c r="E651" s="220"/>
      <c r="F651" s="220"/>
    </row>
    <row r="652" spans="1:6" ht="12.75">
      <c r="A652" s="220" t="s">
        <v>1245</v>
      </c>
      <c r="B652" s="220" t="s">
        <v>1246</v>
      </c>
      <c r="C652" s="220"/>
      <c r="D652" s="220"/>
      <c r="E652" s="220"/>
      <c r="F652" s="220"/>
    </row>
    <row r="653" spans="1:6" ht="12.75">
      <c r="A653" s="220" t="s">
        <v>1247</v>
      </c>
      <c r="B653" s="220" t="s">
        <v>1248</v>
      </c>
      <c r="C653" s="220"/>
      <c r="D653" s="220"/>
      <c r="E653" s="220"/>
      <c r="F653" s="220"/>
    </row>
    <row r="654" spans="1:6" ht="12.75">
      <c r="A654" s="220" t="s">
        <v>1249</v>
      </c>
      <c r="B654" s="220" t="s">
        <v>1250</v>
      </c>
      <c r="C654" s="220"/>
      <c r="D654" s="220"/>
      <c r="E654" s="220"/>
      <c r="F654" s="220"/>
    </row>
    <row r="655" spans="1:6" ht="12.75">
      <c r="A655" s="220" t="s">
        <v>1251</v>
      </c>
      <c r="B655" s="220" t="s">
        <v>1252</v>
      </c>
      <c r="C655" s="220"/>
      <c r="D655" s="220"/>
      <c r="E655" s="220"/>
      <c r="F655" s="220"/>
    </row>
    <row r="656" spans="1:6" ht="12.75">
      <c r="A656" s="220" t="s">
        <v>1253</v>
      </c>
      <c r="B656" s="220" t="s">
        <v>1254</v>
      </c>
      <c r="C656" s="220"/>
      <c r="D656" s="220"/>
      <c r="E656" s="220"/>
      <c r="F656" s="220"/>
    </row>
    <row r="657" spans="1:6" ht="12.75">
      <c r="A657" s="220" t="s">
        <v>1255</v>
      </c>
      <c r="B657" s="220" t="s">
        <v>1256</v>
      </c>
      <c r="C657" s="220"/>
      <c r="D657" s="220"/>
      <c r="E657" s="220"/>
      <c r="F657" s="220"/>
    </row>
    <row r="658" spans="1:6" ht="12.75">
      <c r="A658" s="220" t="s">
        <v>1257</v>
      </c>
      <c r="B658" s="220" t="s">
        <v>1258</v>
      </c>
      <c r="C658" s="220"/>
      <c r="D658" s="220"/>
      <c r="E658" s="220"/>
      <c r="F658" s="220"/>
    </row>
    <row r="659" spans="1:6" ht="12.75">
      <c r="A659" s="220" t="s">
        <v>1259</v>
      </c>
      <c r="B659" s="220" t="s">
        <v>1260</v>
      </c>
      <c r="C659" s="220"/>
      <c r="D659" s="220"/>
      <c r="E659" s="220"/>
      <c r="F659" s="220"/>
    </row>
    <row r="660" spans="1:6" ht="12.75">
      <c r="A660" s="220" t="s">
        <v>1261</v>
      </c>
      <c r="B660" s="220" t="s">
        <v>1262</v>
      </c>
      <c r="C660" s="220"/>
      <c r="D660" s="220"/>
      <c r="E660" s="220"/>
      <c r="F660" s="220"/>
    </row>
    <row r="661" spans="1:6" ht="12.75">
      <c r="A661" s="220" t="s">
        <v>1263</v>
      </c>
      <c r="B661" s="220" t="s">
        <v>1264</v>
      </c>
      <c r="C661" s="220"/>
      <c r="D661" s="220"/>
      <c r="E661" s="220"/>
      <c r="F661" s="220"/>
    </row>
    <row r="662" spans="1:6" ht="12.75">
      <c r="A662" s="220" t="s">
        <v>1265</v>
      </c>
      <c r="B662" s="220" t="s">
        <v>1266</v>
      </c>
      <c r="C662" s="220"/>
      <c r="D662" s="220"/>
      <c r="E662" s="220"/>
      <c r="F662" s="220"/>
    </row>
    <row r="663" spans="1:6" ht="12.75">
      <c r="A663" s="220" t="s">
        <v>1267</v>
      </c>
      <c r="B663" s="220" t="s">
        <v>1268</v>
      </c>
      <c r="C663" s="220"/>
      <c r="D663" s="220"/>
      <c r="E663" s="220"/>
      <c r="F663" s="220"/>
    </row>
    <row r="664" spans="1:6" ht="12.75">
      <c r="A664" s="220" t="s">
        <v>1269</v>
      </c>
      <c r="B664" s="220" t="s">
        <v>1270</v>
      </c>
      <c r="C664" s="220"/>
      <c r="D664" s="220"/>
      <c r="E664" s="220"/>
      <c r="F664" s="220"/>
    </row>
    <row r="665" spans="1:6" ht="12.75">
      <c r="A665" s="220" t="s">
        <v>1271</v>
      </c>
      <c r="B665" s="220" t="s">
        <v>1272</v>
      </c>
      <c r="C665" s="220"/>
      <c r="D665" s="220"/>
      <c r="E665" s="220"/>
      <c r="F665" s="220"/>
    </row>
    <row r="666" spans="1:6" ht="12.75">
      <c r="A666" s="220" t="s">
        <v>1273</v>
      </c>
      <c r="B666" s="220" t="s">
        <v>1274</v>
      </c>
      <c r="C666" s="220"/>
      <c r="D666" s="220"/>
      <c r="E666" s="220"/>
      <c r="F666" s="220"/>
    </row>
    <row r="667" spans="1:6" ht="12.75">
      <c r="A667" s="220" t="s">
        <v>1275</v>
      </c>
      <c r="B667" s="220" t="s">
        <v>1276</v>
      </c>
      <c r="C667" s="220"/>
      <c r="D667" s="220"/>
      <c r="E667" s="220"/>
      <c r="F667" s="220"/>
    </row>
    <row r="668" spans="1:6" ht="12.75">
      <c r="A668" s="220" t="s">
        <v>1277</v>
      </c>
      <c r="B668" s="220" t="s">
        <v>1278</v>
      </c>
      <c r="C668" s="220"/>
      <c r="D668" s="220"/>
      <c r="E668" s="220"/>
      <c r="F668" s="220"/>
    </row>
    <row r="669" spans="1:6" ht="12.75">
      <c r="A669" s="220" t="s">
        <v>1279</v>
      </c>
      <c r="B669" s="220" t="s">
        <v>1280</v>
      </c>
      <c r="C669" s="220"/>
      <c r="D669" s="220"/>
      <c r="E669" s="220"/>
      <c r="F669" s="220"/>
    </row>
    <row r="670" spans="1:6" ht="12.75">
      <c r="A670" s="220" t="s">
        <v>1281</v>
      </c>
      <c r="B670" s="220" t="s">
        <v>1282</v>
      </c>
      <c r="C670" s="220"/>
      <c r="D670" s="220"/>
      <c r="E670" s="220"/>
      <c r="F670" s="220"/>
    </row>
    <row r="671" spans="1:6" ht="12.75">
      <c r="A671" s="220" t="s">
        <v>1283</v>
      </c>
      <c r="B671" s="220" t="s">
        <v>1284</v>
      </c>
      <c r="C671" s="220"/>
      <c r="D671" s="220"/>
      <c r="E671" s="220"/>
      <c r="F671" s="220"/>
    </row>
    <row r="672" spans="1:6" ht="12.75">
      <c r="A672" s="220" t="s">
        <v>1285</v>
      </c>
      <c r="B672" s="220" t="s">
        <v>1286</v>
      </c>
      <c r="C672" s="220"/>
      <c r="D672" s="220"/>
      <c r="E672" s="220"/>
      <c r="F672" s="220"/>
    </row>
    <row r="673" spans="1:6" ht="12.75">
      <c r="A673" s="220" t="s">
        <v>1287</v>
      </c>
      <c r="B673" s="220" t="s">
        <v>1288</v>
      </c>
      <c r="C673" s="220"/>
      <c r="D673" s="220"/>
      <c r="E673" s="220"/>
      <c r="F673" s="220"/>
    </row>
    <row r="674" spans="1:6" ht="12.75">
      <c r="A674" s="220" t="s">
        <v>1289</v>
      </c>
      <c r="B674" s="220" t="s">
        <v>1290</v>
      </c>
      <c r="C674" s="220"/>
      <c r="D674" s="220"/>
      <c r="E674" s="220"/>
      <c r="F674" s="220"/>
    </row>
    <row r="675" spans="1:6" ht="12.75">
      <c r="A675" s="220" t="s">
        <v>1291</v>
      </c>
      <c r="B675" s="220" t="s">
        <v>1292</v>
      </c>
      <c r="C675" s="220"/>
      <c r="D675" s="220"/>
      <c r="E675" s="220"/>
      <c r="F675" s="220"/>
    </row>
    <row r="676" spans="1:6" ht="12.75">
      <c r="A676" s="220" t="s">
        <v>1293</v>
      </c>
      <c r="B676" s="220" t="s">
        <v>1294</v>
      </c>
      <c r="C676" s="220"/>
      <c r="D676" s="220"/>
      <c r="E676" s="220"/>
      <c r="F676" s="220"/>
    </row>
    <row r="677" spans="1:6" ht="12.75">
      <c r="A677" s="220" t="s">
        <v>1295</v>
      </c>
      <c r="B677" s="220" t="s">
        <v>1296</v>
      </c>
      <c r="C677" s="220"/>
      <c r="D677" s="220"/>
      <c r="E677" s="220"/>
      <c r="F677" s="220"/>
    </row>
    <row r="678" spans="1:6" ht="12.75">
      <c r="A678" s="220" t="s">
        <v>1297</v>
      </c>
      <c r="B678" s="220" t="s">
        <v>1298</v>
      </c>
      <c r="C678" s="220"/>
      <c r="D678" s="220"/>
      <c r="E678" s="220"/>
      <c r="F678" s="220"/>
    </row>
    <row r="679" spans="1:6" ht="12.75">
      <c r="A679" s="220" t="s">
        <v>1299</v>
      </c>
      <c r="B679" s="220" t="s">
        <v>1300</v>
      </c>
      <c r="C679" s="220"/>
      <c r="D679" s="220"/>
      <c r="E679" s="220"/>
      <c r="F679" s="220"/>
    </row>
    <row r="680" spans="1:6" ht="12.75">
      <c r="A680" s="220" t="s">
        <v>1301</v>
      </c>
      <c r="B680" s="220" t="s">
        <v>1302</v>
      </c>
      <c r="C680" s="220"/>
      <c r="D680" s="220"/>
      <c r="E680" s="220"/>
      <c r="F680" s="220"/>
    </row>
    <row r="681" spans="1:6" ht="12.75">
      <c r="A681" s="220" t="s">
        <v>1303</v>
      </c>
      <c r="B681" s="220" t="s">
        <v>1304</v>
      </c>
      <c r="C681" s="220"/>
      <c r="D681" s="220"/>
      <c r="E681" s="220"/>
      <c r="F681" s="220"/>
    </row>
    <row r="682" spans="1:6" ht="12.75">
      <c r="A682" s="220" t="s">
        <v>1305</v>
      </c>
      <c r="B682" s="220" t="s">
        <v>1306</v>
      </c>
      <c r="C682" s="220"/>
      <c r="D682" s="220"/>
      <c r="E682" s="220"/>
      <c r="F682" s="220"/>
    </row>
    <row r="683" spans="1:6" ht="12.75">
      <c r="A683" s="220" t="s">
        <v>1307</v>
      </c>
      <c r="B683" s="220" t="s">
        <v>1308</v>
      </c>
      <c r="C683" s="220"/>
      <c r="D683" s="220"/>
      <c r="E683" s="220"/>
      <c r="F683" s="220"/>
    </row>
    <row r="684" spans="1:6" ht="12.75">
      <c r="A684" s="220" t="s">
        <v>1309</v>
      </c>
      <c r="B684" s="220" t="s">
        <v>1310</v>
      </c>
      <c r="C684" s="220"/>
      <c r="D684" s="220"/>
      <c r="E684" s="220"/>
      <c r="F684" s="220"/>
    </row>
    <row r="685" spans="1:6" ht="12.75">
      <c r="A685" s="220" t="s">
        <v>1311</v>
      </c>
      <c r="B685" s="220" t="s">
        <v>1312</v>
      </c>
      <c r="C685" s="220"/>
      <c r="D685" s="220"/>
      <c r="E685" s="220"/>
      <c r="F685" s="220"/>
    </row>
    <row r="686" spans="1:6" ht="12.75">
      <c r="A686" s="220" t="s">
        <v>1313</v>
      </c>
      <c r="B686" s="220" t="s">
        <v>1314</v>
      </c>
      <c r="C686" s="220"/>
      <c r="D686" s="220"/>
      <c r="E686" s="220"/>
      <c r="F686" s="220"/>
    </row>
    <row r="687" spans="1:6" ht="12.75">
      <c r="A687" s="220" t="s">
        <v>1315</v>
      </c>
      <c r="B687" s="220" t="s">
        <v>1316</v>
      </c>
      <c r="C687" s="220"/>
      <c r="D687" s="220"/>
      <c r="E687" s="220"/>
      <c r="F687" s="220"/>
    </row>
    <row r="688" spans="1:6" ht="12.75">
      <c r="A688" s="220" t="s">
        <v>1317</v>
      </c>
      <c r="B688" s="220" t="s">
        <v>1318</v>
      </c>
      <c r="C688" s="220"/>
      <c r="D688" s="220"/>
      <c r="E688" s="220"/>
      <c r="F688" s="220"/>
    </row>
    <row r="689" spans="1:6" ht="12.75">
      <c r="A689" s="220" t="s">
        <v>1319</v>
      </c>
      <c r="B689" s="220" t="s">
        <v>1320</v>
      </c>
      <c r="C689" s="220"/>
      <c r="D689" s="220"/>
      <c r="E689" s="220"/>
      <c r="F689" s="220"/>
    </row>
    <row r="690" spans="1:6" ht="12.75">
      <c r="A690" s="220" t="s">
        <v>1321</v>
      </c>
      <c r="B690" s="220" t="s">
        <v>1322</v>
      </c>
      <c r="C690" s="220"/>
      <c r="D690" s="220"/>
      <c r="E690" s="220"/>
      <c r="F690" s="220"/>
    </row>
    <row r="691" spans="1:6" ht="12.75">
      <c r="A691" s="220" t="s">
        <v>1323</v>
      </c>
      <c r="B691" s="220" t="s">
        <v>1324</v>
      </c>
      <c r="C691" s="220"/>
      <c r="D691" s="220"/>
      <c r="E691" s="220"/>
      <c r="F691" s="220"/>
    </row>
    <row r="692" spans="1:6" ht="12.75">
      <c r="A692" s="220" t="s">
        <v>1325</v>
      </c>
      <c r="B692" s="220" t="s">
        <v>1326</v>
      </c>
      <c r="C692" s="220"/>
      <c r="D692" s="220"/>
      <c r="E692" s="220"/>
      <c r="F692" s="220"/>
    </row>
    <row r="693" spans="1:6" ht="12.75">
      <c r="A693" s="220" t="s">
        <v>1327</v>
      </c>
      <c r="B693" s="220" t="s">
        <v>1328</v>
      </c>
      <c r="C693" s="220"/>
      <c r="D693" s="220"/>
      <c r="E693" s="220"/>
      <c r="F693" s="220"/>
    </row>
    <row r="694" spans="1:6" ht="12.75">
      <c r="A694" s="220" t="s">
        <v>1329</v>
      </c>
      <c r="B694" s="220" t="s">
        <v>1330</v>
      </c>
      <c r="C694" s="220"/>
      <c r="D694" s="220"/>
      <c r="E694" s="220"/>
      <c r="F694" s="220"/>
    </row>
    <row r="695" spans="1:6" ht="12.75">
      <c r="A695" s="220" t="s">
        <v>1331</v>
      </c>
      <c r="B695" s="220" t="s">
        <v>1332</v>
      </c>
      <c r="C695" s="220"/>
      <c r="D695" s="220"/>
      <c r="E695" s="220"/>
      <c r="F695" s="220"/>
    </row>
    <row r="696" spans="1:6" ht="12.75">
      <c r="A696" s="220" t="s">
        <v>1333</v>
      </c>
      <c r="B696" s="220" t="s">
        <v>1334</v>
      </c>
      <c r="C696" s="220"/>
      <c r="D696" s="220"/>
      <c r="E696" s="220"/>
      <c r="F696" s="220"/>
    </row>
    <row r="697" spans="1:6" ht="12.75">
      <c r="A697" s="220" t="s">
        <v>1335</v>
      </c>
      <c r="B697" s="220" t="s">
        <v>1336</v>
      </c>
      <c r="C697" s="220"/>
      <c r="D697" s="220"/>
      <c r="E697" s="220"/>
      <c r="F697" s="220"/>
    </row>
    <row r="698" spans="1:6" ht="12.75">
      <c r="A698" s="220" t="s">
        <v>1337</v>
      </c>
      <c r="B698" s="220" t="s">
        <v>1338</v>
      </c>
      <c r="C698" s="220"/>
      <c r="D698" s="220"/>
      <c r="E698" s="220"/>
      <c r="F698" s="220"/>
    </row>
    <row r="699" spans="1:6" ht="12.75">
      <c r="A699" s="220" t="s">
        <v>1339</v>
      </c>
      <c r="B699" s="220" t="s">
        <v>1340</v>
      </c>
      <c r="C699" s="220"/>
      <c r="D699" s="220"/>
      <c r="E699" s="220"/>
      <c r="F699" s="220"/>
    </row>
    <row r="700" spans="1:6" ht="12.75">
      <c r="A700" s="220" t="s">
        <v>1341</v>
      </c>
      <c r="B700" s="220" t="s">
        <v>1342</v>
      </c>
      <c r="C700" s="220"/>
      <c r="D700" s="220"/>
      <c r="E700" s="220"/>
      <c r="F700" s="220"/>
    </row>
    <row r="701" spans="1:6" ht="12.75">
      <c r="A701" s="220" t="s">
        <v>1343</v>
      </c>
      <c r="B701" s="220" t="s">
        <v>1344</v>
      </c>
      <c r="C701" s="220"/>
      <c r="D701" s="220"/>
      <c r="E701" s="220"/>
      <c r="F701" s="220"/>
    </row>
    <row r="702" spans="1:6" ht="12.75">
      <c r="A702" s="220" t="s">
        <v>1345</v>
      </c>
      <c r="B702" s="220" t="s">
        <v>1346</v>
      </c>
      <c r="C702" s="220"/>
      <c r="D702" s="220"/>
      <c r="E702" s="220"/>
      <c r="F702" s="220"/>
    </row>
    <row r="703" spans="1:6" ht="12.75">
      <c r="A703" s="220" t="s">
        <v>1347</v>
      </c>
      <c r="B703" s="220" t="s">
        <v>1348</v>
      </c>
      <c r="C703" s="220"/>
      <c r="D703" s="220"/>
      <c r="E703" s="220"/>
      <c r="F703" s="220"/>
    </row>
    <row r="704" spans="1:6" ht="12.75">
      <c r="A704" s="220" t="s">
        <v>1349</v>
      </c>
      <c r="B704" s="220" t="s">
        <v>1350</v>
      </c>
      <c r="C704" s="220"/>
      <c r="D704" s="220"/>
      <c r="E704" s="220"/>
      <c r="F704" s="220"/>
    </row>
    <row r="705" spans="1:6" ht="12.75">
      <c r="A705" s="220" t="s">
        <v>1351</v>
      </c>
      <c r="B705" s="220" t="s">
        <v>1352</v>
      </c>
      <c r="C705" s="220"/>
      <c r="D705" s="220"/>
      <c r="E705" s="220"/>
      <c r="F705" s="220"/>
    </row>
    <row r="706" spans="1:6" ht="12.75">
      <c r="A706" s="220" t="s">
        <v>1353</v>
      </c>
      <c r="B706" s="220" t="s">
        <v>1354</v>
      </c>
      <c r="C706" s="220"/>
      <c r="D706" s="220"/>
      <c r="E706" s="220"/>
      <c r="F706" s="220"/>
    </row>
    <row r="707" spans="1:6" ht="12.75">
      <c r="A707" s="220" t="s">
        <v>1355</v>
      </c>
      <c r="B707" s="220" t="s">
        <v>1356</v>
      </c>
      <c r="C707" s="220"/>
      <c r="D707" s="220"/>
      <c r="E707" s="220"/>
      <c r="F707" s="220"/>
    </row>
    <row r="708" spans="1:6" ht="12.75">
      <c r="A708" s="220" t="s">
        <v>1357</v>
      </c>
      <c r="B708" s="220" t="s">
        <v>1358</v>
      </c>
      <c r="C708" s="220"/>
      <c r="D708" s="220"/>
      <c r="E708" s="220"/>
      <c r="F708" s="220"/>
    </row>
    <row r="709" spans="1:6" ht="12.75">
      <c r="A709" s="220" t="s">
        <v>1359</v>
      </c>
      <c r="B709" s="220" t="s">
        <v>1360</v>
      </c>
      <c r="C709" s="220"/>
      <c r="D709" s="220"/>
      <c r="E709" s="220"/>
      <c r="F709" s="220"/>
    </row>
    <row r="710" spans="1:6" ht="12.75">
      <c r="A710" s="220" t="s">
        <v>1361</v>
      </c>
      <c r="B710" s="220" t="s">
        <v>1362</v>
      </c>
      <c r="C710" s="220"/>
      <c r="D710" s="220"/>
      <c r="E710" s="220"/>
      <c r="F710" s="220"/>
    </row>
    <row r="711" spans="1:6" ht="12.75">
      <c r="A711" s="220" t="s">
        <v>1363</v>
      </c>
      <c r="B711" s="220" t="s">
        <v>1364</v>
      </c>
      <c r="C711" s="220"/>
      <c r="D711" s="220"/>
      <c r="E711" s="220"/>
      <c r="F711" s="220"/>
    </row>
    <row r="712" spans="1:6" ht="12.75">
      <c r="A712" s="220" t="s">
        <v>1365</v>
      </c>
      <c r="B712" s="220" t="s">
        <v>1366</v>
      </c>
      <c r="C712" s="220"/>
      <c r="D712" s="220"/>
      <c r="E712" s="220"/>
      <c r="F712" s="220"/>
    </row>
    <row r="713" spans="1:6" ht="12.75">
      <c r="A713" s="220" t="s">
        <v>1367</v>
      </c>
      <c r="B713" s="220" t="s">
        <v>1368</v>
      </c>
      <c r="C713" s="220"/>
      <c r="D713" s="220"/>
      <c r="E713" s="220"/>
      <c r="F713" s="220"/>
    </row>
    <row r="714" spans="1:6" ht="12.75">
      <c r="A714" s="220" t="s">
        <v>1369</v>
      </c>
      <c r="B714" s="220" t="s">
        <v>1370</v>
      </c>
      <c r="C714" s="220"/>
      <c r="D714" s="220"/>
      <c r="E714" s="220"/>
      <c r="F714" s="220"/>
    </row>
    <row r="715" spans="1:6" ht="12.75">
      <c r="A715" s="220" t="s">
        <v>1371</v>
      </c>
      <c r="B715" s="220" t="s">
        <v>1372</v>
      </c>
      <c r="C715" s="220"/>
      <c r="D715" s="220"/>
      <c r="E715" s="220"/>
      <c r="F715" s="220"/>
    </row>
    <row r="716" spans="1:6" ht="12.75">
      <c r="A716" s="220" t="s">
        <v>1373</v>
      </c>
      <c r="B716" s="220" t="s">
        <v>1374</v>
      </c>
      <c r="C716" s="220"/>
      <c r="D716" s="220"/>
      <c r="E716" s="220"/>
      <c r="F716" s="220"/>
    </row>
    <row r="717" spans="1:6" ht="12.75">
      <c r="A717" s="220" t="s">
        <v>1375</v>
      </c>
      <c r="B717" s="220" t="s">
        <v>1376</v>
      </c>
      <c r="C717" s="220"/>
      <c r="D717" s="220"/>
      <c r="E717" s="220"/>
      <c r="F717" s="220"/>
    </row>
    <row r="718" spans="1:6" ht="12.75">
      <c r="A718" s="220" t="s">
        <v>1377</v>
      </c>
      <c r="B718" s="220" t="s">
        <v>1378</v>
      </c>
      <c r="C718" s="220"/>
      <c r="D718" s="220"/>
      <c r="E718" s="220"/>
      <c r="F718" s="220"/>
    </row>
    <row r="719" spans="1:6" ht="12.75">
      <c r="A719" s="220" t="s">
        <v>1379</v>
      </c>
      <c r="B719" s="220" t="s">
        <v>1380</v>
      </c>
      <c r="C719" s="220"/>
      <c r="D719" s="220"/>
      <c r="E719" s="220"/>
      <c r="F719" s="220"/>
    </row>
    <row r="720" spans="1:6" ht="12.75">
      <c r="A720" s="220" t="s">
        <v>1381</v>
      </c>
      <c r="B720" s="220" t="s">
        <v>1382</v>
      </c>
      <c r="C720" s="220"/>
      <c r="D720" s="220"/>
      <c r="E720" s="220"/>
      <c r="F720" s="220"/>
    </row>
    <row r="721" spans="1:6" ht="12.75">
      <c r="A721" s="220" t="s">
        <v>1383</v>
      </c>
      <c r="B721" s="220" t="s">
        <v>1384</v>
      </c>
      <c r="C721" s="220"/>
      <c r="D721" s="220"/>
      <c r="E721" s="220"/>
      <c r="F721" s="220"/>
    </row>
    <row r="722" spans="1:6" ht="12.75">
      <c r="A722" s="220" t="s">
        <v>1385</v>
      </c>
      <c r="B722" s="220" t="s">
        <v>1386</v>
      </c>
      <c r="C722" s="220"/>
      <c r="D722" s="220"/>
      <c r="E722" s="220"/>
      <c r="F722" s="220"/>
    </row>
    <row r="723" spans="1:6" ht="12.75">
      <c r="A723" s="220" t="s">
        <v>1387</v>
      </c>
      <c r="B723" s="220" t="s">
        <v>1388</v>
      </c>
      <c r="C723" s="220"/>
      <c r="D723" s="220"/>
      <c r="E723" s="220"/>
      <c r="F723" s="220"/>
    </row>
    <row r="724" spans="1:6" ht="12.75">
      <c r="A724" s="220" t="s">
        <v>1389</v>
      </c>
      <c r="B724" s="220" t="s">
        <v>1390</v>
      </c>
      <c r="C724" s="220"/>
      <c r="D724" s="220"/>
      <c r="E724" s="220"/>
      <c r="F724" s="220"/>
    </row>
    <row r="725" spans="1:6" ht="12.75">
      <c r="A725" s="220" t="s">
        <v>1391</v>
      </c>
      <c r="B725" s="220" t="s">
        <v>1392</v>
      </c>
      <c r="C725" s="220"/>
      <c r="D725" s="220"/>
      <c r="E725" s="220"/>
      <c r="F725" s="220"/>
    </row>
    <row r="726" spans="1:6" ht="12.75">
      <c r="A726" s="220" t="s">
        <v>1393</v>
      </c>
      <c r="B726" s="220" t="s">
        <v>1394</v>
      </c>
      <c r="C726" s="220"/>
      <c r="D726" s="220"/>
      <c r="E726" s="220"/>
      <c r="F726" s="220"/>
    </row>
    <row r="727" spans="1:6" ht="12.75">
      <c r="A727" s="220" t="s">
        <v>1395</v>
      </c>
      <c r="B727" s="220" t="s">
        <v>1396</v>
      </c>
      <c r="C727" s="220"/>
      <c r="D727" s="220"/>
      <c r="E727" s="220"/>
      <c r="F727" s="220"/>
    </row>
    <row r="728" spans="1:6" ht="12.75">
      <c r="A728" s="220" t="s">
        <v>1397</v>
      </c>
      <c r="B728" s="220" t="s">
        <v>1398</v>
      </c>
      <c r="C728" s="220"/>
      <c r="D728" s="220"/>
      <c r="E728" s="220"/>
      <c r="F728" s="220"/>
    </row>
    <row r="729" spans="1:6" ht="12.75">
      <c r="A729" s="220" t="s">
        <v>1399</v>
      </c>
      <c r="B729" s="220" t="s">
        <v>1400</v>
      </c>
      <c r="C729" s="220"/>
      <c r="D729" s="220"/>
      <c r="E729" s="220"/>
      <c r="F729" s="220"/>
    </row>
    <row r="730" spans="1:6" ht="12.75">
      <c r="A730" s="220" t="s">
        <v>1401</v>
      </c>
      <c r="B730" s="220" t="s">
        <v>1402</v>
      </c>
      <c r="C730" s="220"/>
      <c r="D730" s="220"/>
      <c r="E730" s="220"/>
      <c r="F730" s="220"/>
    </row>
    <row r="731" spans="1:6" ht="12.75">
      <c r="A731" s="220" t="s">
        <v>1403</v>
      </c>
      <c r="B731" s="220" t="s">
        <v>1404</v>
      </c>
      <c r="C731" s="220"/>
      <c r="D731" s="220"/>
      <c r="E731" s="220"/>
      <c r="F731" s="220"/>
    </row>
    <row r="732" spans="1:6" ht="12.75">
      <c r="A732" s="220" t="s">
        <v>1405</v>
      </c>
      <c r="B732" s="220" t="s">
        <v>1406</v>
      </c>
      <c r="C732" s="220"/>
      <c r="D732" s="220"/>
      <c r="E732" s="220"/>
      <c r="F732" s="220"/>
    </row>
    <row r="733" spans="1:6" ht="12.75">
      <c r="A733" s="220" t="s">
        <v>1407</v>
      </c>
      <c r="B733" s="220" t="s">
        <v>1408</v>
      </c>
      <c r="C733" s="220"/>
      <c r="D733" s="220"/>
      <c r="E733" s="220"/>
      <c r="F733" s="220"/>
    </row>
    <row r="734" spans="1:6" ht="12.75">
      <c r="A734" s="220" t="s">
        <v>1409</v>
      </c>
      <c r="B734" s="220" t="s">
        <v>1410</v>
      </c>
      <c r="C734" s="220"/>
      <c r="D734" s="220"/>
      <c r="E734" s="220"/>
      <c r="F734" s="220"/>
    </row>
    <row r="735" spans="1:6" ht="12.75">
      <c r="A735" s="220" t="s">
        <v>1411</v>
      </c>
      <c r="B735" s="220" t="s">
        <v>1412</v>
      </c>
      <c r="C735" s="220"/>
      <c r="D735" s="220"/>
      <c r="E735" s="220"/>
      <c r="F735" s="220"/>
    </row>
    <row r="736" spans="1:6" ht="12.75">
      <c r="A736" s="220" t="s">
        <v>1413</v>
      </c>
      <c r="B736" s="220" t="s">
        <v>1414</v>
      </c>
      <c r="C736" s="220"/>
      <c r="D736" s="220"/>
      <c r="E736" s="220"/>
      <c r="F736" s="220"/>
    </row>
    <row r="737" spans="1:6" ht="12.75">
      <c r="A737" s="220" t="s">
        <v>1415</v>
      </c>
      <c r="B737" s="220" t="s">
        <v>1416</v>
      </c>
      <c r="C737" s="220"/>
      <c r="D737" s="220"/>
      <c r="E737" s="220"/>
      <c r="F737" s="220"/>
    </row>
    <row r="738" spans="1:6" ht="12.75">
      <c r="A738" s="220" t="s">
        <v>1417</v>
      </c>
      <c r="B738" s="220" t="s">
        <v>1418</v>
      </c>
      <c r="C738" s="220"/>
      <c r="D738" s="220"/>
      <c r="E738" s="220"/>
      <c r="F738" s="220"/>
    </row>
    <row r="739" spans="1:6" ht="12.75">
      <c r="A739" s="220" t="s">
        <v>1419</v>
      </c>
      <c r="B739" s="220" t="s">
        <v>1421</v>
      </c>
      <c r="C739" s="220"/>
      <c r="D739" s="220"/>
      <c r="E739" s="220"/>
      <c r="F739" s="220"/>
    </row>
    <row r="740" spans="1:6" ht="12.75">
      <c r="A740" s="220" t="s">
        <v>1422</v>
      </c>
      <c r="B740" s="220" t="s">
        <v>1423</v>
      </c>
      <c r="C740" s="220"/>
      <c r="D740" s="220"/>
      <c r="E740" s="220"/>
      <c r="F740" s="220"/>
    </row>
    <row r="741" spans="1:6" ht="12.75">
      <c r="A741" s="220" t="s">
        <v>1424</v>
      </c>
      <c r="B741" s="220" t="s">
        <v>1425</v>
      </c>
      <c r="C741" s="220"/>
      <c r="D741" s="220"/>
      <c r="E741" s="220"/>
      <c r="F741" s="220"/>
    </row>
    <row r="742" spans="1:6" ht="12.75">
      <c r="A742" s="220" t="s">
        <v>1426</v>
      </c>
      <c r="B742" s="220" t="s">
        <v>1427</v>
      </c>
      <c r="C742" s="220"/>
      <c r="D742" s="220"/>
      <c r="E742" s="220"/>
      <c r="F742" s="220"/>
    </row>
    <row r="743" spans="1:6" ht="12.75">
      <c r="A743" s="220" t="s">
        <v>1428</v>
      </c>
      <c r="B743" s="220" t="s">
        <v>1429</v>
      </c>
      <c r="C743" s="220"/>
      <c r="D743" s="220"/>
      <c r="E743" s="220"/>
      <c r="F743" s="220"/>
    </row>
    <row r="744" spans="1:6" ht="12.75">
      <c r="A744" s="220" t="s">
        <v>1430</v>
      </c>
      <c r="B744" s="220" t="s">
        <v>1431</v>
      </c>
      <c r="C744" s="220"/>
      <c r="D744" s="220"/>
      <c r="E744" s="220"/>
      <c r="F744" s="220"/>
    </row>
    <row r="745" spans="1:6" ht="12.75">
      <c r="A745" s="220" t="s">
        <v>1432</v>
      </c>
      <c r="B745" s="220" t="s">
        <v>1433</v>
      </c>
      <c r="C745" s="220"/>
      <c r="D745" s="220"/>
      <c r="E745" s="220"/>
      <c r="F745" s="220"/>
    </row>
    <row r="746" spans="1:6" ht="12.75">
      <c r="A746" s="220" t="s">
        <v>1434</v>
      </c>
      <c r="B746" s="220" t="s">
        <v>1435</v>
      </c>
      <c r="C746" s="220"/>
      <c r="D746" s="220"/>
      <c r="E746" s="220"/>
      <c r="F746" s="220"/>
    </row>
    <row r="747" spans="1:6" ht="12.75">
      <c r="A747" s="220" t="s">
        <v>1436</v>
      </c>
      <c r="B747" s="220" t="s">
        <v>1437</v>
      </c>
      <c r="C747" s="220"/>
      <c r="D747" s="220"/>
      <c r="E747" s="220"/>
      <c r="F747" s="220"/>
    </row>
    <row r="748" spans="1:6" ht="12.75">
      <c r="A748" s="220" t="s">
        <v>1438</v>
      </c>
      <c r="B748" s="220" t="s">
        <v>1439</v>
      </c>
      <c r="C748" s="220"/>
      <c r="D748" s="220"/>
      <c r="E748" s="220"/>
      <c r="F748" s="220"/>
    </row>
    <row r="749" spans="1:6" ht="12.75">
      <c r="A749" s="220" t="s">
        <v>1440</v>
      </c>
      <c r="B749" s="220" t="s">
        <v>1441</v>
      </c>
      <c r="C749" s="220"/>
      <c r="D749" s="220"/>
      <c r="E749" s="220"/>
      <c r="F749" s="220"/>
    </row>
    <row r="750" spans="1:6" ht="12.75">
      <c r="A750" s="220" t="s">
        <v>945</v>
      </c>
      <c r="B750" s="220" t="s">
        <v>2231</v>
      </c>
      <c r="C750" s="220"/>
      <c r="D750" s="220"/>
      <c r="E750" s="220"/>
      <c r="F750" s="220"/>
    </row>
    <row r="751" spans="1:6" ht="12.75">
      <c r="A751" s="220" t="s">
        <v>1442</v>
      </c>
      <c r="B751" s="220" t="s">
        <v>1443</v>
      </c>
      <c r="C751" s="220"/>
      <c r="D751" s="220"/>
      <c r="E751" s="220"/>
      <c r="F751" s="220"/>
    </row>
    <row r="752" spans="1:6" ht="12.75">
      <c r="A752" s="220" t="s">
        <v>1444</v>
      </c>
      <c r="B752" s="220" t="s">
        <v>1445</v>
      </c>
      <c r="C752" s="220"/>
      <c r="D752" s="220"/>
      <c r="E752" s="220"/>
      <c r="F752" s="220"/>
    </row>
    <row r="753" spans="1:6" ht="12.75">
      <c r="A753" s="220" t="s">
        <v>1446</v>
      </c>
      <c r="B753" s="220" t="s">
        <v>1447</v>
      </c>
      <c r="C753" s="220"/>
      <c r="D753" s="220"/>
      <c r="E753" s="220"/>
      <c r="F753" s="220"/>
    </row>
    <row r="754" spans="1:6" ht="12.75">
      <c r="A754" s="220" t="s">
        <v>1448</v>
      </c>
      <c r="B754" s="220" t="s">
        <v>1449</v>
      </c>
      <c r="C754" s="220"/>
      <c r="D754" s="220"/>
      <c r="E754" s="220"/>
      <c r="F754" s="220"/>
    </row>
    <row r="755" spans="1:6" ht="12.75">
      <c r="A755" s="220" t="s">
        <v>1450</v>
      </c>
      <c r="B755" s="220" t="s">
        <v>1451</v>
      </c>
      <c r="C755" s="220"/>
      <c r="D755" s="220"/>
      <c r="E755" s="220"/>
      <c r="F755" s="220"/>
    </row>
    <row r="756" spans="1:6" ht="12.75">
      <c r="A756" s="220" t="s">
        <v>1452</v>
      </c>
      <c r="B756" s="220" t="s">
        <v>1453</v>
      </c>
      <c r="C756" s="220"/>
      <c r="D756" s="220"/>
      <c r="E756" s="220"/>
      <c r="F756" s="220"/>
    </row>
    <row r="757" spans="1:6" ht="12.75">
      <c r="A757" s="220" t="s">
        <v>1454</v>
      </c>
      <c r="B757" s="220" t="s">
        <v>1455</v>
      </c>
      <c r="C757" s="220"/>
      <c r="D757" s="220"/>
      <c r="E757" s="220"/>
      <c r="F757" s="220"/>
    </row>
    <row r="758" spans="1:6" ht="12.75">
      <c r="A758" s="220" t="s">
        <v>1456</v>
      </c>
      <c r="B758" s="220" t="s">
        <v>1457</v>
      </c>
      <c r="C758" s="220"/>
      <c r="D758" s="220"/>
      <c r="E758" s="220"/>
      <c r="F758" s="220"/>
    </row>
    <row r="759" spans="1:6" ht="12.75">
      <c r="A759" s="220" t="s">
        <v>1458</v>
      </c>
      <c r="B759" s="220" t="s">
        <v>1459</v>
      </c>
      <c r="C759" s="220"/>
      <c r="D759" s="220"/>
      <c r="E759" s="220"/>
      <c r="F759" s="220"/>
    </row>
    <row r="760" spans="1:6" ht="12.75">
      <c r="A760" s="220" t="s">
        <v>1460</v>
      </c>
      <c r="B760" s="220" t="s">
        <v>1461</v>
      </c>
      <c r="C760" s="220"/>
      <c r="D760" s="220"/>
      <c r="E760" s="220"/>
      <c r="F760" s="220"/>
    </row>
    <row r="761" spans="1:6" ht="12.75">
      <c r="A761" s="220" t="s">
        <v>1462</v>
      </c>
      <c r="B761" s="220" t="s">
        <v>1463</v>
      </c>
      <c r="C761" s="220"/>
      <c r="D761" s="220"/>
      <c r="E761" s="220"/>
      <c r="F761" s="220"/>
    </row>
    <row r="762" spans="1:6" ht="12.75">
      <c r="A762" s="220" t="s">
        <v>1464</v>
      </c>
      <c r="B762" s="220" t="s">
        <v>1465</v>
      </c>
      <c r="C762" s="220"/>
      <c r="D762" s="220"/>
      <c r="E762" s="220"/>
      <c r="F762" s="220"/>
    </row>
    <row r="763" spans="1:6" ht="12.75">
      <c r="A763" s="220" t="s">
        <v>1466</v>
      </c>
      <c r="B763" s="220" t="s">
        <v>1467</v>
      </c>
      <c r="C763" s="220"/>
      <c r="D763" s="220"/>
      <c r="E763" s="220"/>
      <c r="F763" s="220"/>
    </row>
    <row r="764" spans="1:6" ht="12.75">
      <c r="A764" s="220" t="s">
        <v>1468</v>
      </c>
      <c r="B764" s="220" t="s">
        <v>1469</v>
      </c>
      <c r="C764" s="220"/>
      <c r="D764" s="220"/>
      <c r="E764" s="220"/>
      <c r="F764" s="220"/>
    </row>
    <row r="765" spans="1:6" ht="12.75">
      <c r="A765" s="220" t="s">
        <v>1470</v>
      </c>
      <c r="B765" s="220" t="s">
        <v>1471</v>
      </c>
      <c r="C765" s="220"/>
      <c r="D765" s="220"/>
      <c r="E765" s="220"/>
      <c r="F765" s="220"/>
    </row>
    <row r="766" spans="1:6" ht="12.75">
      <c r="A766" s="220" t="s">
        <v>1472</v>
      </c>
      <c r="B766" s="220" t="s">
        <v>1473</v>
      </c>
      <c r="C766" s="220"/>
      <c r="D766" s="220"/>
      <c r="E766" s="220"/>
      <c r="F766" s="220"/>
    </row>
    <row r="767" spans="1:6" ht="12.75">
      <c r="A767" s="220" t="s">
        <v>1474</v>
      </c>
      <c r="B767" s="220" t="s">
        <v>1475</v>
      </c>
      <c r="C767" s="220"/>
      <c r="D767" s="220"/>
      <c r="E767" s="220"/>
      <c r="F767" s="220"/>
    </row>
    <row r="768" spans="1:6" ht="12.75">
      <c r="A768" s="220" t="s">
        <v>1476</v>
      </c>
      <c r="B768" s="220" t="s">
        <v>1477</v>
      </c>
      <c r="C768" s="220"/>
      <c r="D768" s="220"/>
      <c r="E768" s="220"/>
      <c r="F768" s="220"/>
    </row>
    <row r="769" spans="1:6" ht="12.75">
      <c r="A769" s="220" t="s">
        <v>1478</v>
      </c>
      <c r="B769" s="220" t="s">
        <v>1479</v>
      </c>
      <c r="C769" s="220"/>
      <c r="D769" s="220"/>
      <c r="E769" s="220"/>
      <c r="F769" s="220"/>
    </row>
    <row r="770" spans="1:6" ht="12.75">
      <c r="A770" s="220" t="s">
        <v>1480</v>
      </c>
      <c r="B770" s="220" t="s">
        <v>1481</v>
      </c>
      <c r="C770" s="220"/>
      <c r="D770" s="220"/>
      <c r="E770" s="220"/>
      <c r="F770" s="220"/>
    </row>
    <row r="771" spans="1:6" ht="12.75">
      <c r="A771" s="220" t="s">
        <v>1482</v>
      </c>
      <c r="B771" s="220" t="s">
        <v>1483</v>
      </c>
      <c r="C771" s="220"/>
      <c r="D771" s="220"/>
      <c r="E771" s="220"/>
      <c r="F771" s="220"/>
    </row>
    <row r="772" spans="1:6" ht="12.75">
      <c r="A772" s="220" t="s">
        <v>1484</v>
      </c>
      <c r="B772" s="220" t="s">
        <v>1485</v>
      </c>
      <c r="C772" s="220"/>
      <c r="D772" s="220"/>
      <c r="E772" s="220"/>
      <c r="F772" s="220"/>
    </row>
    <row r="773" spans="1:6" ht="12.75">
      <c r="A773" s="220" t="s">
        <v>1486</v>
      </c>
      <c r="B773" s="220" t="s">
        <v>1487</v>
      </c>
      <c r="C773" s="220"/>
      <c r="D773" s="220"/>
      <c r="E773" s="220"/>
      <c r="F773" s="220"/>
    </row>
    <row r="774" spans="1:6" ht="12.75">
      <c r="A774" s="220" t="s">
        <v>1488</v>
      </c>
      <c r="B774" s="220" t="s">
        <v>1489</v>
      </c>
      <c r="C774" s="220"/>
      <c r="D774" s="220"/>
      <c r="E774" s="220"/>
      <c r="F774" s="220"/>
    </row>
    <row r="775" spans="1:6" ht="12.75">
      <c r="A775" s="220" t="s">
        <v>1490</v>
      </c>
      <c r="B775" s="220" t="s">
        <v>1491</v>
      </c>
      <c r="C775" s="220"/>
      <c r="D775" s="220"/>
      <c r="E775" s="220"/>
      <c r="F775" s="220"/>
    </row>
    <row r="776" spans="1:6" ht="12.75">
      <c r="A776" s="220" t="s">
        <v>1492</v>
      </c>
      <c r="B776" s="220" t="s">
        <v>1493</v>
      </c>
      <c r="C776" s="220"/>
      <c r="D776" s="220"/>
      <c r="E776" s="220"/>
      <c r="F776" s="220"/>
    </row>
    <row r="777" spans="1:6" ht="12.75">
      <c r="A777" s="220" t="s">
        <v>1494</v>
      </c>
      <c r="B777" s="220" t="s">
        <v>1495</v>
      </c>
      <c r="C777" s="220"/>
      <c r="D777" s="220"/>
      <c r="E777" s="220"/>
      <c r="F777" s="220"/>
    </row>
    <row r="778" spans="1:6" ht="12.75">
      <c r="A778" s="220" t="s">
        <v>1496</v>
      </c>
      <c r="B778" s="220" t="s">
        <v>1497</v>
      </c>
      <c r="C778" s="220"/>
      <c r="D778" s="220"/>
      <c r="E778" s="220"/>
      <c r="F778" s="220"/>
    </row>
    <row r="779" spans="1:6" ht="12.75">
      <c r="A779" s="220" t="s">
        <v>1498</v>
      </c>
      <c r="B779" s="220" t="s">
        <v>1499</v>
      </c>
      <c r="C779" s="220"/>
      <c r="D779" s="220"/>
      <c r="E779" s="220"/>
      <c r="F779" s="220"/>
    </row>
    <row r="780" spans="1:6" ht="12.75">
      <c r="A780" s="220" t="s">
        <v>1500</v>
      </c>
      <c r="B780" s="220" t="s">
        <v>1501</v>
      </c>
      <c r="C780" s="220"/>
      <c r="D780" s="220"/>
      <c r="E780" s="220"/>
      <c r="F780" s="220"/>
    </row>
    <row r="781" spans="1:6" ht="12.75">
      <c r="A781" s="220" t="s">
        <v>1502</v>
      </c>
      <c r="B781" s="220" t="s">
        <v>1503</v>
      </c>
      <c r="C781" s="220"/>
      <c r="D781" s="220"/>
      <c r="E781" s="220"/>
      <c r="F781" s="220"/>
    </row>
    <row r="782" spans="1:6" ht="12.75">
      <c r="A782" s="220" t="s">
        <v>1504</v>
      </c>
      <c r="B782" s="220" t="s">
        <v>1505</v>
      </c>
      <c r="C782" s="220"/>
      <c r="D782" s="220"/>
      <c r="E782" s="220"/>
      <c r="F782" s="220"/>
    </row>
    <row r="783" spans="1:6" ht="12.75">
      <c r="A783" s="220" t="s">
        <v>1506</v>
      </c>
      <c r="B783" s="220" t="s">
        <v>1507</v>
      </c>
      <c r="C783" s="220"/>
      <c r="D783" s="220"/>
      <c r="E783" s="220"/>
      <c r="F783" s="220"/>
    </row>
    <row r="784" spans="1:6" ht="12.75">
      <c r="A784" s="220" t="s">
        <v>1508</v>
      </c>
      <c r="B784" s="220" t="s">
        <v>1509</v>
      </c>
      <c r="C784" s="220"/>
      <c r="D784" s="220"/>
      <c r="E784" s="220"/>
      <c r="F784" s="220"/>
    </row>
    <row r="785" spans="1:6" ht="12.75">
      <c r="A785" s="220" t="s">
        <v>1510</v>
      </c>
      <c r="B785" s="220" t="s">
        <v>1511</v>
      </c>
      <c r="C785" s="220"/>
      <c r="D785" s="220"/>
      <c r="E785" s="220"/>
      <c r="F785" s="220"/>
    </row>
    <row r="786" spans="1:6" ht="12.75">
      <c r="A786" s="220" t="s">
        <v>1512</v>
      </c>
      <c r="B786" s="220" t="s">
        <v>1513</v>
      </c>
      <c r="C786" s="220"/>
      <c r="D786" s="220"/>
      <c r="E786" s="220"/>
      <c r="F786" s="220"/>
    </row>
    <row r="787" spans="1:6" ht="12.75">
      <c r="A787" s="220" t="s">
        <v>1514</v>
      </c>
      <c r="B787" s="220" t="s">
        <v>1515</v>
      </c>
      <c r="C787" s="220"/>
      <c r="D787" s="220"/>
      <c r="E787" s="220"/>
      <c r="F787" s="220"/>
    </row>
    <row r="788" spans="1:6" ht="12.75">
      <c r="A788" s="220" t="s">
        <v>1516</v>
      </c>
      <c r="B788" s="220" t="s">
        <v>1517</v>
      </c>
      <c r="C788" s="220"/>
      <c r="D788" s="220"/>
      <c r="E788" s="220"/>
      <c r="F788" s="220"/>
    </row>
    <row r="789" spans="1:6" ht="12.75">
      <c r="A789" s="220" t="s">
        <v>1518</v>
      </c>
      <c r="B789" s="220" t="s">
        <v>1519</v>
      </c>
      <c r="C789" s="220"/>
      <c r="D789" s="220"/>
      <c r="E789" s="220"/>
      <c r="F789" s="220"/>
    </row>
    <row r="790" spans="1:6" ht="12.75">
      <c r="A790" s="220" t="s">
        <v>1520</v>
      </c>
      <c r="B790" s="220" t="s">
        <v>1521</v>
      </c>
      <c r="C790" s="220"/>
      <c r="D790" s="220"/>
      <c r="E790" s="220"/>
      <c r="F790" s="220"/>
    </row>
    <row r="791" spans="1:6" ht="12.75">
      <c r="A791" s="220" t="s">
        <v>1522</v>
      </c>
      <c r="B791" s="220" t="s">
        <v>1523</v>
      </c>
      <c r="C791" s="220"/>
      <c r="D791" s="220"/>
      <c r="E791" s="220"/>
      <c r="F791" s="220"/>
    </row>
    <row r="792" spans="1:6" ht="12.75">
      <c r="A792" s="220" t="s">
        <v>1524</v>
      </c>
      <c r="B792" s="220" t="s">
        <v>1525</v>
      </c>
      <c r="C792" s="220"/>
      <c r="D792" s="220"/>
      <c r="E792" s="220"/>
      <c r="F792" s="220"/>
    </row>
    <row r="793" spans="1:6" ht="12.75">
      <c r="A793" s="220" t="s">
        <v>1526</v>
      </c>
      <c r="B793" s="220" t="s">
        <v>1527</v>
      </c>
      <c r="C793" s="220"/>
      <c r="D793" s="220"/>
      <c r="E793" s="220"/>
      <c r="F793" s="220"/>
    </row>
    <row r="794" spans="1:6" ht="12.75">
      <c r="A794" s="220" t="s">
        <v>1528</v>
      </c>
      <c r="B794" s="220" t="s">
        <v>1529</v>
      </c>
      <c r="C794" s="220"/>
      <c r="D794" s="220"/>
      <c r="E794" s="220"/>
      <c r="F794" s="220"/>
    </row>
    <row r="795" spans="1:6" ht="12.75">
      <c r="A795" s="220" t="s">
        <v>1530</v>
      </c>
      <c r="B795" s="220" t="s">
        <v>1531</v>
      </c>
      <c r="C795" s="220"/>
      <c r="D795" s="220"/>
      <c r="E795" s="220"/>
      <c r="F795" s="220"/>
    </row>
    <row r="796" spans="1:6" ht="12.75">
      <c r="A796" s="220" t="s">
        <v>1532</v>
      </c>
      <c r="B796" s="220" t="s">
        <v>1533</v>
      </c>
      <c r="C796" s="220"/>
      <c r="D796" s="220"/>
      <c r="E796" s="220"/>
      <c r="F796" s="220"/>
    </row>
    <row r="797" spans="1:6" ht="12.75">
      <c r="A797" s="220" t="s">
        <v>1534</v>
      </c>
      <c r="B797" s="220" t="s">
        <v>1535</v>
      </c>
      <c r="C797" s="220"/>
      <c r="D797" s="220"/>
      <c r="E797" s="220"/>
      <c r="F797" s="220"/>
    </row>
    <row r="798" spans="1:6" ht="12.75">
      <c r="A798" s="220" t="s">
        <v>1536</v>
      </c>
      <c r="B798" s="220" t="s">
        <v>1537</v>
      </c>
      <c r="C798" s="220"/>
      <c r="D798" s="220"/>
      <c r="E798" s="220"/>
      <c r="F798" s="220"/>
    </row>
    <row r="799" spans="1:6" ht="12.75">
      <c r="A799" s="220" t="s">
        <v>1538</v>
      </c>
      <c r="B799" s="220" t="s">
        <v>1539</v>
      </c>
      <c r="C799" s="220"/>
      <c r="D799" s="220"/>
      <c r="E799" s="220"/>
      <c r="F799" s="220"/>
    </row>
    <row r="800" spans="1:6" ht="12.75">
      <c r="A800" s="220" t="s">
        <v>1540</v>
      </c>
      <c r="B800" s="220" t="s">
        <v>1541</v>
      </c>
      <c r="C800" s="220"/>
      <c r="D800" s="220"/>
      <c r="E800" s="220"/>
      <c r="F800" s="220"/>
    </row>
    <row r="801" spans="1:6" ht="12.75">
      <c r="A801" s="220" t="s">
        <v>1542</v>
      </c>
      <c r="B801" s="220" t="s">
        <v>1543</v>
      </c>
      <c r="C801" s="220"/>
      <c r="D801" s="220"/>
      <c r="E801" s="220"/>
      <c r="F801" s="220"/>
    </row>
    <row r="802" spans="1:6" ht="12.75">
      <c r="A802" s="220" t="s">
        <v>1544</v>
      </c>
      <c r="B802" s="220" t="s">
        <v>1545</v>
      </c>
      <c r="C802" s="220"/>
      <c r="D802" s="220"/>
      <c r="E802" s="220"/>
      <c r="F802" s="220"/>
    </row>
    <row r="803" spans="1:6" ht="12.75">
      <c r="A803" s="220" t="s">
        <v>1546</v>
      </c>
      <c r="B803" s="220" t="s">
        <v>1547</v>
      </c>
      <c r="C803" s="220"/>
      <c r="D803" s="220"/>
      <c r="E803" s="220"/>
      <c r="F803" s="220"/>
    </row>
    <row r="804" spans="1:6" ht="12.75">
      <c r="A804" s="220" t="s">
        <v>1548</v>
      </c>
      <c r="B804" s="220" t="s">
        <v>1549</v>
      </c>
      <c r="C804" s="220"/>
      <c r="D804" s="220"/>
      <c r="E804" s="220"/>
      <c r="F804" s="220"/>
    </row>
    <row r="805" spans="1:6" ht="12.75">
      <c r="A805" s="220" t="s">
        <v>1550</v>
      </c>
      <c r="B805" s="220" t="s">
        <v>1551</v>
      </c>
      <c r="C805" s="220"/>
      <c r="D805" s="220"/>
      <c r="E805" s="220"/>
      <c r="F805" s="220"/>
    </row>
    <row r="806" spans="1:6" ht="12.75">
      <c r="A806" s="220" t="s">
        <v>1552</v>
      </c>
      <c r="B806" s="220" t="s">
        <v>1553</v>
      </c>
      <c r="C806" s="220"/>
      <c r="D806" s="220"/>
      <c r="E806" s="220"/>
      <c r="F806" s="220"/>
    </row>
    <row r="807" spans="1:6" ht="12.75">
      <c r="A807" s="220" t="s">
        <v>1554</v>
      </c>
      <c r="B807" s="220" t="s">
        <v>1555</v>
      </c>
      <c r="C807" s="220"/>
      <c r="D807" s="220"/>
      <c r="E807" s="220"/>
      <c r="F807" s="220"/>
    </row>
    <row r="808" spans="1:6" ht="12.75">
      <c r="A808" s="220" t="s">
        <v>1556</v>
      </c>
      <c r="B808" s="220" t="s">
        <v>1557</v>
      </c>
      <c r="C808" s="220"/>
      <c r="D808" s="220"/>
      <c r="E808" s="220"/>
      <c r="F808" s="220"/>
    </row>
    <row r="809" spans="1:6" ht="12.75">
      <c r="A809" s="220" t="s">
        <v>1558</v>
      </c>
      <c r="B809" s="220" t="s">
        <v>1559</v>
      </c>
      <c r="C809" s="220"/>
      <c r="D809" s="220"/>
      <c r="E809" s="220"/>
      <c r="F809" s="220"/>
    </row>
    <row r="810" spans="1:6" ht="12.75">
      <c r="A810" s="220" t="s">
        <v>1560</v>
      </c>
      <c r="B810" s="220" t="s">
        <v>1561</v>
      </c>
      <c r="C810" s="220"/>
      <c r="D810" s="220"/>
      <c r="E810" s="220"/>
      <c r="F810" s="220"/>
    </row>
    <row r="811" spans="1:6" ht="12.75">
      <c r="A811" s="220" t="s">
        <v>1562</v>
      </c>
      <c r="B811" s="220" t="s">
        <v>1563</v>
      </c>
      <c r="C811" s="220"/>
      <c r="D811" s="220"/>
      <c r="E811" s="220"/>
      <c r="F811" s="220"/>
    </row>
    <row r="812" spans="1:6" ht="12.75">
      <c r="A812" s="220" t="s">
        <v>1564</v>
      </c>
      <c r="B812" s="220" t="s">
        <v>1565</v>
      </c>
      <c r="C812" s="220"/>
      <c r="D812" s="220"/>
      <c r="E812" s="220"/>
      <c r="F812" s="220"/>
    </row>
    <row r="813" spans="1:6" ht="12.75">
      <c r="A813" s="220" t="s">
        <v>1566</v>
      </c>
      <c r="B813" s="220" t="s">
        <v>1567</v>
      </c>
      <c r="C813" s="220"/>
      <c r="D813" s="220"/>
      <c r="E813" s="220"/>
      <c r="F813" s="220"/>
    </row>
    <row r="814" spans="1:6" ht="12.75">
      <c r="A814" s="220" t="s">
        <v>1568</v>
      </c>
      <c r="B814" s="220" t="s">
        <v>1569</v>
      </c>
      <c r="C814" s="220"/>
      <c r="D814" s="220"/>
      <c r="E814" s="220"/>
      <c r="F814" s="220"/>
    </row>
    <row r="815" spans="1:6" ht="12.75">
      <c r="A815" s="220" t="s">
        <v>1570</v>
      </c>
      <c r="B815" s="220" t="s">
        <v>1571</v>
      </c>
      <c r="C815" s="220"/>
      <c r="D815" s="220"/>
      <c r="E815" s="220"/>
      <c r="F815" s="220"/>
    </row>
    <row r="816" spans="1:6" ht="12.75">
      <c r="A816" s="220" t="s">
        <v>1572</v>
      </c>
      <c r="B816" s="220" t="s">
        <v>1573</v>
      </c>
      <c r="C816" s="220"/>
      <c r="D816" s="220"/>
      <c r="E816" s="220"/>
      <c r="F816" s="220"/>
    </row>
    <row r="817" spans="1:6" ht="12.75">
      <c r="A817" s="220" t="s">
        <v>1574</v>
      </c>
      <c r="B817" s="220" t="s">
        <v>1575</v>
      </c>
      <c r="C817" s="220"/>
      <c r="D817" s="220"/>
      <c r="E817" s="220"/>
      <c r="F817" s="220"/>
    </row>
    <row r="818" spans="1:6" ht="12.75">
      <c r="A818" s="220" t="s">
        <v>1576</v>
      </c>
      <c r="B818" s="220" t="s">
        <v>1577</v>
      </c>
      <c r="C818" s="220"/>
      <c r="D818" s="220"/>
      <c r="E818" s="220"/>
      <c r="F818" s="220"/>
    </row>
    <row r="819" spans="1:6" ht="12.75">
      <c r="A819" s="220" t="s">
        <v>1578</v>
      </c>
      <c r="B819" s="220" t="s">
        <v>1579</v>
      </c>
      <c r="C819" s="220"/>
      <c r="D819" s="220"/>
      <c r="E819" s="220"/>
      <c r="F819" s="220"/>
    </row>
    <row r="820" spans="1:6" ht="12.75">
      <c r="A820" s="220" t="s">
        <v>1580</v>
      </c>
      <c r="B820" s="220" t="s">
        <v>1581</v>
      </c>
      <c r="C820" s="220"/>
      <c r="D820" s="220"/>
      <c r="E820" s="220"/>
      <c r="F820" s="220"/>
    </row>
    <row r="821" spans="1:6" ht="12.75">
      <c r="A821" s="220" t="s">
        <v>1582</v>
      </c>
      <c r="B821" s="220" t="s">
        <v>1583</v>
      </c>
      <c r="C821" s="220"/>
      <c r="D821" s="220"/>
      <c r="E821" s="220"/>
      <c r="F821" s="220"/>
    </row>
    <row r="822" spans="1:6" ht="12.75">
      <c r="A822" s="220" t="s">
        <v>1584</v>
      </c>
      <c r="B822" s="220" t="s">
        <v>1585</v>
      </c>
      <c r="C822" s="220"/>
      <c r="D822" s="220"/>
      <c r="E822" s="220"/>
      <c r="F822" s="220"/>
    </row>
    <row r="823" spans="1:6" ht="12.75">
      <c r="A823" s="220" t="s">
        <v>1586</v>
      </c>
      <c r="B823" s="220" t="s">
        <v>1587</v>
      </c>
      <c r="C823" s="220"/>
      <c r="D823" s="220"/>
      <c r="E823" s="220"/>
      <c r="F823" s="220"/>
    </row>
    <row r="824" spans="1:6" ht="12.75">
      <c r="A824" s="220" t="s">
        <v>1588</v>
      </c>
      <c r="B824" s="220" t="s">
        <v>1589</v>
      </c>
      <c r="C824" s="220"/>
      <c r="D824" s="220"/>
      <c r="E824" s="220"/>
      <c r="F824" s="220"/>
    </row>
    <row r="825" spans="1:6" ht="12.75">
      <c r="A825" s="220" t="s">
        <v>1590</v>
      </c>
      <c r="B825" s="220" t="s">
        <v>1591</v>
      </c>
      <c r="C825" s="220"/>
      <c r="D825" s="220"/>
      <c r="E825" s="220"/>
      <c r="F825" s="220"/>
    </row>
    <row r="826" spans="1:6" ht="12.75">
      <c r="A826" s="220" t="s">
        <v>1592</v>
      </c>
      <c r="B826" s="220" t="s">
        <v>1593</v>
      </c>
      <c r="C826" s="220"/>
      <c r="D826" s="220"/>
      <c r="E826" s="220"/>
      <c r="F826" s="220"/>
    </row>
    <row r="827" spans="1:6" ht="12.75">
      <c r="A827" s="220" t="s">
        <v>1594</v>
      </c>
      <c r="B827" s="220" t="s">
        <v>1595</v>
      </c>
      <c r="C827" s="220"/>
      <c r="D827" s="220"/>
      <c r="E827" s="220"/>
      <c r="F827" s="220"/>
    </row>
    <row r="828" spans="1:6" ht="12.75">
      <c r="A828" s="220" t="s">
        <v>1596</v>
      </c>
      <c r="B828" s="220" t="s">
        <v>1597</v>
      </c>
      <c r="C828" s="220"/>
      <c r="D828" s="220"/>
      <c r="E828" s="220"/>
      <c r="F828" s="220"/>
    </row>
    <row r="829" spans="1:6" ht="12.75">
      <c r="A829" s="220" t="s">
        <v>1598</v>
      </c>
      <c r="B829" s="220" t="s">
        <v>1599</v>
      </c>
      <c r="C829" s="220"/>
      <c r="D829" s="220"/>
      <c r="E829" s="220"/>
      <c r="F829" s="220"/>
    </row>
    <row r="830" spans="1:6" ht="12.75">
      <c r="A830" s="220" t="s">
        <v>1600</v>
      </c>
      <c r="B830" s="220" t="s">
        <v>1601</v>
      </c>
      <c r="C830" s="220"/>
      <c r="D830" s="220"/>
      <c r="E830" s="220"/>
      <c r="F830" s="220"/>
    </row>
    <row r="831" spans="1:6" ht="12.75">
      <c r="A831" s="220" t="s">
        <v>1602</v>
      </c>
      <c r="B831" s="220" t="s">
        <v>1603</v>
      </c>
      <c r="C831" s="220"/>
      <c r="D831" s="220"/>
      <c r="E831" s="220"/>
      <c r="F831" s="220"/>
    </row>
    <row r="832" spans="1:6" ht="12.75">
      <c r="A832" s="220" t="s">
        <v>1604</v>
      </c>
      <c r="B832" s="220" t="s">
        <v>1605</v>
      </c>
      <c r="C832" s="220"/>
      <c r="D832" s="220"/>
      <c r="E832" s="220"/>
      <c r="F832" s="220"/>
    </row>
    <row r="833" spans="1:6" ht="12.75">
      <c r="A833" s="220" t="s">
        <v>1606</v>
      </c>
      <c r="B833" s="220" t="s">
        <v>1607</v>
      </c>
      <c r="C833" s="220"/>
      <c r="D833" s="220"/>
      <c r="E833" s="220"/>
      <c r="F833" s="220"/>
    </row>
    <row r="834" spans="1:6" ht="12.75">
      <c r="A834" s="220" t="s">
        <v>1608</v>
      </c>
      <c r="B834" s="220" t="s">
        <v>1609</v>
      </c>
      <c r="C834" s="220"/>
      <c r="D834" s="220"/>
      <c r="E834" s="220"/>
      <c r="F834" s="220"/>
    </row>
    <row r="835" spans="1:6" ht="12.75">
      <c r="A835" s="220" t="s">
        <v>1610</v>
      </c>
      <c r="B835" s="220" t="s">
        <v>1611</v>
      </c>
      <c r="C835" s="220"/>
      <c r="D835" s="220"/>
      <c r="E835" s="220"/>
      <c r="F835" s="220"/>
    </row>
    <row r="836" spans="1:6" ht="12.75">
      <c r="A836" s="220" t="s">
        <v>1612</v>
      </c>
      <c r="B836" s="220" t="s">
        <v>1613</v>
      </c>
      <c r="C836" s="220"/>
      <c r="D836" s="220"/>
      <c r="E836" s="220"/>
      <c r="F836" s="220"/>
    </row>
    <row r="837" spans="1:6" ht="12.75">
      <c r="A837" s="220" t="s">
        <v>1614</v>
      </c>
      <c r="B837" s="220" t="s">
        <v>1615</v>
      </c>
      <c r="C837" s="220"/>
      <c r="D837" s="220"/>
      <c r="E837" s="220"/>
      <c r="F837" s="220"/>
    </row>
    <row r="838" spans="1:6" ht="12.75">
      <c r="A838" s="220" t="s">
        <v>1616</v>
      </c>
      <c r="B838" s="220" t="s">
        <v>1617</v>
      </c>
      <c r="C838" s="220"/>
      <c r="D838" s="220"/>
      <c r="E838" s="220"/>
      <c r="F838" s="220"/>
    </row>
    <row r="839" spans="1:6" ht="12.75">
      <c r="A839" s="220" t="s">
        <v>1618</v>
      </c>
      <c r="B839" s="220" t="s">
        <v>1619</v>
      </c>
      <c r="C839" s="220"/>
      <c r="D839" s="220"/>
      <c r="E839" s="220"/>
      <c r="F839" s="220"/>
    </row>
    <row r="840" spans="1:6" ht="12.75">
      <c r="A840" s="220" t="s">
        <v>1620</v>
      </c>
      <c r="B840" s="220" t="s">
        <v>1621</v>
      </c>
      <c r="C840" s="220"/>
      <c r="D840" s="220"/>
      <c r="E840" s="220"/>
      <c r="F840" s="220"/>
    </row>
    <row r="841" spans="1:6" ht="12.75">
      <c r="A841" s="220" t="s">
        <v>1622</v>
      </c>
      <c r="B841" s="220" t="s">
        <v>1623</v>
      </c>
      <c r="C841" s="220"/>
      <c r="D841" s="220"/>
      <c r="E841" s="220"/>
      <c r="F841" s="220"/>
    </row>
    <row r="842" spans="1:6" ht="12.75">
      <c r="A842" s="220" t="s">
        <v>1624</v>
      </c>
      <c r="B842" s="220" t="s">
        <v>1625</v>
      </c>
      <c r="C842" s="220"/>
      <c r="D842" s="220"/>
      <c r="E842" s="220"/>
      <c r="F842" s="220"/>
    </row>
    <row r="843" spans="1:6" ht="12.75">
      <c r="A843" s="220" t="s">
        <v>1626</v>
      </c>
      <c r="B843" s="220" t="s">
        <v>1627</v>
      </c>
      <c r="C843" s="220"/>
      <c r="D843" s="220"/>
      <c r="E843" s="220"/>
      <c r="F843" s="220"/>
    </row>
    <row r="844" spans="1:6" ht="12.75">
      <c r="A844" s="220" t="s">
        <v>1628</v>
      </c>
      <c r="B844" s="220" t="s">
        <v>1629</v>
      </c>
      <c r="C844" s="220"/>
      <c r="D844" s="220"/>
      <c r="E844" s="220"/>
      <c r="F844" s="220"/>
    </row>
    <row r="845" spans="1:6" ht="12.75">
      <c r="A845" s="220" t="s">
        <v>1630</v>
      </c>
      <c r="B845" s="220" t="s">
        <v>1631</v>
      </c>
      <c r="C845" s="220"/>
      <c r="D845" s="220"/>
      <c r="E845" s="220"/>
      <c r="F845" s="220"/>
    </row>
    <row r="846" spans="1:6" ht="12.75">
      <c r="A846" s="220" t="s">
        <v>1632</v>
      </c>
      <c r="B846" s="220" t="s">
        <v>1633</v>
      </c>
      <c r="C846" s="220"/>
      <c r="D846" s="220"/>
      <c r="E846" s="220"/>
      <c r="F846" s="220"/>
    </row>
    <row r="847" spans="1:6" ht="12.75">
      <c r="A847" s="220" t="s">
        <v>1634</v>
      </c>
      <c r="B847" s="220" t="s">
        <v>1635</v>
      </c>
      <c r="C847" s="220"/>
      <c r="D847" s="220"/>
      <c r="E847" s="220"/>
      <c r="F847" s="220"/>
    </row>
    <row r="848" spans="1:6" ht="12.75">
      <c r="A848" s="220" t="s">
        <v>1636</v>
      </c>
      <c r="B848" s="220" t="s">
        <v>1637</v>
      </c>
      <c r="C848" s="220"/>
      <c r="D848" s="220"/>
      <c r="E848" s="220"/>
      <c r="F848" s="220"/>
    </row>
    <row r="849" spans="1:6" ht="12.75">
      <c r="A849" s="220" t="s">
        <v>1638</v>
      </c>
      <c r="B849" s="220" t="s">
        <v>1639</v>
      </c>
      <c r="C849" s="220"/>
      <c r="D849" s="220"/>
      <c r="E849" s="220"/>
      <c r="F849" s="220"/>
    </row>
    <row r="850" spans="1:6" ht="12.75">
      <c r="A850" s="220" t="s">
        <v>1640</v>
      </c>
      <c r="B850" s="220" t="s">
        <v>1641</v>
      </c>
      <c r="C850" s="220"/>
      <c r="D850" s="220"/>
      <c r="E850" s="220"/>
      <c r="F850" s="220"/>
    </row>
    <row r="851" spans="1:6" ht="12.75">
      <c r="A851" s="220" t="s">
        <v>1642</v>
      </c>
      <c r="B851" s="220" t="s">
        <v>1643</v>
      </c>
      <c r="C851" s="220"/>
      <c r="D851" s="220"/>
      <c r="E851" s="220"/>
      <c r="F851" s="220"/>
    </row>
    <row r="852" spans="1:6" ht="12.75">
      <c r="A852" s="220" t="s">
        <v>1644</v>
      </c>
      <c r="B852" s="220" t="s">
        <v>1645</v>
      </c>
      <c r="C852" s="220"/>
      <c r="D852" s="220"/>
      <c r="E852" s="220"/>
      <c r="F852" s="220"/>
    </row>
    <row r="853" spans="1:6" ht="12.75">
      <c r="A853" s="220" t="s">
        <v>1646</v>
      </c>
      <c r="B853" s="220" t="s">
        <v>1647</v>
      </c>
      <c r="C853" s="220"/>
      <c r="D853" s="220"/>
      <c r="E853" s="220"/>
      <c r="F853" s="220"/>
    </row>
    <row r="854" spans="1:6" ht="12.75">
      <c r="A854" s="220" t="s">
        <v>1648</v>
      </c>
      <c r="B854" s="220" t="s">
        <v>1649</v>
      </c>
      <c r="C854" s="220"/>
      <c r="D854" s="220"/>
      <c r="E854" s="220"/>
      <c r="F854" s="220"/>
    </row>
    <row r="855" spans="1:6" ht="12.75">
      <c r="A855" s="220" t="s">
        <v>1650</v>
      </c>
      <c r="B855" s="220" t="s">
        <v>1651</v>
      </c>
      <c r="C855" s="220"/>
      <c r="D855" s="220"/>
      <c r="E855" s="220"/>
      <c r="F855" s="220"/>
    </row>
    <row r="856" spans="1:6" ht="12.75">
      <c r="A856" s="220" t="s">
        <v>1652</v>
      </c>
      <c r="B856" s="220" t="s">
        <v>1653</v>
      </c>
      <c r="C856" s="220"/>
      <c r="D856" s="220"/>
      <c r="E856" s="220"/>
      <c r="F856" s="220"/>
    </row>
    <row r="857" spans="1:6" ht="12.75">
      <c r="A857" s="220" t="s">
        <v>1654</v>
      </c>
      <c r="B857" s="220" t="s">
        <v>1655</v>
      </c>
      <c r="C857" s="220"/>
      <c r="D857" s="220"/>
      <c r="E857" s="220"/>
      <c r="F857" s="220"/>
    </row>
    <row r="858" spans="1:6" ht="12.75">
      <c r="A858" s="220" t="s">
        <v>1656</v>
      </c>
      <c r="B858" s="220" t="s">
        <v>1657</v>
      </c>
      <c r="C858" s="220"/>
      <c r="D858" s="220"/>
      <c r="E858" s="220"/>
      <c r="F858" s="220"/>
    </row>
    <row r="859" spans="1:6" ht="12.75">
      <c r="A859" s="220" t="s">
        <v>1658</v>
      </c>
      <c r="B859" s="220" t="s">
        <v>1659</v>
      </c>
      <c r="C859" s="220"/>
      <c r="D859" s="220"/>
      <c r="E859" s="220"/>
      <c r="F859" s="220"/>
    </row>
    <row r="860" spans="1:6" ht="12.75">
      <c r="A860" s="220" t="s">
        <v>1660</v>
      </c>
      <c r="B860" s="220" t="s">
        <v>1661</v>
      </c>
      <c r="C860" s="220"/>
      <c r="D860" s="220"/>
      <c r="E860" s="220"/>
      <c r="F860" s="220"/>
    </row>
    <row r="861" spans="1:6" ht="12.75">
      <c r="A861" s="220" t="s">
        <v>1662</v>
      </c>
      <c r="B861" s="220" t="s">
        <v>1663</v>
      </c>
      <c r="C861" s="220"/>
      <c r="D861" s="220"/>
      <c r="E861" s="220"/>
      <c r="F861" s="220"/>
    </row>
    <row r="862" spans="1:6" ht="12.75">
      <c r="A862" s="220" t="s">
        <v>1664</v>
      </c>
      <c r="B862" s="220" t="s">
        <v>1665</v>
      </c>
      <c r="C862" s="220"/>
      <c r="D862" s="220"/>
      <c r="E862" s="220"/>
      <c r="F862" s="220"/>
    </row>
    <row r="863" spans="1:6" ht="12.75">
      <c r="A863" s="220" t="s">
        <v>1666</v>
      </c>
      <c r="B863" s="220" t="s">
        <v>1667</v>
      </c>
      <c r="C863" s="220"/>
      <c r="D863" s="220"/>
      <c r="E863" s="220"/>
      <c r="F863" s="220"/>
    </row>
    <row r="864" spans="1:6" ht="12.75">
      <c r="A864" s="220" t="s">
        <v>1668</v>
      </c>
      <c r="B864" s="220" t="s">
        <v>1669</v>
      </c>
      <c r="C864" s="220"/>
      <c r="D864" s="220"/>
      <c r="E864" s="220"/>
      <c r="F864" s="220"/>
    </row>
    <row r="865" spans="1:6" ht="12.75">
      <c r="A865" s="220" t="s">
        <v>1670</v>
      </c>
      <c r="B865" s="220" t="s">
        <v>1671</v>
      </c>
      <c r="C865" s="220"/>
      <c r="D865" s="220"/>
      <c r="E865" s="220"/>
      <c r="F865" s="220"/>
    </row>
    <row r="866" spans="1:6" ht="12.75">
      <c r="A866" s="220" t="s">
        <v>1672</v>
      </c>
      <c r="B866" s="220" t="s">
        <v>1673</v>
      </c>
      <c r="C866" s="220"/>
      <c r="D866" s="220"/>
      <c r="E866" s="220"/>
      <c r="F866" s="220"/>
    </row>
    <row r="867" spans="1:6" ht="12.75">
      <c r="A867" s="220" t="s">
        <v>1674</v>
      </c>
      <c r="B867" s="220" t="s">
        <v>1675</v>
      </c>
      <c r="C867" s="220"/>
      <c r="D867" s="220"/>
      <c r="E867" s="220"/>
      <c r="F867" s="220"/>
    </row>
    <row r="868" spans="1:6" ht="12.75">
      <c r="A868" s="220" t="s">
        <v>1676</v>
      </c>
      <c r="B868" s="220" t="s">
        <v>1677</v>
      </c>
      <c r="C868" s="220"/>
      <c r="D868" s="220"/>
      <c r="E868" s="220"/>
      <c r="F868" s="220"/>
    </row>
    <row r="869" spans="1:6" ht="12.75">
      <c r="A869" s="220" t="s">
        <v>1678</v>
      </c>
      <c r="B869" s="220" t="s">
        <v>1679</v>
      </c>
      <c r="C869" s="220"/>
      <c r="D869" s="220"/>
      <c r="E869" s="220"/>
      <c r="F869" s="220"/>
    </row>
    <row r="870" spans="1:6" ht="12.75">
      <c r="A870" s="220" t="s">
        <v>1680</v>
      </c>
      <c r="B870" s="220" t="s">
        <v>1681</v>
      </c>
      <c r="C870" s="220"/>
      <c r="D870" s="220"/>
      <c r="E870" s="220"/>
      <c r="F870" s="220"/>
    </row>
    <row r="871" spans="1:6" ht="12.75">
      <c r="A871" s="220" t="s">
        <v>1682</v>
      </c>
      <c r="B871" s="220" t="s">
        <v>1683</v>
      </c>
      <c r="C871" s="220"/>
      <c r="D871" s="220"/>
      <c r="E871" s="220"/>
      <c r="F871" s="220"/>
    </row>
    <row r="872" spans="1:6" ht="12.75">
      <c r="A872" s="220" t="s">
        <v>1684</v>
      </c>
      <c r="B872" s="220" t="s">
        <v>1685</v>
      </c>
      <c r="C872" s="220"/>
      <c r="D872" s="220"/>
      <c r="E872" s="220"/>
      <c r="F872" s="220"/>
    </row>
    <row r="873" spans="1:6" ht="12.75">
      <c r="A873" s="220" t="s">
        <v>1686</v>
      </c>
      <c r="B873" s="220" t="s">
        <v>1687</v>
      </c>
      <c r="C873" s="220"/>
      <c r="D873" s="220"/>
      <c r="E873" s="220"/>
      <c r="F873" s="220"/>
    </row>
    <row r="874" spans="1:6" ht="12.75">
      <c r="A874" s="220" t="s">
        <v>1688</v>
      </c>
      <c r="B874" s="220" t="s">
        <v>1689</v>
      </c>
      <c r="C874" s="220"/>
      <c r="D874" s="220"/>
      <c r="E874" s="220"/>
      <c r="F874" s="220"/>
    </row>
    <row r="875" spans="1:6" ht="12.75">
      <c r="A875" s="220" t="s">
        <v>1690</v>
      </c>
      <c r="B875" s="220" t="s">
        <v>1691</v>
      </c>
      <c r="C875" s="220"/>
      <c r="D875" s="220"/>
      <c r="E875" s="220"/>
      <c r="F875" s="220"/>
    </row>
    <row r="876" spans="1:6" ht="12.75">
      <c r="A876" s="220" t="s">
        <v>1692</v>
      </c>
      <c r="B876" s="220" t="s">
        <v>1693</v>
      </c>
      <c r="C876" s="220"/>
      <c r="D876" s="220"/>
      <c r="E876" s="220"/>
      <c r="F876" s="220"/>
    </row>
    <row r="877" spans="1:6" ht="12.75">
      <c r="A877" s="220" t="s">
        <v>1694</v>
      </c>
      <c r="B877" s="220" t="s">
        <v>1695</v>
      </c>
      <c r="C877" s="220"/>
      <c r="D877" s="220"/>
      <c r="E877" s="220"/>
      <c r="F877" s="220"/>
    </row>
    <row r="878" spans="1:6" ht="12.75">
      <c r="A878" s="220" t="s">
        <v>1696</v>
      </c>
      <c r="B878" s="220" t="s">
        <v>1697</v>
      </c>
      <c r="C878" s="220"/>
      <c r="D878" s="220"/>
      <c r="E878" s="220"/>
      <c r="F878" s="220"/>
    </row>
    <row r="879" spans="1:6" ht="12.75">
      <c r="A879" s="220" t="s">
        <v>1698</v>
      </c>
      <c r="B879" s="220" t="s">
        <v>1699</v>
      </c>
      <c r="C879" s="220"/>
      <c r="D879" s="220"/>
      <c r="E879" s="220"/>
      <c r="F879" s="220"/>
    </row>
    <row r="880" spans="1:6" ht="12.75">
      <c r="A880" s="220" t="s">
        <v>1700</v>
      </c>
      <c r="B880" s="220" t="s">
        <v>1701</v>
      </c>
      <c r="C880" s="220"/>
      <c r="D880" s="220"/>
      <c r="E880" s="220"/>
      <c r="F880" s="220"/>
    </row>
    <row r="881" spans="1:6" ht="12.75">
      <c r="A881" s="220" t="s">
        <v>1702</v>
      </c>
      <c r="B881" s="220" t="s">
        <v>1703</v>
      </c>
      <c r="C881" s="220"/>
      <c r="D881" s="220"/>
      <c r="E881" s="220"/>
      <c r="F881" s="220"/>
    </row>
    <row r="882" spans="1:6" ht="12.75">
      <c r="A882" s="220" t="s">
        <v>1704</v>
      </c>
      <c r="B882" s="220" t="s">
        <v>1705</v>
      </c>
      <c r="C882" s="220"/>
      <c r="D882" s="220"/>
      <c r="E882" s="220"/>
      <c r="F882" s="220"/>
    </row>
    <row r="883" spans="1:6" ht="12.75">
      <c r="A883" s="220" t="s">
        <v>1706</v>
      </c>
      <c r="B883" s="220" t="s">
        <v>1707</v>
      </c>
      <c r="C883" s="220"/>
      <c r="D883" s="220"/>
      <c r="E883" s="220"/>
      <c r="F883" s="220"/>
    </row>
    <row r="884" spans="1:6" ht="12.75">
      <c r="A884" s="220" t="s">
        <v>1708</v>
      </c>
      <c r="B884" s="220" t="s">
        <v>1709</v>
      </c>
      <c r="C884" s="220"/>
      <c r="D884" s="220"/>
      <c r="E884" s="220"/>
      <c r="F884" s="220"/>
    </row>
    <row r="885" spans="1:6" ht="12.75">
      <c r="A885" s="220" t="s">
        <v>1710</v>
      </c>
      <c r="B885" s="220" t="s">
        <v>1711</v>
      </c>
      <c r="C885" s="220"/>
      <c r="D885" s="220"/>
      <c r="E885" s="220"/>
      <c r="F885" s="220"/>
    </row>
    <row r="886" spans="1:6" ht="12.75">
      <c r="A886" s="220" t="s">
        <v>1712</v>
      </c>
      <c r="B886" s="220" t="s">
        <v>1713</v>
      </c>
      <c r="C886" s="220"/>
      <c r="D886" s="220"/>
      <c r="E886" s="220"/>
      <c r="F886" s="220"/>
    </row>
    <row r="887" spans="1:6" ht="12.75">
      <c r="A887" s="220" t="s">
        <v>1714</v>
      </c>
      <c r="B887" s="220" t="s">
        <v>1715</v>
      </c>
      <c r="C887" s="220"/>
      <c r="D887" s="220"/>
      <c r="E887" s="220"/>
      <c r="F887" s="220"/>
    </row>
    <row r="888" spans="1:6" ht="12.75">
      <c r="A888" s="220" t="s">
        <v>1716</v>
      </c>
      <c r="B888" s="220" t="s">
        <v>1717</v>
      </c>
      <c r="C888" s="220"/>
      <c r="D888" s="220"/>
      <c r="E888" s="220"/>
      <c r="F888" s="220"/>
    </row>
    <row r="889" spans="1:6" ht="12.75">
      <c r="A889" s="220" t="s">
        <v>1718</v>
      </c>
      <c r="B889" s="220" t="s">
        <v>1719</v>
      </c>
      <c r="C889" s="220"/>
      <c r="D889" s="220"/>
      <c r="E889" s="220"/>
      <c r="F889" s="220"/>
    </row>
    <row r="890" spans="1:6" ht="12.75">
      <c r="A890" s="220" t="s">
        <v>1720</v>
      </c>
      <c r="B890" s="220" t="s">
        <v>1721</v>
      </c>
      <c r="C890" s="220"/>
      <c r="D890" s="220"/>
      <c r="E890" s="220"/>
      <c r="F890" s="220"/>
    </row>
    <row r="891" spans="1:6" ht="12.75">
      <c r="A891" s="220" t="s">
        <v>1722</v>
      </c>
      <c r="B891" s="220" t="s">
        <v>1723</v>
      </c>
      <c r="C891" s="220"/>
      <c r="D891" s="220"/>
      <c r="E891" s="220"/>
      <c r="F891" s="220"/>
    </row>
    <row r="892" spans="1:6" ht="12.75">
      <c r="A892" s="220" t="s">
        <v>1724</v>
      </c>
      <c r="B892" s="220" t="s">
        <v>1725</v>
      </c>
      <c r="C892" s="220"/>
      <c r="D892" s="220"/>
      <c r="E892" s="220"/>
      <c r="F892" s="220"/>
    </row>
    <row r="893" spans="1:6" ht="12.75">
      <c r="A893" s="220" t="s">
        <v>1726</v>
      </c>
      <c r="B893" s="220" t="s">
        <v>1727</v>
      </c>
      <c r="C893" s="220"/>
      <c r="D893" s="220"/>
      <c r="E893" s="220"/>
      <c r="F893" s="220"/>
    </row>
    <row r="894" spans="1:6" ht="12.75">
      <c r="A894" s="220" t="s">
        <v>1728</v>
      </c>
      <c r="B894" s="220" t="s">
        <v>1729</v>
      </c>
      <c r="C894" s="220"/>
      <c r="D894" s="220"/>
      <c r="E894" s="220"/>
      <c r="F894" s="220"/>
    </row>
    <row r="895" spans="1:6" ht="12.75">
      <c r="A895" s="220" t="s">
        <v>1730</v>
      </c>
      <c r="B895" s="220" t="s">
        <v>1731</v>
      </c>
      <c r="C895" s="220"/>
      <c r="D895" s="220"/>
      <c r="E895" s="220"/>
      <c r="F895" s="220"/>
    </row>
    <row r="896" spans="1:6" ht="12.75">
      <c r="A896" s="220" t="s">
        <v>1732</v>
      </c>
      <c r="B896" s="220" t="s">
        <v>1733</v>
      </c>
      <c r="C896" s="220"/>
      <c r="D896" s="220"/>
      <c r="E896" s="220"/>
      <c r="F896" s="220"/>
    </row>
    <row r="897" spans="1:6" ht="12.75">
      <c r="A897" s="220" t="s">
        <v>1734</v>
      </c>
      <c r="B897" s="220" t="s">
        <v>1735</v>
      </c>
      <c r="C897" s="220"/>
      <c r="D897" s="220"/>
      <c r="E897" s="220"/>
      <c r="F897" s="220"/>
    </row>
    <row r="898" spans="1:6" ht="12.75">
      <c r="A898" s="220" t="s">
        <v>1736</v>
      </c>
      <c r="B898" s="220" t="s">
        <v>1737</v>
      </c>
      <c r="C898" s="220"/>
      <c r="D898" s="220"/>
      <c r="E898" s="220"/>
      <c r="F898" s="220"/>
    </row>
    <row r="899" spans="1:6" ht="12.75">
      <c r="A899" s="220" t="s">
        <v>1738</v>
      </c>
      <c r="B899" s="220" t="s">
        <v>1739</v>
      </c>
      <c r="C899" s="220"/>
      <c r="D899" s="220"/>
      <c r="E899" s="220"/>
      <c r="F899" s="220"/>
    </row>
    <row r="900" spans="1:6" ht="12.75">
      <c r="A900" s="220" t="s">
        <v>1740</v>
      </c>
      <c r="B900" s="220" t="s">
        <v>1741</v>
      </c>
      <c r="C900" s="220"/>
      <c r="D900" s="220"/>
      <c r="E900" s="220"/>
      <c r="F900" s="220"/>
    </row>
    <row r="901" spans="1:6" ht="12.75">
      <c r="A901" s="220" t="s">
        <v>1742</v>
      </c>
      <c r="B901" s="220" t="s">
        <v>1743</v>
      </c>
      <c r="C901" s="220"/>
      <c r="D901" s="220"/>
      <c r="E901" s="220"/>
      <c r="F901" s="220"/>
    </row>
    <row r="902" spans="1:6" ht="12.75">
      <c r="A902" s="220" t="s">
        <v>1744</v>
      </c>
      <c r="B902" s="220" t="s">
        <v>1745</v>
      </c>
      <c r="C902" s="220"/>
      <c r="D902" s="220"/>
      <c r="E902" s="220"/>
      <c r="F902" s="220"/>
    </row>
    <row r="903" spans="1:6" ht="12.75">
      <c r="A903" s="220" t="s">
        <v>1746</v>
      </c>
      <c r="B903" s="220" t="s">
        <v>1747</v>
      </c>
      <c r="C903" s="220"/>
      <c r="D903" s="220"/>
      <c r="E903" s="220"/>
      <c r="F903" s="220"/>
    </row>
    <row r="904" spans="1:6" ht="12.75">
      <c r="A904" s="220" t="s">
        <v>1748</v>
      </c>
      <c r="B904" s="220" t="s">
        <v>1749</v>
      </c>
      <c r="C904" s="220"/>
      <c r="D904" s="220"/>
      <c r="E904" s="220"/>
      <c r="F904" s="220"/>
    </row>
    <row r="905" spans="1:6" ht="12.75">
      <c r="A905" s="220" t="s">
        <v>1750</v>
      </c>
      <c r="B905" s="220" t="s">
        <v>1751</v>
      </c>
      <c r="C905" s="220"/>
      <c r="D905" s="220"/>
      <c r="E905" s="220"/>
      <c r="F905" s="220"/>
    </row>
    <row r="906" spans="1:6" ht="12.75">
      <c r="A906" s="220" t="s">
        <v>1752</v>
      </c>
      <c r="B906" s="220" t="s">
        <v>1753</v>
      </c>
      <c r="C906" s="220"/>
      <c r="D906" s="220"/>
      <c r="E906" s="220"/>
      <c r="F906" s="220"/>
    </row>
    <row r="907" spans="1:6" ht="12.75">
      <c r="A907" s="220" t="s">
        <v>1754</v>
      </c>
      <c r="B907" s="220" t="s">
        <v>1755</v>
      </c>
      <c r="C907" s="220"/>
      <c r="D907" s="220"/>
      <c r="E907" s="220"/>
      <c r="F907" s="220"/>
    </row>
    <row r="908" spans="1:6" ht="12.75">
      <c r="A908" s="220" t="s">
        <v>1756</v>
      </c>
      <c r="B908" s="220" t="s">
        <v>1757</v>
      </c>
      <c r="C908" s="220"/>
      <c r="D908" s="220"/>
      <c r="E908" s="220"/>
      <c r="F908" s="220"/>
    </row>
    <row r="909" spans="1:6" ht="12.75">
      <c r="A909" s="220" t="s">
        <v>1758</v>
      </c>
      <c r="B909" s="220" t="s">
        <v>1759</v>
      </c>
      <c r="C909" s="220"/>
      <c r="D909" s="220"/>
      <c r="E909" s="220"/>
      <c r="F909" s="220"/>
    </row>
    <row r="910" spans="1:6" ht="12.75">
      <c r="A910" s="220" t="s">
        <v>1760</v>
      </c>
      <c r="B910" s="220" t="s">
        <v>1761</v>
      </c>
      <c r="C910" s="220"/>
      <c r="D910" s="220"/>
      <c r="E910" s="220"/>
      <c r="F910" s="220"/>
    </row>
    <row r="911" spans="1:6" ht="12.75">
      <c r="A911" s="220" t="s">
        <v>1762</v>
      </c>
      <c r="B911" s="220" t="s">
        <v>1763</v>
      </c>
      <c r="C911" s="220"/>
      <c r="D911" s="220"/>
      <c r="E911" s="220"/>
      <c r="F911" s="220"/>
    </row>
    <row r="912" spans="1:6" ht="12.75">
      <c r="A912" s="220" t="s">
        <v>1764</v>
      </c>
      <c r="B912" s="220" t="s">
        <v>1765</v>
      </c>
      <c r="C912" s="220"/>
      <c r="D912" s="220"/>
      <c r="E912" s="220"/>
      <c r="F912" s="220"/>
    </row>
    <row r="913" spans="1:6" ht="12.75">
      <c r="A913" s="220" t="s">
        <v>1766</v>
      </c>
      <c r="B913" s="220" t="s">
        <v>1767</v>
      </c>
      <c r="C913" s="220"/>
      <c r="D913" s="220"/>
      <c r="E913" s="220"/>
      <c r="F913" s="220"/>
    </row>
    <row r="914" spans="1:6" ht="12.75">
      <c r="A914" s="220" t="s">
        <v>1768</v>
      </c>
      <c r="B914" s="220" t="s">
        <v>1769</v>
      </c>
      <c r="C914" s="220"/>
      <c r="D914" s="220"/>
      <c r="E914" s="220"/>
      <c r="F914" s="220"/>
    </row>
    <row r="915" spans="1:6" ht="12.75">
      <c r="A915" s="220" t="s">
        <v>1770</v>
      </c>
      <c r="B915" s="220" t="s">
        <v>1771</v>
      </c>
      <c r="C915" s="220"/>
      <c r="D915" s="220"/>
      <c r="E915" s="220"/>
      <c r="F915" s="220"/>
    </row>
    <row r="916" spans="1:6" ht="12.75">
      <c r="A916" s="220" t="s">
        <v>1772</v>
      </c>
      <c r="B916" s="220" t="s">
        <v>1773</v>
      </c>
      <c r="C916" s="220"/>
      <c r="D916" s="220"/>
      <c r="E916" s="220"/>
      <c r="F916" s="220"/>
    </row>
    <row r="917" spans="1:6" ht="12.75">
      <c r="A917" s="220" t="s">
        <v>1774</v>
      </c>
      <c r="B917" s="220" t="s">
        <v>1775</v>
      </c>
      <c r="C917" s="220"/>
      <c r="D917" s="220"/>
      <c r="E917" s="220"/>
      <c r="F917" s="220"/>
    </row>
    <row r="918" spans="1:6" ht="12.75">
      <c r="A918" s="220" t="s">
        <v>1776</v>
      </c>
      <c r="B918" s="220" t="s">
        <v>1777</v>
      </c>
      <c r="C918" s="220"/>
      <c r="D918" s="220"/>
      <c r="E918" s="220"/>
      <c r="F918" s="220"/>
    </row>
    <row r="919" spans="1:6" ht="12.75">
      <c r="A919" s="220" t="s">
        <v>1778</v>
      </c>
      <c r="B919" s="220" t="s">
        <v>1779</v>
      </c>
      <c r="C919" s="220"/>
      <c r="D919" s="220"/>
      <c r="E919" s="220"/>
      <c r="F919" s="220"/>
    </row>
    <row r="920" spans="1:6" ht="12.75">
      <c r="A920" s="220" t="s">
        <v>1780</v>
      </c>
      <c r="B920" s="220" t="s">
        <v>1781</v>
      </c>
      <c r="C920" s="220"/>
      <c r="D920" s="220"/>
      <c r="E920" s="220"/>
      <c r="F920" s="220"/>
    </row>
    <row r="921" spans="1:6" ht="12.75">
      <c r="A921" s="220" t="s">
        <v>1782</v>
      </c>
      <c r="B921" s="220" t="s">
        <v>1783</v>
      </c>
      <c r="C921" s="220"/>
      <c r="D921" s="220"/>
      <c r="E921" s="220"/>
      <c r="F921" s="220"/>
    </row>
    <row r="922" spans="1:6" ht="12.75">
      <c r="A922" s="220" t="s">
        <v>1784</v>
      </c>
      <c r="B922" s="220" t="s">
        <v>1785</v>
      </c>
      <c r="C922" s="220"/>
      <c r="D922" s="220"/>
      <c r="E922" s="220"/>
      <c r="F922" s="220"/>
    </row>
    <row r="923" spans="1:6" ht="12.75">
      <c r="A923" s="220" t="s">
        <v>1786</v>
      </c>
      <c r="B923" s="220" t="s">
        <v>1787</v>
      </c>
      <c r="C923" s="220"/>
      <c r="D923" s="220"/>
      <c r="E923" s="220"/>
      <c r="F923" s="220"/>
    </row>
    <row r="924" spans="1:6" ht="12.75">
      <c r="A924" s="220" t="s">
        <v>1788</v>
      </c>
      <c r="B924" s="220" t="s">
        <v>1789</v>
      </c>
      <c r="C924" s="220"/>
      <c r="D924" s="220"/>
      <c r="E924" s="220"/>
      <c r="F924" s="220"/>
    </row>
    <row r="925" spans="1:6" ht="12.75">
      <c r="A925" s="220" t="s">
        <v>1790</v>
      </c>
      <c r="B925" s="220" t="s">
        <v>1791</v>
      </c>
      <c r="C925" s="220"/>
      <c r="D925" s="220"/>
      <c r="E925" s="220"/>
      <c r="F925" s="220"/>
    </row>
    <row r="926" spans="1:6" ht="12.75">
      <c r="A926" s="220" t="s">
        <v>1792</v>
      </c>
      <c r="B926" s="220" t="s">
        <v>1793</v>
      </c>
      <c r="C926" s="220"/>
      <c r="D926" s="220"/>
      <c r="E926" s="220"/>
      <c r="F926" s="220"/>
    </row>
    <row r="927" spans="1:6" ht="12.75">
      <c r="A927" s="220" t="s">
        <v>1794</v>
      </c>
      <c r="B927" s="220" t="s">
        <v>1795</v>
      </c>
      <c r="C927" s="220"/>
      <c r="D927" s="220"/>
      <c r="E927" s="220"/>
      <c r="F927" s="220"/>
    </row>
    <row r="928" spans="1:6" ht="12.75">
      <c r="A928" s="220" t="s">
        <v>1796</v>
      </c>
      <c r="B928" s="220" t="s">
        <v>1797</v>
      </c>
      <c r="C928" s="220"/>
      <c r="D928" s="220"/>
      <c r="E928" s="220"/>
      <c r="F928" s="220"/>
    </row>
    <row r="929" spans="1:6" ht="12.75">
      <c r="A929" s="220" t="s">
        <v>1798</v>
      </c>
      <c r="B929" s="220" t="s">
        <v>1799</v>
      </c>
      <c r="C929" s="220"/>
      <c r="D929" s="220"/>
      <c r="E929" s="220"/>
      <c r="F929" s="220"/>
    </row>
    <row r="930" spans="1:6" ht="12.75">
      <c r="A930" s="220" t="s">
        <v>1800</v>
      </c>
      <c r="B930" s="220" t="s">
        <v>1801</v>
      </c>
      <c r="C930" s="220"/>
      <c r="D930" s="220"/>
      <c r="E930" s="220"/>
      <c r="F930" s="220"/>
    </row>
    <row r="931" spans="1:6" ht="12.75">
      <c r="A931" s="220" t="s">
        <v>1802</v>
      </c>
      <c r="B931" s="220" t="s">
        <v>1803</v>
      </c>
      <c r="C931" s="220"/>
      <c r="D931" s="220"/>
      <c r="E931" s="220"/>
      <c r="F931" s="220"/>
    </row>
    <row r="932" spans="1:6" ht="12.75">
      <c r="A932" s="220" t="s">
        <v>1804</v>
      </c>
      <c r="B932" s="220" t="s">
        <v>1805</v>
      </c>
      <c r="C932" s="220"/>
      <c r="D932" s="220"/>
      <c r="E932" s="220"/>
      <c r="F932" s="220"/>
    </row>
    <row r="933" spans="1:6" ht="12.75">
      <c r="A933" s="220" t="s">
        <v>1806</v>
      </c>
      <c r="B933" s="220" t="s">
        <v>1807</v>
      </c>
      <c r="C933" s="220"/>
      <c r="D933" s="220"/>
      <c r="E933" s="220"/>
      <c r="F933" s="220"/>
    </row>
    <row r="934" spans="1:6" ht="12.75">
      <c r="A934" s="220" t="s">
        <v>1808</v>
      </c>
      <c r="B934" s="220" t="s">
        <v>1809</v>
      </c>
      <c r="C934" s="220"/>
      <c r="D934" s="220"/>
      <c r="E934" s="220"/>
      <c r="F934" s="220"/>
    </row>
    <row r="935" spans="1:6" ht="12.75">
      <c r="A935" s="220" t="s">
        <v>1810</v>
      </c>
      <c r="B935" s="220" t="s">
        <v>1811</v>
      </c>
      <c r="C935" s="220"/>
      <c r="D935" s="220"/>
      <c r="E935" s="220"/>
      <c r="F935" s="220"/>
    </row>
    <row r="936" spans="1:6" ht="12.75">
      <c r="A936" s="220" t="s">
        <v>1812</v>
      </c>
      <c r="B936" s="220" t="s">
        <v>1813</v>
      </c>
      <c r="C936" s="220"/>
      <c r="D936" s="220"/>
      <c r="E936" s="220"/>
      <c r="F936" s="220"/>
    </row>
    <row r="937" spans="1:6" ht="12.75">
      <c r="A937" s="220" t="s">
        <v>1814</v>
      </c>
      <c r="B937" s="220" t="s">
        <v>1815</v>
      </c>
      <c r="C937" s="220"/>
      <c r="D937" s="220"/>
      <c r="E937" s="220"/>
      <c r="F937" s="220"/>
    </row>
    <row r="938" spans="1:6" ht="12.75">
      <c r="A938" s="220" t="s">
        <v>1816</v>
      </c>
      <c r="B938" s="220" t="s">
        <v>1817</v>
      </c>
      <c r="C938" s="220"/>
      <c r="D938" s="220"/>
      <c r="E938" s="220"/>
      <c r="F938" s="220"/>
    </row>
    <row r="939" spans="1:6" ht="12.75">
      <c r="A939" s="220" t="s">
        <v>1818</v>
      </c>
      <c r="B939" s="220" t="s">
        <v>1819</v>
      </c>
      <c r="C939" s="220"/>
      <c r="D939" s="220"/>
      <c r="E939" s="220"/>
      <c r="F939" s="220"/>
    </row>
    <row r="940" spans="1:6" ht="12.75">
      <c r="A940" s="220" t="s">
        <v>1820</v>
      </c>
      <c r="B940" s="220" t="s">
        <v>1821</v>
      </c>
      <c r="C940" s="220"/>
      <c r="D940" s="220"/>
      <c r="E940" s="220"/>
      <c r="F940" s="220"/>
    </row>
    <row r="941" spans="1:6" ht="12.75">
      <c r="A941" s="220" t="s">
        <v>1822</v>
      </c>
      <c r="B941" s="220" t="s">
        <v>1823</v>
      </c>
      <c r="C941" s="220"/>
      <c r="D941" s="220"/>
      <c r="E941" s="220"/>
      <c r="F941" s="220"/>
    </row>
    <row r="942" spans="1:6" ht="12.75">
      <c r="A942" s="220" t="s">
        <v>1824</v>
      </c>
      <c r="B942" s="220" t="s">
        <v>1825</v>
      </c>
      <c r="C942" s="220"/>
      <c r="D942" s="220"/>
      <c r="E942" s="220"/>
      <c r="F942" s="220"/>
    </row>
    <row r="943" spans="1:6" ht="12.75">
      <c r="A943" s="220" t="s">
        <v>1826</v>
      </c>
      <c r="B943" s="220" t="s">
        <v>1827</v>
      </c>
      <c r="C943" s="220"/>
      <c r="D943" s="220"/>
      <c r="E943" s="220"/>
      <c r="F943" s="220"/>
    </row>
    <row r="944" spans="1:6" ht="12.75">
      <c r="A944" s="220" t="s">
        <v>1828</v>
      </c>
      <c r="B944" s="220" t="s">
        <v>1829</v>
      </c>
      <c r="C944" s="220"/>
      <c r="D944" s="220"/>
      <c r="E944" s="220"/>
      <c r="F944" s="220"/>
    </row>
    <row r="945" spans="1:6" ht="12.75">
      <c r="A945" s="220" t="s">
        <v>1830</v>
      </c>
      <c r="B945" s="220" t="s">
        <v>1831</v>
      </c>
      <c r="C945" s="220"/>
      <c r="D945" s="220"/>
      <c r="E945" s="220"/>
      <c r="F945" s="220"/>
    </row>
    <row r="946" spans="1:6" ht="12.75">
      <c r="A946" s="220" t="s">
        <v>1832</v>
      </c>
      <c r="B946" s="220" t="s">
        <v>1833</v>
      </c>
      <c r="C946" s="220"/>
      <c r="D946" s="220"/>
      <c r="E946" s="220"/>
      <c r="F946" s="220"/>
    </row>
    <row r="947" spans="1:6" ht="12.75">
      <c r="A947" s="220" t="s">
        <v>1834</v>
      </c>
      <c r="B947" s="220" t="s">
        <v>1835</v>
      </c>
      <c r="C947" s="220"/>
      <c r="D947" s="220"/>
      <c r="E947" s="220"/>
      <c r="F947" s="220"/>
    </row>
    <row r="948" spans="1:6" ht="12.75">
      <c r="A948" s="220" t="s">
        <v>1836</v>
      </c>
      <c r="B948" s="220" t="s">
        <v>1837</v>
      </c>
      <c r="C948" s="220"/>
      <c r="D948" s="220"/>
      <c r="E948" s="220"/>
      <c r="F948" s="220"/>
    </row>
    <row r="949" spans="1:6" ht="12.75">
      <c r="A949" s="220" t="s">
        <v>1838</v>
      </c>
      <c r="B949" s="220" t="s">
        <v>1839</v>
      </c>
      <c r="C949" s="220"/>
      <c r="D949" s="220"/>
      <c r="E949" s="220"/>
      <c r="F949" s="220"/>
    </row>
    <row r="950" spans="1:6" ht="12.75">
      <c r="A950" s="220" t="s">
        <v>1840</v>
      </c>
      <c r="B950" s="220" t="s">
        <v>1841</v>
      </c>
      <c r="C950" s="220"/>
      <c r="D950" s="220"/>
      <c r="E950" s="220"/>
      <c r="F950" s="220"/>
    </row>
    <row r="951" spans="1:6" ht="12.75">
      <c r="A951" s="220" t="s">
        <v>1842</v>
      </c>
      <c r="B951" s="220" t="s">
        <v>1843</v>
      </c>
      <c r="C951" s="220"/>
      <c r="D951" s="220"/>
      <c r="E951" s="220"/>
      <c r="F951" s="220"/>
    </row>
    <row r="952" spans="1:6" ht="12.75">
      <c r="A952" s="220" t="s">
        <v>1844</v>
      </c>
      <c r="B952" s="220" t="s">
        <v>1845</v>
      </c>
      <c r="C952" s="220"/>
      <c r="D952" s="220"/>
      <c r="E952" s="220"/>
      <c r="F952" s="220"/>
    </row>
    <row r="953" spans="1:6" ht="12.75">
      <c r="A953" s="220" t="s">
        <v>1846</v>
      </c>
      <c r="B953" s="220" t="s">
        <v>1847</v>
      </c>
      <c r="C953" s="220"/>
      <c r="D953" s="220"/>
      <c r="E953" s="220"/>
      <c r="F953" s="220"/>
    </row>
    <row r="954" spans="1:6" ht="12.75">
      <c r="A954" s="220" t="s">
        <v>1848</v>
      </c>
      <c r="B954" s="220" t="s">
        <v>1849</v>
      </c>
      <c r="C954" s="220"/>
      <c r="D954" s="220"/>
      <c r="E954" s="220"/>
      <c r="F954" s="220"/>
    </row>
    <row r="955" spans="1:6" ht="12.75">
      <c r="A955" s="220" t="s">
        <v>1850</v>
      </c>
      <c r="B955" s="220" t="s">
        <v>1851</v>
      </c>
      <c r="C955" s="220"/>
      <c r="D955" s="220"/>
      <c r="E955" s="220"/>
      <c r="F955" s="220"/>
    </row>
    <row r="956" spans="1:6" ht="12.75">
      <c r="A956" s="220" t="s">
        <v>1852</v>
      </c>
      <c r="B956" s="220" t="s">
        <v>1853</v>
      </c>
      <c r="C956" s="220"/>
      <c r="D956" s="220"/>
      <c r="E956" s="220"/>
      <c r="F956" s="220"/>
    </row>
    <row r="957" spans="1:6" ht="12.75">
      <c r="A957" s="220" t="s">
        <v>1854</v>
      </c>
      <c r="B957" s="220" t="s">
        <v>1855</v>
      </c>
      <c r="C957" s="220"/>
      <c r="D957" s="220"/>
      <c r="E957" s="220"/>
      <c r="F957" s="220"/>
    </row>
    <row r="958" spans="1:6" ht="12.75">
      <c r="A958" s="220" t="s">
        <v>1856</v>
      </c>
      <c r="B958" s="220" t="s">
        <v>1857</v>
      </c>
      <c r="C958" s="220"/>
      <c r="D958" s="220"/>
      <c r="E958" s="220"/>
      <c r="F958" s="220"/>
    </row>
    <row r="959" spans="1:6" ht="12.75">
      <c r="A959" s="220" t="s">
        <v>1858</v>
      </c>
      <c r="B959" s="220" t="s">
        <v>1859</v>
      </c>
      <c r="C959" s="220"/>
      <c r="D959" s="220"/>
      <c r="E959" s="220"/>
      <c r="F959" s="220"/>
    </row>
    <row r="960" spans="1:6" ht="12.75">
      <c r="A960" s="220" t="s">
        <v>1860</v>
      </c>
      <c r="B960" s="220" t="s">
        <v>1861</v>
      </c>
      <c r="C960" s="220"/>
      <c r="D960" s="220"/>
      <c r="E960" s="220"/>
      <c r="F960" s="220"/>
    </row>
    <row r="961" spans="1:6" ht="12.75">
      <c r="A961" s="220" t="s">
        <v>1862</v>
      </c>
      <c r="B961" s="220" t="s">
        <v>1863</v>
      </c>
      <c r="C961" s="220"/>
      <c r="D961" s="220"/>
      <c r="E961" s="220"/>
      <c r="F961" s="220"/>
    </row>
    <row r="962" spans="1:6" ht="12.75">
      <c r="A962" s="220" t="s">
        <v>1864</v>
      </c>
      <c r="B962" s="220" t="s">
        <v>1865</v>
      </c>
      <c r="C962" s="220"/>
      <c r="D962" s="220"/>
      <c r="E962" s="220"/>
      <c r="F962" s="220"/>
    </row>
    <row r="963" spans="1:6" ht="12.75">
      <c r="A963" s="220" t="s">
        <v>1866</v>
      </c>
      <c r="B963" s="220" t="s">
        <v>1867</v>
      </c>
      <c r="C963" s="220"/>
      <c r="D963" s="220"/>
      <c r="E963" s="220"/>
      <c r="F963" s="220"/>
    </row>
    <row r="964" spans="1:6" ht="12.75">
      <c r="A964" s="220" t="s">
        <v>1868</v>
      </c>
      <c r="B964" s="220" t="s">
        <v>1869</v>
      </c>
      <c r="C964" s="220"/>
      <c r="D964" s="220"/>
      <c r="E964" s="220"/>
      <c r="F964" s="220"/>
    </row>
    <row r="965" spans="1:6" ht="12.75">
      <c r="A965" s="220" t="s">
        <v>1870</v>
      </c>
      <c r="B965" s="220" t="s">
        <v>1871</v>
      </c>
      <c r="C965" s="220"/>
      <c r="D965" s="220"/>
      <c r="E965" s="220"/>
      <c r="F965" s="220"/>
    </row>
    <row r="966" spans="1:6" ht="12.75">
      <c r="A966" s="220" t="s">
        <v>1872</v>
      </c>
      <c r="B966" s="220" t="s">
        <v>1873</v>
      </c>
      <c r="C966" s="220"/>
      <c r="D966" s="220"/>
      <c r="E966" s="220"/>
      <c r="F966" s="220"/>
    </row>
    <row r="967" spans="1:6" ht="12.75">
      <c r="A967" s="220" t="s">
        <v>1874</v>
      </c>
      <c r="B967" s="220" t="s">
        <v>1875</v>
      </c>
      <c r="C967" s="220"/>
      <c r="D967" s="220"/>
      <c r="E967" s="220"/>
      <c r="F967" s="220"/>
    </row>
    <row r="968" spans="1:6" ht="12.75">
      <c r="A968" s="220" t="s">
        <v>1876</v>
      </c>
      <c r="B968" s="220" t="s">
        <v>1877</v>
      </c>
      <c r="C968" s="220"/>
      <c r="D968" s="220"/>
      <c r="E968" s="220"/>
      <c r="F968" s="220"/>
    </row>
    <row r="969" spans="1:6" ht="12.75">
      <c r="A969" s="220" t="s">
        <v>1878</v>
      </c>
      <c r="B969" s="220" t="s">
        <v>1879</v>
      </c>
      <c r="C969" s="220"/>
      <c r="D969" s="220"/>
      <c r="E969" s="220"/>
      <c r="F969" s="220"/>
    </row>
    <row r="970" spans="1:6" ht="12.75">
      <c r="A970" s="220" t="s">
        <v>1880</v>
      </c>
      <c r="B970" s="220" t="s">
        <v>1881</v>
      </c>
      <c r="C970" s="220"/>
      <c r="D970" s="220"/>
      <c r="E970" s="220"/>
      <c r="F970" s="220"/>
    </row>
    <row r="971" spans="1:6" ht="12.75">
      <c r="A971" s="220" t="s">
        <v>1882</v>
      </c>
      <c r="B971" s="220" t="s">
        <v>1883</v>
      </c>
      <c r="C971" s="220"/>
      <c r="D971" s="220"/>
      <c r="E971" s="220"/>
      <c r="F971" s="220"/>
    </row>
    <row r="972" spans="1:6" ht="12.75">
      <c r="A972" s="220" t="s">
        <v>1884</v>
      </c>
      <c r="B972" s="220" t="s">
        <v>1885</v>
      </c>
      <c r="C972" s="220"/>
      <c r="D972" s="220"/>
      <c r="E972" s="220"/>
      <c r="F972" s="220"/>
    </row>
    <row r="973" spans="1:6" ht="12.75">
      <c r="A973" s="220" t="s">
        <v>1886</v>
      </c>
      <c r="B973" s="220" t="s">
        <v>1887</v>
      </c>
      <c r="C973" s="220"/>
      <c r="D973" s="220"/>
      <c r="E973" s="220"/>
      <c r="F973" s="220"/>
    </row>
    <row r="974" spans="1:6" ht="12.75">
      <c r="A974" s="220" t="s">
        <v>1888</v>
      </c>
      <c r="B974" s="220" t="s">
        <v>1889</v>
      </c>
      <c r="C974" s="220"/>
      <c r="D974" s="220"/>
      <c r="E974" s="220"/>
      <c r="F974" s="220"/>
    </row>
    <row r="975" spans="1:6" ht="12.75">
      <c r="A975" s="220" t="s">
        <v>1890</v>
      </c>
      <c r="B975" s="220" t="s">
        <v>1891</v>
      </c>
      <c r="C975" s="220"/>
      <c r="D975" s="220"/>
      <c r="E975" s="220"/>
      <c r="F975" s="220"/>
    </row>
    <row r="976" spans="1:6" ht="12.75">
      <c r="A976" s="220" t="s">
        <v>1892</v>
      </c>
      <c r="B976" s="220" t="s">
        <v>1893</v>
      </c>
      <c r="C976" s="220"/>
      <c r="D976" s="220"/>
      <c r="E976" s="220"/>
      <c r="F976" s="220"/>
    </row>
    <row r="977" spans="1:6" ht="12.75">
      <c r="A977" s="220" t="s">
        <v>1894</v>
      </c>
      <c r="B977" s="220" t="s">
        <v>1895</v>
      </c>
      <c r="C977" s="220"/>
      <c r="D977" s="220"/>
      <c r="E977" s="220"/>
      <c r="F977" s="220"/>
    </row>
    <row r="978" spans="1:6" ht="12.75">
      <c r="A978" s="220" t="s">
        <v>1896</v>
      </c>
      <c r="B978" s="220" t="s">
        <v>1897</v>
      </c>
      <c r="C978" s="220"/>
      <c r="D978" s="220"/>
      <c r="E978" s="220"/>
      <c r="F978" s="220"/>
    </row>
    <row r="979" spans="1:6" ht="12.75">
      <c r="A979" s="220" t="s">
        <v>1898</v>
      </c>
      <c r="B979" s="220" t="s">
        <v>1899</v>
      </c>
      <c r="C979" s="220"/>
      <c r="D979" s="220"/>
      <c r="E979" s="220"/>
      <c r="F979" s="220"/>
    </row>
    <row r="980" spans="1:6" ht="12.75">
      <c r="A980" s="220" t="s">
        <v>1900</v>
      </c>
      <c r="B980" s="220" t="s">
        <v>1901</v>
      </c>
      <c r="C980" s="220"/>
      <c r="D980" s="220"/>
      <c r="E980" s="220"/>
      <c r="F980" s="220"/>
    </row>
    <row r="981" spans="1:6" ht="12.75">
      <c r="A981" s="220" t="s">
        <v>1902</v>
      </c>
      <c r="B981" s="220" t="s">
        <v>1903</v>
      </c>
      <c r="C981" s="220"/>
      <c r="D981" s="220"/>
      <c r="E981" s="220"/>
      <c r="F981" s="220"/>
    </row>
    <row r="982" spans="1:6" ht="12.75">
      <c r="A982" s="220" t="s">
        <v>1904</v>
      </c>
      <c r="B982" s="220" t="s">
        <v>1905</v>
      </c>
      <c r="C982" s="220"/>
      <c r="D982" s="220"/>
      <c r="E982" s="220"/>
      <c r="F982" s="220"/>
    </row>
    <row r="983" spans="1:6" ht="12.75">
      <c r="A983" s="220" t="s">
        <v>1906</v>
      </c>
      <c r="B983" s="220" t="s">
        <v>1907</v>
      </c>
      <c r="C983" s="220"/>
      <c r="D983" s="220"/>
      <c r="E983" s="220"/>
      <c r="F983" s="220"/>
    </row>
    <row r="984" spans="1:6" ht="12.75">
      <c r="A984" s="220" t="s">
        <v>1908</v>
      </c>
      <c r="B984" s="220" t="s">
        <v>1909</v>
      </c>
      <c r="C984" s="220"/>
      <c r="D984" s="220"/>
      <c r="E984" s="220"/>
      <c r="F984" s="220"/>
    </row>
    <row r="985" spans="1:6" ht="12.75">
      <c r="A985" s="220" t="s">
        <v>1910</v>
      </c>
      <c r="B985" s="220" t="s">
        <v>1911</v>
      </c>
      <c r="C985" s="220"/>
      <c r="D985" s="220"/>
      <c r="E985" s="220"/>
      <c r="F985" s="220"/>
    </row>
    <row r="986" spans="1:6" ht="12.75">
      <c r="A986" s="220" t="s">
        <v>1912</v>
      </c>
      <c r="B986" s="220" t="s">
        <v>1913</v>
      </c>
      <c r="C986" s="220"/>
      <c r="D986" s="220"/>
      <c r="E986" s="220"/>
      <c r="F986" s="220"/>
    </row>
    <row r="987" spans="1:6" ht="12.75">
      <c r="A987" s="220" t="s">
        <v>1914</v>
      </c>
      <c r="B987" s="220" t="s">
        <v>1915</v>
      </c>
      <c r="C987" s="220"/>
      <c r="D987" s="220"/>
      <c r="E987" s="220"/>
      <c r="F987" s="220"/>
    </row>
    <row r="988" spans="1:6" ht="12.75">
      <c r="A988" s="220" t="s">
        <v>1916</v>
      </c>
      <c r="B988" s="220" t="s">
        <v>1917</v>
      </c>
      <c r="C988" s="220"/>
      <c r="D988" s="220"/>
      <c r="E988" s="220"/>
      <c r="F988" s="220"/>
    </row>
    <row r="989" spans="1:6" ht="12.75">
      <c r="A989" s="220" t="s">
        <v>1918</v>
      </c>
      <c r="B989" s="220" t="s">
        <v>1919</v>
      </c>
      <c r="C989" s="220"/>
      <c r="D989" s="220"/>
      <c r="E989" s="220"/>
      <c r="F989" s="220"/>
    </row>
    <row r="990" spans="1:6" ht="12.75">
      <c r="A990" s="220" t="s">
        <v>1920</v>
      </c>
      <c r="B990" s="220" t="s">
        <v>1921</v>
      </c>
      <c r="C990" s="220"/>
      <c r="D990" s="220"/>
      <c r="E990" s="220"/>
      <c r="F990" s="220"/>
    </row>
    <row r="991" spans="1:6" ht="12.75">
      <c r="A991" s="220" t="s">
        <v>1922</v>
      </c>
      <c r="B991" s="220" t="s">
        <v>1923</v>
      </c>
      <c r="C991" s="220"/>
      <c r="D991" s="220"/>
      <c r="E991" s="220"/>
      <c r="F991" s="220"/>
    </row>
    <row r="992" spans="1:6" ht="12.75">
      <c r="A992" s="220" t="s">
        <v>1924</v>
      </c>
      <c r="B992" s="220" t="s">
        <v>1925</v>
      </c>
      <c r="C992" s="220"/>
      <c r="D992" s="220"/>
      <c r="E992" s="220"/>
      <c r="F992" s="220"/>
    </row>
    <row r="993" spans="1:6" ht="12.75">
      <c r="A993" s="220" t="s">
        <v>1926</v>
      </c>
      <c r="B993" s="220" t="s">
        <v>1927</v>
      </c>
      <c r="C993" s="220"/>
      <c r="D993" s="220"/>
      <c r="E993" s="220"/>
      <c r="F993" s="220"/>
    </row>
    <row r="994" spans="1:6" ht="12.75">
      <c r="A994" s="220" t="s">
        <v>1928</v>
      </c>
      <c r="B994" s="220" t="s">
        <v>1929</v>
      </c>
      <c r="C994" s="220"/>
      <c r="D994" s="220"/>
      <c r="E994" s="220"/>
      <c r="F994" s="220"/>
    </row>
    <row r="995" spans="1:6" ht="12.75">
      <c r="A995" s="220" t="s">
        <v>1930</v>
      </c>
      <c r="B995" s="220" t="s">
        <v>1931</v>
      </c>
      <c r="C995" s="220"/>
      <c r="D995" s="220"/>
      <c r="E995" s="220"/>
      <c r="F995" s="220"/>
    </row>
    <row r="996" spans="1:6" ht="12.75">
      <c r="A996" s="220" t="s">
        <v>1932</v>
      </c>
      <c r="B996" s="220" t="s">
        <v>1933</v>
      </c>
      <c r="C996" s="220"/>
      <c r="D996" s="220"/>
      <c r="E996" s="220"/>
      <c r="F996" s="220"/>
    </row>
    <row r="997" spans="1:6" ht="12.75">
      <c r="A997" s="220" t="s">
        <v>2025</v>
      </c>
      <c r="B997" s="220" t="s">
        <v>1934</v>
      </c>
      <c r="C997" s="220"/>
      <c r="D997" s="220"/>
      <c r="E997" s="220"/>
      <c r="F997" s="220"/>
    </row>
    <row r="998" spans="1:6" ht="12.75">
      <c r="A998" s="220" t="s">
        <v>1935</v>
      </c>
      <c r="B998" s="220" t="s">
        <v>1936</v>
      </c>
      <c r="C998" s="220"/>
      <c r="D998" s="220"/>
      <c r="E998" s="220"/>
      <c r="F998" s="220"/>
    </row>
    <row r="999" spans="1:6" ht="12.75">
      <c r="A999" s="220" t="s">
        <v>1937</v>
      </c>
      <c r="B999" s="220" t="s">
        <v>1938</v>
      </c>
      <c r="C999" s="220"/>
      <c r="D999" s="220"/>
      <c r="E999" s="220"/>
      <c r="F999" s="220"/>
    </row>
    <row r="1000" spans="1:6" ht="12.75">
      <c r="A1000" s="220" t="s">
        <v>2044</v>
      </c>
      <c r="B1000" s="220" t="s">
        <v>1939</v>
      </c>
      <c r="C1000" s="220"/>
      <c r="D1000" s="220"/>
      <c r="E1000" s="220"/>
      <c r="F1000" s="220"/>
    </row>
    <row r="1001" spans="1:6" ht="12.75">
      <c r="A1001" s="220" t="s">
        <v>1940</v>
      </c>
      <c r="B1001" s="220" t="s">
        <v>1941</v>
      </c>
      <c r="C1001" s="220"/>
      <c r="D1001" s="220"/>
      <c r="E1001" s="220"/>
      <c r="F1001" s="220"/>
    </row>
    <row r="1002" spans="1:6" ht="12.75">
      <c r="A1002" s="220" t="s">
        <v>1942</v>
      </c>
      <c r="B1002" s="220" t="s">
        <v>1943</v>
      </c>
      <c r="C1002" s="220"/>
      <c r="D1002" s="220"/>
      <c r="E1002" s="220"/>
      <c r="F1002" s="220"/>
    </row>
    <row r="1003" spans="1:6" ht="12.75">
      <c r="A1003" s="220" t="s">
        <v>1944</v>
      </c>
      <c r="B1003" s="220" t="s">
        <v>1945</v>
      </c>
      <c r="C1003" s="220"/>
      <c r="D1003" s="220"/>
      <c r="E1003" s="220"/>
      <c r="F1003" s="220"/>
    </row>
    <row r="1004" spans="1:6" ht="12.75">
      <c r="A1004" s="220" t="s">
        <v>1946</v>
      </c>
      <c r="B1004" s="220" t="s">
        <v>1947</v>
      </c>
      <c r="C1004" s="220"/>
      <c r="D1004" s="220"/>
      <c r="E1004" s="220"/>
      <c r="F1004" s="220"/>
    </row>
    <row r="1005" spans="1:6" ht="12.75">
      <c r="A1005" s="220" t="s">
        <v>1948</v>
      </c>
      <c r="B1005" s="220" t="s">
        <v>1949</v>
      </c>
      <c r="C1005" s="220"/>
      <c r="D1005" s="220"/>
      <c r="E1005" s="220"/>
      <c r="F1005" s="220"/>
    </row>
    <row r="1006" spans="1:6" ht="12.75">
      <c r="A1006" s="220" t="s">
        <v>1950</v>
      </c>
      <c r="B1006" s="220" t="s">
        <v>1951</v>
      </c>
      <c r="C1006" s="220"/>
      <c r="D1006" s="220"/>
      <c r="E1006" s="220"/>
      <c r="F1006" s="220"/>
    </row>
    <row r="1007" spans="1:6" ht="12.75">
      <c r="A1007" s="220" t="s">
        <v>1952</v>
      </c>
      <c r="B1007" s="220" t="s">
        <v>1953</v>
      </c>
      <c r="C1007" s="220"/>
      <c r="D1007" s="220"/>
      <c r="E1007" s="220"/>
      <c r="F1007" s="220"/>
    </row>
    <row r="1008" spans="1:6" ht="12.75">
      <c r="A1008" s="220" t="s">
        <v>1954</v>
      </c>
      <c r="B1008" s="220" t="s">
        <v>1955</v>
      </c>
      <c r="C1008" s="220"/>
      <c r="D1008" s="220"/>
      <c r="E1008" s="220"/>
      <c r="F1008" s="220"/>
    </row>
    <row r="1009" spans="1:6" ht="12.75">
      <c r="A1009" s="220" t="s">
        <v>1956</v>
      </c>
      <c r="B1009" s="220" t="s">
        <v>1957</v>
      </c>
      <c r="C1009" s="220"/>
      <c r="D1009" s="220"/>
      <c r="E1009" s="220"/>
      <c r="F1009" s="220"/>
    </row>
    <row r="1010" spans="1:6" ht="12.75">
      <c r="A1010" s="220" t="s">
        <v>1958</v>
      </c>
      <c r="B1010" s="220" t="s">
        <v>1959</v>
      </c>
      <c r="C1010" s="220"/>
      <c r="D1010" s="220"/>
      <c r="E1010" s="220"/>
      <c r="F1010" s="220"/>
    </row>
    <row r="1011" spans="1:6" ht="12.75">
      <c r="A1011" s="220" t="s">
        <v>1966</v>
      </c>
      <c r="B1011" s="220" t="s">
        <v>1960</v>
      </c>
      <c r="C1011" s="220"/>
      <c r="D1011" s="220"/>
      <c r="E1011" s="220"/>
      <c r="F1011" s="220"/>
    </row>
    <row r="1012" spans="1:6" ht="12.75">
      <c r="A1012" s="220" t="s">
        <v>1961</v>
      </c>
      <c r="B1012" s="220" t="s">
        <v>1962</v>
      </c>
      <c r="C1012" s="220"/>
      <c r="D1012" s="220"/>
      <c r="E1012" s="220"/>
      <c r="F1012" s="220"/>
    </row>
    <row r="1013" spans="1:6" ht="12.75">
      <c r="A1013" s="220" t="s">
        <v>1963</v>
      </c>
      <c r="B1013" s="220" t="s">
        <v>1964</v>
      </c>
      <c r="C1013" s="220"/>
      <c r="D1013" s="220"/>
      <c r="E1013" s="220"/>
      <c r="F1013" s="22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A1:BR69"/>
  <sheetViews>
    <sheetView showGridLines="0" showRowColHeaders="0" tabSelected="1" zoomScale="75" zoomScaleNormal="75" workbookViewId="0" topLeftCell="A1">
      <selection activeCell="K14" sqref="K14"/>
    </sheetView>
  </sheetViews>
  <sheetFormatPr defaultColWidth="9.140625" defaultRowHeight="12.75"/>
  <cols>
    <col min="1" max="10" width="3.7109375" style="4" customWidth="1"/>
    <col min="11" max="12" width="5.140625" style="4" customWidth="1"/>
    <col min="13" max="15" width="3.7109375" style="4" customWidth="1"/>
    <col min="16" max="16" width="5.00390625" style="4" customWidth="1"/>
    <col min="17" max="17" width="2.421875" style="4" customWidth="1"/>
    <col min="18" max="18" width="6.7109375" style="4" customWidth="1"/>
    <col min="19" max="19" width="15.8515625" style="4" customWidth="1"/>
    <col min="20" max="20" width="17.421875" style="4" customWidth="1"/>
    <col min="21" max="23" width="15.140625" style="4" customWidth="1"/>
    <col min="24" max="24" width="4.00390625" style="4" customWidth="1"/>
    <col min="25" max="25" width="10.7109375" style="4" customWidth="1"/>
    <col min="26" max="26" width="3.7109375" style="24" customWidth="1"/>
    <col min="27" max="28" width="3.7109375" style="24" hidden="1" customWidth="1"/>
    <col min="29" max="49" width="3.7109375" style="24" customWidth="1"/>
    <col min="50" max="51" width="3.7109375" style="124" customWidth="1"/>
    <col min="52" max="56" width="3.7109375" style="24" customWidth="1"/>
    <col min="57" max="63" width="3.7109375" style="4" customWidth="1"/>
    <col min="64" max="16384" width="8.8515625" style="4" customWidth="1"/>
  </cols>
  <sheetData>
    <row r="1" spans="1:56" ht="24" customHeight="1">
      <c r="A1" s="57"/>
      <c r="B1" s="58"/>
      <c r="C1" s="58"/>
      <c r="D1" s="58"/>
      <c r="E1" s="58"/>
      <c r="F1" s="58"/>
      <c r="G1" s="58"/>
      <c r="H1" s="58"/>
      <c r="I1" s="58"/>
      <c r="J1" s="58"/>
      <c r="K1" s="58"/>
      <c r="L1" s="58"/>
      <c r="M1" s="58"/>
      <c r="N1" s="58"/>
      <c r="O1" s="58"/>
      <c r="P1" s="58"/>
      <c r="Q1" s="58"/>
      <c r="R1" s="58"/>
      <c r="S1" s="58"/>
      <c r="T1" s="58"/>
      <c r="U1" s="58"/>
      <c r="V1" s="58"/>
      <c r="W1" s="58"/>
      <c r="X1" s="58"/>
      <c r="Y1" s="59"/>
      <c r="Z1" s="60"/>
      <c r="AA1" s="61"/>
      <c r="AB1" s="62" t="s">
        <v>2161</v>
      </c>
      <c r="AC1" s="60"/>
      <c r="AD1" s="63"/>
      <c r="AE1" s="63"/>
      <c r="AF1" s="61"/>
      <c r="AG1" s="62"/>
      <c r="AH1" s="63"/>
      <c r="AI1" s="63"/>
      <c r="AJ1" s="63"/>
      <c r="AK1" s="63"/>
      <c r="AL1" s="63"/>
      <c r="AM1" s="63"/>
      <c r="AN1" s="63"/>
      <c r="AO1" s="63"/>
      <c r="AP1" s="63"/>
      <c r="AQ1" s="63"/>
      <c r="AR1" s="63"/>
      <c r="AS1" s="63"/>
      <c r="AT1" s="63"/>
      <c r="AU1" s="63"/>
      <c r="AV1" s="63"/>
      <c r="AW1" s="63"/>
      <c r="AX1" s="63"/>
      <c r="AY1" s="63"/>
      <c r="AZ1" s="63"/>
      <c r="BA1" s="4"/>
      <c r="BB1" s="4"/>
      <c r="BC1" s="4"/>
      <c r="BD1" s="4"/>
    </row>
    <row r="2" spans="1:56" ht="24" customHeight="1">
      <c r="A2" s="64"/>
      <c r="B2" s="65"/>
      <c r="C2" s="65"/>
      <c r="D2" s="65"/>
      <c r="E2" s="65"/>
      <c r="F2" s="65"/>
      <c r="G2" s="65"/>
      <c r="H2" s="65"/>
      <c r="I2" s="65"/>
      <c r="J2" s="65"/>
      <c r="K2" s="65"/>
      <c r="L2" s="65"/>
      <c r="M2" s="65"/>
      <c r="N2" s="65"/>
      <c r="O2" s="65"/>
      <c r="P2" s="65"/>
      <c r="Q2" s="65"/>
      <c r="R2" s="65"/>
      <c r="S2" s="65"/>
      <c r="T2" s="65"/>
      <c r="U2" s="65"/>
      <c r="V2" s="65"/>
      <c r="W2" s="65"/>
      <c r="X2" s="65"/>
      <c r="Y2" s="66"/>
      <c r="Z2" s="60"/>
      <c r="AA2" s="61" t="s">
        <v>1985</v>
      </c>
      <c r="AB2" s="62" t="s">
        <v>2162</v>
      </c>
      <c r="AC2" s="60"/>
      <c r="AD2" s="63"/>
      <c r="AE2" s="63"/>
      <c r="AF2" s="61"/>
      <c r="AG2" s="62"/>
      <c r="AH2" s="63"/>
      <c r="AI2" s="63"/>
      <c r="AJ2" s="63"/>
      <c r="AK2" s="63"/>
      <c r="AL2" s="63"/>
      <c r="AM2" s="63"/>
      <c r="AN2" s="63"/>
      <c r="AO2" s="63"/>
      <c r="AP2" s="63"/>
      <c r="AQ2" s="63"/>
      <c r="AR2" s="63"/>
      <c r="AS2" s="63"/>
      <c r="AT2" s="63"/>
      <c r="AU2" s="63"/>
      <c r="AV2" s="63"/>
      <c r="AW2" s="63"/>
      <c r="AX2" s="63"/>
      <c r="AY2" s="63"/>
      <c r="AZ2" s="63"/>
      <c r="BA2" s="4"/>
      <c r="BB2" s="4"/>
      <c r="BC2" s="4"/>
      <c r="BD2" s="4"/>
    </row>
    <row r="3" spans="1:56" ht="24" customHeight="1" thickBot="1">
      <c r="A3" s="64"/>
      <c r="B3" s="65"/>
      <c r="C3" s="65"/>
      <c r="D3" s="65"/>
      <c r="E3" s="65"/>
      <c r="F3" s="65"/>
      <c r="G3" s="65"/>
      <c r="H3" s="65"/>
      <c r="I3" s="65"/>
      <c r="J3" s="65"/>
      <c r="K3" s="65"/>
      <c r="L3" s="65"/>
      <c r="M3" s="65"/>
      <c r="N3" s="65"/>
      <c r="O3" s="65"/>
      <c r="P3" s="65"/>
      <c r="Q3" s="65"/>
      <c r="R3" s="65"/>
      <c r="S3" s="65"/>
      <c r="T3" s="65"/>
      <c r="U3" s="65"/>
      <c r="V3" s="65"/>
      <c r="W3" s="65"/>
      <c r="X3" s="65"/>
      <c r="Y3" s="66"/>
      <c r="Z3" s="60"/>
      <c r="AA3" s="61" t="s">
        <v>1984</v>
      </c>
      <c r="AB3" s="62" t="s">
        <v>2163</v>
      </c>
      <c r="AC3" s="60"/>
      <c r="AD3" s="63"/>
      <c r="AE3" s="63"/>
      <c r="AF3" s="61"/>
      <c r="AG3" s="62"/>
      <c r="AH3" s="63"/>
      <c r="AI3" s="63"/>
      <c r="AJ3" s="63"/>
      <c r="AK3" s="63"/>
      <c r="AL3" s="63"/>
      <c r="AM3" s="63"/>
      <c r="AN3" s="63"/>
      <c r="AO3" s="63"/>
      <c r="AP3" s="63"/>
      <c r="AQ3" s="63"/>
      <c r="AR3" s="63"/>
      <c r="AS3" s="63"/>
      <c r="AT3" s="63"/>
      <c r="AU3" s="63"/>
      <c r="AV3" s="63"/>
      <c r="AW3" s="63"/>
      <c r="AX3" s="63"/>
      <c r="AY3" s="63"/>
      <c r="AZ3" s="63"/>
      <c r="BA3" s="4"/>
      <c r="BB3" s="4"/>
      <c r="BC3" s="4"/>
      <c r="BD3" s="4"/>
    </row>
    <row r="4" spans="1:56" ht="24" customHeight="1">
      <c r="A4" s="5"/>
      <c r="B4" s="6"/>
      <c r="C4" s="6"/>
      <c r="D4" s="6"/>
      <c r="E4" s="6"/>
      <c r="F4" s="6"/>
      <c r="G4" s="6"/>
      <c r="H4" s="6"/>
      <c r="I4" s="6"/>
      <c r="J4" s="6"/>
      <c r="K4" s="6"/>
      <c r="L4" s="6"/>
      <c r="M4" s="6"/>
      <c r="N4" s="6"/>
      <c r="O4" s="6"/>
      <c r="P4" s="6"/>
      <c r="Q4" s="6"/>
      <c r="R4" s="6"/>
      <c r="S4" s="6"/>
      <c r="T4" s="6"/>
      <c r="U4" s="6"/>
      <c r="V4" s="6"/>
      <c r="W4" s="7"/>
      <c r="X4" s="7"/>
      <c r="Y4" s="8" t="s">
        <v>2164</v>
      </c>
      <c r="Z4" s="60"/>
      <c r="AA4" s="61" t="s">
        <v>1987</v>
      </c>
      <c r="AB4" s="62" t="s">
        <v>2165</v>
      </c>
      <c r="AC4" s="60"/>
      <c r="AD4" s="63"/>
      <c r="AE4" s="63"/>
      <c r="AF4" s="61"/>
      <c r="AG4" s="62"/>
      <c r="AH4" s="63"/>
      <c r="AI4" s="63"/>
      <c r="AJ4" s="63"/>
      <c r="AK4" s="63"/>
      <c r="AL4" s="63"/>
      <c r="AM4" s="63"/>
      <c r="AN4" s="63"/>
      <c r="AO4" s="63"/>
      <c r="AP4" s="63"/>
      <c r="AQ4" s="63"/>
      <c r="AR4" s="63"/>
      <c r="AS4" s="63"/>
      <c r="AT4" s="63"/>
      <c r="AU4" s="63"/>
      <c r="AV4" s="63"/>
      <c r="AW4" s="63"/>
      <c r="AX4" s="63"/>
      <c r="AY4" s="63"/>
      <c r="AZ4" s="63"/>
      <c r="BA4" s="4"/>
      <c r="BB4" s="4"/>
      <c r="BC4" s="4"/>
      <c r="BD4" s="4"/>
    </row>
    <row r="5" spans="1:56" ht="24" customHeight="1">
      <c r="A5" s="9"/>
      <c r="B5" s="10"/>
      <c r="C5" s="10"/>
      <c r="D5" s="10"/>
      <c r="E5" s="10"/>
      <c r="F5" s="10"/>
      <c r="G5" s="10"/>
      <c r="H5" s="10"/>
      <c r="I5" s="10"/>
      <c r="J5" s="10"/>
      <c r="K5" s="10"/>
      <c r="L5" s="10"/>
      <c r="M5" s="10"/>
      <c r="N5" s="10"/>
      <c r="O5" s="10"/>
      <c r="P5" s="10"/>
      <c r="Q5" s="10"/>
      <c r="R5" s="10"/>
      <c r="S5" s="10"/>
      <c r="T5" s="10"/>
      <c r="U5" s="10"/>
      <c r="V5" s="10"/>
      <c r="W5" s="11"/>
      <c r="X5" s="11"/>
      <c r="Y5" s="12" t="s">
        <v>64</v>
      </c>
      <c r="Z5" s="60"/>
      <c r="AA5" s="61" t="s">
        <v>1986</v>
      </c>
      <c r="AB5" s="62" t="s">
        <v>2166</v>
      </c>
      <c r="AC5" s="60"/>
      <c r="AD5" s="63"/>
      <c r="AE5" s="63"/>
      <c r="AF5" s="61"/>
      <c r="AG5" s="62"/>
      <c r="AH5" s="63"/>
      <c r="AI5" s="63"/>
      <c r="AJ5" s="63"/>
      <c r="AK5" s="63"/>
      <c r="AL5" s="63"/>
      <c r="AM5" s="63"/>
      <c r="AN5" s="63"/>
      <c r="AO5" s="63"/>
      <c r="AP5" s="63"/>
      <c r="AQ5" s="63"/>
      <c r="AR5" s="63"/>
      <c r="AS5" s="63"/>
      <c r="AT5" s="63"/>
      <c r="AU5" s="63"/>
      <c r="AV5" s="63"/>
      <c r="AW5" s="63"/>
      <c r="AX5" s="63"/>
      <c r="AY5" s="63"/>
      <c r="AZ5" s="63"/>
      <c r="BA5" s="4"/>
      <c r="BB5" s="4"/>
      <c r="BC5" s="4"/>
      <c r="BD5" s="4"/>
    </row>
    <row r="6" spans="1:56" ht="24" customHeight="1">
      <c r="A6" s="9"/>
      <c r="B6" s="10"/>
      <c r="C6" s="10"/>
      <c r="D6" s="10"/>
      <c r="E6" s="10"/>
      <c r="F6" s="10"/>
      <c r="G6" s="10"/>
      <c r="H6" s="10"/>
      <c r="I6" s="10"/>
      <c r="J6" s="10"/>
      <c r="K6" s="10"/>
      <c r="L6" s="10"/>
      <c r="M6" s="10"/>
      <c r="N6" s="10"/>
      <c r="O6" s="10"/>
      <c r="P6" s="10"/>
      <c r="Q6" s="10"/>
      <c r="R6" s="10"/>
      <c r="S6" s="10"/>
      <c r="T6" s="10"/>
      <c r="U6" s="10"/>
      <c r="V6" s="10"/>
      <c r="W6" s="11"/>
      <c r="X6" s="11"/>
      <c r="Y6" s="12" t="s">
        <v>1420</v>
      </c>
      <c r="Z6" s="60"/>
      <c r="AA6" s="61" t="s">
        <v>1988</v>
      </c>
      <c r="AB6" s="62" t="s">
        <v>2167</v>
      </c>
      <c r="AC6" s="60"/>
      <c r="AD6" s="63"/>
      <c r="AE6" s="63"/>
      <c r="AF6" s="61"/>
      <c r="AG6" s="62"/>
      <c r="AH6" s="63"/>
      <c r="AI6" s="63"/>
      <c r="AJ6" s="63"/>
      <c r="AK6" s="63"/>
      <c r="AL6" s="63"/>
      <c r="AM6" s="63"/>
      <c r="AN6" s="63"/>
      <c r="AO6" s="63"/>
      <c r="AP6" s="63"/>
      <c r="AQ6" s="63"/>
      <c r="AR6" s="63"/>
      <c r="AS6" s="63"/>
      <c r="AT6" s="63"/>
      <c r="AU6" s="63"/>
      <c r="AV6" s="63"/>
      <c r="AW6" s="63"/>
      <c r="AX6" s="63"/>
      <c r="AY6" s="63"/>
      <c r="AZ6" s="63"/>
      <c r="BA6" s="4"/>
      <c r="BB6" s="4"/>
      <c r="BC6" s="4"/>
      <c r="BD6" s="4"/>
    </row>
    <row r="7" spans="1:56" ht="24" customHeight="1">
      <c r="A7" s="260" t="s">
        <v>2022</v>
      </c>
      <c r="B7" s="261"/>
      <c r="C7" s="261"/>
      <c r="D7" s="261"/>
      <c r="E7" s="261"/>
      <c r="F7" s="261"/>
      <c r="G7" s="261"/>
      <c r="H7" s="261"/>
      <c r="I7" s="261"/>
      <c r="J7" s="261"/>
      <c r="K7" s="261"/>
      <c r="L7" s="261"/>
      <c r="M7" s="261"/>
      <c r="N7" s="261"/>
      <c r="O7" s="261"/>
      <c r="P7" s="261"/>
      <c r="Q7" s="261"/>
      <c r="R7" s="261"/>
      <c r="S7" s="261"/>
      <c r="T7" s="261"/>
      <c r="U7" s="261"/>
      <c r="V7" s="261"/>
      <c r="W7" s="261"/>
      <c r="X7" s="261"/>
      <c r="Y7" s="262"/>
      <c r="Z7" s="60"/>
      <c r="AA7" s="61" t="s">
        <v>1989</v>
      </c>
      <c r="AB7" s="62" t="s">
        <v>2168</v>
      </c>
      <c r="AC7" s="60"/>
      <c r="AD7" s="63"/>
      <c r="AE7" s="63"/>
      <c r="AF7" s="61"/>
      <c r="AG7" s="62"/>
      <c r="AH7" s="63"/>
      <c r="AI7" s="63"/>
      <c r="AJ7" s="63"/>
      <c r="AK7" s="63"/>
      <c r="AL7" s="63"/>
      <c r="AM7" s="63"/>
      <c r="AN7" s="63"/>
      <c r="AO7" s="63"/>
      <c r="AP7" s="63"/>
      <c r="AQ7" s="63"/>
      <c r="AR7" s="63"/>
      <c r="AS7" s="63"/>
      <c r="AT7" s="63"/>
      <c r="AU7" s="63"/>
      <c r="AV7" s="63"/>
      <c r="AW7" s="63"/>
      <c r="AX7" s="63"/>
      <c r="AY7" s="63"/>
      <c r="AZ7" s="63"/>
      <c r="BA7" s="4"/>
      <c r="BB7" s="4"/>
      <c r="BC7" s="4"/>
      <c r="BD7" s="4"/>
    </row>
    <row r="8" spans="1:56" ht="24" customHeight="1" thickBot="1">
      <c r="A8" s="260" t="s">
        <v>1965</v>
      </c>
      <c r="B8" s="261"/>
      <c r="C8" s="261"/>
      <c r="D8" s="261"/>
      <c r="E8" s="261"/>
      <c r="F8" s="261"/>
      <c r="G8" s="261"/>
      <c r="H8" s="261"/>
      <c r="I8" s="261"/>
      <c r="J8" s="261"/>
      <c r="K8" s="261"/>
      <c r="L8" s="261"/>
      <c r="M8" s="261"/>
      <c r="N8" s="261"/>
      <c r="O8" s="261"/>
      <c r="P8" s="261"/>
      <c r="Q8" s="261"/>
      <c r="R8" s="261"/>
      <c r="S8" s="261"/>
      <c r="T8" s="261"/>
      <c r="U8" s="261"/>
      <c r="V8" s="261"/>
      <c r="W8" s="261"/>
      <c r="X8" s="261"/>
      <c r="Y8" s="262"/>
      <c r="Z8" s="60"/>
      <c r="AA8" s="61" t="s">
        <v>1990</v>
      </c>
      <c r="AB8" s="62" t="s">
        <v>2169</v>
      </c>
      <c r="AC8" s="60"/>
      <c r="AD8" s="63"/>
      <c r="AE8" s="63"/>
      <c r="AF8" s="61"/>
      <c r="AG8" s="62"/>
      <c r="AH8" s="63"/>
      <c r="AI8" s="63"/>
      <c r="AJ8" s="63"/>
      <c r="AK8" s="63"/>
      <c r="AL8" s="63"/>
      <c r="AM8" s="63"/>
      <c r="AN8" s="63"/>
      <c r="AO8" s="63"/>
      <c r="AP8" s="63"/>
      <c r="AQ8" s="63"/>
      <c r="AR8" s="63"/>
      <c r="AS8" s="63"/>
      <c r="AT8" s="63"/>
      <c r="AU8" s="63"/>
      <c r="AV8" s="63"/>
      <c r="AW8" s="63"/>
      <c r="AX8" s="63"/>
      <c r="AY8" s="63"/>
      <c r="AZ8" s="63"/>
      <c r="BA8" s="4"/>
      <c r="BB8" s="4"/>
      <c r="BC8" s="4"/>
      <c r="BD8" s="4"/>
    </row>
    <row r="9" spans="1:56" ht="24" customHeight="1" thickTop="1">
      <c r="A9" s="263" t="s">
        <v>2142</v>
      </c>
      <c r="B9" s="264"/>
      <c r="C9" s="264"/>
      <c r="D9" s="264"/>
      <c r="E9" s="264"/>
      <c r="F9" s="264"/>
      <c r="G9" s="264"/>
      <c r="H9" s="264"/>
      <c r="I9" s="264"/>
      <c r="J9" s="264"/>
      <c r="K9" s="264"/>
      <c r="L9" s="264"/>
      <c r="M9" s="264"/>
      <c r="N9" s="264"/>
      <c r="O9" s="264"/>
      <c r="P9" s="264"/>
      <c r="Q9" s="264"/>
      <c r="R9" s="264"/>
      <c r="S9" s="264"/>
      <c r="T9" s="264"/>
      <c r="U9" s="264"/>
      <c r="V9" s="264"/>
      <c r="W9" s="264"/>
      <c r="X9" s="264"/>
      <c r="Y9" s="265"/>
      <c r="Z9" s="60"/>
      <c r="AA9" s="211" t="s">
        <v>2023</v>
      </c>
      <c r="AB9" s="212" t="s">
        <v>2220</v>
      </c>
      <c r="AC9" s="60"/>
      <c r="AD9" s="63"/>
      <c r="AE9" s="63"/>
      <c r="AF9" s="61"/>
      <c r="AG9" s="62"/>
      <c r="AH9" s="63"/>
      <c r="AI9" s="63"/>
      <c r="AJ9" s="63"/>
      <c r="AK9" s="63"/>
      <c r="AL9" s="63"/>
      <c r="AM9" s="63"/>
      <c r="AN9" s="63"/>
      <c r="AO9" s="63"/>
      <c r="AP9" s="63"/>
      <c r="AQ9" s="63"/>
      <c r="AR9" s="63"/>
      <c r="AS9" s="63"/>
      <c r="AT9" s="63"/>
      <c r="AU9" s="63"/>
      <c r="AV9" s="63"/>
      <c r="AW9" s="63"/>
      <c r="AX9" s="63"/>
      <c r="AY9" s="63"/>
      <c r="AZ9" s="63"/>
      <c r="BA9" s="4"/>
      <c r="BB9" s="4"/>
      <c r="BC9" s="4"/>
      <c r="BD9" s="4"/>
    </row>
    <row r="10" spans="1:56" ht="24" customHeight="1">
      <c r="A10" s="266"/>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8"/>
      <c r="Z10" s="60"/>
      <c r="AA10" s="61" t="s">
        <v>1991</v>
      </c>
      <c r="AB10" s="62" t="s">
        <v>2170</v>
      </c>
      <c r="AC10" s="60"/>
      <c r="AD10" s="63"/>
      <c r="AE10" s="63"/>
      <c r="AF10" s="61"/>
      <c r="AG10" s="62"/>
      <c r="AH10" s="63"/>
      <c r="AI10" s="63"/>
      <c r="AJ10" s="63"/>
      <c r="AK10" s="63"/>
      <c r="AL10" s="63"/>
      <c r="AM10" s="63"/>
      <c r="AN10" s="63"/>
      <c r="AO10" s="63"/>
      <c r="AP10" s="63"/>
      <c r="AQ10" s="63"/>
      <c r="AR10" s="63"/>
      <c r="AS10" s="63"/>
      <c r="AT10" s="63"/>
      <c r="AU10" s="63"/>
      <c r="AV10" s="63"/>
      <c r="AW10" s="63"/>
      <c r="AX10" s="63"/>
      <c r="AY10" s="63"/>
      <c r="AZ10" s="63"/>
      <c r="BA10" s="4"/>
      <c r="BB10" s="4"/>
      <c r="BC10" s="4"/>
      <c r="BD10" s="4"/>
    </row>
    <row r="11" spans="1:56" ht="24" customHeight="1">
      <c r="A11" s="269"/>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1"/>
      <c r="Z11" s="60"/>
      <c r="AA11" s="61" t="s">
        <v>2024</v>
      </c>
      <c r="AB11" s="62" t="s">
        <v>2171</v>
      </c>
      <c r="AC11" s="60"/>
      <c r="AD11" s="63"/>
      <c r="AE11" s="63"/>
      <c r="AF11" s="61"/>
      <c r="AG11" s="62"/>
      <c r="AH11" s="63"/>
      <c r="AI11" s="63"/>
      <c r="AJ11" s="63"/>
      <c r="AK11" s="63"/>
      <c r="AL11" s="63"/>
      <c r="AM11" s="63"/>
      <c r="AN11" s="63"/>
      <c r="AO11" s="63"/>
      <c r="AP11" s="63"/>
      <c r="AQ11" s="63"/>
      <c r="AR11" s="63"/>
      <c r="AS11" s="63"/>
      <c r="AT11" s="63"/>
      <c r="AU11" s="63"/>
      <c r="AV11" s="63"/>
      <c r="AW11" s="63"/>
      <c r="AX11" s="63"/>
      <c r="AY11" s="63"/>
      <c r="AZ11" s="63"/>
      <c r="BA11" s="4"/>
      <c r="BB11" s="4"/>
      <c r="BC11" s="4"/>
      <c r="BD11" s="4"/>
    </row>
    <row r="12" spans="1:56" ht="24" customHeight="1">
      <c r="A12" s="272" t="s">
        <v>2042</v>
      </c>
      <c r="B12" s="273"/>
      <c r="C12" s="273"/>
      <c r="D12" s="273"/>
      <c r="E12" s="273"/>
      <c r="F12" s="273"/>
      <c r="G12" s="273"/>
      <c r="H12" s="273"/>
      <c r="I12" s="273"/>
      <c r="J12" s="273"/>
      <c r="K12" s="273"/>
      <c r="L12" s="273"/>
      <c r="M12" s="273"/>
      <c r="N12" s="273"/>
      <c r="O12" s="273"/>
      <c r="P12" s="273"/>
      <c r="Q12" s="273"/>
      <c r="R12" s="273"/>
      <c r="S12" s="273"/>
      <c r="T12" s="67" t="s">
        <v>2143</v>
      </c>
      <c r="U12" s="47"/>
      <c r="V12" s="47"/>
      <c r="W12" s="47"/>
      <c r="X12" s="47"/>
      <c r="Y12" s="68"/>
      <c r="Z12" s="60"/>
      <c r="AA12" s="61" t="s">
        <v>1992</v>
      </c>
      <c r="AB12" s="62" t="s">
        <v>2172</v>
      </c>
      <c r="AC12" s="60"/>
      <c r="AD12" s="63"/>
      <c r="AE12" s="63"/>
      <c r="AF12" s="61"/>
      <c r="AG12" s="62"/>
      <c r="AH12" s="63"/>
      <c r="AI12" s="63"/>
      <c r="AJ12" s="63"/>
      <c r="AK12" s="63"/>
      <c r="AL12" s="63"/>
      <c r="AM12" s="63"/>
      <c r="AN12" s="63"/>
      <c r="AO12" s="63"/>
      <c r="AP12" s="63"/>
      <c r="AQ12" s="63"/>
      <c r="AR12" s="63"/>
      <c r="AS12" s="63"/>
      <c r="AT12" s="63"/>
      <c r="AU12" s="63"/>
      <c r="AV12" s="63"/>
      <c r="AW12" s="63"/>
      <c r="AX12" s="63"/>
      <c r="AY12" s="63"/>
      <c r="AZ12" s="63"/>
      <c r="BA12" s="4"/>
      <c r="BB12" s="4"/>
      <c r="BC12" s="4"/>
      <c r="BD12" s="4"/>
    </row>
    <row r="13" spans="1:56" ht="21" customHeight="1">
      <c r="A13" s="14"/>
      <c r="B13" s="15"/>
      <c r="C13" s="15"/>
      <c r="D13" s="15"/>
      <c r="E13" s="15"/>
      <c r="F13" s="15"/>
      <c r="G13" s="15"/>
      <c r="H13" s="224"/>
      <c r="I13" s="224"/>
      <c r="J13" s="69"/>
      <c r="K13" s="224"/>
      <c r="L13" s="224"/>
      <c r="M13" s="69"/>
      <c r="N13" s="224"/>
      <c r="O13" s="224"/>
      <c r="P13" s="224"/>
      <c r="Q13" s="15"/>
      <c r="R13" s="15"/>
      <c r="S13" s="15"/>
      <c r="T13" s="19"/>
      <c r="U13" s="70"/>
      <c r="V13" s="70"/>
      <c r="W13" s="70"/>
      <c r="X13" s="70"/>
      <c r="Y13" s="71"/>
      <c r="Z13" s="60"/>
      <c r="AA13" s="61" t="s">
        <v>2016</v>
      </c>
      <c r="AB13" s="62" t="s">
        <v>2173</v>
      </c>
      <c r="AC13" s="60"/>
      <c r="AD13" s="63"/>
      <c r="AE13" s="63"/>
      <c r="AF13" s="61"/>
      <c r="AG13" s="62"/>
      <c r="AH13" s="63"/>
      <c r="AI13" s="63"/>
      <c r="AJ13" s="63"/>
      <c r="AK13" s="63"/>
      <c r="AL13" s="63"/>
      <c r="AM13" s="63"/>
      <c r="AN13" s="63"/>
      <c r="AO13" s="63"/>
      <c r="AP13" s="63"/>
      <c r="AQ13" s="63"/>
      <c r="AR13" s="63"/>
      <c r="AS13" s="63"/>
      <c r="AT13" s="63"/>
      <c r="AU13" s="63"/>
      <c r="AV13" s="63"/>
      <c r="AW13" s="63"/>
      <c r="AX13" s="63"/>
      <c r="AY13" s="63"/>
      <c r="AZ13" s="63"/>
      <c r="BA13" s="4"/>
      <c r="BB13" s="4"/>
      <c r="BC13" s="4"/>
      <c r="BD13" s="4"/>
    </row>
    <row r="14" spans="1:56" ht="21" customHeight="1">
      <c r="A14" s="72" t="s">
        <v>2043</v>
      </c>
      <c r="B14" s="73"/>
      <c r="C14" s="73"/>
      <c r="D14" s="73"/>
      <c r="E14" s="73"/>
      <c r="F14" s="73"/>
      <c r="G14" s="73"/>
      <c r="H14" s="225" t="s">
        <v>2044</v>
      </c>
      <c r="I14" s="225"/>
      <c r="J14" s="226"/>
      <c r="K14" s="74"/>
      <c r="L14" s="75"/>
      <c r="M14" s="76" t="s">
        <v>1966</v>
      </c>
      <c r="N14" s="77"/>
      <c r="O14" s="221"/>
      <c r="P14" s="233"/>
      <c r="Q14" s="78"/>
      <c r="R14" s="78"/>
      <c r="S14" s="17"/>
      <c r="T14" s="184" t="s">
        <v>2045</v>
      </c>
      <c r="U14" s="185"/>
      <c r="V14" s="185"/>
      <c r="W14" s="185"/>
      <c r="X14" s="79"/>
      <c r="Y14" s="186"/>
      <c r="Z14" s="60"/>
      <c r="AA14" s="61" t="s">
        <v>2028</v>
      </c>
      <c r="AB14" s="62" t="s">
        <v>2174</v>
      </c>
      <c r="AC14" s="60"/>
      <c r="AD14" s="63"/>
      <c r="AE14" s="63"/>
      <c r="AF14" s="61"/>
      <c r="AG14" s="62"/>
      <c r="AH14" s="63"/>
      <c r="AI14" s="63"/>
      <c r="AJ14" s="63"/>
      <c r="AK14" s="63"/>
      <c r="AL14" s="63"/>
      <c r="AM14" s="63"/>
      <c r="AN14" s="63"/>
      <c r="AO14" s="63"/>
      <c r="AP14" s="63"/>
      <c r="AQ14" s="63"/>
      <c r="AR14" s="63"/>
      <c r="AS14" s="63"/>
      <c r="AT14" s="63"/>
      <c r="AU14" s="63"/>
      <c r="AV14" s="63"/>
      <c r="AW14" s="63"/>
      <c r="AX14" s="63"/>
      <c r="AY14" s="63"/>
      <c r="AZ14" s="63"/>
      <c r="BA14" s="4"/>
      <c r="BB14" s="4"/>
      <c r="BC14" s="4"/>
      <c r="BD14" s="4"/>
    </row>
    <row r="15" spans="1:56" ht="11.25" customHeight="1">
      <c r="A15" s="2"/>
      <c r="B15" s="16"/>
      <c r="C15" s="16"/>
      <c r="D15" s="16"/>
      <c r="E15" s="16"/>
      <c r="F15" s="16"/>
      <c r="G15" s="16"/>
      <c r="H15" s="80"/>
      <c r="I15" s="80"/>
      <c r="J15" s="80"/>
      <c r="K15" s="32"/>
      <c r="L15" s="32"/>
      <c r="M15" s="18"/>
      <c r="N15" s="18"/>
      <c r="O15" s="18"/>
      <c r="P15" s="18"/>
      <c r="Q15" s="13"/>
      <c r="R15" s="13"/>
      <c r="S15" s="13"/>
      <c r="T15" s="187"/>
      <c r="U15" s="188"/>
      <c r="V15" s="188"/>
      <c r="W15" s="188"/>
      <c r="X15" s="188"/>
      <c r="Y15" s="186"/>
      <c r="Z15" s="60"/>
      <c r="AA15" s="61" t="s">
        <v>2025</v>
      </c>
      <c r="AB15" s="62" t="s">
        <v>2175</v>
      </c>
      <c r="AC15" s="60"/>
      <c r="AD15" s="63"/>
      <c r="AE15" s="63"/>
      <c r="AF15" s="61"/>
      <c r="AG15" s="62"/>
      <c r="AH15" s="63"/>
      <c r="AI15" s="63"/>
      <c r="AJ15" s="63"/>
      <c r="AK15" s="63"/>
      <c r="AL15" s="63"/>
      <c r="AM15" s="63"/>
      <c r="AN15" s="63"/>
      <c r="AO15" s="63"/>
      <c r="AP15" s="63"/>
      <c r="AQ15" s="63"/>
      <c r="AR15" s="63"/>
      <c r="AS15" s="63"/>
      <c r="AT15" s="63"/>
      <c r="AU15" s="63"/>
      <c r="AV15" s="63"/>
      <c r="AW15" s="63"/>
      <c r="AX15" s="63"/>
      <c r="AY15" s="63"/>
      <c r="AZ15" s="63"/>
      <c r="BA15" s="4"/>
      <c r="BB15" s="4"/>
      <c r="BC15" s="4"/>
      <c r="BD15" s="4"/>
    </row>
    <row r="16" spans="1:56" ht="21" customHeight="1">
      <c r="A16" s="2" t="s">
        <v>2019</v>
      </c>
      <c r="B16" s="20"/>
      <c r="C16" s="20"/>
      <c r="D16" s="20"/>
      <c r="E16" s="20"/>
      <c r="F16" s="20"/>
      <c r="G16" s="81"/>
      <c r="H16" s="234"/>
      <c r="I16" s="235"/>
      <c r="J16" s="235"/>
      <c r="K16" s="235"/>
      <c r="L16" s="235"/>
      <c r="M16" s="235"/>
      <c r="N16" s="235"/>
      <c r="O16" s="236"/>
      <c r="P16" s="18"/>
      <c r="Q16" s="13"/>
      <c r="R16" s="13"/>
      <c r="S16" s="13"/>
      <c r="T16" s="237" t="s">
        <v>2177</v>
      </c>
      <c r="U16" s="238"/>
      <c r="V16" s="238"/>
      <c r="W16" s="238"/>
      <c r="X16" s="238"/>
      <c r="Y16" s="239"/>
      <c r="Z16" s="60"/>
      <c r="AA16" s="61" t="s">
        <v>2026</v>
      </c>
      <c r="AB16" s="62" t="s">
        <v>2176</v>
      </c>
      <c r="AC16" s="60"/>
      <c r="AD16" s="63"/>
      <c r="AE16" s="63"/>
      <c r="AF16" s="61"/>
      <c r="AG16" s="62"/>
      <c r="AH16" s="63"/>
      <c r="AI16" s="63"/>
      <c r="AJ16" s="63"/>
      <c r="AK16" s="63"/>
      <c r="AL16" s="63"/>
      <c r="AM16" s="63"/>
      <c r="AN16" s="63"/>
      <c r="AO16" s="63"/>
      <c r="AP16" s="63"/>
      <c r="AQ16" s="63"/>
      <c r="AR16" s="63"/>
      <c r="AS16" s="63"/>
      <c r="AT16" s="63"/>
      <c r="AU16" s="63"/>
      <c r="AV16" s="63"/>
      <c r="AW16" s="63"/>
      <c r="AX16" s="63"/>
      <c r="AY16" s="63"/>
      <c r="AZ16" s="63"/>
      <c r="BA16" s="4"/>
      <c r="BB16" s="4"/>
      <c r="BC16" s="4"/>
      <c r="BD16" s="4"/>
    </row>
    <row r="17" spans="1:52" s="3" customFormat="1" ht="21" customHeight="1">
      <c r="A17" s="21"/>
      <c r="B17" s="1"/>
      <c r="C17" s="1"/>
      <c r="D17" s="1"/>
      <c r="E17" s="1"/>
      <c r="F17" s="1"/>
      <c r="G17" s="1"/>
      <c r="H17" s="1"/>
      <c r="I17" s="1"/>
      <c r="J17" s="1"/>
      <c r="K17" s="1"/>
      <c r="L17" s="1"/>
      <c r="M17" s="1"/>
      <c r="N17" s="1"/>
      <c r="O17" s="1"/>
      <c r="P17" s="1"/>
      <c r="Q17" s="1"/>
      <c r="R17" s="1"/>
      <c r="S17" s="1"/>
      <c r="T17" s="237"/>
      <c r="U17" s="238"/>
      <c r="V17" s="238"/>
      <c r="W17" s="238"/>
      <c r="X17" s="238"/>
      <c r="Y17" s="239"/>
      <c r="Z17" s="60"/>
      <c r="AA17" s="61" t="s">
        <v>2027</v>
      </c>
      <c r="AB17" s="62" t="s">
        <v>2178</v>
      </c>
      <c r="AC17" s="60"/>
      <c r="AD17" s="63"/>
      <c r="AE17" s="63"/>
      <c r="AF17" s="61"/>
      <c r="AG17" s="62"/>
      <c r="AH17" s="63"/>
      <c r="AI17" s="63"/>
      <c r="AJ17" s="63"/>
      <c r="AK17" s="63"/>
      <c r="AL17" s="63"/>
      <c r="AM17" s="63"/>
      <c r="AN17" s="63"/>
      <c r="AO17" s="63"/>
      <c r="AP17" s="63"/>
      <c r="AQ17" s="63"/>
      <c r="AR17" s="63"/>
      <c r="AS17" s="63"/>
      <c r="AT17" s="63"/>
      <c r="AU17" s="63"/>
      <c r="AV17" s="63"/>
      <c r="AW17" s="63"/>
      <c r="AX17" s="63"/>
      <c r="AY17" s="63"/>
      <c r="AZ17" s="63"/>
    </row>
    <row r="18" spans="1:52" s="3" customFormat="1" ht="21" customHeight="1">
      <c r="A18" s="21"/>
      <c r="B18" s="1"/>
      <c r="C18" s="1"/>
      <c r="D18" s="1"/>
      <c r="E18" s="1"/>
      <c r="F18" s="1"/>
      <c r="G18" s="1"/>
      <c r="H18" s="1"/>
      <c r="I18" s="1"/>
      <c r="J18" s="1"/>
      <c r="K18" s="1"/>
      <c r="L18" s="1"/>
      <c r="M18" s="1"/>
      <c r="N18" s="1"/>
      <c r="O18" s="1"/>
      <c r="P18" s="1"/>
      <c r="Q18" s="13"/>
      <c r="R18" s="18"/>
      <c r="S18" s="1"/>
      <c r="T18" s="190"/>
      <c r="U18" s="188"/>
      <c r="V18" s="188"/>
      <c r="W18" s="188"/>
      <c r="X18" s="188"/>
      <c r="Y18" s="191"/>
      <c r="Z18" s="60"/>
      <c r="AA18" s="61" t="s">
        <v>2029</v>
      </c>
      <c r="AB18" s="62" t="s">
        <v>2179</v>
      </c>
      <c r="AC18" s="60"/>
      <c r="AD18" s="63"/>
      <c r="AE18" s="63"/>
      <c r="AF18" s="61"/>
      <c r="AG18" s="62"/>
      <c r="AH18" s="63"/>
      <c r="AI18" s="63"/>
      <c r="AJ18" s="63"/>
      <c r="AK18" s="63"/>
      <c r="AL18" s="63"/>
      <c r="AM18" s="63"/>
      <c r="AN18" s="63"/>
      <c r="AO18" s="63"/>
      <c r="AP18" s="63"/>
      <c r="AQ18" s="63"/>
      <c r="AR18" s="63"/>
      <c r="AS18" s="63"/>
      <c r="AT18" s="63"/>
      <c r="AU18" s="63"/>
      <c r="AV18" s="63"/>
      <c r="AW18" s="63"/>
      <c r="AX18" s="63"/>
      <c r="AY18" s="63"/>
      <c r="AZ18" s="63"/>
    </row>
    <row r="19" spans="1:52" s="3" customFormat="1" ht="21" customHeight="1">
      <c r="A19" s="43" t="s">
        <v>2046</v>
      </c>
      <c r="B19" s="37"/>
      <c r="C19" s="37"/>
      <c r="D19" s="37"/>
      <c r="E19" s="37"/>
      <c r="F19" s="37"/>
      <c r="G19" s="37"/>
      <c r="H19" s="37"/>
      <c r="I19" s="37"/>
      <c r="J19" s="37"/>
      <c r="K19" s="37"/>
      <c r="L19" s="37"/>
      <c r="M19" s="37"/>
      <c r="N19" s="37"/>
      <c r="O19" s="37"/>
      <c r="P19" s="37"/>
      <c r="Q19" s="37"/>
      <c r="R19" s="37"/>
      <c r="S19" s="37"/>
      <c r="T19" s="227" t="s">
        <v>2181</v>
      </c>
      <c r="U19" s="228"/>
      <c r="V19" s="228"/>
      <c r="W19" s="228"/>
      <c r="X19" s="228"/>
      <c r="Y19" s="229"/>
      <c r="Z19" s="82"/>
      <c r="AA19" s="61" t="s">
        <v>2030</v>
      </c>
      <c r="AB19" s="62" t="s">
        <v>2180</v>
      </c>
      <c r="AC19" s="82"/>
      <c r="AD19" s="82"/>
      <c r="AE19" s="82"/>
      <c r="AF19" s="61"/>
      <c r="AG19" s="62"/>
      <c r="AH19" s="82"/>
      <c r="AI19" s="82"/>
      <c r="AJ19" s="82"/>
      <c r="AK19" s="82"/>
      <c r="AL19" s="82"/>
      <c r="AM19" s="63"/>
      <c r="AN19" s="63"/>
      <c r="AO19" s="63"/>
      <c r="AP19" s="63"/>
      <c r="AQ19" s="63"/>
      <c r="AR19" s="63"/>
      <c r="AS19" s="63"/>
      <c r="AT19" s="63"/>
      <c r="AU19" s="63"/>
      <c r="AV19" s="63"/>
      <c r="AW19" s="63"/>
      <c r="AX19" s="63"/>
      <c r="AY19" s="63"/>
      <c r="AZ19" s="63"/>
    </row>
    <row r="20" spans="1:52" s="3" customFormat="1" ht="21" customHeight="1">
      <c r="A20" s="83"/>
      <c r="B20" s="37" t="s">
        <v>2047</v>
      </c>
      <c r="C20" s="37"/>
      <c r="D20" s="37"/>
      <c r="E20" s="37"/>
      <c r="F20" s="37"/>
      <c r="G20" s="37"/>
      <c r="H20" s="37"/>
      <c r="I20" s="37"/>
      <c r="J20" s="79"/>
      <c r="K20" s="84"/>
      <c r="L20" s="84"/>
      <c r="M20" s="84"/>
      <c r="N20" s="84"/>
      <c r="O20" s="84"/>
      <c r="P20" s="84"/>
      <c r="Q20" s="84"/>
      <c r="R20" s="84"/>
      <c r="S20" s="84"/>
      <c r="T20" s="227"/>
      <c r="U20" s="228"/>
      <c r="V20" s="228"/>
      <c r="W20" s="228"/>
      <c r="X20" s="228"/>
      <c r="Y20" s="229"/>
      <c r="Z20" s="82"/>
      <c r="AA20" s="61" t="s">
        <v>2031</v>
      </c>
      <c r="AB20" s="62" t="s">
        <v>2182</v>
      </c>
      <c r="AC20" s="82"/>
      <c r="AD20" s="82"/>
      <c r="AE20" s="82"/>
      <c r="AF20" s="61"/>
      <c r="AG20" s="62"/>
      <c r="AH20" s="82"/>
      <c r="AI20" s="82"/>
      <c r="AJ20" s="82"/>
      <c r="AK20" s="82"/>
      <c r="AL20" s="82"/>
      <c r="AM20" s="63"/>
      <c r="AN20" s="63"/>
      <c r="AO20" s="63"/>
      <c r="AP20" s="63"/>
      <c r="AQ20" s="63"/>
      <c r="AR20" s="63"/>
      <c r="AS20" s="63"/>
      <c r="AT20" s="63"/>
      <c r="AU20" s="63"/>
      <c r="AV20" s="63"/>
      <c r="AW20" s="63"/>
      <c r="AX20" s="63"/>
      <c r="AY20" s="63"/>
      <c r="AZ20" s="63"/>
    </row>
    <row r="21" spans="1:56" ht="21" customHeight="1">
      <c r="A21" s="46"/>
      <c r="B21" s="20"/>
      <c r="C21" s="20"/>
      <c r="D21" s="20"/>
      <c r="E21" s="20"/>
      <c r="F21" s="20"/>
      <c r="G21" s="20"/>
      <c r="H21" s="22"/>
      <c r="I21" s="22"/>
      <c r="J21" s="22"/>
      <c r="K21" s="22"/>
      <c r="L21" s="22"/>
      <c r="M21" s="22"/>
      <c r="N21" s="22"/>
      <c r="O21" s="22"/>
      <c r="P21" s="23"/>
      <c r="Q21" s="23"/>
      <c r="R21" s="1"/>
      <c r="S21" s="1"/>
      <c r="T21" s="190"/>
      <c r="U21" s="254"/>
      <c r="V21" s="255"/>
      <c r="W21" s="255"/>
      <c r="X21" s="193"/>
      <c r="Y21" s="194"/>
      <c r="Z21" s="60"/>
      <c r="AA21" s="61" t="s">
        <v>1994</v>
      </c>
      <c r="AB21" s="62" t="s">
        <v>2183</v>
      </c>
      <c r="AC21" s="60"/>
      <c r="AD21" s="63"/>
      <c r="AE21" s="63"/>
      <c r="AF21" s="61"/>
      <c r="AG21" s="62"/>
      <c r="AH21" s="63"/>
      <c r="AI21" s="63"/>
      <c r="AJ21" s="63"/>
      <c r="AK21" s="63"/>
      <c r="AL21" s="63"/>
      <c r="AM21" s="63"/>
      <c r="AN21" s="63"/>
      <c r="AO21" s="63"/>
      <c r="AP21" s="63"/>
      <c r="AQ21" s="63"/>
      <c r="AR21" s="63"/>
      <c r="AS21" s="63"/>
      <c r="AT21" s="63"/>
      <c r="AU21" s="63"/>
      <c r="AV21" s="63"/>
      <c r="AW21" s="63"/>
      <c r="AX21" s="63"/>
      <c r="AY21" s="63"/>
      <c r="AZ21" s="63"/>
      <c r="BA21" s="4"/>
      <c r="BB21" s="4"/>
      <c r="BC21" s="4"/>
      <c r="BD21" s="4"/>
    </row>
    <row r="22" spans="1:56" ht="21" customHeight="1">
      <c r="A22" s="43" t="s">
        <v>1967</v>
      </c>
      <c r="B22" s="39"/>
      <c r="C22" s="39"/>
      <c r="D22" s="39"/>
      <c r="E22" s="39"/>
      <c r="F22" s="39"/>
      <c r="G22" s="84"/>
      <c r="H22" s="259"/>
      <c r="I22" s="259"/>
      <c r="J22" s="259"/>
      <c r="K22" s="259"/>
      <c r="L22" s="259"/>
      <c r="M22" s="259"/>
      <c r="N22" s="259"/>
      <c r="O22" s="259"/>
      <c r="P22" s="259"/>
      <c r="Q22" s="259"/>
      <c r="R22" s="259"/>
      <c r="S22" s="182"/>
      <c r="T22" s="195" t="s">
        <v>2048</v>
      </c>
      <c r="U22" s="196"/>
      <c r="V22" s="196"/>
      <c r="W22" s="196"/>
      <c r="X22" s="192"/>
      <c r="Y22" s="197"/>
      <c r="Z22" s="85"/>
      <c r="AA22" s="61" t="s">
        <v>1993</v>
      </c>
      <c r="AB22" s="62" t="s">
        <v>2184</v>
      </c>
      <c r="AC22" s="60"/>
      <c r="AD22" s="63"/>
      <c r="AE22" s="63"/>
      <c r="AF22" s="61"/>
      <c r="AG22" s="62"/>
      <c r="AH22" s="63"/>
      <c r="AI22" s="63"/>
      <c r="AJ22" s="63"/>
      <c r="AK22" s="63"/>
      <c r="AL22" s="63"/>
      <c r="AM22" s="63"/>
      <c r="AN22" s="63"/>
      <c r="AO22" s="63"/>
      <c r="AP22" s="63"/>
      <c r="AQ22" s="63"/>
      <c r="AR22" s="63"/>
      <c r="AS22" s="63"/>
      <c r="AT22" s="63"/>
      <c r="AU22" s="63"/>
      <c r="AV22" s="63"/>
      <c r="AW22" s="63"/>
      <c r="AX22" s="63"/>
      <c r="AY22" s="63"/>
      <c r="AZ22" s="63"/>
      <c r="BA22" s="4"/>
      <c r="BB22" s="4"/>
      <c r="BC22" s="4"/>
      <c r="BD22" s="4"/>
    </row>
    <row r="23" spans="1:56" ht="21" customHeight="1">
      <c r="A23" s="43" t="s">
        <v>2219</v>
      </c>
      <c r="B23" s="39"/>
      <c r="C23" s="39"/>
      <c r="D23" s="39"/>
      <c r="E23" s="39"/>
      <c r="F23" s="39"/>
      <c r="G23" s="84"/>
      <c r="H23" s="257"/>
      <c r="I23" s="257"/>
      <c r="J23" s="257"/>
      <c r="K23" s="257"/>
      <c r="L23" s="257"/>
      <c r="M23" s="257"/>
      <c r="N23" s="257"/>
      <c r="O23" s="257"/>
      <c r="P23" s="257"/>
      <c r="Q23" s="257"/>
      <c r="R23" s="257"/>
      <c r="S23" s="86"/>
      <c r="T23" s="189" t="s">
        <v>2049</v>
      </c>
      <c r="U23" s="210" t="s">
        <v>2017</v>
      </c>
      <c r="V23" s="188"/>
      <c r="W23" s="188"/>
      <c r="X23" s="188"/>
      <c r="Y23" s="186"/>
      <c r="Z23" s="60"/>
      <c r="AA23" s="61" t="s">
        <v>2032</v>
      </c>
      <c r="AB23" s="62" t="s">
        <v>2185</v>
      </c>
      <c r="AC23" s="60"/>
      <c r="AD23" s="63"/>
      <c r="AE23" s="63"/>
      <c r="AF23" s="61"/>
      <c r="AG23" s="62"/>
      <c r="AH23" s="63"/>
      <c r="AI23" s="63"/>
      <c r="AJ23" s="63"/>
      <c r="AK23" s="63"/>
      <c r="AL23" s="63"/>
      <c r="AM23" s="63"/>
      <c r="AN23" s="63"/>
      <c r="AO23" s="63"/>
      <c r="AP23" s="63"/>
      <c r="AQ23" s="63"/>
      <c r="AR23" s="63"/>
      <c r="AS23" s="63"/>
      <c r="AT23" s="63"/>
      <c r="AU23" s="63"/>
      <c r="AV23" s="63"/>
      <c r="AW23" s="63"/>
      <c r="AX23" s="63"/>
      <c r="AY23" s="63"/>
      <c r="AZ23" s="63"/>
      <c r="BA23" s="4"/>
      <c r="BB23" s="4"/>
      <c r="BC23" s="4"/>
      <c r="BD23" s="4"/>
    </row>
    <row r="24" spans="1:56" ht="21" customHeight="1">
      <c r="A24" s="43" t="s">
        <v>2144</v>
      </c>
      <c r="B24" s="39"/>
      <c r="C24" s="39"/>
      <c r="D24" s="39"/>
      <c r="E24" s="39"/>
      <c r="F24" s="39"/>
      <c r="G24" s="39"/>
      <c r="H24" s="39"/>
      <c r="I24" s="39"/>
      <c r="J24" s="39"/>
      <c r="K24" s="39"/>
      <c r="L24" s="39"/>
      <c r="M24" s="39"/>
      <c r="N24" s="39"/>
      <c r="O24" s="39"/>
      <c r="P24" s="39"/>
      <c r="Q24" s="39"/>
      <c r="R24" s="39"/>
      <c r="S24" s="87"/>
      <c r="T24" s="100" t="s">
        <v>2050</v>
      </c>
      <c r="U24" s="183"/>
      <c r="V24" s="198"/>
      <c r="W24" s="198"/>
      <c r="X24" s="198"/>
      <c r="Y24" s="199"/>
      <c r="Z24" s="60"/>
      <c r="AA24" s="61" t="s">
        <v>2033</v>
      </c>
      <c r="AB24" s="62" t="s">
        <v>2186</v>
      </c>
      <c r="AC24" s="88"/>
      <c r="AD24" s="88"/>
      <c r="AE24" s="88"/>
      <c r="AF24" s="88"/>
      <c r="AG24" s="88"/>
      <c r="AH24" s="88"/>
      <c r="AI24" s="88"/>
      <c r="AJ24" s="88"/>
      <c r="AK24" s="88"/>
      <c r="AL24" s="88"/>
      <c r="AM24" s="88"/>
      <c r="AN24" s="88"/>
      <c r="AO24" s="88"/>
      <c r="AP24" s="88"/>
      <c r="AQ24" s="88"/>
      <c r="AR24" s="88"/>
      <c r="AS24" s="88"/>
      <c r="AT24" s="88"/>
      <c r="AU24" s="88"/>
      <c r="AV24" s="89"/>
      <c r="AW24" s="89"/>
      <c r="AX24" s="89"/>
      <c r="AY24" s="89"/>
      <c r="AZ24" s="63"/>
      <c r="BA24" s="4"/>
      <c r="BB24" s="4"/>
      <c r="BC24" s="4"/>
      <c r="BD24" s="4"/>
    </row>
    <row r="25" spans="1:56" ht="21" customHeight="1">
      <c r="A25" s="41"/>
      <c r="B25" s="231"/>
      <c r="C25" s="231"/>
      <c r="D25" s="231"/>
      <c r="E25" s="231"/>
      <c r="F25" s="231"/>
      <c r="G25" s="231"/>
      <c r="H25" s="231"/>
      <c r="I25" s="231"/>
      <c r="J25" s="231"/>
      <c r="K25" s="231"/>
      <c r="L25" s="231"/>
      <c r="M25" s="231"/>
      <c r="N25" s="231"/>
      <c r="O25" s="231"/>
      <c r="P25" s="231"/>
      <c r="Q25" s="231"/>
      <c r="R25" s="231"/>
      <c r="S25" s="90"/>
      <c r="T25" s="200"/>
      <c r="U25" s="254"/>
      <c r="V25" s="255"/>
      <c r="W25" s="255"/>
      <c r="X25" s="255"/>
      <c r="Y25" s="256"/>
      <c r="Z25" s="60"/>
      <c r="AA25" s="61" t="s">
        <v>2034</v>
      </c>
      <c r="AB25" s="62" t="s">
        <v>2187</v>
      </c>
      <c r="AC25" s="88"/>
      <c r="AD25" s="274"/>
      <c r="AE25" s="274"/>
      <c r="AF25" s="274"/>
      <c r="AG25" s="274"/>
      <c r="AH25" s="274"/>
      <c r="AI25" s="274"/>
      <c r="AJ25" s="274"/>
      <c r="AK25" s="274"/>
      <c r="AL25" s="274"/>
      <c r="AM25" s="274"/>
      <c r="AN25" s="274"/>
      <c r="AO25" s="274"/>
      <c r="AP25" s="274"/>
      <c r="AQ25" s="274"/>
      <c r="AR25" s="274"/>
      <c r="AS25" s="274"/>
      <c r="AT25" s="274"/>
      <c r="AU25" s="92"/>
      <c r="AV25" s="89"/>
      <c r="AW25" s="89"/>
      <c r="AX25" s="89"/>
      <c r="AY25" s="89"/>
      <c r="AZ25" s="63"/>
      <c r="BA25" s="4"/>
      <c r="BB25" s="4"/>
      <c r="BC25" s="4"/>
      <c r="BD25" s="4"/>
    </row>
    <row r="26" spans="1:56" ht="21" customHeight="1">
      <c r="A26" s="43" t="s">
        <v>2145</v>
      </c>
      <c r="B26" s="44"/>
      <c r="C26" s="44"/>
      <c r="D26" s="44"/>
      <c r="E26" s="44"/>
      <c r="F26" s="44"/>
      <c r="G26" s="44"/>
      <c r="H26" s="44"/>
      <c r="I26" s="44"/>
      <c r="J26" s="44"/>
      <c r="K26" s="44"/>
      <c r="L26" s="44"/>
      <c r="M26" s="44"/>
      <c r="N26" s="44"/>
      <c r="O26" s="44"/>
      <c r="P26" s="44"/>
      <c r="Q26" s="44"/>
      <c r="R26" s="44"/>
      <c r="S26" s="39"/>
      <c r="T26" s="100"/>
      <c r="U26" s="183"/>
      <c r="V26" s="196"/>
      <c r="W26" s="196"/>
      <c r="X26" s="196"/>
      <c r="Y26" s="201"/>
      <c r="Z26" s="60"/>
      <c r="AA26" s="61" t="s">
        <v>1995</v>
      </c>
      <c r="AB26" s="62" t="s">
        <v>2188</v>
      </c>
      <c r="AC26" s="60"/>
      <c r="AD26" s="63"/>
      <c r="AE26" s="63"/>
      <c r="AF26" s="61"/>
      <c r="AG26" s="62"/>
      <c r="AH26" s="63"/>
      <c r="AI26" s="63"/>
      <c r="AJ26" s="63"/>
      <c r="AK26" s="63"/>
      <c r="AL26" s="63"/>
      <c r="AM26" s="63"/>
      <c r="AN26" s="63"/>
      <c r="AO26" s="63"/>
      <c r="AP26" s="63"/>
      <c r="AQ26" s="63"/>
      <c r="AR26" s="63"/>
      <c r="AS26" s="63"/>
      <c r="AT26" s="63"/>
      <c r="AU26" s="63"/>
      <c r="AV26" s="63"/>
      <c r="AW26" s="63"/>
      <c r="AX26" s="63"/>
      <c r="AY26" s="63"/>
      <c r="AZ26" s="63"/>
      <c r="BA26" s="4"/>
      <c r="BB26" s="4"/>
      <c r="BC26" s="4"/>
      <c r="BD26" s="4"/>
    </row>
    <row r="27" spans="1:56" ht="21" customHeight="1">
      <c r="A27" s="94"/>
      <c r="B27" s="231"/>
      <c r="C27" s="231"/>
      <c r="D27" s="231"/>
      <c r="E27" s="231"/>
      <c r="F27" s="231"/>
      <c r="G27" s="231"/>
      <c r="H27" s="231"/>
      <c r="I27" s="231"/>
      <c r="J27" s="231"/>
      <c r="K27" s="231"/>
      <c r="L27" s="231"/>
      <c r="M27" s="231"/>
      <c r="N27" s="231"/>
      <c r="O27" s="231"/>
      <c r="P27" s="231"/>
      <c r="Q27" s="231"/>
      <c r="R27" s="231"/>
      <c r="S27" s="84"/>
      <c r="T27" s="100" t="s">
        <v>2053</v>
      </c>
      <c r="U27" s="183"/>
      <c r="V27" s="183"/>
      <c r="W27" s="196"/>
      <c r="X27" s="196"/>
      <c r="Y27" s="201"/>
      <c r="Z27" s="60"/>
      <c r="AA27" s="61" t="s">
        <v>2035</v>
      </c>
      <c r="AB27" s="62" t="s">
        <v>2189</v>
      </c>
      <c r="AC27" s="60"/>
      <c r="AD27" s="63"/>
      <c r="AE27" s="63"/>
      <c r="AF27" s="61"/>
      <c r="AG27" s="62"/>
      <c r="AH27" s="63"/>
      <c r="AI27" s="63"/>
      <c r="AJ27" s="63"/>
      <c r="AK27" s="63"/>
      <c r="AL27" s="63"/>
      <c r="AM27" s="63"/>
      <c r="AN27" s="63"/>
      <c r="AO27" s="63"/>
      <c r="AP27" s="63"/>
      <c r="AQ27" s="63"/>
      <c r="AR27" s="63"/>
      <c r="AS27" s="63"/>
      <c r="AT27" s="63"/>
      <c r="AU27" s="63"/>
      <c r="AV27" s="63"/>
      <c r="AW27" s="63"/>
      <c r="AX27" s="63"/>
      <c r="AY27" s="63"/>
      <c r="AZ27" s="63"/>
      <c r="BA27" s="4"/>
      <c r="BB27" s="4"/>
      <c r="BC27" s="4"/>
      <c r="BD27" s="4"/>
    </row>
    <row r="28" spans="1:56" ht="21" customHeight="1">
      <c r="A28" s="43" t="s">
        <v>1968</v>
      </c>
      <c r="B28" s="39"/>
      <c r="C28" s="257"/>
      <c r="D28" s="257"/>
      <c r="E28" s="257"/>
      <c r="F28" s="257"/>
      <c r="G28" s="257"/>
      <c r="H28" s="257"/>
      <c r="I28" s="257"/>
      <c r="J28" s="45"/>
      <c r="K28" s="45" t="s">
        <v>1969</v>
      </c>
      <c r="L28" s="96"/>
      <c r="M28" s="42"/>
      <c r="N28" s="42" t="s">
        <v>2054</v>
      </c>
      <c r="O28" s="258"/>
      <c r="P28" s="258"/>
      <c r="Q28" s="97" t="s">
        <v>2051</v>
      </c>
      <c r="R28" s="98"/>
      <c r="S28" s="44"/>
      <c r="T28" s="232" t="s">
        <v>2191</v>
      </c>
      <c r="U28" s="222"/>
      <c r="V28" s="222"/>
      <c r="W28" s="222"/>
      <c r="X28" s="222"/>
      <c r="Y28" s="223"/>
      <c r="Z28" s="82"/>
      <c r="AA28" s="61" t="s">
        <v>2036</v>
      </c>
      <c r="AB28" s="62" t="s">
        <v>2190</v>
      </c>
      <c r="AC28" s="93"/>
      <c r="AD28" s="93"/>
      <c r="AE28" s="93"/>
      <c r="AF28" s="61"/>
      <c r="AG28" s="62"/>
      <c r="AH28" s="93"/>
      <c r="AI28" s="93"/>
      <c r="AJ28" s="93"/>
      <c r="AK28" s="93"/>
      <c r="AL28" s="93"/>
      <c r="AM28" s="93"/>
      <c r="AN28" s="93"/>
      <c r="AO28" s="93"/>
      <c r="AP28" s="63"/>
      <c r="AQ28" s="63"/>
      <c r="AR28" s="63"/>
      <c r="AS28" s="63"/>
      <c r="AT28" s="63"/>
      <c r="AU28" s="63"/>
      <c r="AV28" s="63"/>
      <c r="AW28" s="63"/>
      <c r="AX28" s="63"/>
      <c r="AY28" s="63"/>
      <c r="AZ28" s="63"/>
      <c r="BA28" s="4"/>
      <c r="BB28" s="4"/>
      <c r="BC28" s="4"/>
      <c r="BD28" s="4"/>
    </row>
    <row r="29" spans="1:56" ht="21" customHeight="1">
      <c r="A29" s="43" t="s">
        <v>1970</v>
      </c>
      <c r="B29" s="39"/>
      <c r="C29" s="39"/>
      <c r="D29" s="39"/>
      <c r="E29" s="39"/>
      <c r="F29" s="84"/>
      <c r="G29" s="259"/>
      <c r="H29" s="259"/>
      <c r="I29" s="259"/>
      <c r="J29" s="259"/>
      <c r="K29" s="259"/>
      <c r="L29" s="259"/>
      <c r="M29" s="259"/>
      <c r="N29" s="259"/>
      <c r="O29" s="259"/>
      <c r="P29" s="259"/>
      <c r="Q29" s="259"/>
      <c r="R29" s="259"/>
      <c r="S29" s="84"/>
      <c r="T29" s="232"/>
      <c r="U29" s="222"/>
      <c r="V29" s="222"/>
      <c r="W29" s="222"/>
      <c r="X29" s="222"/>
      <c r="Y29" s="223"/>
      <c r="Z29" s="82"/>
      <c r="AA29" s="61" t="s">
        <v>2038</v>
      </c>
      <c r="AB29" s="62" t="s">
        <v>2192</v>
      </c>
      <c r="AC29" s="93"/>
      <c r="AD29" s="93"/>
      <c r="AE29" s="93"/>
      <c r="AF29" s="61"/>
      <c r="AG29" s="62"/>
      <c r="AH29" s="93"/>
      <c r="AI29" s="93"/>
      <c r="AJ29" s="93"/>
      <c r="AK29" s="93"/>
      <c r="AL29" s="93"/>
      <c r="AM29" s="93"/>
      <c r="AN29" s="93"/>
      <c r="AO29" s="93"/>
      <c r="AP29" s="95"/>
      <c r="AQ29" s="95"/>
      <c r="AR29" s="95"/>
      <c r="AS29" s="89"/>
      <c r="AT29" s="89"/>
      <c r="AU29" s="63"/>
      <c r="AV29" s="63"/>
      <c r="AW29" s="63"/>
      <c r="AX29" s="63"/>
      <c r="AY29" s="63"/>
      <c r="AZ29" s="63"/>
      <c r="BA29" s="4"/>
      <c r="BB29" s="4"/>
      <c r="BC29" s="4"/>
      <c r="BD29" s="4"/>
    </row>
    <row r="30" spans="1:56" ht="21" customHeight="1">
      <c r="A30" s="43" t="s">
        <v>1971</v>
      </c>
      <c r="B30" s="39"/>
      <c r="C30" s="39"/>
      <c r="D30" s="39"/>
      <c r="E30" s="39"/>
      <c r="F30" s="39"/>
      <c r="G30" s="230"/>
      <c r="H30" s="230"/>
      <c r="I30" s="230"/>
      <c r="J30" s="230"/>
      <c r="K30" s="230"/>
      <c r="L30" s="230"/>
      <c r="M30" s="230"/>
      <c r="N30" s="230"/>
      <c r="O30" s="38"/>
      <c r="P30" s="38" t="s">
        <v>2052</v>
      </c>
      <c r="Q30" s="90"/>
      <c r="R30" s="91"/>
      <c r="S30" s="99"/>
      <c r="T30" s="232"/>
      <c r="U30" s="222"/>
      <c r="V30" s="222"/>
      <c r="W30" s="222"/>
      <c r="X30" s="222"/>
      <c r="Y30" s="223"/>
      <c r="Z30" s="82"/>
      <c r="AA30" s="61" t="s">
        <v>2001</v>
      </c>
      <c r="AB30" s="62" t="s">
        <v>2193</v>
      </c>
      <c r="AC30" s="93"/>
      <c r="AD30" s="93"/>
      <c r="AE30" s="93"/>
      <c r="AF30" s="61"/>
      <c r="AG30" s="62"/>
      <c r="AH30" s="93"/>
      <c r="AI30" s="93"/>
      <c r="AJ30" s="93"/>
      <c r="AK30" s="93"/>
      <c r="AL30" s="93"/>
      <c r="AM30" s="93"/>
      <c r="AN30" s="93"/>
      <c r="AO30" s="93"/>
      <c r="AP30" s="95"/>
      <c r="AQ30" s="95"/>
      <c r="AR30" s="95"/>
      <c r="AS30" s="89"/>
      <c r="AT30" s="89"/>
      <c r="AU30" s="63"/>
      <c r="AV30" s="63"/>
      <c r="AW30" s="63"/>
      <c r="AX30" s="63"/>
      <c r="AY30" s="63"/>
      <c r="AZ30" s="63"/>
      <c r="BA30" s="4"/>
      <c r="BB30" s="4"/>
      <c r="BC30" s="4"/>
      <c r="BD30" s="4"/>
    </row>
    <row r="31" spans="1:56" ht="21" customHeight="1">
      <c r="A31" s="43" t="s">
        <v>1972</v>
      </c>
      <c r="B31" s="39"/>
      <c r="C31" s="39"/>
      <c r="D31" s="39"/>
      <c r="E31" s="39"/>
      <c r="F31" s="39"/>
      <c r="G31" s="230"/>
      <c r="H31" s="230"/>
      <c r="I31" s="230"/>
      <c r="J31" s="249"/>
      <c r="K31" s="249"/>
      <c r="L31" s="230"/>
      <c r="M31" s="249"/>
      <c r="N31" s="249"/>
      <c r="O31" s="40"/>
      <c r="P31" s="40"/>
      <c r="Q31" s="40"/>
      <c r="R31" s="40"/>
      <c r="S31" s="40"/>
      <c r="T31" s="202"/>
      <c r="U31" s="183"/>
      <c r="V31" s="183"/>
      <c r="W31" s="203"/>
      <c r="X31" s="203"/>
      <c r="Y31" s="204"/>
      <c r="Z31" s="93"/>
      <c r="AA31" s="61" t="s">
        <v>2037</v>
      </c>
      <c r="AB31" s="62" t="s">
        <v>2194</v>
      </c>
      <c r="AC31" s="93"/>
      <c r="AD31" s="93"/>
      <c r="AE31" s="93"/>
      <c r="AF31" s="61"/>
      <c r="AG31" s="62"/>
      <c r="AH31" s="93"/>
      <c r="AI31" s="93"/>
      <c r="AJ31" s="93"/>
      <c r="AK31" s="93"/>
      <c r="AL31" s="93"/>
      <c r="AM31" s="93"/>
      <c r="AN31" s="93"/>
      <c r="AO31" s="93"/>
      <c r="AP31" s="95"/>
      <c r="AQ31" s="95"/>
      <c r="AR31" s="95"/>
      <c r="AS31" s="89"/>
      <c r="AT31" s="89"/>
      <c r="AU31" s="63"/>
      <c r="AV31" s="63"/>
      <c r="AW31" s="63"/>
      <c r="AX31" s="63"/>
      <c r="AY31" s="63"/>
      <c r="AZ31" s="63"/>
      <c r="BA31" s="4"/>
      <c r="BB31" s="4"/>
      <c r="BC31" s="4"/>
      <c r="BD31" s="4"/>
    </row>
    <row r="32" spans="1:56" ht="21" customHeight="1">
      <c r="A32" s="43" t="s">
        <v>2018</v>
      </c>
      <c r="B32" s="39"/>
      <c r="C32" s="39"/>
      <c r="D32" s="39"/>
      <c r="E32" s="39"/>
      <c r="F32" s="39"/>
      <c r="G32" s="250"/>
      <c r="H32" s="250"/>
      <c r="I32" s="250"/>
      <c r="J32" s="250"/>
      <c r="K32" s="250"/>
      <c r="L32" s="250"/>
      <c r="M32" s="250"/>
      <c r="N32" s="250"/>
      <c r="O32" s="250"/>
      <c r="P32" s="250"/>
      <c r="Q32" s="250"/>
      <c r="R32" s="250"/>
      <c r="S32" s="84"/>
      <c r="T32" s="100" t="s">
        <v>2055</v>
      </c>
      <c r="U32" s="183" t="s">
        <v>2218</v>
      </c>
      <c r="V32" s="183"/>
      <c r="W32" s="205"/>
      <c r="X32" s="205"/>
      <c r="Y32" s="201"/>
      <c r="Z32" s="93"/>
      <c r="AA32" s="61" t="s">
        <v>1997</v>
      </c>
      <c r="AB32" s="62" t="s">
        <v>2195</v>
      </c>
      <c r="AC32" s="93"/>
      <c r="AD32" s="93"/>
      <c r="AE32" s="93"/>
      <c r="AF32" s="61"/>
      <c r="AG32" s="62"/>
      <c r="AH32" s="93"/>
      <c r="AI32" s="93"/>
      <c r="AJ32" s="93"/>
      <c r="AK32" s="93"/>
      <c r="AL32" s="93"/>
      <c r="AM32" s="93"/>
      <c r="AN32" s="93"/>
      <c r="AO32" s="93"/>
      <c r="AP32" s="101"/>
      <c r="AQ32" s="101"/>
      <c r="AR32" s="102"/>
      <c r="AS32" s="89"/>
      <c r="AT32" s="89"/>
      <c r="AU32" s="63"/>
      <c r="AV32" s="63"/>
      <c r="AW32" s="63"/>
      <c r="AX32" s="63"/>
      <c r="AY32" s="63"/>
      <c r="AZ32" s="63"/>
      <c r="BA32" s="4"/>
      <c r="BB32" s="4"/>
      <c r="BC32" s="4"/>
      <c r="BD32" s="4"/>
    </row>
    <row r="33" spans="1:70" ht="21" customHeight="1">
      <c r="A33" s="33"/>
      <c r="B33" s="103"/>
      <c r="C33" s="103"/>
      <c r="D33" s="103"/>
      <c r="E33" s="103"/>
      <c r="F33" s="103"/>
      <c r="G33" s="104"/>
      <c r="H33" s="104"/>
      <c r="I33" s="104"/>
      <c r="J33" s="31"/>
      <c r="K33" s="31"/>
      <c r="L33" s="104"/>
      <c r="M33" s="31"/>
      <c r="N33" s="31"/>
      <c r="O33" s="104"/>
      <c r="P33" s="31"/>
      <c r="Q33" s="31"/>
      <c r="R33" s="31"/>
      <c r="S33" s="104"/>
      <c r="T33" s="105"/>
      <c r="U33" s="30"/>
      <c r="V33" s="30"/>
      <c r="W33" s="30"/>
      <c r="X33" s="30"/>
      <c r="Y33" s="34"/>
      <c r="Z33" s="106"/>
      <c r="AA33" s="61" t="s">
        <v>1998</v>
      </c>
      <c r="AB33" s="62" t="s">
        <v>2196</v>
      </c>
      <c r="AC33" s="106"/>
      <c r="AD33" s="106"/>
      <c r="AE33" s="106"/>
      <c r="AF33" s="61"/>
      <c r="AG33" s="62"/>
      <c r="AH33" s="106"/>
      <c r="AI33" s="106"/>
      <c r="AJ33" s="106"/>
      <c r="AK33" s="106"/>
      <c r="AL33" s="106"/>
      <c r="AM33" s="106"/>
      <c r="AN33" s="106"/>
      <c r="AO33" s="106"/>
      <c r="AP33" s="106"/>
      <c r="AQ33" s="106"/>
      <c r="AR33" s="106"/>
      <c r="AS33" s="106"/>
      <c r="AT33" s="106"/>
      <c r="AU33" s="106"/>
      <c r="AV33" s="106"/>
      <c r="AW33" s="106"/>
      <c r="AX33" s="106"/>
      <c r="AY33" s="106"/>
      <c r="AZ33" s="106"/>
      <c r="BA33" s="107"/>
      <c r="BB33" s="107"/>
      <c r="BC33" s="107"/>
      <c r="BD33" s="107"/>
      <c r="BE33" s="107"/>
      <c r="BF33" s="107"/>
      <c r="BG33" s="107"/>
      <c r="BH33" s="107"/>
      <c r="BI33" s="107"/>
      <c r="BJ33" s="107"/>
      <c r="BK33" s="107"/>
      <c r="BL33" s="107"/>
      <c r="BM33" s="107"/>
      <c r="BN33" s="107"/>
      <c r="BO33" s="107"/>
      <c r="BP33" s="107"/>
      <c r="BQ33" s="107"/>
      <c r="BR33" s="107"/>
    </row>
    <row r="34" spans="1:66" ht="24" customHeight="1">
      <c r="A34" s="251" t="s">
        <v>2132</v>
      </c>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3"/>
      <c r="Z34" s="108"/>
      <c r="AA34" s="61" t="s">
        <v>1999</v>
      </c>
      <c r="AB34" s="62" t="s">
        <v>2197</v>
      </c>
      <c r="AC34" s="108"/>
      <c r="AD34" s="108"/>
      <c r="AE34" s="108"/>
      <c r="AF34" s="61"/>
      <c r="AG34" s="62"/>
      <c r="AH34" s="108"/>
      <c r="AI34" s="108"/>
      <c r="AJ34" s="108"/>
      <c r="AK34" s="108"/>
      <c r="AL34" s="108"/>
      <c r="AM34" s="108"/>
      <c r="AN34" s="108"/>
      <c r="AO34" s="108"/>
      <c r="AP34" s="108"/>
      <c r="AQ34" s="108"/>
      <c r="AR34" s="108"/>
      <c r="AT34" s="109"/>
      <c r="AU34" s="110"/>
      <c r="AX34" s="24"/>
      <c r="AY34" s="24"/>
      <c r="AZ34" s="3"/>
      <c r="BA34" s="3"/>
      <c r="BB34" s="3"/>
      <c r="BC34" s="3"/>
      <c r="BD34" s="3"/>
      <c r="BE34" s="3"/>
      <c r="BF34" s="3"/>
      <c r="BG34" s="3"/>
      <c r="BH34" s="3"/>
      <c r="BI34" s="3"/>
      <c r="BJ34" s="3"/>
      <c r="BK34" s="3"/>
      <c r="BL34" s="3"/>
      <c r="BM34" s="3"/>
      <c r="BN34" s="3"/>
    </row>
    <row r="35" spans="1:47" s="24" customFormat="1" ht="24" customHeight="1">
      <c r="A35" s="240"/>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2"/>
      <c r="Z35" s="108"/>
      <c r="AA35" s="61" t="s">
        <v>1996</v>
      </c>
      <c r="AB35" s="62" t="s">
        <v>2198</v>
      </c>
      <c r="AC35" s="108"/>
      <c r="AD35" s="108"/>
      <c r="AE35" s="108"/>
      <c r="AF35" s="61"/>
      <c r="AG35" s="62"/>
      <c r="AH35" s="108"/>
      <c r="AI35" s="108"/>
      <c r="AJ35" s="108"/>
      <c r="AK35" s="108"/>
      <c r="AL35" s="108"/>
      <c r="AM35" s="108"/>
      <c r="AN35" s="108"/>
      <c r="AO35" s="108"/>
      <c r="AP35" s="108"/>
      <c r="AQ35" s="108"/>
      <c r="AR35" s="108"/>
      <c r="AT35" s="109"/>
      <c r="AU35" s="110"/>
    </row>
    <row r="36" spans="1:47" s="112" customFormat="1" ht="35.25" customHeight="1">
      <c r="A36" s="243"/>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5"/>
      <c r="Z36" s="111"/>
      <c r="AA36" s="61" t="s">
        <v>2000</v>
      </c>
      <c r="AB36" s="62" t="s">
        <v>2199</v>
      </c>
      <c r="AC36" s="111"/>
      <c r="AD36" s="111"/>
      <c r="AE36" s="111"/>
      <c r="AF36" s="61"/>
      <c r="AG36" s="62"/>
      <c r="AH36" s="111"/>
      <c r="AI36" s="111"/>
      <c r="AJ36" s="111"/>
      <c r="AK36" s="111"/>
      <c r="AL36" s="111"/>
      <c r="AM36" s="111"/>
      <c r="AN36" s="111"/>
      <c r="AO36" s="111"/>
      <c r="AP36" s="111"/>
      <c r="AQ36" s="111"/>
      <c r="AR36" s="111"/>
      <c r="AT36" s="109"/>
      <c r="AU36" s="110"/>
    </row>
    <row r="37" spans="1:47" s="24" customFormat="1" ht="24" customHeight="1">
      <c r="A37" s="243"/>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5"/>
      <c r="Z37" s="113"/>
      <c r="AA37" s="61" t="s">
        <v>2002</v>
      </c>
      <c r="AB37" s="62" t="s">
        <v>2200</v>
      </c>
      <c r="AC37" s="114"/>
      <c r="AD37" s="114"/>
      <c r="AE37" s="114"/>
      <c r="AF37" s="61"/>
      <c r="AG37" s="62"/>
      <c r="AH37" s="114"/>
      <c r="AI37" s="114"/>
      <c r="AJ37" s="114"/>
      <c r="AK37" s="114"/>
      <c r="AL37" s="114"/>
      <c r="AM37" s="114"/>
      <c r="AN37" s="114"/>
      <c r="AO37" s="114"/>
      <c r="AP37" s="114"/>
      <c r="AQ37" s="114"/>
      <c r="AR37" s="114"/>
      <c r="AT37" s="109"/>
      <c r="AU37" s="110"/>
    </row>
    <row r="38" spans="1:47" s="24" customFormat="1" ht="24" customHeight="1">
      <c r="A38" s="243"/>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5"/>
      <c r="Z38" s="111"/>
      <c r="AA38" s="61" t="s">
        <v>2003</v>
      </c>
      <c r="AB38" s="62" t="s">
        <v>2201</v>
      </c>
      <c r="AC38" s="114"/>
      <c r="AD38" s="114"/>
      <c r="AE38" s="114"/>
      <c r="AF38" s="61"/>
      <c r="AG38" s="62"/>
      <c r="AH38" s="114"/>
      <c r="AI38" s="114"/>
      <c r="AJ38" s="114"/>
      <c r="AK38" s="114"/>
      <c r="AL38" s="114"/>
      <c r="AM38" s="114"/>
      <c r="AN38" s="114"/>
      <c r="AO38" s="114"/>
      <c r="AP38" s="114"/>
      <c r="AQ38" s="114"/>
      <c r="AR38" s="114"/>
      <c r="AT38" s="109"/>
      <c r="AU38" s="110"/>
    </row>
    <row r="39" spans="1:47" s="24" customFormat="1" ht="24" customHeight="1">
      <c r="A39" s="243"/>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5"/>
      <c r="Z39" s="113"/>
      <c r="AA39" s="61" t="s">
        <v>2039</v>
      </c>
      <c r="AB39" s="62" t="s">
        <v>2202</v>
      </c>
      <c r="AC39" s="114"/>
      <c r="AD39" s="114"/>
      <c r="AE39" s="114"/>
      <c r="AF39" s="61"/>
      <c r="AG39" s="62"/>
      <c r="AH39" s="114"/>
      <c r="AI39" s="114"/>
      <c r="AJ39" s="114"/>
      <c r="AK39" s="114"/>
      <c r="AL39" s="114"/>
      <c r="AM39" s="114"/>
      <c r="AN39" s="114"/>
      <c r="AO39" s="114"/>
      <c r="AP39" s="114"/>
      <c r="AQ39" s="114"/>
      <c r="AR39" s="114"/>
      <c r="AT39" s="109"/>
      <c r="AU39" s="110"/>
    </row>
    <row r="40" spans="1:47" s="24" customFormat="1" ht="24" customHeight="1">
      <c r="A40" s="243"/>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5"/>
      <c r="Z40" s="113"/>
      <c r="AA40" s="61" t="s">
        <v>2004</v>
      </c>
      <c r="AB40" s="62" t="s">
        <v>2203</v>
      </c>
      <c r="AC40" s="114"/>
      <c r="AD40" s="114"/>
      <c r="AE40" s="114"/>
      <c r="AF40" s="61"/>
      <c r="AG40" s="62"/>
      <c r="AH40" s="114"/>
      <c r="AI40" s="114"/>
      <c r="AJ40" s="114"/>
      <c r="AK40" s="114"/>
      <c r="AL40" s="114"/>
      <c r="AM40" s="114"/>
      <c r="AN40" s="114"/>
      <c r="AO40" s="114"/>
      <c r="AP40" s="114"/>
      <c r="AQ40" s="114"/>
      <c r="AR40" s="114"/>
      <c r="AS40" s="115"/>
      <c r="AT40" s="109"/>
      <c r="AU40" s="110"/>
    </row>
    <row r="41" spans="1:47" s="35" customFormat="1" ht="24" customHeight="1">
      <c r="A41" s="243"/>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5"/>
      <c r="Z41" s="113"/>
      <c r="AA41" s="61" t="s">
        <v>2005</v>
      </c>
      <c r="AB41" s="62" t="s">
        <v>2204</v>
      </c>
      <c r="AC41" s="114"/>
      <c r="AD41" s="114"/>
      <c r="AE41" s="114"/>
      <c r="AF41" s="61"/>
      <c r="AG41" s="62"/>
      <c r="AH41" s="114"/>
      <c r="AI41" s="114"/>
      <c r="AJ41" s="114"/>
      <c r="AK41" s="114"/>
      <c r="AL41" s="114"/>
      <c r="AM41" s="114"/>
      <c r="AN41" s="114"/>
      <c r="AO41" s="114"/>
      <c r="AP41" s="114"/>
      <c r="AQ41" s="114"/>
      <c r="AR41" s="114"/>
      <c r="AT41" s="109"/>
      <c r="AU41" s="110"/>
    </row>
    <row r="42" spans="1:47" s="35" customFormat="1" ht="43.5" customHeight="1">
      <c r="A42" s="243"/>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5"/>
      <c r="Z42" s="116"/>
      <c r="AA42" s="61" t="s">
        <v>2040</v>
      </c>
      <c r="AB42" s="62" t="s">
        <v>2205</v>
      </c>
      <c r="AC42" s="116"/>
      <c r="AD42" s="116"/>
      <c r="AE42" s="116"/>
      <c r="AF42" s="61"/>
      <c r="AG42" s="62"/>
      <c r="AH42" s="116"/>
      <c r="AI42" s="116"/>
      <c r="AJ42" s="116"/>
      <c r="AK42" s="116"/>
      <c r="AL42" s="116"/>
      <c r="AM42" s="116"/>
      <c r="AN42" s="116"/>
      <c r="AO42" s="116"/>
      <c r="AP42" s="116"/>
      <c r="AQ42" s="116"/>
      <c r="AR42" s="116"/>
      <c r="AT42" s="61"/>
      <c r="AU42" s="62"/>
    </row>
    <row r="43" spans="1:47" s="24" customFormat="1" ht="38.25" customHeight="1">
      <c r="A43" s="243"/>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5"/>
      <c r="Z43" s="108"/>
      <c r="AA43" s="61" t="s">
        <v>2006</v>
      </c>
      <c r="AB43" s="62" t="s">
        <v>2206</v>
      </c>
      <c r="AC43" s="108"/>
      <c r="AD43" s="108"/>
      <c r="AE43" s="108"/>
      <c r="AF43" s="61"/>
      <c r="AG43" s="62"/>
      <c r="AH43" s="108"/>
      <c r="AI43" s="108"/>
      <c r="AJ43" s="108"/>
      <c r="AK43" s="108"/>
      <c r="AL43" s="108"/>
      <c r="AM43" s="108"/>
      <c r="AN43" s="108"/>
      <c r="AO43" s="108"/>
      <c r="AP43" s="108"/>
      <c r="AQ43" s="108"/>
      <c r="AR43" s="108"/>
      <c r="AT43" s="61"/>
      <c r="AU43" s="62"/>
    </row>
    <row r="44" spans="1:47" s="35" customFormat="1" ht="24" customHeight="1">
      <c r="A44" s="243"/>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5"/>
      <c r="Z44" s="117"/>
      <c r="AA44" s="61" t="s">
        <v>2007</v>
      </c>
      <c r="AB44" s="62" t="s">
        <v>2207</v>
      </c>
      <c r="AC44" s="114"/>
      <c r="AD44" s="114"/>
      <c r="AE44" s="114"/>
      <c r="AF44" s="61"/>
      <c r="AG44" s="62"/>
      <c r="AH44" s="114"/>
      <c r="AI44" s="114"/>
      <c r="AJ44" s="114"/>
      <c r="AK44" s="114"/>
      <c r="AL44" s="114"/>
      <c r="AM44" s="114"/>
      <c r="AN44" s="114"/>
      <c r="AO44" s="114"/>
      <c r="AP44" s="114"/>
      <c r="AQ44" s="114"/>
      <c r="AR44" s="114"/>
      <c r="AT44" s="61"/>
      <c r="AU44" s="62"/>
    </row>
    <row r="45" spans="1:51" s="35" customFormat="1" ht="24" customHeight="1">
      <c r="A45" s="243"/>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5"/>
      <c r="Z45" s="117"/>
      <c r="AA45" s="61" t="s">
        <v>2008</v>
      </c>
      <c r="AB45" s="62" t="s">
        <v>2208</v>
      </c>
      <c r="AC45" s="114"/>
      <c r="AD45" s="114"/>
      <c r="AE45" s="114"/>
      <c r="AF45" s="61"/>
      <c r="AG45" s="62"/>
      <c r="AH45" s="114"/>
      <c r="AI45" s="114"/>
      <c r="AJ45" s="114"/>
      <c r="AK45" s="114"/>
      <c r="AL45" s="114"/>
      <c r="AM45" s="114"/>
      <c r="AN45" s="114"/>
      <c r="AO45" s="114"/>
      <c r="AP45" s="114"/>
      <c r="AQ45" s="114"/>
      <c r="AR45" s="114"/>
      <c r="AS45" s="118"/>
      <c r="AT45" s="61"/>
      <c r="AU45" s="62"/>
      <c r="AW45" s="118"/>
      <c r="AX45" s="118"/>
      <c r="AY45" s="118"/>
    </row>
    <row r="46" spans="1:47" s="35" customFormat="1" ht="24" customHeight="1">
      <c r="A46" s="243"/>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5"/>
      <c r="Z46" s="117"/>
      <c r="AA46" s="61" t="s">
        <v>2009</v>
      </c>
      <c r="AB46" s="62" t="s">
        <v>2209</v>
      </c>
      <c r="AC46" s="114"/>
      <c r="AD46" s="114"/>
      <c r="AE46" s="114"/>
      <c r="AF46" s="61"/>
      <c r="AG46" s="62"/>
      <c r="AH46" s="114"/>
      <c r="AI46" s="114"/>
      <c r="AJ46" s="114"/>
      <c r="AK46" s="114"/>
      <c r="AL46" s="114"/>
      <c r="AM46" s="114"/>
      <c r="AN46" s="114"/>
      <c r="AO46" s="114"/>
      <c r="AP46" s="114"/>
      <c r="AQ46" s="114"/>
      <c r="AR46" s="114"/>
      <c r="AT46" s="61"/>
      <c r="AU46" s="62"/>
    </row>
    <row r="47" spans="1:44" s="35" customFormat="1" ht="24" customHeight="1">
      <c r="A47" s="243"/>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5"/>
      <c r="Z47" s="119"/>
      <c r="AA47" s="61" t="s">
        <v>2011</v>
      </c>
      <c r="AB47" s="62" t="s">
        <v>2210</v>
      </c>
      <c r="AC47" s="119"/>
      <c r="AD47" s="119"/>
      <c r="AE47" s="119"/>
      <c r="AF47" s="61"/>
      <c r="AG47" s="62"/>
      <c r="AH47" s="119"/>
      <c r="AI47" s="119"/>
      <c r="AJ47" s="119"/>
      <c r="AK47" s="119"/>
      <c r="AL47" s="119"/>
      <c r="AM47" s="119"/>
      <c r="AN47" s="119"/>
      <c r="AO47" s="119"/>
      <c r="AP47" s="119"/>
      <c r="AQ47" s="119"/>
      <c r="AR47" s="119"/>
    </row>
    <row r="48" spans="1:44" s="35" customFormat="1" ht="40.5" customHeight="1">
      <c r="A48" s="243"/>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5"/>
      <c r="Z48" s="119"/>
      <c r="AA48" s="61" t="s">
        <v>2010</v>
      </c>
      <c r="AB48" s="62" t="s">
        <v>2211</v>
      </c>
      <c r="AC48" s="119"/>
      <c r="AD48" s="119"/>
      <c r="AE48" s="119"/>
      <c r="AF48" s="61"/>
      <c r="AG48" s="62"/>
      <c r="AH48" s="119"/>
      <c r="AI48" s="119"/>
      <c r="AJ48" s="119"/>
      <c r="AK48" s="119"/>
      <c r="AL48" s="119"/>
      <c r="AM48" s="119"/>
      <c r="AN48" s="119"/>
      <c r="AO48" s="119"/>
      <c r="AP48" s="119"/>
      <c r="AQ48" s="119"/>
      <c r="AR48" s="119"/>
    </row>
    <row r="49" spans="1:44" s="35" customFormat="1" ht="24" customHeight="1">
      <c r="A49" s="243"/>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5"/>
      <c r="Z49" s="117"/>
      <c r="AA49" s="61" t="s">
        <v>2012</v>
      </c>
      <c r="AB49" s="62" t="s">
        <v>2212</v>
      </c>
      <c r="AC49" s="117"/>
      <c r="AD49" s="117"/>
      <c r="AE49" s="117"/>
      <c r="AF49" s="61"/>
      <c r="AG49" s="62"/>
      <c r="AH49" s="120"/>
      <c r="AI49" s="120"/>
      <c r="AJ49" s="120"/>
      <c r="AK49" s="120"/>
      <c r="AL49" s="120"/>
      <c r="AM49" s="121"/>
      <c r="AN49" s="121"/>
      <c r="AO49" s="121"/>
      <c r="AP49" s="117"/>
      <c r="AQ49" s="117"/>
      <c r="AR49" s="117"/>
    </row>
    <row r="50" spans="1:44" s="35" customFormat="1" ht="24" customHeight="1" thickBot="1">
      <c r="A50" s="246"/>
      <c r="B50" s="247"/>
      <c r="C50" s="247"/>
      <c r="D50" s="247"/>
      <c r="E50" s="247"/>
      <c r="F50" s="247"/>
      <c r="G50" s="247"/>
      <c r="H50" s="247"/>
      <c r="I50" s="247"/>
      <c r="J50" s="247"/>
      <c r="K50" s="247"/>
      <c r="L50" s="247"/>
      <c r="M50" s="247"/>
      <c r="N50" s="247"/>
      <c r="O50" s="247"/>
      <c r="P50" s="247"/>
      <c r="Q50" s="247"/>
      <c r="R50" s="247"/>
      <c r="S50" s="247"/>
      <c r="T50" s="247"/>
      <c r="U50" s="247"/>
      <c r="V50" s="247"/>
      <c r="W50" s="247"/>
      <c r="X50" s="247"/>
      <c r="Y50" s="248"/>
      <c r="Z50" s="117"/>
      <c r="AA50" s="61" t="s">
        <v>2014</v>
      </c>
      <c r="AB50" s="62" t="s">
        <v>2213</v>
      </c>
      <c r="AC50" s="117"/>
      <c r="AD50" s="117"/>
      <c r="AE50" s="117"/>
      <c r="AF50" s="61"/>
      <c r="AG50" s="62"/>
      <c r="AH50" s="120"/>
      <c r="AI50" s="120"/>
      <c r="AJ50" s="120"/>
      <c r="AK50" s="120"/>
      <c r="AL50" s="120"/>
      <c r="AM50" s="121"/>
      <c r="AN50" s="121"/>
      <c r="AO50" s="121"/>
      <c r="AP50" s="117"/>
      <c r="AQ50" s="117"/>
      <c r="AR50" s="117"/>
    </row>
    <row r="51" spans="1:56" s="25" customFormat="1" ht="24" customHeigh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61" t="s">
        <v>2013</v>
      </c>
      <c r="AB51" s="62" t="s">
        <v>2214</v>
      </c>
      <c r="AC51" s="51"/>
      <c r="AD51" s="51"/>
      <c r="AE51" s="51"/>
      <c r="AF51" s="51"/>
      <c r="AG51" s="51"/>
      <c r="AH51" s="51"/>
      <c r="AI51" s="51"/>
      <c r="AJ51" s="51"/>
      <c r="AK51" s="51"/>
      <c r="AL51" s="51"/>
      <c r="AM51" s="51"/>
      <c r="AN51" s="51"/>
      <c r="AO51" s="51"/>
      <c r="AP51" s="51"/>
      <c r="AQ51" s="51"/>
      <c r="AR51" s="51"/>
      <c r="AS51" s="35"/>
      <c r="AT51" s="35"/>
      <c r="AU51" s="35"/>
      <c r="AV51" s="35"/>
      <c r="AW51" s="35"/>
      <c r="AX51" s="35"/>
      <c r="AY51" s="35"/>
      <c r="AZ51" s="35"/>
      <c r="BA51" s="35"/>
      <c r="BB51" s="35"/>
      <c r="BC51" s="35"/>
      <c r="BD51" s="35"/>
    </row>
    <row r="52" spans="1:56" s="25" customFormat="1" ht="24"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61" t="s">
        <v>2015</v>
      </c>
      <c r="AB52" s="62" t="s">
        <v>2215</v>
      </c>
      <c r="AC52" s="122"/>
      <c r="AD52" s="122"/>
      <c r="AE52" s="122"/>
      <c r="AF52" s="122"/>
      <c r="AG52" s="122"/>
      <c r="AH52" s="122"/>
      <c r="AI52" s="122"/>
      <c r="AJ52" s="122"/>
      <c r="AK52" s="122"/>
      <c r="AL52" s="122"/>
      <c r="AM52" s="122"/>
      <c r="AN52" s="122"/>
      <c r="AO52" s="122"/>
      <c r="AP52" s="122"/>
      <c r="AQ52" s="122"/>
      <c r="AR52" s="122"/>
      <c r="AS52" s="35"/>
      <c r="AT52" s="35"/>
      <c r="AU52" s="35"/>
      <c r="AV52" s="35"/>
      <c r="AW52" s="35"/>
      <c r="AX52" s="35"/>
      <c r="AY52" s="35"/>
      <c r="AZ52" s="35"/>
      <c r="BA52" s="35"/>
      <c r="BB52" s="35"/>
      <c r="BC52" s="35"/>
      <c r="BD52" s="35"/>
    </row>
    <row r="53" spans="1:56" s="25" customFormat="1" ht="24"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35"/>
      <c r="AT53" s="35"/>
      <c r="AU53" s="35"/>
      <c r="AV53" s="35"/>
      <c r="AW53" s="35"/>
      <c r="AX53" s="35"/>
      <c r="AY53" s="35"/>
      <c r="AZ53" s="35"/>
      <c r="BA53" s="35"/>
      <c r="BB53" s="35"/>
      <c r="BC53" s="35"/>
      <c r="BD53" s="35"/>
    </row>
    <row r="54" spans="1:56" s="25" customFormat="1" ht="24"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35"/>
      <c r="AT54" s="35"/>
      <c r="AU54" s="35"/>
      <c r="AV54" s="35"/>
      <c r="AW54" s="35"/>
      <c r="AX54" s="35"/>
      <c r="AY54" s="35"/>
      <c r="AZ54" s="35"/>
      <c r="BA54" s="35"/>
      <c r="BB54" s="35"/>
      <c r="BC54" s="35"/>
      <c r="BD54" s="35"/>
    </row>
    <row r="55" spans="1:56" s="25" customFormat="1" ht="24"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35"/>
      <c r="AT55" s="35"/>
      <c r="AU55" s="35"/>
      <c r="AV55" s="35"/>
      <c r="AW55" s="35"/>
      <c r="AX55" s="35"/>
      <c r="AY55" s="35"/>
      <c r="AZ55" s="35"/>
      <c r="BA55" s="35"/>
      <c r="BB55" s="35"/>
      <c r="BC55" s="35"/>
      <c r="BD55" s="35"/>
    </row>
    <row r="56" spans="50:51" ht="20.25" customHeight="1">
      <c r="AX56" s="123"/>
      <c r="AY56" s="123"/>
    </row>
    <row r="57" spans="50:51" ht="20.25" customHeight="1">
      <c r="AX57" s="123"/>
      <c r="AY57" s="123"/>
    </row>
    <row r="58" spans="50:51" ht="20.25" customHeight="1">
      <c r="AX58" s="123"/>
      <c r="AY58" s="123"/>
    </row>
    <row r="59" spans="50:51" ht="12.75">
      <c r="AX59" s="123"/>
      <c r="AY59" s="123"/>
    </row>
    <row r="60" spans="50:51" ht="12.75">
      <c r="AX60" s="123"/>
      <c r="AY60" s="123"/>
    </row>
    <row r="61" spans="50:51" ht="12.75">
      <c r="AX61" s="123"/>
      <c r="AY61" s="123"/>
    </row>
    <row r="62" spans="50:51" ht="12.75">
      <c r="AX62" s="123"/>
      <c r="AY62" s="123"/>
    </row>
    <row r="63" spans="50:51" ht="12.75">
      <c r="AX63" s="123"/>
      <c r="AY63" s="123"/>
    </row>
    <row r="64" spans="50:51" ht="12.75">
      <c r="AX64" s="123"/>
      <c r="AY64" s="123"/>
    </row>
    <row r="65" spans="50:51" ht="12.75">
      <c r="AX65" s="123"/>
      <c r="AY65" s="123"/>
    </row>
    <row r="66" spans="50:51" ht="12.75">
      <c r="AX66" s="123"/>
      <c r="AY66" s="123"/>
    </row>
    <row r="67" spans="50:51" ht="12.75">
      <c r="AX67" s="123"/>
      <c r="AY67" s="123"/>
    </row>
    <row r="68" spans="50:51" ht="12.75">
      <c r="AX68" s="123"/>
      <c r="AY68" s="123"/>
    </row>
    <row r="69" spans="50:51" ht="12.75">
      <c r="AX69" s="123"/>
      <c r="AY69" s="123"/>
    </row>
  </sheetData>
  <sheetProtection sheet="1" objects="1" scenarios="1" selectLockedCells="1"/>
  <mergeCells count="28">
    <mergeCell ref="AD25:AT25"/>
    <mergeCell ref="U21:W21"/>
    <mergeCell ref="H22:R22"/>
    <mergeCell ref="H23:R23"/>
    <mergeCell ref="B25:R25"/>
    <mergeCell ref="A7:Y7"/>
    <mergeCell ref="A8:Y8"/>
    <mergeCell ref="A9:Y11"/>
    <mergeCell ref="A12:S12"/>
    <mergeCell ref="H16:O16"/>
    <mergeCell ref="T16:Y17"/>
    <mergeCell ref="A35:Y50"/>
    <mergeCell ref="G31:N31"/>
    <mergeCell ref="G32:R32"/>
    <mergeCell ref="A34:Y34"/>
    <mergeCell ref="U25:Y25"/>
    <mergeCell ref="C28:I28"/>
    <mergeCell ref="O28:P28"/>
    <mergeCell ref="G29:R29"/>
    <mergeCell ref="H13:I13"/>
    <mergeCell ref="K13:L13"/>
    <mergeCell ref="N13:P13"/>
    <mergeCell ref="H14:J14"/>
    <mergeCell ref="O14:P14"/>
    <mergeCell ref="T19:Y20"/>
    <mergeCell ref="G30:N30"/>
    <mergeCell ref="B27:R27"/>
    <mergeCell ref="T28:Y30"/>
  </mergeCells>
  <dataValidations count="10">
    <dataValidation type="custom" allowBlank="1" showInputMessage="1" showErrorMessage="1" error="Enter a valid 10 digit telephone number." sqref="G31:N31">
      <formula1>AND(LEN(fax)=10,ISNUMBER(fax))</formula1>
    </dataValidation>
    <dataValidation type="custom" allowBlank="1" showInputMessage="1" showErrorMessage="1" error="Enter a valid four-digit year; 2009 or later." sqref="O14:P14">
      <formula1>AND(ISNUMBER(Year),LEN(Year)=4,Year&gt;2008)</formula1>
    </dataValidation>
    <dataValidation type="custom" allowBlank="1" showInputMessage="1" showErrorMessage="1" error="Enter &quot;X&quot; if this is a resubmission." sqref="X14">
      <formula1>AND(LEN(ResubChk)=1,ResubChk="X")</formula1>
    </dataValidation>
    <dataValidation type="textLength" operator="equal" showInputMessage="1" showErrorMessage="1" error="Enter a valid 10 digit EIA ID." sqref="H16:O16">
      <formula1>10</formula1>
    </dataValidation>
    <dataValidation type="custom" operator="equal" allowBlank="1" showInputMessage="1" showErrorMessage="1" error="Enter an &quot;X&quot; if any Respondent Identification Data has changed." sqref="J20">
      <formula1>AND(LEN(J20)=1,J20="X")</formula1>
    </dataValidation>
    <dataValidation type="whole" allowBlank="1" showInputMessage="1" showErrorMessage="1" error="Enter valid month value, 1-12" sqref="K14">
      <formula1>1</formula1>
      <formula2>12</formula2>
    </dataValidation>
    <dataValidation type="custom" operator="equal" showInputMessage="1" showErrorMessage="1" error="Enter a valid 5 digit zip code." sqref="O28">
      <formula1>AND(LEN(O28)=5,ISNUMBER(VALUE(O28)))</formula1>
    </dataValidation>
    <dataValidation type="custom" allowBlank="1" showInputMessage="1" showErrorMessage="1" error="Enter a valid zip code extention." sqref="R28">
      <formula1>AND(LEN(R28)=4,ISNUMBER(VALUE(R28)))</formula1>
    </dataValidation>
    <dataValidation type="list" allowBlank="1" showInputMessage="1" showErrorMessage="1" error="Value must be a valid State Code from the drop down." sqref="L28">
      <formula1>STCodes</formula1>
    </dataValidation>
    <dataValidation type="custom" allowBlank="1" showInputMessage="1" showErrorMessage="1" error="Enter a valid 10 digit telephone number." sqref="G30:N30">
      <formula1>AND(LEN(G30)=10,ISNUMBER(G30))</formula1>
    </dataValidation>
  </dataValidations>
  <hyperlinks>
    <hyperlink ref="AB25:AM25" r:id="rId1" display="OOG.SURVEYS@eia.doe.gov"/>
    <hyperlink ref="AA28:AP28" r:id="rId2" display="https://idc.eia.doe.gov/upload/noticeoog.jsp"/>
  </hyperlinks>
  <printOptions horizontalCentered="1"/>
  <pageMargins left="0.5" right="0.5" top="0.76" bottom="0.75" header="0.5" footer="0.25"/>
  <pageSetup fitToHeight="1" fitToWidth="1" horizontalDpi="600" verticalDpi="600" orientation="portrait" scale="59" r:id="rId4"/>
  <drawing r:id="rId3"/>
</worksheet>
</file>

<file path=xl/worksheets/sheet3.xml><?xml version="1.0" encoding="utf-8"?>
<worksheet xmlns="http://schemas.openxmlformats.org/spreadsheetml/2006/main" xmlns:r="http://schemas.openxmlformats.org/officeDocument/2006/relationships">
  <sheetPr codeName="Sheet4"/>
  <dimension ref="A1:Y67"/>
  <sheetViews>
    <sheetView showGridLines="0" showRowColHeaders="0" zoomScale="95" zoomScaleNormal="95" workbookViewId="0" topLeftCell="A1">
      <pane xSplit="2" ySplit="10" topLeftCell="C11" activePane="bottomRight" state="frozen"/>
      <selection pane="topLeft" activeCell="A1" sqref="A1"/>
      <selection pane="topRight" activeCell="C1" sqref="C1"/>
      <selection pane="bottomLeft" activeCell="A11" sqref="A11"/>
      <selection pane="bottomRight" activeCell="C12" sqref="C12"/>
    </sheetView>
  </sheetViews>
  <sheetFormatPr defaultColWidth="9.140625" defaultRowHeight="24" customHeight="1"/>
  <cols>
    <col min="1" max="1" width="51.57421875" style="4" customWidth="1"/>
    <col min="2" max="2" width="11.7109375" style="50" customWidth="1"/>
    <col min="3" max="23" width="11.8515625" style="4" customWidth="1"/>
    <col min="24" max="24" width="12.140625" style="4" customWidth="1"/>
    <col min="25" max="16384" width="8.8515625" style="4" customWidth="1"/>
  </cols>
  <sheetData>
    <row r="1" spans="1:23" ht="21" customHeight="1">
      <c r="A1" s="5"/>
      <c r="B1" s="48"/>
      <c r="C1" s="6"/>
      <c r="D1" s="6"/>
      <c r="E1" s="6"/>
      <c r="F1" s="6"/>
      <c r="G1" s="6"/>
      <c r="H1" s="6"/>
      <c r="I1" s="7" t="s">
        <v>2154</v>
      </c>
      <c r="J1" s="6"/>
      <c r="K1" s="6"/>
      <c r="L1" s="6"/>
      <c r="M1" s="6"/>
      <c r="N1" s="7"/>
      <c r="O1" s="6"/>
      <c r="P1" s="7" t="s">
        <v>2154</v>
      </c>
      <c r="Q1" s="6"/>
      <c r="R1" s="6"/>
      <c r="S1" s="7"/>
      <c r="T1" s="7"/>
      <c r="U1" s="6"/>
      <c r="V1" s="7"/>
      <c r="W1" s="8" t="s">
        <v>2154</v>
      </c>
    </row>
    <row r="2" spans="1:23" ht="21" customHeight="1">
      <c r="A2" s="9"/>
      <c r="B2" s="49"/>
      <c r="C2" s="10"/>
      <c r="D2" s="10"/>
      <c r="E2" s="10"/>
      <c r="F2" s="36"/>
      <c r="G2" s="36"/>
      <c r="H2" s="36"/>
      <c r="I2" s="11" t="s">
        <v>64</v>
      </c>
      <c r="J2" s="36"/>
      <c r="K2" s="11"/>
      <c r="L2" s="11"/>
      <c r="M2" s="10"/>
      <c r="N2" s="11"/>
      <c r="O2" s="10"/>
      <c r="P2" s="11" t="s">
        <v>64</v>
      </c>
      <c r="Q2" s="10"/>
      <c r="R2" s="36"/>
      <c r="S2" s="11"/>
      <c r="T2" s="11"/>
      <c r="U2" s="36"/>
      <c r="V2" s="11"/>
      <c r="W2" s="12" t="s">
        <v>64</v>
      </c>
    </row>
    <row r="3" spans="1:23" ht="21" customHeight="1">
      <c r="A3" s="9"/>
      <c r="B3" s="49"/>
      <c r="C3" s="10"/>
      <c r="D3" s="10"/>
      <c r="E3" s="29"/>
      <c r="F3" s="1"/>
      <c r="G3" s="1"/>
      <c r="H3" s="1"/>
      <c r="I3" s="11" t="str">
        <f>Version</f>
        <v>Version No.:2009.01</v>
      </c>
      <c r="J3" s="1"/>
      <c r="K3" s="11"/>
      <c r="L3" s="11"/>
      <c r="M3" s="29"/>
      <c r="N3" s="11"/>
      <c r="O3" s="10"/>
      <c r="P3" s="11" t="str">
        <f>Version</f>
        <v>Version No.:2009.01</v>
      </c>
      <c r="Q3" s="29"/>
      <c r="R3" s="1"/>
      <c r="S3" s="11"/>
      <c r="T3" s="11"/>
      <c r="U3" s="1"/>
      <c r="V3" s="11"/>
      <c r="W3" s="12" t="s">
        <v>2146</v>
      </c>
    </row>
    <row r="4" spans="1:23" ht="21" customHeight="1">
      <c r="A4" s="165"/>
      <c r="B4" s="29"/>
      <c r="C4" s="261" t="s">
        <v>2022</v>
      </c>
      <c r="D4" s="261"/>
      <c r="E4" s="261"/>
      <c r="F4" s="261"/>
      <c r="G4" s="261"/>
      <c r="H4" s="29"/>
      <c r="I4" s="29"/>
      <c r="J4" s="261" t="s">
        <v>2022</v>
      </c>
      <c r="K4" s="261"/>
      <c r="L4" s="261"/>
      <c r="M4" s="261"/>
      <c r="N4" s="261"/>
      <c r="O4" s="29"/>
      <c r="P4" s="29"/>
      <c r="Q4" s="261" t="s">
        <v>2022</v>
      </c>
      <c r="R4" s="261"/>
      <c r="S4" s="261"/>
      <c r="T4" s="261"/>
      <c r="U4" s="261"/>
      <c r="V4" s="29"/>
      <c r="W4" s="168"/>
    </row>
    <row r="5" spans="1:23" ht="21" customHeight="1" thickBot="1">
      <c r="A5" s="166"/>
      <c r="B5" s="167"/>
      <c r="C5" s="281" t="s">
        <v>1965</v>
      </c>
      <c r="D5" s="281"/>
      <c r="E5" s="281"/>
      <c r="F5" s="281"/>
      <c r="G5" s="281"/>
      <c r="H5" s="167"/>
      <c r="I5" s="167"/>
      <c r="J5" s="281" t="s">
        <v>1965</v>
      </c>
      <c r="K5" s="281"/>
      <c r="L5" s="281"/>
      <c r="M5" s="281"/>
      <c r="N5" s="281"/>
      <c r="O5" s="167"/>
      <c r="P5" s="167"/>
      <c r="Q5" s="281" t="s">
        <v>1965</v>
      </c>
      <c r="R5" s="281"/>
      <c r="S5" s="281"/>
      <c r="T5" s="281"/>
      <c r="U5" s="281"/>
      <c r="V5" s="167"/>
      <c r="W5" s="169"/>
    </row>
    <row r="6" spans="1:23" s="89" customFormat="1" ht="36" customHeight="1" thickBot="1" thickTop="1">
      <c r="A6" s="56" t="str">
        <f>"REPORTING PERIOD:  Month:  "&amp;Month&amp;"    Year:  "&amp;Year</f>
        <v>REPORTING PERIOD:  Month:      Year:  </v>
      </c>
      <c r="B6" s="54"/>
      <c r="C6" s="26"/>
      <c r="D6" s="26"/>
      <c r="E6" s="26"/>
      <c r="F6" s="214" t="str">
        <f>"EIA ID NUMBER:   "&amp;ID</f>
        <v>EIA ID NUMBER:   </v>
      </c>
      <c r="G6" s="156"/>
      <c r="H6" s="27"/>
      <c r="I6" s="213" t="str">
        <f>"RESUBMISSION:   "&amp;IF(ResubChk="","",UPPER(ResubChk))</f>
        <v>RESUBMISSION:   </v>
      </c>
      <c r="J6" s="26"/>
      <c r="K6" s="26"/>
      <c r="L6" s="26"/>
      <c r="M6" s="214" t="str">
        <f>"EIA ID NUMBER:   "&amp;ID</f>
        <v>EIA ID NUMBER:   </v>
      </c>
      <c r="N6" s="26"/>
      <c r="O6" s="136"/>
      <c r="P6" s="213" t="str">
        <f>"RESUBMISSION:   "&amp;IF(ResubChk="","",UPPER(ResubChk))</f>
        <v>RESUBMISSION:   </v>
      </c>
      <c r="Q6" s="26"/>
      <c r="R6" s="26"/>
      <c r="S6" s="26"/>
      <c r="T6" s="214" t="str">
        <f>"EIA ID NUMBER:   "&amp;ID</f>
        <v>EIA ID NUMBER:   </v>
      </c>
      <c r="U6" s="26"/>
      <c r="V6" s="136"/>
      <c r="W6" s="219" t="str">
        <f>"RESUBMISSION:   "&amp;IF(ResubChk="","",UPPER(ResubChk))</f>
        <v>RESUBMISSION:   </v>
      </c>
    </row>
    <row r="7" spans="1:25" s="159" customFormat="1" ht="17.25" customHeight="1">
      <c r="A7" s="217" t="s">
        <v>2216</v>
      </c>
      <c r="B7" s="215"/>
      <c r="C7" s="275">
        <f>IF(SUM(StChk1)&gt;0,"A State Code is required if quantities are provided.
Please provide a State Code in the column(s) indictated.","")</f>
      </c>
      <c r="D7" s="275"/>
      <c r="E7" s="275"/>
      <c r="F7" s="275"/>
      <c r="G7" s="275"/>
      <c r="H7" s="275"/>
      <c r="I7" s="275"/>
      <c r="J7" s="275">
        <f>IF(SUM(StChk2)&gt;0,"A State Code is required if quantities are provided.
Please provide a State Code in the column(s) indictated.","")</f>
      </c>
      <c r="K7" s="275"/>
      <c r="L7" s="275"/>
      <c r="M7" s="275"/>
      <c r="N7" s="275"/>
      <c r="O7" s="275"/>
      <c r="P7" s="275"/>
      <c r="Q7" s="277">
        <f>IF(SUM(StChk3)&gt;0,"A State Code is required if quantities are provided.
Please provide a State Code in the column(s) indictated.","")</f>
      </c>
      <c r="R7" s="277"/>
      <c r="S7" s="277"/>
      <c r="T7" s="277"/>
      <c r="U7" s="277"/>
      <c r="V7" s="277"/>
      <c r="W7" s="278"/>
      <c r="X7" s="158"/>
      <c r="Y7" s="158"/>
    </row>
    <row r="8" spans="1:25" s="159" customFormat="1" ht="18.75" thickBot="1">
      <c r="A8" s="218" t="s">
        <v>2217</v>
      </c>
      <c r="B8" s="216"/>
      <c r="C8" s="276"/>
      <c r="D8" s="276"/>
      <c r="E8" s="276"/>
      <c r="F8" s="276"/>
      <c r="G8" s="276"/>
      <c r="H8" s="276"/>
      <c r="I8" s="276"/>
      <c r="J8" s="276"/>
      <c r="K8" s="276"/>
      <c r="L8" s="276"/>
      <c r="M8" s="276"/>
      <c r="N8" s="276"/>
      <c r="O8" s="276"/>
      <c r="P8" s="276"/>
      <c r="Q8" s="279"/>
      <c r="R8" s="279"/>
      <c r="S8" s="279"/>
      <c r="T8" s="279"/>
      <c r="U8" s="279"/>
      <c r="V8" s="279"/>
      <c r="W8" s="280"/>
      <c r="X8" s="158"/>
      <c r="Y8" s="158"/>
    </row>
    <row r="9" spans="1:23" s="159" customFormat="1" ht="30" customHeight="1">
      <c r="A9" s="161" t="s">
        <v>2020</v>
      </c>
      <c r="B9" s="291" t="s">
        <v>2041</v>
      </c>
      <c r="C9" s="146" t="s">
        <v>2122</v>
      </c>
      <c r="D9" s="146" t="s">
        <v>2122</v>
      </c>
      <c r="E9" s="146" t="s">
        <v>2122</v>
      </c>
      <c r="F9" s="146" t="s">
        <v>2122</v>
      </c>
      <c r="G9" s="146" t="s">
        <v>2122</v>
      </c>
      <c r="H9" s="146" t="s">
        <v>2122</v>
      </c>
      <c r="I9" s="146" t="s">
        <v>2122</v>
      </c>
      <c r="J9" s="146" t="s">
        <v>2122</v>
      </c>
      <c r="K9" s="146" t="s">
        <v>2122</v>
      </c>
      <c r="L9" s="146" t="s">
        <v>2122</v>
      </c>
      <c r="M9" s="146" t="s">
        <v>2122</v>
      </c>
      <c r="N9" s="146" t="s">
        <v>2122</v>
      </c>
      <c r="O9" s="146" t="s">
        <v>2122</v>
      </c>
      <c r="P9" s="146" t="s">
        <v>2122</v>
      </c>
      <c r="Q9" s="146" t="s">
        <v>2122</v>
      </c>
      <c r="R9" s="146" t="s">
        <v>2122</v>
      </c>
      <c r="S9" s="146" t="s">
        <v>2122</v>
      </c>
      <c r="T9" s="160" t="s">
        <v>2122</v>
      </c>
      <c r="U9" s="164" t="s">
        <v>2123</v>
      </c>
      <c r="V9" s="164" t="s">
        <v>1973</v>
      </c>
      <c r="W9" s="206" t="s">
        <v>1974</v>
      </c>
    </row>
    <row r="10" spans="1:23" s="24" customFormat="1" ht="18" customHeight="1">
      <c r="A10" s="162"/>
      <c r="B10" s="292"/>
      <c r="C10" s="149">
        <v>1</v>
      </c>
      <c r="D10" s="150">
        <v>1</v>
      </c>
      <c r="E10" s="150">
        <v>1</v>
      </c>
      <c r="F10" s="150">
        <v>1</v>
      </c>
      <c r="G10" s="150">
        <v>1</v>
      </c>
      <c r="H10" s="150">
        <v>1</v>
      </c>
      <c r="I10" s="150">
        <v>1</v>
      </c>
      <c r="J10" s="150">
        <v>1</v>
      </c>
      <c r="K10" s="150">
        <v>1</v>
      </c>
      <c r="L10" s="150">
        <v>1</v>
      </c>
      <c r="M10" s="150">
        <v>1</v>
      </c>
      <c r="N10" s="150">
        <v>1</v>
      </c>
      <c r="O10" s="149">
        <v>1</v>
      </c>
      <c r="P10" s="150">
        <v>1</v>
      </c>
      <c r="Q10" s="150">
        <v>1</v>
      </c>
      <c r="R10" s="150">
        <v>1</v>
      </c>
      <c r="S10" s="150">
        <v>1</v>
      </c>
      <c r="T10" s="151">
        <v>1</v>
      </c>
      <c r="U10" s="147">
        <v>999</v>
      </c>
      <c r="V10" s="148" t="s">
        <v>1975</v>
      </c>
      <c r="W10" s="207" t="s">
        <v>1976</v>
      </c>
    </row>
    <row r="11" spans="1:23" s="24" customFormat="1" ht="20.25" customHeight="1">
      <c r="A11" s="125" t="s">
        <v>2136</v>
      </c>
      <c r="B11" s="55"/>
      <c r="C11" s="144"/>
      <c r="D11" s="144"/>
      <c r="E11" s="144"/>
      <c r="F11" s="144"/>
      <c r="G11" s="144"/>
      <c r="H11" s="144"/>
      <c r="I11" s="144"/>
      <c r="J11" s="144"/>
      <c r="K11" s="144"/>
      <c r="L11" s="144"/>
      <c r="M11" s="144"/>
      <c r="N11" s="144"/>
      <c r="O11" s="144"/>
      <c r="P11" s="144"/>
      <c r="Q11" s="144"/>
      <c r="R11" s="144"/>
      <c r="S11" s="144"/>
      <c r="T11" s="153"/>
      <c r="U11" s="152"/>
      <c r="V11" s="152"/>
      <c r="W11" s="208"/>
    </row>
    <row r="12" spans="1:23" s="24" customFormat="1" ht="20.25" customHeight="1">
      <c r="A12" s="126" t="s">
        <v>2056</v>
      </c>
      <c r="B12" s="52" t="s">
        <v>2057</v>
      </c>
      <c r="C12" s="175"/>
      <c r="D12" s="175"/>
      <c r="E12" s="175"/>
      <c r="F12" s="175"/>
      <c r="G12" s="175"/>
      <c r="H12" s="175"/>
      <c r="I12" s="175"/>
      <c r="J12" s="175"/>
      <c r="K12" s="175"/>
      <c r="L12" s="175"/>
      <c r="M12" s="175"/>
      <c r="N12" s="175"/>
      <c r="O12" s="175"/>
      <c r="P12" s="175"/>
      <c r="Q12" s="175"/>
      <c r="R12" s="175"/>
      <c r="S12" s="175"/>
      <c r="T12" s="179"/>
      <c r="U12" s="173">
        <f>IF(SUM(_124)&gt;0,SUM(_124),"")</f>
      </c>
      <c r="V12" s="174"/>
      <c r="W12" s="209"/>
    </row>
    <row r="13" spans="1:23" s="24" customFormat="1" ht="20.25" customHeight="1">
      <c r="A13" s="126" t="s">
        <v>2058</v>
      </c>
      <c r="B13" s="52" t="s">
        <v>2059</v>
      </c>
      <c r="C13" s="175"/>
      <c r="D13" s="175"/>
      <c r="E13" s="175"/>
      <c r="F13" s="175"/>
      <c r="G13" s="175"/>
      <c r="H13" s="175"/>
      <c r="I13" s="175"/>
      <c r="J13" s="175"/>
      <c r="K13" s="175"/>
      <c r="L13" s="175"/>
      <c r="M13" s="175"/>
      <c r="N13" s="175"/>
      <c r="O13" s="175"/>
      <c r="P13" s="175"/>
      <c r="Q13" s="175"/>
      <c r="R13" s="175"/>
      <c r="S13" s="175"/>
      <c r="T13" s="179"/>
      <c r="U13" s="173">
        <f>IF(SUM(_125)&gt;0,SUM(_125),"")</f>
      </c>
      <c r="V13" s="175"/>
      <c r="W13" s="179"/>
    </row>
    <row r="14" spans="1:23" s="24" customFormat="1" ht="20.25" customHeight="1">
      <c r="A14" s="126" t="s">
        <v>2133</v>
      </c>
      <c r="B14" s="52" t="s">
        <v>2060</v>
      </c>
      <c r="C14" s="175"/>
      <c r="D14" s="175"/>
      <c r="E14" s="175"/>
      <c r="F14" s="175"/>
      <c r="G14" s="175"/>
      <c r="H14" s="175"/>
      <c r="I14" s="175"/>
      <c r="J14" s="175"/>
      <c r="K14" s="175"/>
      <c r="L14" s="175"/>
      <c r="M14" s="175"/>
      <c r="N14" s="175"/>
      <c r="O14" s="175"/>
      <c r="P14" s="175"/>
      <c r="Q14" s="175"/>
      <c r="R14" s="175"/>
      <c r="S14" s="175"/>
      <c r="T14" s="179"/>
      <c r="U14" s="173">
        <f>IF(SUM(_126)&gt;0,SUM(_126),"")</f>
      </c>
      <c r="V14" s="175"/>
      <c r="W14" s="179"/>
    </row>
    <row r="15" spans="1:23" s="24" customFormat="1" ht="20.25" customHeight="1">
      <c r="A15" s="126" t="s">
        <v>2134</v>
      </c>
      <c r="B15" s="52" t="s">
        <v>2061</v>
      </c>
      <c r="C15" s="175"/>
      <c r="D15" s="175"/>
      <c r="E15" s="175"/>
      <c r="F15" s="175"/>
      <c r="G15" s="175"/>
      <c r="H15" s="175"/>
      <c r="I15" s="175"/>
      <c r="J15" s="175"/>
      <c r="K15" s="175"/>
      <c r="L15" s="175"/>
      <c r="M15" s="175"/>
      <c r="N15" s="175"/>
      <c r="O15" s="175"/>
      <c r="P15" s="175"/>
      <c r="Q15" s="175"/>
      <c r="R15" s="175"/>
      <c r="S15" s="175"/>
      <c r="T15" s="179"/>
      <c r="U15" s="173">
        <f>IF(SUM(_128)&gt;0,SUM(_128),"")</f>
      </c>
      <c r="V15" s="175"/>
      <c r="W15" s="179"/>
    </row>
    <row r="16" spans="1:23" s="24" customFormat="1" ht="20.25" customHeight="1">
      <c r="A16" s="126" t="s">
        <v>2135</v>
      </c>
      <c r="B16" s="52" t="s">
        <v>2062</v>
      </c>
      <c r="C16" s="175"/>
      <c r="D16" s="175"/>
      <c r="E16" s="175"/>
      <c r="F16" s="175"/>
      <c r="G16" s="175"/>
      <c r="H16" s="175"/>
      <c r="I16" s="175"/>
      <c r="J16" s="175"/>
      <c r="K16" s="175"/>
      <c r="L16" s="175"/>
      <c r="M16" s="175"/>
      <c r="N16" s="175"/>
      <c r="O16" s="175"/>
      <c r="P16" s="175"/>
      <c r="Q16" s="175"/>
      <c r="R16" s="175"/>
      <c r="S16" s="175"/>
      <c r="T16" s="179"/>
      <c r="U16" s="173">
        <f>IF(SUM(_130)&gt;0,SUM(_130),"")</f>
      </c>
      <c r="V16" s="175"/>
      <c r="W16" s="179"/>
    </row>
    <row r="17" spans="1:23" s="24" customFormat="1" ht="20.25" customHeight="1">
      <c r="A17" s="127" t="s">
        <v>2137</v>
      </c>
      <c r="B17" s="53"/>
      <c r="C17" s="176"/>
      <c r="D17" s="176"/>
      <c r="E17" s="176"/>
      <c r="F17" s="176"/>
      <c r="G17" s="176"/>
      <c r="H17" s="176"/>
      <c r="I17" s="176"/>
      <c r="J17" s="176"/>
      <c r="K17" s="176"/>
      <c r="L17" s="176"/>
      <c r="M17" s="176"/>
      <c r="N17" s="176"/>
      <c r="O17" s="176"/>
      <c r="P17" s="176"/>
      <c r="Q17" s="176"/>
      <c r="R17" s="176"/>
      <c r="S17" s="176"/>
      <c r="T17" s="180"/>
      <c r="U17" s="176"/>
      <c r="V17" s="176"/>
      <c r="W17" s="180"/>
    </row>
    <row r="18" spans="1:23" s="24" customFormat="1" ht="30">
      <c r="A18" s="128" t="s">
        <v>2159</v>
      </c>
      <c r="B18" s="52" t="s">
        <v>2063</v>
      </c>
      <c r="C18" s="175"/>
      <c r="D18" s="175"/>
      <c r="E18" s="175"/>
      <c r="F18" s="175"/>
      <c r="G18" s="175"/>
      <c r="H18" s="175"/>
      <c r="I18" s="175"/>
      <c r="J18" s="175"/>
      <c r="K18" s="175"/>
      <c r="L18" s="175"/>
      <c r="M18" s="175"/>
      <c r="N18" s="175"/>
      <c r="O18" s="175"/>
      <c r="P18" s="175"/>
      <c r="Q18" s="175"/>
      <c r="R18" s="175"/>
      <c r="S18" s="175"/>
      <c r="T18" s="179"/>
      <c r="U18" s="173">
        <f>IF(SUM(_122)&gt;0,SUM(_122),"")</f>
      </c>
      <c r="V18" s="175"/>
      <c r="W18" s="179"/>
    </row>
    <row r="19" spans="1:23" s="24" customFormat="1" ht="30">
      <c r="A19" s="128" t="s">
        <v>2160</v>
      </c>
      <c r="B19" s="52" t="s">
        <v>2064</v>
      </c>
      <c r="C19" s="175"/>
      <c r="D19" s="175"/>
      <c r="E19" s="175"/>
      <c r="F19" s="175"/>
      <c r="G19" s="175"/>
      <c r="H19" s="175"/>
      <c r="I19" s="175"/>
      <c r="J19" s="175"/>
      <c r="K19" s="175"/>
      <c r="L19" s="175"/>
      <c r="M19" s="175"/>
      <c r="N19" s="175"/>
      <c r="O19" s="175"/>
      <c r="P19" s="175"/>
      <c r="Q19" s="175"/>
      <c r="R19" s="175"/>
      <c r="S19" s="175"/>
      <c r="T19" s="179"/>
      <c r="U19" s="173">
        <f>IF(SUM(_123)&gt;0,SUM(_123),"")</f>
      </c>
      <c r="V19" s="175"/>
      <c r="W19" s="179"/>
    </row>
    <row r="20" spans="1:23" s="24" customFormat="1" ht="30">
      <c r="A20" s="128" t="s">
        <v>2065</v>
      </c>
      <c r="B20" s="52" t="s">
        <v>2066</v>
      </c>
      <c r="C20" s="175"/>
      <c r="D20" s="175"/>
      <c r="E20" s="175"/>
      <c r="F20" s="175"/>
      <c r="G20" s="175"/>
      <c r="H20" s="175"/>
      <c r="I20" s="175"/>
      <c r="J20" s="175"/>
      <c r="K20" s="175"/>
      <c r="L20" s="175"/>
      <c r="M20" s="175"/>
      <c r="N20" s="175"/>
      <c r="O20" s="175"/>
      <c r="P20" s="175"/>
      <c r="Q20" s="175"/>
      <c r="R20" s="175"/>
      <c r="S20" s="175"/>
      <c r="T20" s="179"/>
      <c r="U20" s="173">
        <f>IF(SUM(_139)&gt;0,SUM(_139),"")</f>
      </c>
      <c r="V20" s="175"/>
      <c r="W20" s="179"/>
    </row>
    <row r="21" spans="1:23" s="24" customFormat="1" ht="20.25" customHeight="1">
      <c r="A21" s="129" t="s">
        <v>2141</v>
      </c>
      <c r="B21" s="53"/>
      <c r="C21" s="176"/>
      <c r="D21" s="176"/>
      <c r="E21" s="176"/>
      <c r="F21" s="176"/>
      <c r="G21" s="176"/>
      <c r="H21" s="176"/>
      <c r="I21" s="176"/>
      <c r="J21" s="176"/>
      <c r="K21" s="176"/>
      <c r="L21" s="176"/>
      <c r="M21" s="176"/>
      <c r="N21" s="176"/>
      <c r="O21" s="176"/>
      <c r="P21" s="176"/>
      <c r="Q21" s="176"/>
      <c r="R21" s="176"/>
      <c r="S21" s="176"/>
      <c r="T21" s="180"/>
      <c r="U21" s="176"/>
      <c r="V21" s="176"/>
      <c r="W21" s="180"/>
    </row>
    <row r="22" spans="1:23" s="24" customFormat="1" ht="20.25" customHeight="1">
      <c r="A22" s="130" t="s">
        <v>2067</v>
      </c>
      <c r="B22" s="52" t="s">
        <v>2068</v>
      </c>
      <c r="C22" s="175"/>
      <c r="D22" s="175"/>
      <c r="E22" s="175"/>
      <c r="F22" s="175"/>
      <c r="G22" s="175"/>
      <c r="H22" s="175"/>
      <c r="I22" s="175"/>
      <c r="J22" s="175"/>
      <c r="K22" s="175"/>
      <c r="L22" s="175"/>
      <c r="M22" s="175"/>
      <c r="N22" s="175"/>
      <c r="O22" s="175"/>
      <c r="P22" s="175"/>
      <c r="Q22" s="175"/>
      <c r="R22" s="175"/>
      <c r="S22" s="175"/>
      <c r="T22" s="179"/>
      <c r="U22" s="173">
        <f>IF(SUM(_120)&gt;0,SUM(_120),"")</f>
      </c>
      <c r="V22" s="175"/>
      <c r="W22" s="179"/>
    </row>
    <row r="23" spans="1:23" s="24" customFormat="1" ht="20.25" customHeight="1">
      <c r="A23" s="130" t="s">
        <v>2069</v>
      </c>
      <c r="B23" s="52" t="s">
        <v>2070</v>
      </c>
      <c r="C23" s="175"/>
      <c r="D23" s="175"/>
      <c r="E23" s="175"/>
      <c r="F23" s="175"/>
      <c r="G23" s="175"/>
      <c r="H23" s="175"/>
      <c r="I23" s="175"/>
      <c r="J23" s="175"/>
      <c r="K23" s="175"/>
      <c r="L23" s="175"/>
      <c r="M23" s="175"/>
      <c r="N23" s="175"/>
      <c r="O23" s="175"/>
      <c r="P23" s="175"/>
      <c r="Q23" s="175"/>
      <c r="R23" s="175"/>
      <c r="S23" s="175"/>
      <c r="T23" s="179"/>
      <c r="U23" s="173">
        <f>IF(SUM(_121)&gt;0,SUM(_121),"")</f>
      </c>
      <c r="V23" s="175"/>
      <c r="W23" s="179"/>
    </row>
    <row r="24" spans="1:23" s="24" customFormat="1" ht="20.25" customHeight="1">
      <c r="A24" s="131" t="s">
        <v>2155</v>
      </c>
      <c r="B24" s="52" t="s">
        <v>2071</v>
      </c>
      <c r="C24" s="175"/>
      <c r="D24" s="175"/>
      <c r="E24" s="175"/>
      <c r="F24" s="175"/>
      <c r="G24" s="175"/>
      <c r="H24" s="175"/>
      <c r="I24" s="175"/>
      <c r="J24" s="175"/>
      <c r="K24" s="175"/>
      <c r="L24" s="175"/>
      <c r="M24" s="175"/>
      <c r="N24" s="175"/>
      <c r="O24" s="175"/>
      <c r="P24" s="175"/>
      <c r="Q24" s="175"/>
      <c r="R24" s="175"/>
      <c r="S24" s="175"/>
      <c r="T24" s="179"/>
      <c r="U24" s="173">
        <f>IF(SUM(_138)&gt;0,SUM(_138),"")</f>
      </c>
      <c r="V24" s="175"/>
      <c r="W24" s="179"/>
    </row>
    <row r="25" spans="1:23" s="24" customFormat="1" ht="20.25" customHeight="1">
      <c r="A25" s="132" t="s">
        <v>2021</v>
      </c>
      <c r="B25" s="52" t="s">
        <v>2072</v>
      </c>
      <c r="C25" s="175"/>
      <c r="D25" s="175"/>
      <c r="E25" s="175"/>
      <c r="F25" s="175"/>
      <c r="G25" s="175"/>
      <c r="H25" s="175"/>
      <c r="I25" s="175"/>
      <c r="J25" s="175"/>
      <c r="K25" s="175"/>
      <c r="L25" s="175"/>
      <c r="M25" s="175"/>
      <c r="N25" s="175"/>
      <c r="O25" s="175"/>
      <c r="P25" s="175"/>
      <c r="Q25" s="175"/>
      <c r="R25" s="175"/>
      <c r="S25" s="175"/>
      <c r="T25" s="179"/>
      <c r="U25" s="173">
        <f>IF(SUM(_111)&gt;0,SUM(_111),"")</f>
      </c>
      <c r="V25" s="175"/>
      <c r="W25" s="179"/>
    </row>
    <row r="26" spans="1:23" s="24" customFormat="1" ht="20.25" customHeight="1">
      <c r="A26" s="132" t="s">
        <v>2073</v>
      </c>
      <c r="B26" s="52" t="s">
        <v>1977</v>
      </c>
      <c r="C26" s="175"/>
      <c r="D26" s="175"/>
      <c r="E26" s="175"/>
      <c r="F26" s="175"/>
      <c r="G26" s="175"/>
      <c r="H26" s="175"/>
      <c r="I26" s="175"/>
      <c r="J26" s="175"/>
      <c r="K26" s="175"/>
      <c r="L26" s="175"/>
      <c r="M26" s="175"/>
      <c r="N26" s="175"/>
      <c r="O26" s="175"/>
      <c r="P26" s="175"/>
      <c r="Q26" s="175"/>
      <c r="R26" s="175"/>
      <c r="S26" s="175"/>
      <c r="T26" s="179"/>
      <c r="U26" s="173" t="e">
        <f>IF(SUM(_051)&gt;0,SUM(_051),"")</f>
        <v>#NAME?</v>
      </c>
      <c r="V26" s="175"/>
      <c r="W26" s="179"/>
    </row>
    <row r="27" spans="1:23" s="24" customFormat="1" ht="20.25" customHeight="1">
      <c r="A27" s="132" t="s">
        <v>1978</v>
      </c>
      <c r="B27" s="52" t="s">
        <v>2074</v>
      </c>
      <c r="C27" s="175"/>
      <c r="D27" s="175"/>
      <c r="E27" s="175"/>
      <c r="F27" s="175"/>
      <c r="G27" s="175"/>
      <c r="H27" s="175"/>
      <c r="I27" s="175"/>
      <c r="J27" s="175"/>
      <c r="K27" s="175"/>
      <c r="L27" s="175"/>
      <c r="M27" s="175"/>
      <c r="N27" s="175"/>
      <c r="O27" s="175"/>
      <c r="P27" s="175"/>
      <c r="Q27" s="175"/>
      <c r="R27" s="175"/>
      <c r="S27" s="175"/>
      <c r="T27" s="179"/>
      <c r="U27" s="173">
        <f>IF(SUM(_311)&gt;0,SUM(_311),"")</f>
      </c>
      <c r="V27" s="175"/>
      <c r="W27" s="179"/>
    </row>
    <row r="28" spans="1:23" s="24" customFormat="1" ht="20.25" customHeight="1">
      <c r="A28" s="132" t="s">
        <v>2075</v>
      </c>
      <c r="B28" s="52" t="s">
        <v>2076</v>
      </c>
      <c r="C28" s="175"/>
      <c r="D28" s="175"/>
      <c r="E28" s="175"/>
      <c r="F28" s="175"/>
      <c r="G28" s="175"/>
      <c r="H28" s="175"/>
      <c r="I28" s="175"/>
      <c r="J28" s="175"/>
      <c r="K28" s="175"/>
      <c r="L28" s="175"/>
      <c r="M28" s="175"/>
      <c r="N28" s="175"/>
      <c r="O28" s="175"/>
      <c r="P28" s="175"/>
      <c r="Q28" s="175"/>
      <c r="R28" s="175"/>
      <c r="S28" s="175"/>
      <c r="T28" s="179"/>
      <c r="U28" s="173">
        <f>IF(SUM(_213)&gt;0,SUM(_213),"")</f>
      </c>
      <c r="V28" s="175"/>
      <c r="W28" s="179"/>
    </row>
    <row r="29" spans="1:23" s="24" customFormat="1" ht="20.25" customHeight="1">
      <c r="A29" s="132" t="s">
        <v>2138</v>
      </c>
      <c r="B29" s="53"/>
      <c r="C29" s="176"/>
      <c r="D29" s="176"/>
      <c r="E29" s="176"/>
      <c r="F29" s="176"/>
      <c r="G29" s="176"/>
      <c r="H29" s="176"/>
      <c r="I29" s="176"/>
      <c r="J29" s="176"/>
      <c r="K29" s="176"/>
      <c r="L29" s="176"/>
      <c r="M29" s="176"/>
      <c r="N29" s="176"/>
      <c r="O29" s="176"/>
      <c r="P29" s="176"/>
      <c r="Q29" s="176"/>
      <c r="R29" s="176"/>
      <c r="S29" s="176"/>
      <c r="T29" s="180"/>
      <c r="U29" s="176"/>
      <c r="V29" s="176"/>
      <c r="W29" s="180"/>
    </row>
    <row r="30" spans="1:23" s="24" customFormat="1" ht="20.25" customHeight="1">
      <c r="A30" s="154" t="s">
        <v>2077</v>
      </c>
      <c r="B30" s="52" t="s">
        <v>2078</v>
      </c>
      <c r="C30" s="175"/>
      <c r="D30" s="175"/>
      <c r="E30" s="175"/>
      <c r="F30" s="175"/>
      <c r="G30" s="175"/>
      <c r="H30" s="175"/>
      <c r="I30" s="175"/>
      <c r="J30" s="175"/>
      <c r="K30" s="175"/>
      <c r="L30" s="175"/>
      <c r="M30" s="175"/>
      <c r="N30" s="175"/>
      <c r="O30" s="175"/>
      <c r="P30" s="175"/>
      <c r="Q30" s="175"/>
      <c r="R30" s="175"/>
      <c r="S30" s="175"/>
      <c r="T30" s="179"/>
      <c r="U30" s="173">
        <f>IF(SUM(_465)&gt;0,SUM(_465),"")</f>
      </c>
      <c r="V30" s="175"/>
      <c r="W30" s="179"/>
    </row>
    <row r="31" spans="1:23" s="24" customFormat="1" ht="20.25" customHeight="1">
      <c r="A31" s="129" t="s">
        <v>2079</v>
      </c>
      <c r="B31" s="52" t="s">
        <v>2080</v>
      </c>
      <c r="C31" s="175"/>
      <c r="D31" s="175"/>
      <c r="E31" s="175"/>
      <c r="F31" s="175"/>
      <c r="G31" s="175"/>
      <c r="H31" s="175"/>
      <c r="I31" s="175"/>
      <c r="J31" s="175"/>
      <c r="K31" s="175"/>
      <c r="L31" s="175"/>
      <c r="M31" s="175"/>
      <c r="N31" s="175"/>
      <c r="O31" s="175"/>
      <c r="P31" s="175"/>
      <c r="Q31" s="175"/>
      <c r="R31" s="175"/>
      <c r="S31" s="175"/>
      <c r="T31" s="179"/>
      <c r="U31" s="173">
        <f>IF(SUM(_466)&gt;0,SUM(_466),"")</f>
      </c>
      <c r="V31" s="175"/>
      <c r="W31" s="179"/>
    </row>
    <row r="32" spans="1:23" s="24" customFormat="1" ht="20.25" customHeight="1">
      <c r="A32" s="154" t="s">
        <v>2081</v>
      </c>
      <c r="B32" s="52" t="s">
        <v>2082</v>
      </c>
      <c r="C32" s="175"/>
      <c r="D32" s="175"/>
      <c r="E32" s="175"/>
      <c r="F32" s="175"/>
      <c r="G32" s="175"/>
      <c r="H32" s="175"/>
      <c r="I32" s="175"/>
      <c r="J32" s="175"/>
      <c r="K32" s="175"/>
      <c r="L32" s="175"/>
      <c r="M32" s="175"/>
      <c r="N32" s="175"/>
      <c r="O32" s="175"/>
      <c r="P32" s="175"/>
      <c r="Q32" s="175"/>
      <c r="R32" s="175"/>
      <c r="S32" s="175"/>
      <c r="T32" s="179"/>
      <c r="U32" s="173">
        <f>IF(SUM(_467)&gt;0,SUM(_467),"")</f>
      </c>
      <c r="V32" s="175"/>
      <c r="W32" s="179"/>
    </row>
    <row r="33" spans="1:23" s="24" customFormat="1" ht="20.25" customHeight="1">
      <c r="A33" s="132" t="s">
        <v>1979</v>
      </c>
      <c r="B33" s="52" t="s">
        <v>2083</v>
      </c>
      <c r="C33" s="175"/>
      <c r="D33" s="175"/>
      <c r="E33" s="175"/>
      <c r="F33" s="175"/>
      <c r="G33" s="175"/>
      <c r="H33" s="175"/>
      <c r="I33" s="175"/>
      <c r="J33" s="175"/>
      <c r="K33" s="175"/>
      <c r="L33" s="175"/>
      <c r="M33" s="175"/>
      <c r="N33" s="175"/>
      <c r="O33" s="175"/>
      <c r="P33" s="175"/>
      <c r="Q33" s="175"/>
      <c r="R33" s="175"/>
      <c r="S33" s="175"/>
      <c r="T33" s="179"/>
      <c r="U33" s="173">
        <f>IF(SUM(_854)&gt;0,SUM(_854),"")</f>
      </c>
      <c r="V33" s="175"/>
      <c r="W33" s="179"/>
    </row>
    <row r="34" spans="1:23" s="24" customFormat="1" ht="20.25" customHeight="1">
      <c r="A34" s="132" t="s">
        <v>1980</v>
      </c>
      <c r="B34" s="52" t="s">
        <v>2084</v>
      </c>
      <c r="C34" s="175"/>
      <c r="D34" s="175"/>
      <c r="E34" s="175"/>
      <c r="F34" s="175"/>
      <c r="G34" s="175"/>
      <c r="H34" s="175"/>
      <c r="I34" s="175"/>
      <c r="J34" s="175"/>
      <c r="K34" s="175"/>
      <c r="L34" s="175"/>
      <c r="M34" s="175"/>
      <c r="N34" s="175"/>
      <c r="O34" s="175"/>
      <c r="P34" s="175"/>
      <c r="Q34" s="175"/>
      <c r="R34" s="175"/>
      <c r="S34" s="175"/>
      <c r="T34" s="179"/>
      <c r="U34" s="173">
        <f>IF(SUM(_931)&gt;0,SUM(_931),"")</f>
      </c>
      <c r="V34" s="175"/>
      <c r="W34" s="179"/>
    </row>
    <row r="35" spans="1:23" s="24" customFormat="1" ht="20.25" customHeight="1">
      <c r="A35" s="132" t="s">
        <v>1981</v>
      </c>
      <c r="B35" s="52" t="s">
        <v>2085</v>
      </c>
      <c r="C35" s="175"/>
      <c r="D35" s="175"/>
      <c r="E35" s="175"/>
      <c r="F35" s="175"/>
      <c r="G35" s="175"/>
      <c r="H35" s="175"/>
      <c r="I35" s="175"/>
      <c r="J35" s="175"/>
      <c r="K35" s="175"/>
      <c r="L35" s="175"/>
      <c r="M35" s="175"/>
      <c r="N35" s="175"/>
      <c r="O35" s="175"/>
      <c r="P35" s="175"/>
      <c r="Q35" s="175"/>
      <c r="R35" s="175"/>
      <c r="S35" s="175"/>
      <c r="T35" s="179"/>
      <c r="U35" s="173">
        <f>IF(SUM(_888)&gt;0,SUM(_888),"")</f>
      </c>
      <c r="V35" s="175"/>
      <c r="W35" s="179"/>
    </row>
    <row r="36" spans="1:23" s="24" customFormat="1" ht="20.25" customHeight="1">
      <c r="A36" s="132" t="s">
        <v>2139</v>
      </c>
      <c r="B36" s="53"/>
      <c r="C36" s="176"/>
      <c r="D36" s="176"/>
      <c r="E36" s="176"/>
      <c r="F36" s="176"/>
      <c r="G36" s="176"/>
      <c r="H36" s="176"/>
      <c r="I36" s="176"/>
      <c r="J36" s="176"/>
      <c r="K36" s="176"/>
      <c r="L36" s="176"/>
      <c r="M36" s="176"/>
      <c r="N36" s="176"/>
      <c r="O36" s="176"/>
      <c r="P36" s="176"/>
      <c r="Q36" s="176"/>
      <c r="R36" s="176"/>
      <c r="S36" s="176"/>
      <c r="T36" s="180"/>
      <c r="U36" s="176"/>
      <c r="V36" s="176"/>
      <c r="W36" s="180"/>
    </row>
    <row r="37" spans="1:23" s="24" customFormat="1" ht="20.25" customHeight="1">
      <c r="A37" s="129" t="s">
        <v>2086</v>
      </c>
      <c r="B37" s="52" t="s">
        <v>2087</v>
      </c>
      <c r="C37" s="175"/>
      <c r="D37" s="175"/>
      <c r="E37" s="175"/>
      <c r="F37" s="175"/>
      <c r="G37" s="175"/>
      <c r="H37" s="175"/>
      <c r="I37" s="175"/>
      <c r="J37" s="175"/>
      <c r="K37" s="175"/>
      <c r="L37" s="175"/>
      <c r="M37" s="175"/>
      <c r="N37" s="175"/>
      <c r="O37" s="175"/>
      <c r="P37" s="175"/>
      <c r="Q37" s="175"/>
      <c r="R37" s="175"/>
      <c r="S37" s="175"/>
      <c r="T37" s="179"/>
      <c r="U37" s="173">
        <f>IF(SUM(_508)&gt;0,SUM(_508),"")</f>
      </c>
      <c r="V37" s="175"/>
      <c r="W37" s="179"/>
    </row>
    <row r="38" spans="1:23" s="24" customFormat="1" ht="20.25" customHeight="1">
      <c r="A38" s="129" t="s">
        <v>2088</v>
      </c>
      <c r="B38" s="52" t="s">
        <v>2089</v>
      </c>
      <c r="C38" s="175"/>
      <c r="D38" s="175"/>
      <c r="E38" s="175"/>
      <c r="F38" s="175"/>
      <c r="G38" s="175"/>
      <c r="H38" s="175"/>
      <c r="I38" s="175"/>
      <c r="J38" s="175"/>
      <c r="K38" s="175"/>
      <c r="L38" s="175"/>
      <c r="M38" s="175"/>
      <c r="N38" s="175"/>
      <c r="O38" s="175"/>
      <c r="P38" s="175"/>
      <c r="Q38" s="175"/>
      <c r="R38" s="175"/>
      <c r="S38" s="175"/>
      <c r="T38" s="179"/>
      <c r="U38" s="173">
        <f>IF(SUM(_509)&gt;0,SUM(_509),"")</f>
      </c>
      <c r="V38" s="175"/>
      <c r="W38" s="179"/>
    </row>
    <row r="39" spans="1:23" s="24" customFormat="1" ht="20.25" customHeight="1">
      <c r="A39" s="129" t="s">
        <v>2090</v>
      </c>
      <c r="B39" s="52" t="s">
        <v>2091</v>
      </c>
      <c r="C39" s="175"/>
      <c r="D39" s="175"/>
      <c r="E39" s="175"/>
      <c r="F39" s="175"/>
      <c r="G39" s="175"/>
      <c r="H39" s="175"/>
      <c r="I39" s="175"/>
      <c r="J39" s="175"/>
      <c r="K39" s="175"/>
      <c r="L39" s="175"/>
      <c r="M39" s="175"/>
      <c r="N39" s="175"/>
      <c r="O39" s="175"/>
      <c r="P39" s="175"/>
      <c r="Q39" s="175"/>
      <c r="R39" s="175"/>
      <c r="S39" s="175"/>
      <c r="T39" s="179"/>
      <c r="U39" s="173">
        <f>IF(SUM(_510)&gt;0,SUM(_510),"")</f>
      </c>
      <c r="V39" s="175"/>
      <c r="W39" s="179"/>
    </row>
    <row r="40" spans="1:23" s="24" customFormat="1" ht="20.25" customHeight="1">
      <c r="A40" s="132" t="s">
        <v>1982</v>
      </c>
      <c r="B40" s="52" t="s">
        <v>2092</v>
      </c>
      <c r="C40" s="175"/>
      <c r="D40" s="175"/>
      <c r="E40" s="175"/>
      <c r="F40" s="175"/>
      <c r="G40" s="175"/>
      <c r="H40" s="175"/>
      <c r="I40" s="175"/>
      <c r="J40" s="175"/>
      <c r="K40" s="175"/>
      <c r="L40" s="175"/>
      <c r="M40" s="175"/>
      <c r="N40" s="175"/>
      <c r="O40" s="175"/>
      <c r="P40" s="175"/>
      <c r="Q40" s="175"/>
      <c r="R40" s="175"/>
      <c r="S40" s="175"/>
      <c r="T40" s="179"/>
      <c r="U40" s="173">
        <f>IF(SUM(_220)&gt;0,SUM(_220),"")</f>
      </c>
      <c r="V40" s="175"/>
      <c r="W40" s="179"/>
    </row>
    <row r="41" spans="1:23" s="24" customFormat="1" ht="20.25" customHeight="1">
      <c r="A41" s="132" t="s">
        <v>2093</v>
      </c>
      <c r="B41" s="53"/>
      <c r="C41" s="176"/>
      <c r="D41" s="176"/>
      <c r="E41" s="176"/>
      <c r="F41" s="176"/>
      <c r="G41" s="176"/>
      <c r="H41" s="176"/>
      <c r="I41" s="176"/>
      <c r="J41" s="176"/>
      <c r="K41" s="176"/>
      <c r="L41" s="176"/>
      <c r="M41" s="176"/>
      <c r="N41" s="176"/>
      <c r="O41" s="176"/>
      <c r="P41" s="176"/>
      <c r="Q41" s="176"/>
      <c r="R41" s="176"/>
      <c r="S41" s="176"/>
      <c r="T41" s="180"/>
      <c r="U41" s="176"/>
      <c r="V41" s="176"/>
      <c r="W41" s="180"/>
    </row>
    <row r="42" spans="1:23" s="24" customFormat="1" ht="20.25" customHeight="1">
      <c r="A42" s="129" t="s">
        <v>2094</v>
      </c>
      <c r="B42" s="52" t="s">
        <v>2095</v>
      </c>
      <c r="C42" s="175"/>
      <c r="D42" s="175"/>
      <c r="E42" s="175"/>
      <c r="F42" s="175"/>
      <c r="G42" s="175"/>
      <c r="H42" s="175"/>
      <c r="I42" s="175"/>
      <c r="J42" s="175"/>
      <c r="K42" s="175"/>
      <c r="L42" s="175"/>
      <c r="M42" s="175"/>
      <c r="N42" s="175"/>
      <c r="O42" s="175"/>
      <c r="P42" s="175"/>
      <c r="Q42" s="175"/>
      <c r="R42" s="175"/>
      <c r="S42" s="175"/>
      <c r="T42" s="179"/>
      <c r="U42" s="173">
        <f>IF(SUM(_110)&gt;0,SUM(_110),"")</f>
      </c>
      <c r="V42" s="175"/>
      <c r="W42" s="179"/>
    </row>
    <row r="43" spans="1:23" s="24" customFormat="1" ht="20.25" customHeight="1">
      <c r="A43" s="130" t="s">
        <v>2096</v>
      </c>
      <c r="B43" s="52" t="s">
        <v>2097</v>
      </c>
      <c r="C43" s="175"/>
      <c r="D43" s="175"/>
      <c r="E43" s="175"/>
      <c r="F43" s="175"/>
      <c r="G43" s="175"/>
      <c r="H43" s="175"/>
      <c r="I43" s="175"/>
      <c r="J43" s="175"/>
      <c r="K43" s="175"/>
      <c r="L43" s="175"/>
      <c r="M43" s="175"/>
      <c r="N43" s="175"/>
      <c r="O43" s="175"/>
      <c r="P43" s="175"/>
      <c r="Q43" s="175"/>
      <c r="R43" s="175"/>
      <c r="S43" s="175"/>
      <c r="T43" s="179"/>
      <c r="U43" s="173">
        <f>IF(SUM(_631)&gt;0,SUM(_631),"")</f>
      </c>
      <c r="V43" s="175"/>
      <c r="W43" s="179"/>
    </row>
    <row r="44" spans="1:23" s="24" customFormat="1" ht="20.25" customHeight="1">
      <c r="A44" s="129" t="s">
        <v>2098</v>
      </c>
      <c r="B44" s="52" t="s">
        <v>2099</v>
      </c>
      <c r="C44" s="175"/>
      <c r="D44" s="175"/>
      <c r="E44" s="175"/>
      <c r="F44" s="175"/>
      <c r="G44" s="175"/>
      <c r="H44" s="175"/>
      <c r="I44" s="175"/>
      <c r="J44" s="175"/>
      <c r="K44" s="175"/>
      <c r="L44" s="175"/>
      <c r="M44" s="175"/>
      <c r="N44" s="175"/>
      <c r="O44" s="175"/>
      <c r="P44" s="175"/>
      <c r="Q44" s="175"/>
      <c r="R44" s="175"/>
      <c r="S44" s="175"/>
      <c r="T44" s="179"/>
      <c r="U44" s="173">
        <f>IF(SUM(_231)&gt;0,SUM(_231),"")</f>
      </c>
      <c r="V44" s="175"/>
      <c r="W44" s="179"/>
    </row>
    <row r="45" spans="1:23" s="24" customFormat="1" ht="20.25" customHeight="1">
      <c r="A45" s="130" t="s">
        <v>2100</v>
      </c>
      <c r="B45" s="52" t="s">
        <v>2101</v>
      </c>
      <c r="C45" s="175"/>
      <c r="D45" s="175"/>
      <c r="E45" s="175"/>
      <c r="F45" s="175"/>
      <c r="G45" s="175"/>
      <c r="H45" s="175"/>
      <c r="I45" s="175"/>
      <c r="J45" s="175"/>
      <c r="K45" s="175"/>
      <c r="L45" s="175"/>
      <c r="M45" s="175"/>
      <c r="N45" s="175"/>
      <c r="O45" s="175"/>
      <c r="P45" s="175"/>
      <c r="Q45" s="175"/>
      <c r="R45" s="175"/>
      <c r="S45" s="175"/>
      <c r="T45" s="179"/>
      <c r="U45" s="173">
        <f>IF(SUM(_624)&gt;0,SUM(_624),"")</f>
      </c>
      <c r="V45" s="175"/>
      <c r="W45" s="179"/>
    </row>
    <row r="46" spans="1:23" s="24" customFormat="1" ht="20.25" customHeight="1">
      <c r="A46" s="129" t="s">
        <v>2102</v>
      </c>
      <c r="B46" s="52" t="s">
        <v>2103</v>
      </c>
      <c r="C46" s="175"/>
      <c r="D46" s="175"/>
      <c r="E46" s="175"/>
      <c r="F46" s="175"/>
      <c r="G46" s="175"/>
      <c r="H46" s="175"/>
      <c r="I46" s="175"/>
      <c r="J46" s="175"/>
      <c r="K46" s="175"/>
      <c r="L46" s="175"/>
      <c r="M46" s="175"/>
      <c r="N46" s="175"/>
      <c r="O46" s="175"/>
      <c r="P46" s="175"/>
      <c r="Q46" s="175"/>
      <c r="R46" s="175"/>
      <c r="S46" s="175"/>
      <c r="T46" s="179"/>
      <c r="U46" s="173">
        <f>IF(SUM(_232)&gt;0,SUM(_232),"")</f>
      </c>
      <c r="V46" s="175"/>
      <c r="W46" s="179"/>
    </row>
    <row r="47" spans="1:23" s="24" customFormat="1" ht="20.25" customHeight="1">
      <c r="A47" s="130" t="s">
        <v>2104</v>
      </c>
      <c r="B47" s="52" t="s">
        <v>2105</v>
      </c>
      <c r="C47" s="175"/>
      <c r="D47" s="175"/>
      <c r="E47" s="175"/>
      <c r="F47" s="175"/>
      <c r="G47" s="175"/>
      <c r="H47" s="175"/>
      <c r="I47" s="175"/>
      <c r="J47" s="175"/>
      <c r="K47" s="175"/>
      <c r="L47" s="175"/>
      <c r="M47" s="175"/>
      <c r="N47" s="175"/>
      <c r="O47" s="175"/>
      <c r="P47" s="175"/>
      <c r="Q47" s="175"/>
      <c r="R47" s="175"/>
      <c r="S47" s="175"/>
      <c r="T47" s="179"/>
      <c r="U47" s="173">
        <f>IF(SUM(_235)&gt;0,SUM(_235),"")</f>
      </c>
      <c r="V47" s="175"/>
      <c r="W47" s="179"/>
    </row>
    <row r="48" spans="1:23" s="24" customFormat="1" ht="20.25" customHeight="1">
      <c r="A48" s="129" t="s">
        <v>2106</v>
      </c>
      <c r="B48" s="52" t="s">
        <v>2107</v>
      </c>
      <c r="C48" s="175"/>
      <c r="D48" s="175"/>
      <c r="E48" s="175"/>
      <c r="F48" s="175"/>
      <c r="G48" s="175"/>
      <c r="H48" s="175"/>
      <c r="I48" s="175"/>
      <c r="J48" s="175"/>
      <c r="K48" s="175"/>
      <c r="L48" s="175"/>
      <c r="M48" s="175"/>
      <c r="N48" s="175"/>
      <c r="O48" s="175"/>
      <c r="P48" s="175"/>
      <c r="Q48" s="175"/>
      <c r="R48" s="175"/>
      <c r="S48" s="175"/>
      <c r="T48" s="179"/>
      <c r="U48" s="173">
        <f>IF(SUM(_233)&gt;0,SUM(_233),"")</f>
      </c>
      <c r="V48" s="175"/>
      <c r="W48" s="179"/>
    </row>
    <row r="49" spans="1:23" s="24" customFormat="1" ht="20.25" customHeight="1">
      <c r="A49" s="132" t="s">
        <v>2158</v>
      </c>
      <c r="B49" s="53"/>
      <c r="C49" s="176"/>
      <c r="D49" s="176"/>
      <c r="E49" s="176"/>
      <c r="F49" s="176"/>
      <c r="G49" s="176"/>
      <c r="H49" s="176"/>
      <c r="I49" s="176"/>
      <c r="J49" s="176"/>
      <c r="K49" s="176"/>
      <c r="L49" s="176"/>
      <c r="M49" s="176"/>
      <c r="N49" s="176"/>
      <c r="O49" s="176"/>
      <c r="P49" s="176"/>
      <c r="Q49" s="176"/>
      <c r="R49" s="176"/>
      <c r="S49" s="176"/>
      <c r="T49" s="180"/>
      <c r="U49" s="176"/>
      <c r="V49" s="176"/>
      <c r="W49" s="180"/>
    </row>
    <row r="50" spans="1:23" s="24" customFormat="1" ht="20.25" customHeight="1">
      <c r="A50" s="126" t="s">
        <v>2153</v>
      </c>
      <c r="B50" s="52" t="s">
        <v>2108</v>
      </c>
      <c r="C50" s="175"/>
      <c r="D50" s="175"/>
      <c r="E50" s="175"/>
      <c r="F50" s="175"/>
      <c r="G50" s="175"/>
      <c r="H50" s="175"/>
      <c r="I50" s="175"/>
      <c r="J50" s="175"/>
      <c r="K50" s="175"/>
      <c r="L50" s="175"/>
      <c r="M50" s="175"/>
      <c r="N50" s="175"/>
      <c r="O50" s="175"/>
      <c r="P50" s="175"/>
      <c r="Q50" s="175"/>
      <c r="R50" s="175"/>
      <c r="S50" s="175"/>
      <c r="T50" s="179"/>
      <c r="U50" s="173">
        <f>IF(SUM(_141)&gt;0,SUM(_141),"")</f>
      </c>
      <c r="V50" s="175"/>
      <c r="W50" s="179"/>
    </row>
    <row r="51" spans="1:23" s="24" customFormat="1" ht="20.25" customHeight="1">
      <c r="A51" s="126" t="s">
        <v>2150</v>
      </c>
      <c r="B51" s="52" t="s">
        <v>2147</v>
      </c>
      <c r="C51" s="175"/>
      <c r="D51" s="175"/>
      <c r="E51" s="175"/>
      <c r="F51" s="175"/>
      <c r="G51" s="175"/>
      <c r="H51" s="175"/>
      <c r="I51" s="175"/>
      <c r="J51" s="175"/>
      <c r="K51" s="175"/>
      <c r="L51" s="175"/>
      <c r="M51" s="175"/>
      <c r="N51" s="175"/>
      <c r="O51" s="175"/>
      <c r="P51" s="175"/>
      <c r="Q51" s="175"/>
      <c r="R51" s="175"/>
      <c r="S51" s="175"/>
      <c r="T51" s="179"/>
      <c r="U51" s="173">
        <f>IF(SUM(_203)&gt;0,SUM(_203),"")</f>
      </c>
      <c r="V51" s="175"/>
      <c r="W51" s="179"/>
    </row>
    <row r="52" spans="1:23" s="24" customFormat="1" ht="20.25" customHeight="1">
      <c r="A52" s="126" t="s">
        <v>2151</v>
      </c>
      <c r="B52" s="52" t="s">
        <v>2148</v>
      </c>
      <c r="C52" s="175"/>
      <c r="D52" s="175"/>
      <c r="E52" s="175"/>
      <c r="F52" s="175"/>
      <c r="G52" s="175"/>
      <c r="H52" s="175"/>
      <c r="I52" s="175"/>
      <c r="J52" s="175"/>
      <c r="K52" s="175"/>
      <c r="L52" s="175"/>
      <c r="M52" s="175"/>
      <c r="N52" s="175"/>
      <c r="O52" s="175"/>
      <c r="P52" s="175"/>
      <c r="Q52" s="175"/>
      <c r="R52" s="175"/>
      <c r="S52" s="175"/>
      <c r="T52" s="179"/>
      <c r="U52" s="173">
        <f>IF(SUM(_205)&gt;0,SUM(_205),"")</f>
      </c>
      <c r="V52" s="175"/>
      <c r="W52" s="179"/>
    </row>
    <row r="53" spans="1:23" s="24" customFormat="1" ht="20.25" customHeight="1">
      <c r="A53" s="126" t="s">
        <v>2152</v>
      </c>
      <c r="B53" s="52" t="s">
        <v>2149</v>
      </c>
      <c r="C53" s="175"/>
      <c r="D53" s="175"/>
      <c r="E53" s="175"/>
      <c r="F53" s="175"/>
      <c r="G53" s="175"/>
      <c r="H53" s="175"/>
      <c r="I53" s="175"/>
      <c r="J53" s="175"/>
      <c r="K53" s="175"/>
      <c r="L53" s="175"/>
      <c r="M53" s="175"/>
      <c r="N53" s="175"/>
      <c r="O53" s="175"/>
      <c r="P53" s="175"/>
      <c r="Q53" s="175"/>
      <c r="R53" s="175"/>
      <c r="S53" s="175"/>
      <c r="T53" s="179"/>
      <c r="U53" s="173">
        <f>IF(SUM(_207)&gt;0,SUM(_207),"")</f>
      </c>
      <c r="V53" s="175"/>
      <c r="W53" s="179"/>
    </row>
    <row r="54" spans="1:23" s="24" customFormat="1" ht="20.25" customHeight="1">
      <c r="A54" s="132" t="s">
        <v>2157</v>
      </c>
      <c r="B54" s="53"/>
      <c r="C54" s="176"/>
      <c r="D54" s="176"/>
      <c r="E54" s="176"/>
      <c r="F54" s="176"/>
      <c r="G54" s="176"/>
      <c r="H54" s="176"/>
      <c r="I54" s="176"/>
      <c r="J54" s="176"/>
      <c r="K54" s="176"/>
      <c r="L54" s="176"/>
      <c r="M54" s="176"/>
      <c r="N54" s="176"/>
      <c r="O54" s="176"/>
      <c r="P54" s="176"/>
      <c r="Q54" s="176"/>
      <c r="R54" s="176"/>
      <c r="S54" s="176"/>
      <c r="T54" s="180"/>
      <c r="U54" s="176"/>
      <c r="V54" s="176"/>
      <c r="W54" s="180"/>
    </row>
    <row r="55" spans="1:23" s="24" customFormat="1" ht="20.25" customHeight="1">
      <c r="A55" s="126" t="s">
        <v>2109</v>
      </c>
      <c r="B55" s="52" t="s">
        <v>2110</v>
      </c>
      <c r="C55" s="175"/>
      <c r="D55" s="175"/>
      <c r="E55" s="175"/>
      <c r="F55" s="175"/>
      <c r="G55" s="175"/>
      <c r="H55" s="175"/>
      <c r="I55" s="175"/>
      <c r="J55" s="175"/>
      <c r="K55" s="175"/>
      <c r="L55" s="175"/>
      <c r="M55" s="175"/>
      <c r="N55" s="175"/>
      <c r="O55" s="175"/>
      <c r="P55" s="175"/>
      <c r="Q55" s="175"/>
      <c r="R55" s="175"/>
      <c r="S55" s="175"/>
      <c r="T55" s="179"/>
      <c r="U55" s="173">
        <f>IF(SUM(_142)&gt;0,SUM(_142),"")</f>
      </c>
      <c r="V55" s="175"/>
      <c r="W55" s="179"/>
    </row>
    <row r="56" spans="1:23" s="24" customFormat="1" ht="20.25" customHeight="1">
      <c r="A56" s="126" t="s">
        <v>2111</v>
      </c>
      <c r="B56" s="52" t="s">
        <v>2112</v>
      </c>
      <c r="C56" s="175"/>
      <c r="D56" s="175"/>
      <c r="E56" s="175"/>
      <c r="F56" s="175"/>
      <c r="G56" s="175"/>
      <c r="H56" s="175"/>
      <c r="I56" s="175"/>
      <c r="J56" s="175"/>
      <c r="K56" s="175"/>
      <c r="L56" s="175"/>
      <c r="M56" s="175"/>
      <c r="N56" s="175"/>
      <c r="O56" s="175"/>
      <c r="P56" s="175"/>
      <c r="Q56" s="175"/>
      <c r="R56" s="175"/>
      <c r="S56" s="175"/>
      <c r="T56" s="179"/>
      <c r="U56" s="173">
        <f>IF(SUM(_144)&gt;0,SUM(_144),"")</f>
      </c>
      <c r="V56" s="175"/>
      <c r="W56" s="179"/>
    </row>
    <row r="57" spans="1:23" s="24" customFormat="1" ht="20.25" customHeight="1">
      <c r="A57" s="126" t="s">
        <v>2156</v>
      </c>
      <c r="B57" s="52" t="s">
        <v>2113</v>
      </c>
      <c r="C57" s="175"/>
      <c r="D57" s="175"/>
      <c r="E57" s="175"/>
      <c r="F57" s="175"/>
      <c r="G57" s="175"/>
      <c r="H57" s="175"/>
      <c r="I57" s="175"/>
      <c r="J57" s="175"/>
      <c r="K57" s="175"/>
      <c r="L57" s="175"/>
      <c r="M57" s="175"/>
      <c r="N57" s="175"/>
      <c r="O57" s="175"/>
      <c r="P57" s="175"/>
      <c r="Q57" s="175"/>
      <c r="R57" s="175"/>
      <c r="S57" s="175"/>
      <c r="T57" s="179"/>
      <c r="U57" s="173">
        <f>IF(SUM(_445)&gt;0,SUM(_445),"")</f>
      </c>
      <c r="V57" s="175"/>
      <c r="W57" s="179"/>
    </row>
    <row r="58" spans="1:23" s="24" customFormat="1" ht="20.25" customHeight="1">
      <c r="A58" s="132" t="s">
        <v>2140</v>
      </c>
      <c r="B58" s="53"/>
      <c r="C58" s="176"/>
      <c r="D58" s="176"/>
      <c r="E58" s="176"/>
      <c r="F58" s="176"/>
      <c r="G58" s="176"/>
      <c r="H58" s="176"/>
      <c r="I58" s="176"/>
      <c r="J58" s="176"/>
      <c r="K58" s="176"/>
      <c r="L58" s="176"/>
      <c r="M58" s="176"/>
      <c r="N58" s="176"/>
      <c r="O58" s="176"/>
      <c r="P58" s="176"/>
      <c r="Q58" s="176"/>
      <c r="R58" s="176"/>
      <c r="S58" s="176"/>
      <c r="T58" s="180"/>
      <c r="U58" s="176"/>
      <c r="V58" s="176"/>
      <c r="W58" s="180"/>
    </row>
    <row r="59" spans="1:23" s="24" customFormat="1" ht="20.25" customHeight="1">
      <c r="A59" s="154" t="s">
        <v>2114</v>
      </c>
      <c r="B59" s="52" t="s">
        <v>2115</v>
      </c>
      <c r="C59" s="175"/>
      <c r="D59" s="175"/>
      <c r="E59" s="175"/>
      <c r="F59" s="175"/>
      <c r="G59" s="175"/>
      <c r="H59" s="175"/>
      <c r="I59" s="175"/>
      <c r="J59" s="175"/>
      <c r="K59" s="175"/>
      <c r="L59" s="175"/>
      <c r="M59" s="175"/>
      <c r="N59" s="175"/>
      <c r="O59" s="175"/>
      <c r="P59" s="175"/>
      <c r="Q59" s="175"/>
      <c r="R59" s="175"/>
      <c r="S59" s="175"/>
      <c r="T59" s="179"/>
      <c r="U59" s="173">
        <f>IF(SUM(_820)&gt;0,SUM(_820),"")</f>
      </c>
      <c r="V59" s="175"/>
      <c r="W59" s="179"/>
    </row>
    <row r="60" spans="1:23" s="24" customFormat="1" ht="20.25" customHeight="1">
      <c r="A60" s="154" t="s">
        <v>2116</v>
      </c>
      <c r="B60" s="52" t="s">
        <v>2117</v>
      </c>
      <c r="C60" s="175"/>
      <c r="D60" s="175"/>
      <c r="E60" s="175"/>
      <c r="F60" s="175"/>
      <c r="G60" s="175"/>
      <c r="H60" s="175"/>
      <c r="I60" s="175"/>
      <c r="J60" s="175"/>
      <c r="K60" s="175"/>
      <c r="L60" s="175"/>
      <c r="M60" s="175"/>
      <c r="N60" s="175"/>
      <c r="O60" s="175"/>
      <c r="P60" s="175"/>
      <c r="Q60" s="175"/>
      <c r="R60" s="175"/>
      <c r="S60" s="175"/>
      <c r="T60" s="179"/>
      <c r="U60" s="173">
        <f>IF(SUM(_830)&gt;0,SUM(_830),"")</f>
      </c>
      <c r="V60" s="175"/>
      <c r="W60" s="179"/>
    </row>
    <row r="61" spans="1:23" s="24" customFormat="1" ht="20.25" customHeight="1">
      <c r="A61" s="154" t="s">
        <v>2118</v>
      </c>
      <c r="B61" s="52" t="s">
        <v>2119</v>
      </c>
      <c r="C61" s="175"/>
      <c r="D61" s="175"/>
      <c r="E61" s="175"/>
      <c r="F61" s="175"/>
      <c r="G61" s="175"/>
      <c r="H61" s="175"/>
      <c r="I61" s="175"/>
      <c r="J61" s="175"/>
      <c r="K61" s="175"/>
      <c r="L61" s="175"/>
      <c r="M61" s="175"/>
      <c r="N61" s="175"/>
      <c r="O61" s="175"/>
      <c r="P61" s="175"/>
      <c r="Q61" s="175"/>
      <c r="R61" s="175"/>
      <c r="S61" s="175"/>
      <c r="T61" s="179"/>
      <c r="U61" s="173">
        <f>IF(SUM(_840)&gt;0,SUM(_840),"")</f>
      </c>
      <c r="V61" s="175"/>
      <c r="W61" s="179"/>
    </row>
    <row r="62" spans="1:23" s="24" customFormat="1" ht="20.25" customHeight="1" thickBot="1">
      <c r="A62" s="155" t="s">
        <v>2120</v>
      </c>
      <c r="B62" s="137" t="s">
        <v>2121</v>
      </c>
      <c r="C62" s="178"/>
      <c r="D62" s="178"/>
      <c r="E62" s="178"/>
      <c r="F62" s="178"/>
      <c r="G62" s="178"/>
      <c r="H62" s="178"/>
      <c r="I62" s="178"/>
      <c r="J62" s="178"/>
      <c r="K62" s="178"/>
      <c r="L62" s="178"/>
      <c r="M62" s="178"/>
      <c r="N62" s="178"/>
      <c r="O62" s="178"/>
      <c r="P62" s="178"/>
      <c r="Q62" s="178"/>
      <c r="R62" s="178"/>
      <c r="S62" s="178"/>
      <c r="T62" s="181"/>
      <c r="U62" s="177">
        <f>IF(SUM(_850)&gt;0,SUM(_850),"")</f>
      </c>
      <c r="V62" s="178"/>
      <c r="W62" s="181"/>
    </row>
    <row r="63" spans="1:23" ht="24" customHeight="1" thickBot="1">
      <c r="A63" s="138"/>
      <c r="B63" s="139"/>
      <c r="C63" s="139"/>
      <c r="D63" s="139"/>
      <c r="E63" s="139"/>
      <c r="F63" s="139"/>
      <c r="G63" s="163"/>
      <c r="H63" s="163"/>
      <c r="I63" s="163"/>
      <c r="J63" s="163"/>
      <c r="K63" s="163"/>
      <c r="L63" s="163"/>
      <c r="M63" s="163"/>
      <c r="N63" s="163"/>
      <c r="O63" s="163"/>
      <c r="P63" s="163"/>
      <c r="Q63" s="163"/>
      <c r="R63" s="163"/>
      <c r="S63" s="163"/>
      <c r="T63" s="163"/>
      <c r="U63" s="163"/>
      <c r="V63" s="163"/>
      <c r="W63" s="145"/>
    </row>
    <row r="64" spans="1:23" ht="21" customHeight="1">
      <c r="A64" s="282"/>
      <c r="B64" s="283"/>
      <c r="C64" s="288" t="s">
        <v>2124</v>
      </c>
      <c r="D64" s="289"/>
      <c r="E64" s="289"/>
      <c r="F64" s="289"/>
      <c r="G64" s="289"/>
      <c r="H64" s="289"/>
      <c r="I64" s="290"/>
      <c r="J64" s="140"/>
      <c r="K64" s="140"/>
      <c r="L64" s="140"/>
      <c r="M64" s="140"/>
      <c r="N64" s="140"/>
      <c r="O64" s="140"/>
      <c r="P64" s="140"/>
      <c r="Q64" s="140"/>
      <c r="R64" s="140"/>
      <c r="S64" s="140"/>
      <c r="T64" s="140"/>
      <c r="U64" s="140"/>
      <c r="V64" s="140"/>
      <c r="W64" s="141"/>
    </row>
    <row r="65" spans="1:23" ht="21" customHeight="1">
      <c r="A65" s="284"/>
      <c r="B65" s="285"/>
      <c r="C65" s="135" t="s">
        <v>2125</v>
      </c>
      <c r="D65" s="134" t="s">
        <v>2131</v>
      </c>
      <c r="E65" s="134" t="s">
        <v>2126</v>
      </c>
      <c r="F65" s="134" t="s">
        <v>2127</v>
      </c>
      <c r="G65" s="134" t="s">
        <v>2128</v>
      </c>
      <c r="H65" s="134" t="s">
        <v>2129</v>
      </c>
      <c r="I65" s="133" t="s">
        <v>2130</v>
      </c>
      <c r="J65" s="140"/>
      <c r="K65" s="140"/>
      <c r="L65" s="140"/>
      <c r="M65" s="140"/>
      <c r="N65" s="140"/>
      <c r="O65" s="140"/>
      <c r="P65" s="140"/>
      <c r="Q65" s="140"/>
      <c r="R65" s="140"/>
      <c r="S65" s="140"/>
      <c r="T65" s="140"/>
      <c r="U65" s="140"/>
      <c r="V65" s="140"/>
      <c r="W65" s="141"/>
    </row>
    <row r="66" spans="1:23" ht="21" customHeight="1" thickBot="1">
      <c r="A66" s="286"/>
      <c r="B66" s="287"/>
      <c r="C66" s="172">
        <v>466</v>
      </c>
      <c r="D66" s="170"/>
      <c r="E66" s="170"/>
      <c r="F66" s="170"/>
      <c r="G66" s="170"/>
      <c r="H66" s="170"/>
      <c r="I66" s="171">
        <f>IF(+_466D1+_466D2+_466D3+_466D4+_466D5&gt;0,+_466D1+_466D2+_466D3+_466D4+_466D5,"")</f>
      </c>
      <c r="J66" s="142"/>
      <c r="K66" s="142"/>
      <c r="L66" s="142"/>
      <c r="M66" s="142"/>
      <c r="N66" s="142"/>
      <c r="O66" s="142"/>
      <c r="P66" s="142"/>
      <c r="Q66" s="142"/>
      <c r="R66" s="142"/>
      <c r="S66" s="142"/>
      <c r="T66" s="142"/>
      <c r="U66" s="142"/>
      <c r="V66" s="142"/>
      <c r="W66" s="143"/>
    </row>
    <row r="67" spans="3:20" ht="24" customHeight="1">
      <c r="C67" s="157">
        <f>IF(AND(_STCDE_01=1,SUM(_01)&gt;0),1,"")</f>
      </c>
      <c r="D67" s="157">
        <f>IF(AND(_STCDE_02=1,SUM(_02)&gt;0),1,"")</f>
      </c>
      <c r="E67" s="157">
        <f>IF(AND(_STCDE_03=1,SUM(_03)&gt;0),1,"")</f>
      </c>
      <c r="F67" s="157">
        <f>IF(AND(_STCDE_04=1,SUM(_04)&gt;0),1,"")</f>
      </c>
      <c r="G67" s="157">
        <f>IF(AND(_STCDE_05=1,SUM(_05)&gt;0),1,"")</f>
      </c>
      <c r="H67" s="157">
        <f>IF(AND(_STCDE_06=1,SUM(_06)&gt;0),1,"")</f>
      </c>
      <c r="I67" s="157">
        <f>IF(AND(_STCDE_07=1,SUM(_07)&gt;0),1,"")</f>
      </c>
      <c r="J67" s="157">
        <f>IF(AND(_STCDE_08=1,SUM(_08)&gt;0),1,"")</f>
      </c>
      <c r="K67" s="157">
        <f>IF(AND(_STCDE_09=1,SUM(_09)&gt;0),1,"")</f>
      </c>
      <c r="L67" s="157">
        <f>IF(AND(_STCDE_10=1,SUM(_10)&gt;0),1,"")</f>
      </c>
      <c r="M67" s="157">
        <f>IF(AND(_STCDE_11=1,SUM(_11)&gt;0),1,"")</f>
      </c>
      <c r="N67" s="157">
        <f>IF(AND(_STCDE_12=1,SUM(_12)&gt;0),1,"")</f>
      </c>
      <c r="O67" s="157">
        <f>IF(AND(_STCDE_13=1,SUM(_13)&gt;0),1,"")</f>
      </c>
      <c r="P67" s="157">
        <f>IF(AND(_STCDE_14=1,SUM(_14)&gt;0),1,"")</f>
      </c>
      <c r="Q67" s="157">
        <f>IF(AND(_STCDE_15=1,SUM(_15)&gt;0),1,"")</f>
      </c>
      <c r="R67" s="157">
        <f>IF(AND(_STCDE_16=1,SUM(_16)&gt;0),1,"")</f>
      </c>
      <c r="S67" s="157">
        <f>IF(AND(_STCDE_17=1,SUM(_17)&gt;0),1,"")</f>
      </c>
      <c r="T67" s="157">
        <f>IF(AND(_STCDE_18=1,SUM(_18)&gt;0),1,"")</f>
      </c>
    </row>
  </sheetData>
  <sheetProtection sheet="1" objects="1" scenarios="1" selectLockedCells="1"/>
  <mergeCells count="12">
    <mergeCell ref="A64:B66"/>
    <mergeCell ref="C64:I64"/>
    <mergeCell ref="B9:B10"/>
    <mergeCell ref="C7:I8"/>
    <mergeCell ref="J7:P8"/>
    <mergeCell ref="Q7:W8"/>
    <mergeCell ref="C4:G4"/>
    <mergeCell ref="C5:G5"/>
    <mergeCell ref="J4:N4"/>
    <mergeCell ref="J5:N5"/>
    <mergeCell ref="Q4:U4"/>
    <mergeCell ref="Q5:U5"/>
  </mergeCells>
  <conditionalFormatting sqref="C12">
    <cfRule type="expression" priority="1" dxfId="0" stopIfTrue="1">
      <formula>"AND($F$10=1,SUM($F$12:$F$63)&gt;0)"</formula>
    </cfRule>
  </conditionalFormatting>
  <conditionalFormatting sqref="C9">
    <cfRule type="expression" priority="2" dxfId="1" stopIfTrue="1">
      <formula>AND($C$10=1,SUM($C$12:$C$62)&gt;0)</formula>
    </cfRule>
  </conditionalFormatting>
  <conditionalFormatting sqref="D9">
    <cfRule type="expression" priority="3" dxfId="1" stopIfTrue="1">
      <formula>AND($D$10=1,SUM($D$12:$D$62)&gt;0)</formula>
    </cfRule>
  </conditionalFormatting>
  <conditionalFormatting sqref="E9">
    <cfRule type="expression" priority="4" dxfId="1" stopIfTrue="1">
      <formula>AND($E$10=1,SUM($E$12:$E$62)&gt;0)</formula>
    </cfRule>
  </conditionalFormatting>
  <conditionalFormatting sqref="F9">
    <cfRule type="expression" priority="5" dxfId="1" stopIfTrue="1">
      <formula>AND($F$10=1,SUM($F$12:$F$62)&gt;0)</formula>
    </cfRule>
  </conditionalFormatting>
  <conditionalFormatting sqref="G9">
    <cfRule type="expression" priority="6" dxfId="1" stopIfTrue="1">
      <formula>AND($G$10=1,SUM($G$12:$G$62)&gt;0)</formula>
    </cfRule>
  </conditionalFormatting>
  <conditionalFormatting sqref="H9">
    <cfRule type="expression" priority="7" dxfId="1" stopIfTrue="1">
      <formula>AND($H$10=1,SUM($H$12:$H$62)&gt;0)</formula>
    </cfRule>
  </conditionalFormatting>
  <conditionalFormatting sqref="I9">
    <cfRule type="expression" priority="8" dxfId="1" stopIfTrue="1">
      <formula>AND($I$10=1,SUM($I$12:$I$62)&gt;0)</formula>
    </cfRule>
  </conditionalFormatting>
  <conditionalFormatting sqref="J9">
    <cfRule type="expression" priority="9" dxfId="1" stopIfTrue="1">
      <formula>AND($J$10=1,SUM($J$12:$J$62)&gt;0)</formula>
    </cfRule>
  </conditionalFormatting>
  <conditionalFormatting sqref="K9">
    <cfRule type="expression" priority="10" dxfId="1" stopIfTrue="1">
      <formula>AND($K$10=1,SUM($K$12:$K$62)&gt;0)</formula>
    </cfRule>
  </conditionalFormatting>
  <conditionalFormatting sqref="L9">
    <cfRule type="expression" priority="11" dxfId="1" stopIfTrue="1">
      <formula>AND($L$10=1,SUM($L$12:$L$62)&gt;0)</formula>
    </cfRule>
  </conditionalFormatting>
  <conditionalFormatting sqref="M9">
    <cfRule type="expression" priority="12" dxfId="1" stopIfTrue="1">
      <formula>AND($M$10=1,SUM($M$12:$M$62)&gt;0)</formula>
    </cfRule>
  </conditionalFormatting>
  <conditionalFormatting sqref="N9">
    <cfRule type="expression" priority="13" dxfId="1" stopIfTrue="1">
      <formula>AND($N$10=1,SUM($N$12:$N$62)&gt;0)</formula>
    </cfRule>
  </conditionalFormatting>
  <conditionalFormatting sqref="O9">
    <cfRule type="expression" priority="14" dxfId="1" stopIfTrue="1">
      <formula>AND($O$10=1,SUM($O$12:$O$62)&gt;0)</formula>
    </cfRule>
  </conditionalFormatting>
  <conditionalFormatting sqref="P9">
    <cfRule type="expression" priority="15" dxfId="1" stopIfTrue="1">
      <formula>AND($P$10=1,SUM($P$12:$P$62)&gt;0)</formula>
    </cfRule>
  </conditionalFormatting>
  <conditionalFormatting sqref="Q9">
    <cfRule type="expression" priority="16" dxfId="1" stopIfTrue="1">
      <formula>AND($Q$10=1,SUM($Q$12:$Q$62)&gt;0)</formula>
    </cfRule>
  </conditionalFormatting>
  <conditionalFormatting sqref="R9">
    <cfRule type="expression" priority="17" dxfId="1" stopIfTrue="1">
      <formula>AND($R$10=1,SUM($R$12:$R$62)&gt;0)</formula>
    </cfRule>
  </conditionalFormatting>
  <conditionalFormatting sqref="S9">
    <cfRule type="expression" priority="18" dxfId="1" stopIfTrue="1">
      <formula>AND($S$10=1,SUM($S$12:$S$62)&gt;0)</formula>
    </cfRule>
  </conditionalFormatting>
  <conditionalFormatting sqref="T9">
    <cfRule type="expression" priority="19" dxfId="1" stopIfTrue="1">
      <formula>AND($T$10=1,SUM($T$12:$T$62)&gt;0)</formula>
    </cfRule>
  </conditionalFormatting>
  <dataValidations count="2">
    <dataValidation type="decimal" allowBlank="1" showInputMessage="1" showErrorMessage="1" error="Value must be between 0 and 100,000." sqref="D66:H66 V13:V16 V18:W20 V22:W28 V30:W35 V37:W40 V42:W48 V50:W53 V55:W57 V59:W62 W12:W16 C12:T16 C59:T62 C55:T57 C50:T53 C42:T48 C37:T40 C30:T35 C22:T28 C18:T20">
      <formula1>0</formula1>
      <formula2>100000</formula2>
    </dataValidation>
    <dataValidation type="decimal" allowBlank="1" showInputMessage="1" showErrorMessage="1" sqref="V12">
      <formula1>0</formula1>
      <formula2>100000</formula2>
    </dataValidation>
  </dataValidations>
  <printOptions horizontalCentered="1" verticalCentered="1"/>
  <pageMargins left="0.25" right="0.25" top="0.47" bottom="0.5" header="0" footer="0"/>
  <pageSetup fitToWidth="3" horizontalDpi="300" verticalDpi="300" orientation="portrait" scale="50" r:id="rId3"/>
  <colBreaks count="2" manualBreakCount="2">
    <brk id="9" max="65" man="1"/>
    <brk id="16" max="65" man="1"/>
  </colBreaks>
  <ignoredErrors>
    <ignoredError sqref="B12 B13:B62" numberStoredAsText="1"/>
  </ignoredErrors>
  <drawing r:id="rId2"/>
  <legacyDrawing r:id="rId1"/>
</worksheet>
</file>

<file path=xl/worksheets/sheet4.xml><?xml version="1.0" encoding="utf-8"?>
<worksheet xmlns="http://schemas.openxmlformats.org/spreadsheetml/2006/main" xmlns:r="http://schemas.openxmlformats.org/officeDocument/2006/relationships">
  <sheetPr codeName="Sheet5"/>
  <dimension ref="A2:A53"/>
  <sheetViews>
    <sheetView workbookViewId="0" topLeftCell="A1">
      <selection activeCell="A1" sqref="A1"/>
    </sheetView>
  </sheetViews>
  <sheetFormatPr defaultColWidth="9.140625" defaultRowHeight="12.75"/>
  <sheetData>
    <row r="2" ht="18">
      <c r="A2" s="28" t="s">
        <v>1983</v>
      </c>
    </row>
    <row r="3" ht="18">
      <c r="A3" s="28" t="s">
        <v>1984</v>
      </c>
    </row>
    <row r="4" ht="18">
      <c r="A4" s="28" t="s">
        <v>1985</v>
      </c>
    </row>
    <row r="5" ht="18">
      <c r="A5" s="28" t="s">
        <v>1986</v>
      </c>
    </row>
    <row r="6" ht="18">
      <c r="A6" s="28" t="s">
        <v>1987</v>
      </c>
    </row>
    <row r="7" ht="18">
      <c r="A7" s="28" t="s">
        <v>1988</v>
      </c>
    </row>
    <row r="8" ht="18">
      <c r="A8" s="28" t="s">
        <v>1989</v>
      </c>
    </row>
    <row r="9" ht="18">
      <c r="A9" s="28" t="s">
        <v>1990</v>
      </c>
    </row>
    <row r="10" ht="18">
      <c r="A10" s="28" t="s">
        <v>1991</v>
      </c>
    </row>
    <row r="11" ht="18">
      <c r="A11" s="28" t="s">
        <v>2023</v>
      </c>
    </row>
    <row r="12" ht="18">
      <c r="A12" s="28" t="s">
        <v>2024</v>
      </c>
    </row>
    <row r="13" ht="18">
      <c r="A13" s="28" t="s">
        <v>1992</v>
      </c>
    </row>
    <row r="14" ht="18">
      <c r="A14" s="28" t="s">
        <v>2016</v>
      </c>
    </row>
    <row r="15" ht="18">
      <c r="A15" s="28" t="s">
        <v>2025</v>
      </c>
    </row>
    <row r="16" ht="18">
      <c r="A16" s="28" t="s">
        <v>2026</v>
      </c>
    </row>
    <row r="17" ht="18">
      <c r="A17" s="28" t="s">
        <v>2027</v>
      </c>
    </row>
    <row r="18" ht="18">
      <c r="A18" s="28" t="s">
        <v>2028</v>
      </c>
    </row>
    <row r="19" ht="18">
      <c r="A19" s="28" t="s">
        <v>2029</v>
      </c>
    </row>
    <row r="20" ht="18">
      <c r="A20" s="28" t="s">
        <v>2030</v>
      </c>
    </row>
    <row r="21" ht="18">
      <c r="A21" s="28" t="s">
        <v>2031</v>
      </c>
    </row>
    <row r="22" ht="18">
      <c r="A22" s="28" t="s">
        <v>2032</v>
      </c>
    </row>
    <row r="23" ht="18">
      <c r="A23" s="28" t="s">
        <v>1993</v>
      </c>
    </row>
    <row r="24" ht="18">
      <c r="A24" s="28" t="s">
        <v>1994</v>
      </c>
    </row>
    <row r="25" ht="18">
      <c r="A25" s="28" t="s">
        <v>2033</v>
      </c>
    </row>
    <row r="26" ht="18">
      <c r="A26" s="28" t="s">
        <v>2034</v>
      </c>
    </row>
    <row r="27" ht="18">
      <c r="A27" s="28" t="s">
        <v>2035</v>
      </c>
    </row>
    <row r="28" ht="18">
      <c r="A28" s="28" t="s">
        <v>1995</v>
      </c>
    </row>
    <row r="29" ht="18">
      <c r="A29" s="28" t="s">
        <v>2036</v>
      </c>
    </row>
    <row r="30" ht="18">
      <c r="A30" s="28" t="s">
        <v>2037</v>
      </c>
    </row>
    <row r="31" ht="18">
      <c r="A31" s="28" t="s">
        <v>1996</v>
      </c>
    </row>
    <row r="32" ht="18">
      <c r="A32" s="28" t="s">
        <v>1997</v>
      </c>
    </row>
    <row r="33" ht="18">
      <c r="A33" s="28" t="s">
        <v>1998</v>
      </c>
    </row>
    <row r="34" ht="18">
      <c r="A34" s="28" t="s">
        <v>1999</v>
      </c>
    </row>
    <row r="35" ht="18">
      <c r="A35" s="28" t="s">
        <v>2000</v>
      </c>
    </row>
    <row r="36" ht="18">
      <c r="A36" s="28" t="s">
        <v>2038</v>
      </c>
    </row>
    <row r="37" ht="18">
      <c r="A37" s="28" t="s">
        <v>2001</v>
      </c>
    </row>
    <row r="38" ht="18">
      <c r="A38" s="28" t="s">
        <v>2002</v>
      </c>
    </row>
    <row r="39" ht="18">
      <c r="A39" s="28" t="s">
        <v>2003</v>
      </c>
    </row>
    <row r="40" ht="18">
      <c r="A40" s="28" t="s">
        <v>2039</v>
      </c>
    </row>
    <row r="41" ht="18">
      <c r="A41" s="28" t="s">
        <v>2004</v>
      </c>
    </row>
    <row r="42" ht="18">
      <c r="A42" s="28" t="s">
        <v>2005</v>
      </c>
    </row>
    <row r="43" ht="18">
      <c r="A43" s="28" t="s">
        <v>2040</v>
      </c>
    </row>
    <row r="44" ht="18">
      <c r="A44" s="28" t="s">
        <v>2006</v>
      </c>
    </row>
    <row r="45" ht="18">
      <c r="A45" s="28" t="s">
        <v>2007</v>
      </c>
    </row>
    <row r="46" ht="18">
      <c r="A46" s="28" t="s">
        <v>2008</v>
      </c>
    </row>
    <row r="47" ht="18">
      <c r="A47" s="28" t="s">
        <v>2009</v>
      </c>
    </row>
    <row r="48" ht="18">
      <c r="A48" s="28" t="s">
        <v>2010</v>
      </c>
    </row>
    <row r="49" ht="18">
      <c r="A49" s="28" t="s">
        <v>2011</v>
      </c>
    </row>
    <row r="50" ht="18">
      <c r="A50" s="28" t="s">
        <v>2012</v>
      </c>
    </row>
    <row r="51" ht="18">
      <c r="A51" s="28" t="s">
        <v>2013</v>
      </c>
    </row>
    <row r="52" ht="18">
      <c r="A52" s="28" t="s">
        <v>2014</v>
      </c>
    </row>
    <row r="53" ht="18">
      <c r="A53" s="28" t="s">
        <v>2015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EIA-811</dc:title>
  <dc:subject/>
  <dc:creator>EIA</dc:creator>
  <cp:keywords/>
  <dc:description/>
  <cp:lastModifiedBy>EIA</cp:lastModifiedBy>
  <cp:lastPrinted>2008-09-15T18:34:49Z</cp:lastPrinted>
  <dcterms:created xsi:type="dcterms:W3CDTF">2001-01-31T20:29:43Z</dcterms:created>
  <dcterms:modified xsi:type="dcterms:W3CDTF">2008-12-18T16:45:03Z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