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'Sheet1'!$B$1:$G$259</definedName>
    <definedName name="_xlnm.Print_Titles" localSheetId="0">'Sheet1'!$13:$15</definedName>
  </definedNames>
  <calcPr fullCalcOnLoad="1"/>
</workbook>
</file>

<file path=xl/sharedStrings.xml><?xml version="1.0" encoding="utf-8"?>
<sst xmlns="http://schemas.openxmlformats.org/spreadsheetml/2006/main" count="840" uniqueCount="481">
  <si>
    <t>Energy Information Administration</t>
  </si>
  <si>
    <t>Table Notes and Sources</t>
  </si>
  <si>
    <t>(Important Note on Sources of Reserve Estimates)</t>
  </si>
  <si>
    <t>Crude Oil</t>
  </si>
  <si>
    <t>Natural Gas</t>
  </si>
  <si>
    <t>(Billion Barrels)</t>
  </si>
  <si>
    <t>(Trillion Cubic Feet)</t>
  </si>
  <si>
    <t>Region</t>
  </si>
  <si>
    <t>Country/Region</t>
  </si>
  <si>
    <t>Fipscd</t>
  </si>
  <si>
    <r>
      <t xml:space="preserve"> </t>
    </r>
    <r>
      <rPr>
        <b/>
        <i/>
        <sz val="10"/>
        <rFont val="Arial"/>
        <family val="2"/>
      </rPr>
      <t>Oil &amp; Gas Journal</t>
    </r>
  </si>
  <si>
    <t>World Oil</t>
  </si>
  <si>
    <t>North America</t>
  </si>
  <si>
    <t>Bermuda</t>
  </si>
  <si>
    <t>BD</t>
  </si>
  <si>
    <t>Canada</t>
  </si>
  <si>
    <t>CA</t>
  </si>
  <si>
    <t>Greenland</t>
  </si>
  <si>
    <t>GL</t>
  </si>
  <si>
    <t>Mexico</t>
  </si>
  <si>
    <t>MX</t>
  </si>
  <si>
    <t>Saint Pierre and Miquelon</t>
  </si>
  <si>
    <t>SB</t>
  </si>
  <si>
    <t>United States</t>
  </si>
  <si>
    <t>US</t>
  </si>
  <si>
    <t>r1</t>
  </si>
  <si>
    <t>Central &amp; South America</t>
  </si>
  <si>
    <t>Antarctica</t>
  </si>
  <si>
    <t>AY</t>
  </si>
  <si>
    <t>Antigua and Barbuda</t>
  </si>
  <si>
    <t>AC</t>
  </si>
  <si>
    <t>Argentina</t>
  </si>
  <si>
    <t>AR</t>
  </si>
  <si>
    <t>Aruba</t>
  </si>
  <si>
    <t>AA</t>
  </si>
  <si>
    <t>Bahamas, The</t>
  </si>
  <si>
    <t>BF</t>
  </si>
  <si>
    <t>Barbados</t>
  </si>
  <si>
    <t>BB</t>
  </si>
  <si>
    <t>Not Separately Reported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</si>
  <si>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</si>
  <si>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</si>
  <si>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</si>
  <si>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</si>
  <si>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</si>
  <si>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</si>
  <si>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</si>
  <si>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</si>
  <si>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</si>
  <si>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</si>
  <si>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</si>
  <si>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</si>
  <si>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</si>
  <si>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</si>
  <si>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</si>
  <si>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</si>
  <si>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</si>
  <si>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</si>
  <si>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</si>
  <si>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</si>
  <si>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</si>
  <si>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</si>
  <si>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</si>
  <si>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</si>
  <si>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FK</t>
  </si>
  <si>
    <t>French Guiana</t>
  </si>
  <si>
    <t>FG</t>
  </si>
  <si>
    <t>Grenada</t>
  </si>
  <si>
    <t>GJ</t>
  </si>
  <si>
    <t>Guadeloupe</t>
  </si>
  <si>
    <t>GP</t>
  </si>
  <si>
    <t>Guatemala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</si>
  <si>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</si>
  <si>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</si>
  <si>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</si>
  <si>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</si>
  <si>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</si>
  <si>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</si>
  <si>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</si>
  <si>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</si>
  <si>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</si>
  <si>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</si>
  <si>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</si>
  <si>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</si>
  <si>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</si>
  <si>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</si>
  <si>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</si>
  <si>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</si>
  <si>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</si>
  <si>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</si>
  <si>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</si>
  <si>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</si>
  <si>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</si>
  <si>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</si>
  <si>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</si>
  <si>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</si>
  <si>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</si>
  <si>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</si>
  <si>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</si>
  <si>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</si>
  <si>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</si>
  <si>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</si>
  <si>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</si>
  <si>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</si>
  <si>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</si>
  <si>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</si>
  <si>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</si>
  <si>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</si>
  <si>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</si>
  <si>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</si>
  <si>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</si>
  <si>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</si>
  <si>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</si>
  <si>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</si>
  <si>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</si>
  <si>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</si>
  <si>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</si>
  <si>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Other-Country Not Specified</t>
  </si>
  <si>
    <t>r2</t>
  </si>
  <si>
    <t>Europe</t>
  </si>
  <si>
    <t>Albania</t>
  </si>
  <si>
    <t>AL</t>
  </si>
  <si>
    <t>Austria</t>
  </si>
  <si>
    <t>AU</t>
  </si>
  <si>
    <t>Belgium</t>
  </si>
  <si>
    <t>BE</t>
  </si>
  <si>
    <t>Bosnia and Herzegovina</t>
  </si>
  <si>
    <t>BK</t>
  </si>
  <si>
    <t>Bulgaria</t>
  </si>
  <si>
    <t>BU</t>
  </si>
  <si>
    <t>Croatia</t>
  </si>
  <si>
    <t>HR</t>
  </si>
  <si>
    <t>Cyprus</t>
  </si>
  <si>
    <t>CY</t>
  </si>
  <si>
    <t>Czech Republic</t>
  </si>
  <si>
    <t>EZ</t>
  </si>
  <si>
    <t>Denmark</t>
  </si>
  <si>
    <t>DA</t>
  </si>
  <si>
    <t>Faroe Islands</t>
  </si>
  <si>
    <t>FO</t>
  </si>
  <si>
    <t>Finland</t>
  </si>
  <si>
    <t>FI</t>
  </si>
  <si>
    <t>Former Czechoslovakia</t>
  </si>
  <si>
    <t>CZ</t>
  </si>
  <si>
    <t>Former Serbia and Montenegro</t>
  </si>
  <si>
    <t>YR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</si>
  <si>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</si>
  <si>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</si>
  <si>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</si>
  <si>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</si>
  <si>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</si>
  <si>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</si>
  <si>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</si>
  <si>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</si>
  <si>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</si>
  <si>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</si>
  <si>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</si>
  <si>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</si>
  <si>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</si>
  <si>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</si>
  <si>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Hungary</t>
  </si>
  <si>
    <t>HU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</si>
  <si>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</si>
  <si>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</si>
  <si>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</si>
  <si>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</si>
  <si>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</si>
  <si>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</si>
  <si>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</si>
  <si>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</si>
  <si>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Macedonia</t>
  </si>
  <si>
    <t>MK</t>
  </si>
  <si>
    <t>Malta</t>
  </si>
  <si>
    <t>MT</t>
  </si>
  <si>
    <t>Montenegro</t>
  </si>
  <si>
    <t>MJ</t>
  </si>
  <si>
    <t>Netherlands</t>
  </si>
  <si>
    <t>NL</t>
  </si>
  <si>
    <t>Norway</t>
  </si>
  <si>
    <t>NO</t>
  </si>
  <si>
    <t>Poland</t>
  </si>
  <si>
    <t>PL</t>
  </si>
  <si>
    <t>Portugal</t>
  </si>
  <si>
    <t>PO</t>
  </si>
  <si>
    <t>Romania</t>
  </si>
  <si>
    <t>RO</t>
  </si>
  <si>
    <t>Serbia</t>
  </si>
  <si>
    <t>RB</t>
  </si>
  <si>
    <t>Slovakia</t>
  </si>
  <si>
    <t>LO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</si>
  <si>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</si>
  <si>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</si>
  <si>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</si>
  <si>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</si>
  <si>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</si>
  <si>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</si>
  <si>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</si>
  <si>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</si>
  <si>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</si>
  <si>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</si>
  <si>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</si>
  <si>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</si>
  <si>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>r3</t>
  </si>
  <si>
    <t>Eurasia</t>
  </si>
  <si>
    <t>Armenia</t>
  </si>
  <si>
    <t>AM</t>
  </si>
  <si>
    <t>Azerbaijan</t>
  </si>
  <si>
    <t>AJ</t>
  </si>
  <si>
    <t>Belarus</t>
  </si>
  <si>
    <t>BO</t>
  </si>
  <si>
    <t>Estonia</t>
  </si>
  <si>
    <t>EN</t>
  </si>
  <si>
    <t>Former U.S.S.R.</t>
  </si>
  <si>
    <t>UR</t>
  </si>
  <si>
    <t>Georgia</t>
  </si>
  <si>
    <t>GG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</si>
  <si>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</si>
  <si>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</si>
  <si>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</si>
  <si>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</si>
  <si>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</si>
  <si>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</si>
  <si>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</si>
  <si>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</si>
  <si>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</si>
  <si>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</si>
  <si>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Russia</t>
  </si>
  <si>
    <t>RS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</si>
  <si>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</si>
  <si>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</si>
  <si>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</si>
  <si>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</si>
  <si>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</si>
  <si>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</si>
  <si>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</si>
  <si>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</si>
  <si>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r4</t>
  </si>
  <si>
    <t>Middle East</t>
  </si>
  <si>
    <t>Bahrain</t>
  </si>
  <si>
    <t>BA</t>
  </si>
  <si>
    <t>Iran</t>
  </si>
  <si>
    <t>IR</t>
  </si>
  <si>
    <t>Iraq</t>
  </si>
  <si>
    <t>IZ</t>
  </si>
  <si>
    <t>Israel</t>
  </si>
  <si>
    <t>IS</t>
  </si>
  <si>
    <t>Jordan</t>
  </si>
  <si>
    <t>JO</t>
  </si>
  <si>
    <t>Kuwait</t>
  </si>
  <si>
    <t>KU</t>
  </si>
  <si>
    <t>Lebanon</t>
  </si>
  <si>
    <t>LE</t>
  </si>
  <si>
    <t>Oman</t>
  </si>
  <si>
    <t>MU</t>
  </si>
  <si>
    <t>Qatar</t>
  </si>
  <si>
    <t>QA</t>
  </si>
  <si>
    <t>Saudi Arabia</t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</si>
  <si>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</si>
  <si>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</si>
  <si>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</si>
  <si>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</si>
  <si>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</si>
  <si>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</si>
  <si>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</si>
  <si>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</si>
  <si>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</si>
  <si>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</si>
  <si>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</si>
  <si>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</si>
  <si>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</si>
  <si>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Benin</t>
  </si>
  <si>
    <t>BN</t>
  </si>
  <si>
    <t>Botswana</t>
  </si>
  <si>
    <t>BC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</si>
  <si>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</si>
  <si>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</si>
  <si>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</si>
  <si>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</si>
  <si>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</si>
  <si>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</si>
  <si>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</si>
  <si>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</si>
  <si>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</si>
  <si>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</si>
  <si>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</si>
  <si>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</si>
  <si>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</si>
  <si>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</si>
  <si>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</si>
  <si>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</si>
  <si>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</si>
  <si>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</si>
  <si>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</si>
  <si>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</si>
  <si>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</si>
  <si>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</si>
  <si>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</si>
  <si>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</si>
  <si>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</si>
  <si>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</si>
  <si>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</si>
  <si>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</si>
  <si>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</si>
  <si>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</si>
  <si>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</si>
  <si>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</si>
  <si>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</si>
  <si>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</si>
  <si>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Ghana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</si>
  <si>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</si>
  <si>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</si>
  <si>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</si>
  <si>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</si>
  <si>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</si>
  <si>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</si>
  <si>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</si>
  <si>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</si>
  <si>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</si>
  <si>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</si>
  <si>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</si>
  <si>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</si>
  <si>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</si>
  <si>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</si>
  <si>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</si>
  <si>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</si>
  <si>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</si>
  <si>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</si>
  <si>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</si>
  <si>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</si>
  <si>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</si>
  <si>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</si>
  <si>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</si>
  <si>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</si>
  <si>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</si>
  <si>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</si>
  <si>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</si>
  <si>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</si>
  <si>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</si>
  <si>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</si>
  <si>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</si>
  <si>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</si>
  <si>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</si>
  <si>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</si>
  <si>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</si>
  <si>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</si>
  <si>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</si>
  <si>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</si>
  <si>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</si>
  <si>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</si>
  <si>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</si>
  <si>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</si>
  <si>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</si>
  <si>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</si>
  <si>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</si>
  <si>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</si>
  <si>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</si>
  <si>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</si>
  <si>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</si>
  <si>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</si>
  <si>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</si>
  <si>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</si>
  <si>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</si>
  <si>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</si>
  <si>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</si>
  <si>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</si>
  <si>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</si>
  <si>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</si>
  <si>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</si>
  <si>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</si>
  <si>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</si>
  <si>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</si>
  <si>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</si>
  <si>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</si>
  <si>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</si>
  <si>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</si>
  <si>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</si>
  <si>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</si>
  <si>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</si>
  <si>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r6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</si>
  <si>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</si>
  <si>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</si>
  <si>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</si>
  <si>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</si>
  <si>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</si>
  <si>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</si>
  <si>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</si>
  <si>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</si>
  <si>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</si>
  <si>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</si>
  <si>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</si>
  <si>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</si>
  <si>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</si>
  <si>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BM</t>
  </si>
  <si>
    <t>Cambodia</t>
  </si>
  <si>
    <t>CB</t>
  </si>
  <si>
    <t>China</t>
  </si>
  <si>
    <t>CH</t>
  </si>
  <si>
    <t>Cook Islands</t>
  </si>
  <si>
    <t>CW</t>
  </si>
  <si>
    <t>TT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</si>
  <si>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</si>
  <si>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</si>
  <si>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</si>
  <si>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</si>
  <si>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</si>
  <si>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</si>
  <si>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</si>
  <si>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</si>
  <si>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</si>
  <si>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</si>
  <si>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</si>
  <si>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</si>
  <si>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</si>
  <si>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</si>
  <si>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</si>
  <si>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</si>
  <si>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</si>
  <si>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</si>
  <si>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</si>
  <si>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</si>
  <si>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</si>
  <si>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</si>
  <si>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</si>
  <si>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</si>
  <si>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</si>
  <si>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</si>
  <si>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</si>
  <si>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</si>
  <si>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</si>
  <si>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</si>
  <si>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</si>
  <si>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</si>
  <si>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</si>
  <si>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</si>
  <si>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</si>
  <si>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</si>
  <si>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</si>
  <si>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</si>
  <si>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</si>
  <si>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</si>
  <si>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</si>
  <si>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</si>
  <si>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</si>
  <si>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</si>
  <si>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</si>
  <si>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</si>
  <si>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</si>
  <si>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</si>
  <si>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</si>
  <si>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</si>
  <si>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</si>
  <si>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</si>
  <si>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</si>
  <si>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</si>
  <si>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</si>
  <si>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</si>
  <si>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</si>
  <si>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</si>
  <si>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</si>
  <si>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</si>
  <si>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</si>
  <si>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</si>
  <si>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</si>
  <si>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</si>
  <si>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</si>
  <si>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</si>
  <si>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Vietnam</t>
  </si>
  <si>
    <t>VM</t>
  </si>
  <si>
    <t>Wake Island</t>
  </si>
  <si>
    <t>WQ</t>
  </si>
  <si>
    <t>r7</t>
  </si>
  <si>
    <t>World Total</t>
  </si>
  <si>
    <t>ww</t>
  </si>
  <si>
    <t>International Energy Annual 2006</t>
  </si>
  <si>
    <t>8.1  World Crude Oil and Natural Gas Reserves, January 1, 2007</t>
  </si>
  <si>
    <t>Table Posted: August 8, 2008</t>
  </si>
  <si>
    <t>Falkland Islands (Islas Malvinas)</t>
  </si>
  <si>
    <t>Burma (Myanmar)</t>
  </si>
  <si>
    <t>Timor-Leste (East Timor)</t>
  </si>
  <si>
    <t>- -</t>
  </si>
  <si>
    <t>Next Update: August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</si>
</sst>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#,##0.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1" fillId="0" borderId="0" xfId="20" applyNumberFormat="1" applyFill="1" applyBorder="1" applyAlignment="1" applyProtection="1">
      <alignment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2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 quotePrefix="1">
      <alignment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iea/Notes%20for%20Table%208_1.html" TargetMode="External" /><Relationship Id="rId2" Type="http://schemas.openxmlformats.org/officeDocument/2006/relationships/hyperlink" Target="http://www.eia.doe.gov/emeu/international/sources%20of%20reserve%20estimate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workbookViewId="0" topLeftCell="A1">
      <pane xSplit="3" ySplit="15" topLeftCell="D6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2" sqref="D12"/>
    </sheetView>
  </sheetViews>
  <sheetFormatPr defaultColWidth="9.140625" defaultRowHeight="12.75"/>
  <cols>
    <col min="1" max="1" width="0.13671875" style="0" customWidth="1"/>
    <col min="2" max="2" width="30.57421875" style="0" customWidth="1"/>
    <col min="3" max="3" width="0.2890625" style="0" customWidth="1"/>
    <col min="4" max="4" width="21.140625" style="0" customWidth="1"/>
    <col min="5" max="5" width="21.57421875" style="0" customWidth="1"/>
    <col min="6" max="6" width="21.00390625" style="0" customWidth="1"/>
    <col min="7" max="7" width="21.28125" style="0" customWidth="1"/>
  </cols>
  <sheetData>
    <row r="1" ht="12.75">
      <c r="B1" s="1" t="s">
        <v>0</v>
      </c>
    </row>
    <row r="2" ht="12.75">
      <c r="B2" s="10" t="s">
        <v>473</v>
      </c>
    </row>
    <row r="3" ht="12.75">
      <c r="B3" s="2"/>
    </row>
    <row r="4" ht="12.75">
      <c r="B4" s="1" t="s">
        <v>475</v>
      </c>
    </row>
    <row r="5" ht="12.75">
      <c r="B5" s="1" t="s">
        <v>480</v>
      </c>
    </row>
    <row r="6" ht="12.75">
      <c r="B6" s="2"/>
    </row>
    <row r="7" ht="12.75">
      <c r="B7" s="3" t="s">
        <v>1</v>
      </c>
    </row>
    <row r="8" ht="12.75">
      <c r="B8" s="3"/>
    </row>
    <row r="9" ht="25.5">
      <c r="B9" s="4" t="s">
        <v>2</v>
      </c>
    </row>
    <row r="11" ht="15.75">
      <c r="B11" s="5" t="s">
        <v>474</v>
      </c>
    </row>
    <row r="12" ht="15.75">
      <c r="B12" s="5"/>
    </row>
    <row r="13" spans="2:7" ht="15.75">
      <c r="B13" s="5"/>
      <c r="D13" s="28" t="s">
        <v>3</v>
      </c>
      <c r="E13" s="28"/>
      <c r="F13" s="28" t="s">
        <v>4</v>
      </c>
      <c r="G13" s="28"/>
    </row>
    <row r="14" spans="4:7" ht="12.75">
      <c r="D14" s="29" t="s">
        <v>5</v>
      </c>
      <c r="E14" s="29"/>
      <c r="F14" s="29" t="s">
        <v>6</v>
      </c>
      <c r="G14" s="29"/>
    </row>
    <row r="15" spans="1:7" s="6" customFormat="1" ht="12.75">
      <c r="A15" s="6" t="s">
        <v>7</v>
      </c>
      <c r="B15" s="6" t="s">
        <v>8</v>
      </c>
      <c r="C15" s="6" t="s">
        <v>9</v>
      </c>
      <c r="D15" s="7" t="s">
        <v>10</v>
      </c>
      <c r="E15" s="8" t="s">
        <v>11</v>
      </c>
      <c r="F15" s="7" t="s">
        <v>10</v>
      </c>
      <c r="G15" s="8" t="s">
        <v>11</v>
      </c>
    </row>
    <row r="16" spans="1:7" ht="12.75">
      <c r="A16" t="s">
        <v>12</v>
      </c>
      <c r="B16" t="s">
        <v>13</v>
      </c>
      <c r="C16" t="s">
        <v>14</v>
      </c>
      <c r="D16" s="24">
        <v>0</v>
      </c>
      <c r="E16" s="17">
        <v>0</v>
      </c>
      <c r="F16" s="17">
        <v>0</v>
      </c>
      <c r="G16" s="17">
        <v>0</v>
      </c>
    </row>
    <row r="17" spans="1:11" ht="12.75">
      <c r="A17" t="s">
        <v>12</v>
      </c>
      <c r="B17" t="s">
        <v>15</v>
      </c>
      <c r="C17" t="s">
        <v>16</v>
      </c>
      <c r="D17" s="16">
        <v>179.21</v>
      </c>
      <c r="E17" s="18">
        <v>25.5913</v>
      </c>
      <c r="F17" s="18">
        <v>57.946</v>
      </c>
      <c r="G17" s="18">
        <v>56.8</v>
      </c>
      <c r="K17" s="9"/>
    </row>
    <row r="18" spans="1:7" ht="12.75">
      <c r="A18" t="s">
        <v>12</v>
      </c>
      <c r="B18" t="s">
        <v>17</v>
      </c>
      <c r="C18" t="s">
        <v>18</v>
      </c>
      <c r="D18" s="24">
        <v>0</v>
      </c>
      <c r="E18" s="17">
        <v>0</v>
      </c>
      <c r="F18" s="17">
        <v>0</v>
      </c>
      <c r="G18" s="17">
        <v>0</v>
      </c>
    </row>
    <row r="19" spans="1:7" ht="12.75">
      <c r="A19" t="s">
        <v>12</v>
      </c>
      <c r="B19" t="s">
        <v>19</v>
      </c>
      <c r="C19" t="s">
        <v>20</v>
      </c>
      <c r="D19" s="16">
        <v>12.352</v>
      </c>
      <c r="E19" s="18">
        <v>11.6559</v>
      </c>
      <c r="F19" s="18">
        <v>14.557</v>
      </c>
      <c r="G19" s="18">
        <v>18.9573</v>
      </c>
    </row>
    <row r="20" spans="1:7" ht="12.75">
      <c r="A20" t="s">
        <v>12</v>
      </c>
      <c r="B20" t="s">
        <v>21</v>
      </c>
      <c r="C20" t="s">
        <v>22</v>
      </c>
      <c r="D20" s="24">
        <v>0</v>
      </c>
      <c r="E20" s="17">
        <v>0</v>
      </c>
      <c r="F20" s="17">
        <v>0</v>
      </c>
      <c r="G20" s="17">
        <v>0</v>
      </c>
    </row>
    <row r="21" spans="1:7" ht="12.75">
      <c r="A21" t="s">
        <v>12</v>
      </c>
      <c r="B21" t="s">
        <v>23</v>
      </c>
      <c r="C21" t="s">
        <v>24</v>
      </c>
      <c r="D21" s="18">
        <v>20.972</v>
      </c>
      <c r="E21" s="18">
        <v>20.972</v>
      </c>
      <c r="F21" s="18">
        <v>211.085</v>
      </c>
      <c r="G21" s="18">
        <v>211.085</v>
      </c>
    </row>
    <row r="22" spans="2:7" s="6" customFormat="1" ht="12.75">
      <c r="B22" s="6" t="s">
        <v>12</v>
      </c>
      <c r="C22" s="6" t="s">
        <v>25</v>
      </c>
      <c r="D22" s="19">
        <f>SUM(D16:D21)</f>
        <v>212.53400000000002</v>
      </c>
      <c r="E22" s="19">
        <f>SUM(E16:E21)</f>
        <v>58.2192</v>
      </c>
      <c r="F22" s="19">
        <f>SUM(F16:F21)</f>
        <v>283.588</v>
      </c>
      <c r="G22" s="19">
        <f>SUM(G16:G21)</f>
        <v>286.8423</v>
      </c>
    </row>
    <row r="23" spans="4:7" s="6" customFormat="1" ht="12.75">
      <c r="D23" s="11"/>
      <c r="E23" s="11"/>
      <c r="F23" s="11"/>
      <c r="G23" s="11"/>
    </row>
    <row r="24" spans="1:7" ht="12.75">
      <c r="A24" t="s">
        <v>26</v>
      </c>
      <c r="B24" t="s">
        <v>27</v>
      </c>
      <c r="C24" t="s">
        <v>28</v>
      </c>
      <c r="D24" s="24">
        <v>0</v>
      </c>
      <c r="E24" s="17">
        <v>0</v>
      </c>
      <c r="F24" s="17">
        <v>0</v>
      </c>
      <c r="G24" s="17">
        <v>0</v>
      </c>
    </row>
    <row r="25" spans="1:7" ht="12.75">
      <c r="A25" t="s">
        <v>26</v>
      </c>
      <c r="B25" t="s">
        <v>29</v>
      </c>
      <c r="C25" t="s">
        <v>30</v>
      </c>
      <c r="D25" s="24">
        <v>0</v>
      </c>
      <c r="E25" s="17">
        <v>0</v>
      </c>
      <c r="F25" s="17">
        <v>0</v>
      </c>
      <c r="G25" s="17">
        <v>0</v>
      </c>
    </row>
    <row r="26" spans="1:7" ht="12.75">
      <c r="A26" t="s">
        <v>26</v>
      </c>
      <c r="B26" t="s">
        <v>31</v>
      </c>
      <c r="C26" t="s">
        <v>32</v>
      </c>
      <c r="D26" s="16">
        <v>2.468</v>
      </c>
      <c r="E26" s="18">
        <v>2.5868</v>
      </c>
      <c r="F26" s="18">
        <v>16.09</v>
      </c>
      <c r="G26" s="18">
        <v>15.7559</v>
      </c>
    </row>
    <row r="27" spans="1:7" ht="12.75">
      <c r="A27" t="s">
        <v>26</v>
      </c>
      <c r="B27" t="s">
        <v>33</v>
      </c>
      <c r="C27" t="s">
        <v>34</v>
      </c>
      <c r="D27" s="24">
        <v>0</v>
      </c>
      <c r="E27" s="17">
        <v>0</v>
      </c>
      <c r="F27" s="17">
        <v>0</v>
      </c>
      <c r="G27" s="17">
        <v>0</v>
      </c>
    </row>
    <row r="28" spans="1:7" ht="12.75">
      <c r="A28" t="s">
        <v>26</v>
      </c>
      <c r="B28" t="s">
        <v>35</v>
      </c>
      <c r="C28" t="s">
        <v>36</v>
      </c>
      <c r="D28" s="24">
        <v>0</v>
      </c>
      <c r="E28" s="17">
        <v>0</v>
      </c>
      <c r="F28" s="17">
        <v>0</v>
      </c>
      <c r="G28" s="17">
        <v>0</v>
      </c>
    </row>
    <row r="29" spans="1:7" ht="12.75">
      <c r="A29" t="s">
        <v>26</v>
      </c>
      <c r="B29" t="s">
        <v>37</v>
      </c>
      <c r="C29" t="s">
        <v>38</v>
      </c>
      <c r="D29" s="16">
        <v>0.002852</v>
      </c>
      <c r="E29" s="18" t="s">
        <v>39</v>
      </c>
      <c r="F29" s="18">
        <v>0.006</v>
      </c>
      <c r="G29" s="18" t="s">
        <v>39</v>
      </c>
    </row>
    <row r="30" spans="1:7" ht="12.75">
      <c r="A30" t="s">
        <v>26</v>
      </c>
      <c r="B30" t="s">
        <v>40</v>
      </c>
      <c r="C30" t="s">
        <v>41</v>
      </c>
      <c r="D30" s="16">
        <v>0.0067</v>
      </c>
      <c r="E30" s="17">
        <v>0</v>
      </c>
      <c r="F30" s="17">
        <v>0</v>
      </c>
      <c r="G30" s="17">
        <v>0</v>
      </c>
    </row>
    <row r="31" spans="1:7" ht="12.75">
      <c r="A31" t="s">
        <v>26</v>
      </c>
      <c r="B31" t="s">
        <v>42</v>
      </c>
      <c r="C31" t="s">
        <v>43</v>
      </c>
      <c r="D31" s="16">
        <v>0.44</v>
      </c>
      <c r="E31" s="18">
        <v>0.435</v>
      </c>
      <c r="F31" s="18">
        <v>24</v>
      </c>
      <c r="G31" s="18">
        <v>25.7</v>
      </c>
    </row>
    <row r="32" spans="1:7" ht="12.75">
      <c r="A32" t="s">
        <v>26</v>
      </c>
      <c r="B32" t="s">
        <v>44</v>
      </c>
      <c r="C32" t="s">
        <v>45</v>
      </c>
      <c r="D32" s="16">
        <v>11.77264</v>
      </c>
      <c r="E32" s="18">
        <v>12.2669</v>
      </c>
      <c r="F32" s="18">
        <v>10.82</v>
      </c>
      <c r="G32" s="18">
        <v>12.2861</v>
      </c>
    </row>
    <row r="33" spans="1:7" ht="12.75">
      <c r="A33" t="s">
        <v>26</v>
      </c>
      <c r="B33" t="s">
        <v>46</v>
      </c>
      <c r="C33" t="s">
        <v>47</v>
      </c>
      <c r="D33" s="24">
        <v>0</v>
      </c>
      <c r="E33" s="17">
        <v>0</v>
      </c>
      <c r="F33" s="17">
        <v>0</v>
      </c>
      <c r="G33" s="17">
        <v>0</v>
      </c>
    </row>
    <row r="34" spans="1:7" ht="12.75">
      <c r="A34" t="s">
        <v>26</v>
      </c>
      <c r="B34" t="s">
        <v>48</v>
      </c>
      <c r="C34" t="s">
        <v>49</v>
      </c>
      <c r="D34" s="16">
        <v>0.15</v>
      </c>
      <c r="E34" s="18">
        <v>0.0089</v>
      </c>
      <c r="F34" s="18">
        <v>3.46</v>
      </c>
      <c r="G34" s="18">
        <v>1.015</v>
      </c>
    </row>
    <row r="35" spans="1:7" ht="12.75">
      <c r="A35" t="s">
        <v>26</v>
      </c>
      <c r="B35" t="s">
        <v>50</v>
      </c>
      <c r="C35" t="s">
        <v>51</v>
      </c>
      <c r="D35" s="16">
        <v>1.453</v>
      </c>
      <c r="E35" s="18">
        <v>1.4482</v>
      </c>
      <c r="F35" s="18">
        <v>3.996</v>
      </c>
      <c r="G35" s="18">
        <v>6.7</v>
      </c>
    </row>
    <row r="36" spans="1:7" ht="12.75">
      <c r="A36" t="s">
        <v>26</v>
      </c>
      <c r="B36" t="s">
        <v>52</v>
      </c>
      <c r="C36" t="s">
        <v>53</v>
      </c>
      <c r="D36" s="24">
        <v>0</v>
      </c>
      <c r="E36" s="17">
        <v>0</v>
      </c>
      <c r="F36" s="17">
        <v>0</v>
      </c>
      <c r="G36" s="17">
        <v>0</v>
      </c>
    </row>
    <row r="37" spans="1:7" ht="12.75">
      <c r="A37" t="s">
        <v>26</v>
      </c>
      <c r="B37" t="s">
        <v>54</v>
      </c>
      <c r="C37" t="s">
        <v>55</v>
      </c>
      <c r="D37" s="16">
        <v>0.124</v>
      </c>
      <c r="E37" s="18">
        <v>0.5985</v>
      </c>
      <c r="F37" s="18">
        <v>2.5</v>
      </c>
      <c r="G37" s="18">
        <v>0.595</v>
      </c>
    </row>
    <row r="38" spans="1:7" ht="12.75">
      <c r="A38" t="s">
        <v>26</v>
      </c>
      <c r="B38" t="s">
        <v>56</v>
      </c>
      <c r="C38" t="s">
        <v>57</v>
      </c>
      <c r="D38" s="24">
        <v>0</v>
      </c>
      <c r="E38" s="17">
        <v>0</v>
      </c>
      <c r="F38" s="17">
        <v>0</v>
      </c>
      <c r="G38" s="17">
        <v>0</v>
      </c>
    </row>
    <row r="39" spans="1:7" ht="12.75">
      <c r="A39" t="s">
        <v>26</v>
      </c>
      <c r="B39" t="s">
        <v>58</v>
      </c>
      <c r="C39" t="s">
        <v>59</v>
      </c>
      <c r="D39" s="24">
        <v>0</v>
      </c>
      <c r="E39" s="17">
        <v>0</v>
      </c>
      <c r="F39" s="17">
        <v>0</v>
      </c>
      <c r="G39" s="17">
        <v>0</v>
      </c>
    </row>
    <row r="40" spans="1:7" ht="12.75">
      <c r="A40" t="s">
        <v>26</v>
      </c>
      <c r="B40" t="s">
        <v>60</v>
      </c>
      <c r="C40" t="s">
        <v>61</v>
      </c>
      <c r="D40" s="16">
        <v>4.517</v>
      </c>
      <c r="E40" s="18">
        <v>4.933</v>
      </c>
      <c r="F40" s="25">
        <v>0</v>
      </c>
      <c r="G40" s="18">
        <v>0.34</v>
      </c>
    </row>
    <row r="41" spans="1:7" ht="12.75">
      <c r="A41" t="s">
        <v>26</v>
      </c>
      <c r="B41" t="s">
        <v>62</v>
      </c>
      <c r="C41" t="s">
        <v>63</v>
      </c>
      <c r="D41" s="24">
        <v>0</v>
      </c>
      <c r="E41" s="17">
        <v>0</v>
      </c>
      <c r="F41" s="17">
        <v>0</v>
      </c>
      <c r="G41" s="17">
        <v>0</v>
      </c>
    </row>
    <row r="42" spans="1:7" ht="12.75">
      <c r="A42" t="s">
        <v>26</v>
      </c>
      <c r="B42" t="s">
        <v>476</v>
      </c>
      <c r="C42" t="s">
        <v>64</v>
      </c>
      <c r="D42" s="24">
        <v>0</v>
      </c>
      <c r="E42" s="17">
        <v>0</v>
      </c>
      <c r="F42" s="17">
        <v>0</v>
      </c>
      <c r="G42" s="17">
        <v>0</v>
      </c>
    </row>
    <row r="43" spans="1:7" ht="12.75">
      <c r="A43" t="s">
        <v>26</v>
      </c>
      <c r="B43" t="s">
        <v>65</v>
      </c>
      <c r="C43" t="s">
        <v>66</v>
      </c>
      <c r="D43" s="24">
        <v>0</v>
      </c>
      <c r="E43" s="17">
        <v>0</v>
      </c>
      <c r="F43" s="17">
        <v>0</v>
      </c>
      <c r="G43" s="17">
        <v>0</v>
      </c>
    </row>
    <row r="44" spans="1:7" ht="12.75">
      <c r="A44" t="s">
        <v>26</v>
      </c>
      <c r="B44" t="s">
        <v>67</v>
      </c>
      <c r="C44" t="s">
        <v>68</v>
      </c>
      <c r="D44" s="24">
        <v>0</v>
      </c>
      <c r="E44" s="17">
        <v>0</v>
      </c>
      <c r="F44" s="17">
        <v>0</v>
      </c>
      <c r="G44" s="17">
        <v>0</v>
      </c>
    </row>
    <row r="45" spans="1:7" ht="12.75">
      <c r="A45" t="s">
        <v>26</v>
      </c>
      <c r="B45" t="s">
        <v>69</v>
      </c>
      <c r="C45" t="s">
        <v>70</v>
      </c>
      <c r="D45" s="24">
        <v>0</v>
      </c>
      <c r="E45" s="17">
        <v>0</v>
      </c>
      <c r="F45" s="17">
        <v>0</v>
      </c>
      <c r="G45" s="17">
        <v>0</v>
      </c>
    </row>
    <row r="46" spans="1:7" ht="12.75">
      <c r="A46" t="s">
        <v>26</v>
      </c>
      <c r="B46" t="s">
        <v>71</v>
      </c>
      <c r="C46" t="s">
        <v>72</v>
      </c>
      <c r="D46" s="16">
        <v>0.08307</v>
      </c>
      <c r="E46" s="18" t="s">
        <v>39</v>
      </c>
      <c r="F46" s="25">
        <v>0</v>
      </c>
      <c r="G46" s="18" t="s">
        <v>39</v>
      </c>
    </row>
    <row r="47" spans="1:7" ht="12.75">
      <c r="A47" t="s">
        <v>26</v>
      </c>
      <c r="B47" t="s">
        <v>73</v>
      </c>
      <c r="C47" t="s">
        <v>74</v>
      </c>
      <c r="D47" s="24">
        <v>0</v>
      </c>
      <c r="E47" s="17">
        <v>0</v>
      </c>
      <c r="F47" s="17">
        <v>0</v>
      </c>
      <c r="G47" s="17">
        <v>0</v>
      </c>
    </row>
    <row r="48" spans="1:7" ht="12.75">
      <c r="A48" t="s">
        <v>26</v>
      </c>
      <c r="B48" t="s">
        <v>75</v>
      </c>
      <c r="C48" t="s">
        <v>76</v>
      </c>
      <c r="D48" s="24">
        <v>0</v>
      </c>
      <c r="E48" s="17">
        <v>0</v>
      </c>
      <c r="F48" s="17">
        <v>0</v>
      </c>
      <c r="G48" s="17">
        <v>0</v>
      </c>
    </row>
    <row r="49" spans="1:7" ht="12.75">
      <c r="A49" t="s">
        <v>26</v>
      </c>
      <c r="B49" t="s">
        <v>77</v>
      </c>
      <c r="C49" t="s">
        <v>78</v>
      </c>
      <c r="D49" s="24">
        <v>0</v>
      </c>
      <c r="E49" s="17">
        <v>0</v>
      </c>
      <c r="F49" s="17">
        <v>0</v>
      </c>
      <c r="G49" s="17">
        <v>0</v>
      </c>
    </row>
    <row r="50" spans="1:7" ht="12.75">
      <c r="A50" t="s">
        <v>26</v>
      </c>
      <c r="B50" t="s">
        <v>79</v>
      </c>
      <c r="C50" t="s">
        <v>80</v>
      </c>
      <c r="D50" s="24">
        <v>0</v>
      </c>
      <c r="E50" s="17">
        <v>0</v>
      </c>
      <c r="F50" s="17">
        <v>0</v>
      </c>
      <c r="G50" s="17">
        <v>0</v>
      </c>
    </row>
    <row r="51" spans="1:7" ht="12.75">
      <c r="A51" t="s">
        <v>26</v>
      </c>
      <c r="B51" t="s">
        <v>81</v>
      </c>
      <c r="C51" t="s">
        <v>82</v>
      </c>
      <c r="D51" s="24">
        <v>0</v>
      </c>
      <c r="E51" s="17">
        <v>0</v>
      </c>
      <c r="F51" s="17">
        <v>0</v>
      </c>
      <c r="G51" s="17">
        <v>0</v>
      </c>
    </row>
    <row r="52" spans="1:7" ht="12.75">
      <c r="A52" t="s">
        <v>26</v>
      </c>
      <c r="B52" t="s">
        <v>83</v>
      </c>
      <c r="C52" t="s">
        <v>84</v>
      </c>
      <c r="D52" s="24">
        <v>0</v>
      </c>
      <c r="E52" s="17">
        <v>0</v>
      </c>
      <c r="F52" s="17">
        <v>0</v>
      </c>
      <c r="G52" s="17">
        <v>0</v>
      </c>
    </row>
    <row r="53" spans="1:7" ht="12.75">
      <c r="A53" t="s">
        <v>26</v>
      </c>
      <c r="B53" t="s">
        <v>85</v>
      </c>
      <c r="C53" t="s">
        <v>86</v>
      </c>
      <c r="D53" s="24">
        <v>0</v>
      </c>
      <c r="E53" s="17">
        <v>0</v>
      </c>
      <c r="F53" s="17">
        <v>0</v>
      </c>
      <c r="G53" s="17">
        <v>0</v>
      </c>
    </row>
    <row r="54" spans="1:7" ht="12.75">
      <c r="A54" t="s">
        <v>26</v>
      </c>
      <c r="B54" t="s">
        <v>87</v>
      </c>
      <c r="C54" t="s">
        <v>88</v>
      </c>
      <c r="D54" s="24">
        <v>0</v>
      </c>
      <c r="E54" s="17">
        <v>0</v>
      </c>
      <c r="F54" s="17">
        <v>0</v>
      </c>
      <c r="G54" s="17">
        <v>0</v>
      </c>
    </row>
    <row r="55" spans="1:7" ht="12.75">
      <c r="A55" t="s">
        <v>26</v>
      </c>
      <c r="B55" t="s">
        <v>89</v>
      </c>
      <c r="C55" t="s">
        <v>90</v>
      </c>
      <c r="D55" s="24">
        <v>0</v>
      </c>
      <c r="E55" s="17">
        <v>0</v>
      </c>
      <c r="F55" s="17">
        <v>0</v>
      </c>
      <c r="G55" s="17">
        <v>0</v>
      </c>
    </row>
    <row r="56" spans="1:7" ht="12.75">
      <c r="A56" t="s">
        <v>26</v>
      </c>
      <c r="B56" t="s">
        <v>91</v>
      </c>
      <c r="C56" t="s">
        <v>92</v>
      </c>
      <c r="D56" s="24">
        <v>0</v>
      </c>
      <c r="E56" s="17">
        <v>0</v>
      </c>
      <c r="F56" s="17">
        <v>0</v>
      </c>
      <c r="G56" s="17">
        <v>0</v>
      </c>
    </row>
    <row r="57" spans="1:7" ht="12.75">
      <c r="A57" t="s">
        <v>26</v>
      </c>
      <c r="B57" t="s">
        <v>93</v>
      </c>
      <c r="C57" t="s">
        <v>94</v>
      </c>
      <c r="D57" s="16">
        <v>0.9296</v>
      </c>
      <c r="E57" s="18">
        <v>1.0547</v>
      </c>
      <c r="F57" s="18">
        <v>8.723</v>
      </c>
      <c r="G57" s="18">
        <v>11.98</v>
      </c>
    </row>
    <row r="58" spans="1:7" ht="12.75">
      <c r="A58" t="s">
        <v>26</v>
      </c>
      <c r="B58" t="s">
        <v>95</v>
      </c>
      <c r="C58" t="s">
        <v>96</v>
      </c>
      <c r="D58" s="24">
        <v>0</v>
      </c>
      <c r="E58" s="17">
        <v>0</v>
      </c>
      <c r="F58" s="17">
        <v>0</v>
      </c>
      <c r="G58" s="17">
        <v>0</v>
      </c>
    </row>
    <row r="59" spans="1:7" ht="12.75">
      <c r="A59" t="s">
        <v>26</v>
      </c>
      <c r="B59" t="s">
        <v>97</v>
      </c>
      <c r="C59" t="s">
        <v>98</v>
      </c>
      <c r="D59" s="24">
        <v>0</v>
      </c>
      <c r="E59" s="17">
        <v>0</v>
      </c>
      <c r="F59" s="17">
        <v>0</v>
      </c>
      <c r="G59" s="17">
        <v>0</v>
      </c>
    </row>
    <row r="60" spans="1:7" ht="12.75">
      <c r="A60" t="s">
        <v>26</v>
      </c>
      <c r="B60" t="s">
        <v>99</v>
      </c>
      <c r="C60" t="s">
        <v>100</v>
      </c>
      <c r="D60" s="24">
        <v>0</v>
      </c>
      <c r="E60" s="17">
        <v>0</v>
      </c>
      <c r="F60" s="17">
        <v>0</v>
      </c>
      <c r="G60" s="17">
        <v>0</v>
      </c>
    </row>
    <row r="61" spans="1:7" ht="12.75">
      <c r="A61" t="s">
        <v>26</v>
      </c>
      <c r="B61" t="s">
        <v>101</v>
      </c>
      <c r="C61" t="s">
        <v>102</v>
      </c>
      <c r="D61" s="24">
        <v>0</v>
      </c>
      <c r="E61" s="17">
        <v>0</v>
      </c>
      <c r="F61" s="17">
        <v>0</v>
      </c>
      <c r="G61" s="17">
        <v>0</v>
      </c>
    </row>
    <row r="62" spans="1:7" ht="12.75">
      <c r="A62" t="s">
        <v>26</v>
      </c>
      <c r="B62" t="s">
        <v>103</v>
      </c>
      <c r="C62" t="s">
        <v>104</v>
      </c>
      <c r="D62" s="16">
        <v>0.111</v>
      </c>
      <c r="E62" s="18" t="s">
        <v>39</v>
      </c>
      <c r="F62" s="17">
        <v>0</v>
      </c>
      <c r="G62" s="18" t="s">
        <v>39</v>
      </c>
    </row>
    <row r="63" spans="1:7" ht="12.75">
      <c r="A63" t="s">
        <v>26</v>
      </c>
      <c r="B63" t="s">
        <v>105</v>
      </c>
      <c r="C63" t="s">
        <v>106</v>
      </c>
      <c r="D63" s="16">
        <v>0.7283</v>
      </c>
      <c r="E63" s="18">
        <v>0.6005</v>
      </c>
      <c r="F63" s="18">
        <v>18.77</v>
      </c>
      <c r="G63" s="18">
        <v>16.74</v>
      </c>
    </row>
    <row r="64" spans="1:7" ht="12.75">
      <c r="A64" t="s">
        <v>26</v>
      </c>
      <c r="B64" t="s">
        <v>107</v>
      </c>
      <c r="C64" t="s">
        <v>108</v>
      </c>
      <c r="D64" s="24">
        <v>0</v>
      </c>
      <c r="E64" s="17">
        <v>0</v>
      </c>
      <c r="F64" s="17">
        <v>0</v>
      </c>
      <c r="G64" s="17">
        <v>0</v>
      </c>
    </row>
    <row r="65" spans="1:7" ht="12.75">
      <c r="A65" t="s">
        <v>26</v>
      </c>
      <c r="B65" t="s">
        <v>109</v>
      </c>
      <c r="C65" t="s">
        <v>110</v>
      </c>
      <c r="D65" s="24">
        <v>0</v>
      </c>
      <c r="E65" s="17">
        <v>0</v>
      </c>
      <c r="F65" s="17">
        <v>0</v>
      </c>
      <c r="G65" s="17">
        <v>0</v>
      </c>
    </row>
    <row r="66" spans="1:7" ht="12.75">
      <c r="A66" t="s">
        <v>26</v>
      </c>
      <c r="B66" t="s">
        <v>111</v>
      </c>
      <c r="C66" t="s">
        <v>112</v>
      </c>
      <c r="D66" s="16">
        <v>80.012</v>
      </c>
      <c r="E66" s="18">
        <v>52.945</v>
      </c>
      <c r="F66" s="18">
        <v>152.38</v>
      </c>
      <c r="G66" s="18">
        <v>151.05</v>
      </c>
    </row>
    <row r="67" spans="1:7" ht="12.75">
      <c r="A67" t="s">
        <v>26</v>
      </c>
      <c r="B67" t="s">
        <v>113</v>
      </c>
      <c r="C67" t="s">
        <v>114</v>
      </c>
      <c r="D67" s="24">
        <v>0</v>
      </c>
      <c r="E67" s="17">
        <v>0</v>
      </c>
      <c r="F67" s="17">
        <v>0</v>
      </c>
      <c r="G67" s="17">
        <v>0</v>
      </c>
    </row>
    <row r="68" spans="1:7" ht="12.75">
      <c r="A68" t="s">
        <v>26</v>
      </c>
      <c r="B68" t="s">
        <v>115</v>
      </c>
      <c r="C68" t="s">
        <v>116</v>
      </c>
      <c r="D68" s="24">
        <v>0</v>
      </c>
      <c r="E68" s="17">
        <v>0</v>
      </c>
      <c r="F68" s="17">
        <v>0</v>
      </c>
      <c r="G68" s="17">
        <v>0</v>
      </c>
    </row>
    <row r="69" spans="2:7" ht="12.75">
      <c r="B69" t="s">
        <v>117</v>
      </c>
      <c r="D69" s="16" t="s">
        <v>479</v>
      </c>
      <c r="E69" s="18">
        <f>0.1255+0.1042</f>
        <v>0.22970000000000002</v>
      </c>
      <c r="F69" s="18" t="s">
        <v>479</v>
      </c>
      <c r="G69" s="18">
        <v>0.0046</v>
      </c>
    </row>
    <row r="70" spans="2:7" s="6" customFormat="1" ht="12.75">
      <c r="B70" s="6" t="s">
        <v>26</v>
      </c>
      <c r="C70" s="6" t="s">
        <v>118</v>
      </c>
      <c r="D70" s="19">
        <f>SUM(D24:D69)</f>
        <v>102.798162</v>
      </c>
      <c r="E70" s="19">
        <f>SUM(E24:E69)</f>
        <v>77.10719999999999</v>
      </c>
      <c r="F70" s="19">
        <f>SUM(F24:F69)</f>
        <v>240.745</v>
      </c>
      <c r="G70" s="19">
        <f>SUM(G24:G69)</f>
        <v>242.16660000000002</v>
      </c>
    </row>
    <row r="71" spans="4:7" s="6" customFormat="1" ht="12.75">
      <c r="D71" s="27"/>
      <c r="E71" s="27"/>
      <c r="F71" s="27"/>
      <c r="G71" s="27"/>
    </row>
    <row r="72" spans="1:7" ht="12.75">
      <c r="A72" t="s">
        <v>119</v>
      </c>
      <c r="B72" t="s">
        <v>120</v>
      </c>
      <c r="C72" t="s">
        <v>121</v>
      </c>
      <c r="D72" s="16">
        <v>0.19813</v>
      </c>
      <c r="E72" s="18">
        <v>0.1967</v>
      </c>
      <c r="F72" s="18">
        <v>0.03</v>
      </c>
      <c r="G72" s="18">
        <v>0.1238</v>
      </c>
    </row>
    <row r="73" spans="1:7" ht="12.75">
      <c r="A73" t="s">
        <v>119</v>
      </c>
      <c r="B73" t="s">
        <v>122</v>
      </c>
      <c r="C73" t="s">
        <v>123</v>
      </c>
      <c r="D73" s="16">
        <v>0.05</v>
      </c>
      <c r="E73" s="18">
        <v>0.0774</v>
      </c>
      <c r="F73" s="18">
        <v>0.57</v>
      </c>
      <c r="G73" s="18">
        <v>0.8122</v>
      </c>
    </row>
    <row r="74" spans="1:7" ht="12.75">
      <c r="A74" t="s">
        <v>119</v>
      </c>
      <c r="B74" t="s">
        <v>124</v>
      </c>
      <c r="C74" t="s">
        <v>125</v>
      </c>
      <c r="D74" s="24">
        <v>0</v>
      </c>
      <c r="E74" s="17">
        <v>0</v>
      </c>
      <c r="F74" s="17">
        <v>0</v>
      </c>
      <c r="G74" s="17">
        <v>0</v>
      </c>
    </row>
    <row r="75" spans="1:7" ht="12.75">
      <c r="A75" t="s">
        <v>119</v>
      </c>
      <c r="B75" t="s">
        <v>126</v>
      </c>
      <c r="C75" t="s">
        <v>127</v>
      </c>
      <c r="D75" s="24">
        <v>0</v>
      </c>
      <c r="E75" s="17">
        <v>0</v>
      </c>
      <c r="F75" s="17">
        <v>0</v>
      </c>
      <c r="G75" s="17">
        <v>0</v>
      </c>
    </row>
    <row r="76" spans="1:7" ht="12.75">
      <c r="A76" t="s">
        <v>119</v>
      </c>
      <c r="B76" t="s">
        <v>128</v>
      </c>
      <c r="C76" t="s">
        <v>129</v>
      </c>
      <c r="D76" s="16">
        <v>0.015</v>
      </c>
      <c r="E76" s="18">
        <v>0.0018</v>
      </c>
      <c r="F76" s="18">
        <v>0.2</v>
      </c>
      <c r="G76" s="18">
        <v>0.0738</v>
      </c>
    </row>
    <row r="77" spans="1:7" ht="12.75">
      <c r="A77" t="s">
        <v>119</v>
      </c>
      <c r="B77" t="s">
        <v>130</v>
      </c>
      <c r="C77" t="s">
        <v>131</v>
      </c>
      <c r="D77" s="16">
        <v>0.07432</v>
      </c>
      <c r="E77" s="18">
        <v>0.0822</v>
      </c>
      <c r="F77" s="18">
        <v>1.052</v>
      </c>
      <c r="G77" s="18">
        <v>1.0086</v>
      </c>
    </row>
    <row r="78" spans="1:7" ht="12.75">
      <c r="A78" t="s">
        <v>119</v>
      </c>
      <c r="B78" t="s">
        <v>132</v>
      </c>
      <c r="C78" t="s">
        <v>133</v>
      </c>
      <c r="D78" s="24">
        <v>0</v>
      </c>
      <c r="E78" s="17">
        <v>0</v>
      </c>
      <c r="F78" s="17">
        <v>0</v>
      </c>
      <c r="G78" s="17">
        <v>0</v>
      </c>
    </row>
    <row r="79" spans="1:7" ht="12.75">
      <c r="A79" t="s">
        <v>119</v>
      </c>
      <c r="B79" t="s">
        <v>134</v>
      </c>
      <c r="C79" t="s">
        <v>135</v>
      </c>
      <c r="D79" s="16">
        <v>0.015</v>
      </c>
      <c r="E79" s="18">
        <v>0.0205</v>
      </c>
      <c r="F79" s="18">
        <v>0.14</v>
      </c>
      <c r="G79" s="18">
        <v>0.141</v>
      </c>
    </row>
    <row r="80" spans="1:7" ht="12.75">
      <c r="A80" t="s">
        <v>119</v>
      </c>
      <c r="B80" t="s">
        <v>136</v>
      </c>
      <c r="C80" t="s">
        <v>137</v>
      </c>
      <c r="D80" s="16">
        <v>1.277</v>
      </c>
      <c r="E80" s="18">
        <v>1.158</v>
      </c>
      <c r="F80" s="18">
        <v>2.542</v>
      </c>
      <c r="G80" s="18">
        <v>2.933</v>
      </c>
    </row>
    <row r="81" spans="1:7" ht="12.75">
      <c r="A81" t="s">
        <v>119</v>
      </c>
      <c r="B81" t="s">
        <v>138</v>
      </c>
      <c r="C81" t="s">
        <v>139</v>
      </c>
      <c r="D81" s="24">
        <v>0</v>
      </c>
      <c r="E81" s="17">
        <v>0</v>
      </c>
      <c r="F81" s="17">
        <v>0</v>
      </c>
      <c r="G81" s="17">
        <v>0</v>
      </c>
    </row>
    <row r="82" spans="1:7" ht="12.75">
      <c r="A82" t="s">
        <v>119</v>
      </c>
      <c r="B82" t="s">
        <v>140</v>
      </c>
      <c r="C82" t="s">
        <v>141</v>
      </c>
      <c r="D82" s="24">
        <v>0</v>
      </c>
      <c r="E82" s="17">
        <v>0</v>
      </c>
      <c r="F82" s="17">
        <v>0</v>
      </c>
      <c r="G82" s="17">
        <v>0</v>
      </c>
    </row>
    <row r="83" spans="1:7" ht="12.75">
      <c r="A83" t="s">
        <v>119</v>
      </c>
      <c r="B83" t="s">
        <v>142</v>
      </c>
      <c r="C83" t="s">
        <v>143</v>
      </c>
      <c r="D83" s="16" t="s">
        <v>479</v>
      </c>
      <c r="E83" s="18" t="s">
        <v>479</v>
      </c>
      <c r="F83" s="18" t="s">
        <v>479</v>
      </c>
      <c r="G83" s="18" t="s">
        <v>479</v>
      </c>
    </row>
    <row r="84" spans="1:7" ht="12.75">
      <c r="A84" t="s">
        <v>119</v>
      </c>
      <c r="B84" t="s">
        <v>144</v>
      </c>
      <c r="C84" t="s">
        <v>145</v>
      </c>
      <c r="D84" s="16" t="s">
        <v>479</v>
      </c>
      <c r="E84" s="16" t="s">
        <v>479</v>
      </c>
      <c r="F84" s="18" t="s">
        <v>479</v>
      </c>
      <c r="G84" s="16" t="s">
        <v>479</v>
      </c>
    </row>
    <row r="85" spans="1:7" ht="12.75">
      <c r="A85" t="s">
        <v>119</v>
      </c>
      <c r="B85" t="s">
        <v>146</v>
      </c>
      <c r="C85" t="s">
        <v>147</v>
      </c>
      <c r="D85" s="16" t="s">
        <v>479</v>
      </c>
      <c r="E85" s="18" t="s">
        <v>479</v>
      </c>
      <c r="F85" s="18" t="s">
        <v>479</v>
      </c>
      <c r="G85" s="18" t="s">
        <v>479</v>
      </c>
    </row>
    <row r="86" spans="1:7" ht="12.75">
      <c r="A86" t="s">
        <v>119</v>
      </c>
      <c r="B86" t="s">
        <v>148</v>
      </c>
      <c r="C86" t="s">
        <v>149</v>
      </c>
      <c r="D86" s="16">
        <v>0.1215</v>
      </c>
      <c r="E86" s="18">
        <v>0.1212</v>
      </c>
      <c r="F86" s="18">
        <v>0.341</v>
      </c>
      <c r="G86" s="18">
        <v>0.309</v>
      </c>
    </row>
    <row r="87" spans="1:7" ht="12.75">
      <c r="A87" t="s">
        <v>119</v>
      </c>
      <c r="B87" t="s">
        <v>150</v>
      </c>
      <c r="C87" t="s">
        <v>151</v>
      </c>
      <c r="D87" s="16">
        <v>0.367</v>
      </c>
      <c r="E87" s="18">
        <v>0.1751</v>
      </c>
      <c r="F87" s="18">
        <v>9</v>
      </c>
      <c r="G87" s="18">
        <v>5.7563</v>
      </c>
    </row>
    <row r="88" spans="1:7" ht="12.75">
      <c r="A88" t="s">
        <v>119</v>
      </c>
      <c r="B88" t="s">
        <v>152</v>
      </c>
      <c r="C88" t="s">
        <v>153</v>
      </c>
      <c r="D88" s="16" t="s">
        <v>479</v>
      </c>
      <c r="E88" s="18" t="s">
        <v>479</v>
      </c>
      <c r="F88" s="18" t="s">
        <v>479</v>
      </c>
      <c r="G88" s="18" t="s">
        <v>479</v>
      </c>
    </row>
    <row r="89" spans="1:7" ht="12.75">
      <c r="A89" t="s">
        <v>119</v>
      </c>
      <c r="B89" t="s">
        <v>154</v>
      </c>
      <c r="C89" t="s">
        <v>155</v>
      </c>
      <c r="D89" s="16" t="s">
        <v>479</v>
      </c>
      <c r="E89" s="18" t="s">
        <v>479</v>
      </c>
      <c r="F89" s="18" t="s">
        <v>479</v>
      </c>
      <c r="G89" s="18" t="s">
        <v>479</v>
      </c>
    </row>
    <row r="90" spans="1:7" ht="12.75">
      <c r="A90" t="s">
        <v>119</v>
      </c>
      <c r="B90" t="s">
        <v>156</v>
      </c>
      <c r="C90" t="s">
        <v>157</v>
      </c>
      <c r="D90" s="24">
        <v>0</v>
      </c>
      <c r="E90" s="17">
        <v>0</v>
      </c>
      <c r="F90" s="17">
        <v>0</v>
      </c>
      <c r="G90" s="17">
        <v>0</v>
      </c>
    </row>
    <row r="91" spans="1:7" ht="12.75">
      <c r="A91" t="s">
        <v>119</v>
      </c>
      <c r="B91" t="s">
        <v>158</v>
      </c>
      <c r="C91" t="s">
        <v>159</v>
      </c>
      <c r="D91" s="16">
        <v>0.005</v>
      </c>
      <c r="E91" s="18" t="s">
        <v>39</v>
      </c>
      <c r="F91" s="18">
        <v>0.035</v>
      </c>
      <c r="G91" s="18" t="s">
        <v>39</v>
      </c>
    </row>
    <row r="92" spans="1:7" ht="12.75">
      <c r="A92" t="s">
        <v>119</v>
      </c>
      <c r="B92" t="s">
        <v>160</v>
      </c>
      <c r="C92" t="s">
        <v>161</v>
      </c>
      <c r="D92" s="16">
        <v>0.02018</v>
      </c>
      <c r="E92" s="18">
        <v>0.1204</v>
      </c>
      <c r="F92" s="18">
        <v>0.286</v>
      </c>
      <c r="G92" s="18">
        <v>2.0412</v>
      </c>
    </row>
    <row r="93" spans="1:7" ht="12.75">
      <c r="A93" t="s">
        <v>119</v>
      </c>
      <c r="B93" t="s">
        <v>162</v>
      </c>
      <c r="C93" t="s">
        <v>163</v>
      </c>
      <c r="D93" s="24">
        <v>0</v>
      </c>
      <c r="E93" s="17">
        <v>0</v>
      </c>
      <c r="F93" s="17">
        <v>0</v>
      </c>
      <c r="G93" s="17">
        <v>0</v>
      </c>
    </row>
    <row r="94" spans="1:7" ht="12.75">
      <c r="A94" t="s">
        <v>119</v>
      </c>
      <c r="B94" t="s">
        <v>164</v>
      </c>
      <c r="C94" t="s">
        <v>165</v>
      </c>
      <c r="D94" s="24">
        <v>0</v>
      </c>
      <c r="E94" s="18" t="s">
        <v>39</v>
      </c>
      <c r="F94" s="18">
        <v>0.35</v>
      </c>
      <c r="G94" s="18" t="s">
        <v>39</v>
      </c>
    </row>
    <row r="95" spans="1:7" ht="12.75">
      <c r="A95" t="s">
        <v>119</v>
      </c>
      <c r="B95" t="s">
        <v>166</v>
      </c>
      <c r="C95" t="s">
        <v>167</v>
      </c>
      <c r="D95" s="16">
        <v>0.6</v>
      </c>
      <c r="E95" s="18">
        <v>0.402</v>
      </c>
      <c r="F95" s="18">
        <v>5.8</v>
      </c>
      <c r="G95" s="18">
        <v>3.7434</v>
      </c>
    </row>
    <row r="96" spans="1:7" ht="12.75">
      <c r="A96" t="s">
        <v>119</v>
      </c>
      <c r="B96" t="s">
        <v>168</v>
      </c>
      <c r="C96" t="s">
        <v>169</v>
      </c>
      <c r="D96" s="24">
        <v>0</v>
      </c>
      <c r="E96" s="17">
        <v>0</v>
      </c>
      <c r="F96" s="17">
        <v>0</v>
      </c>
      <c r="G96" s="17">
        <v>0</v>
      </c>
    </row>
    <row r="97" spans="1:7" ht="12.75">
      <c r="A97" t="s">
        <v>119</v>
      </c>
      <c r="B97" t="s">
        <v>170</v>
      </c>
      <c r="C97" t="s">
        <v>171</v>
      </c>
      <c r="D97" s="24">
        <v>0</v>
      </c>
      <c r="E97" s="17">
        <v>0</v>
      </c>
      <c r="F97" s="17">
        <v>0</v>
      </c>
      <c r="G97" s="17">
        <v>0</v>
      </c>
    </row>
    <row r="98" spans="1:7" ht="12.75">
      <c r="A98" t="s">
        <v>119</v>
      </c>
      <c r="B98" t="s">
        <v>172</v>
      </c>
      <c r="C98" t="s">
        <v>173</v>
      </c>
      <c r="D98" s="24">
        <v>0</v>
      </c>
      <c r="E98" s="17">
        <v>0</v>
      </c>
      <c r="F98" s="17">
        <v>0</v>
      </c>
      <c r="G98" s="17">
        <v>0</v>
      </c>
    </row>
    <row r="99" spans="1:7" ht="12.75">
      <c r="A99" t="s">
        <v>119</v>
      </c>
      <c r="B99" t="s">
        <v>174</v>
      </c>
      <c r="C99" t="s">
        <v>175</v>
      </c>
      <c r="D99" s="24">
        <v>0</v>
      </c>
      <c r="E99" s="17" t="s">
        <v>39</v>
      </c>
      <c r="F99" s="17">
        <v>0</v>
      </c>
      <c r="G99" s="18" t="s">
        <v>39</v>
      </c>
    </row>
    <row r="100" spans="1:7" ht="12.75">
      <c r="A100" t="s">
        <v>119</v>
      </c>
      <c r="B100" t="s">
        <v>176</v>
      </c>
      <c r="C100" t="s">
        <v>177</v>
      </c>
      <c r="D100" s="16">
        <v>0.1</v>
      </c>
      <c r="E100" s="18">
        <v>0.212</v>
      </c>
      <c r="F100" s="18">
        <v>50</v>
      </c>
      <c r="G100" s="18">
        <v>50.8179</v>
      </c>
    </row>
    <row r="101" spans="1:7" ht="12.75">
      <c r="A101" t="s">
        <v>119</v>
      </c>
      <c r="B101" t="s">
        <v>178</v>
      </c>
      <c r="C101" t="s">
        <v>179</v>
      </c>
      <c r="D101" s="16">
        <v>7.8493</v>
      </c>
      <c r="E101" s="18">
        <v>7.07</v>
      </c>
      <c r="F101" s="18">
        <v>82.32</v>
      </c>
      <c r="G101" s="18">
        <v>81.2944</v>
      </c>
    </row>
    <row r="102" spans="1:7" ht="12.75">
      <c r="A102" t="s">
        <v>119</v>
      </c>
      <c r="B102" t="s">
        <v>180</v>
      </c>
      <c r="C102" t="s">
        <v>181</v>
      </c>
      <c r="D102" s="16">
        <v>0.096375</v>
      </c>
      <c r="E102" s="18">
        <v>0.2705</v>
      </c>
      <c r="F102" s="18">
        <v>5.82</v>
      </c>
      <c r="G102" s="18">
        <v>4.8981</v>
      </c>
    </row>
    <row r="103" spans="1:7" ht="12.75">
      <c r="A103" t="s">
        <v>119</v>
      </c>
      <c r="B103" t="s">
        <v>182</v>
      </c>
      <c r="C103" t="s">
        <v>183</v>
      </c>
      <c r="D103" s="24">
        <v>0</v>
      </c>
      <c r="E103" s="17">
        <v>0</v>
      </c>
      <c r="F103" s="17">
        <v>0</v>
      </c>
      <c r="G103" s="17">
        <v>0</v>
      </c>
    </row>
    <row r="104" spans="1:7" ht="12.75">
      <c r="A104" t="s">
        <v>119</v>
      </c>
      <c r="B104" t="s">
        <v>184</v>
      </c>
      <c r="C104" t="s">
        <v>185</v>
      </c>
      <c r="D104" s="16">
        <v>0.6</v>
      </c>
      <c r="E104" s="18">
        <v>0.4777</v>
      </c>
      <c r="F104" s="18">
        <v>2.225</v>
      </c>
      <c r="G104" s="18">
        <v>4.485</v>
      </c>
    </row>
    <row r="105" spans="1:7" ht="12.75">
      <c r="A105" t="s">
        <v>119</v>
      </c>
      <c r="B105" t="s">
        <v>186</v>
      </c>
      <c r="C105" t="s">
        <v>187</v>
      </c>
      <c r="D105" s="16">
        <v>0.0775</v>
      </c>
      <c r="E105" s="18" t="s">
        <v>39</v>
      </c>
      <c r="F105" s="18">
        <v>1.7</v>
      </c>
      <c r="G105" s="18" t="s">
        <v>39</v>
      </c>
    </row>
    <row r="106" spans="1:7" ht="12.75">
      <c r="A106" t="s">
        <v>119</v>
      </c>
      <c r="B106" t="s">
        <v>188</v>
      </c>
      <c r="C106" t="s">
        <v>189</v>
      </c>
      <c r="D106" s="16">
        <v>0.009</v>
      </c>
      <c r="E106" s="18" t="s">
        <v>39</v>
      </c>
      <c r="F106" s="18">
        <v>0.5</v>
      </c>
      <c r="G106" s="18" t="s">
        <v>39</v>
      </c>
    </row>
    <row r="107" spans="1:7" ht="12.75">
      <c r="A107" t="s">
        <v>119</v>
      </c>
      <c r="B107" t="s">
        <v>190</v>
      </c>
      <c r="C107" t="s">
        <v>191</v>
      </c>
      <c r="D107" s="24">
        <v>0</v>
      </c>
      <c r="E107" s="17">
        <v>0</v>
      </c>
      <c r="F107" s="17">
        <v>0</v>
      </c>
      <c r="G107" s="17">
        <v>0</v>
      </c>
    </row>
    <row r="108" spans="1:7" ht="12.75">
      <c r="A108" t="s">
        <v>119</v>
      </c>
      <c r="B108" t="s">
        <v>192</v>
      </c>
      <c r="C108" t="s">
        <v>193</v>
      </c>
      <c r="D108" s="16">
        <v>0.15</v>
      </c>
      <c r="E108" s="18" t="s">
        <v>39</v>
      </c>
      <c r="F108" s="18">
        <v>0.09</v>
      </c>
      <c r="G108" s="18" t="s">
        <v>39</v>
      </c>
    </row>
    <row r="109" spans="1:7" ht="12.75">
      <c r="A109" t="s">
        <v>119</v>
      </c>
      <c r="B109" t="s">
        <v>194</v>
      </c>
      <c r="C109" t="s">
        <v>195</v>
      </c>
      <c r="D109" s="24">
        <v>0</v>
      </c>
      <c r="E109" s="17">
        <v>0</v>
      </c>
      <c r="F109" s="17">
        <v>0</v>
      </c>
      <c r="G109" s="17">
        <v>0</v>
      </c>
    </row>
    <row r="110" spans="1:7" ht="12.75">
      <c r="A110" t="s">
        <v>119</v>
      </c>
      <c r="B110" t="s">
        <v>196</v>
      </c>
      <c r="C110" t="s">
        <v>197</v>
      </c>
      <c r="D110" s="24">
        <v>0</v>
      </c>
      <c r="E110" s="17">
        <v>0</v>
      </c>
      <c r="F110" s="17">
        <v>0</v>
      </c>
      <c r="G110" s="17">
        <v>0</v>
      </c>
    </row>
    <row r="111" spans="1:7" ht="12.75">
      <c r="A111" t="s">
        <v>119</v>
      </c>
      <c r="B111" t="s">
        <v>198</v>
      </c>
      <c r="C111" t="s">
        <v>199</v>
      </c>
      <c r="D111" s="16">
        <v>0.3</v>
      </c>
      <c r="E111" s="18">
        <v>0.278</v>
      </c>
      <c r="F111" s="18">
        <v>0.3</v>
      </c>
      <c r="G111" s="18">
        <v>0.245</v>
      </c>
    </row>
    <row r="112" spans="1:7" ht="12.75">
      <c r="A112" t="s">
        <v>119</v>
      </c>
      <c r="B112" t="s">
        <v>200</v>
      </c>
      <c r="C112" t="s">
        <v>201</v>
      </c>
      <c r="D112" s="16">
        <v>3.875</v>
      </c>
      <c r="E112" s="18">
        <v>3.75</v>
      </c>
      <c r="F112" s="18">
        <v>17</v>
      </c>
      <c r="G112" s="18">
        <v>15.7</v>
      </c>
    </row>
    <row r="113" spans="2:7" ht="12.75">
      <c r="B113" t="s">
        <v>117</v>
      </c>
      <c r="D113" s="16" t="s">
        <v>479</v>
      </c>
      <c r="E113" s="20">
        <f>0.0145+0.1016</f>
        <v>0.1161</v>
      </c>
      <c r="F113" s="18" t="s">
        <v>479</v>
      </c>
      <c r="G113" s="20">
        <f>0.476+0.7935</f>
        <v>1.2694999999999999</v>
      </c>
    </row>
    <row r="114" spans="2:7" s="6" customFormat="1" ht="12.75">
      <c r="B114" s="6" t="s">
        <v>119</v>
      </c>
      <c r="C114" s="6" t="s">
        <v>202</v>
      </c>
      <c r="D114" s="19">
        <f>SUM(D72:D113)</f>
        <v>15.800305000000002</v>
      </c>
      <c r="E114" s="19">
        <f>SUM(E72:E113)</f>
        <v>14.5296</v>
      </c>
      <c r="F114" s="19">
        <f>SUM(F72:F113)</f>
        <v>180.301</v>
      </c>
      <c r="G114" s="19">
        <f>SUM(G72:G113)</f>
        <v>175.6522</v>
      </c>
    </row>
    <row r="115" spans="4:7" s="6" customFormat="1" ht="12.75">
      <c r="D115" s="11"/>
      <c r="E115" s="11"/>
      <c r="F115" s="11"/>
      <c r="G115" s="11"/>
    </row>
    <row r="116" spans="1:7" ht="12.75">
      <c r="A116" t="s">
        <v>203</v>
      </c>
      <c r="B116" t="s">
        <v>204</v>
      </c>
      <c r="C116" t="s">
        <v>205</v>
      </c>
      <c r="D116" s="24">
        <v>0</v>
      </c>
      <c r="E116" s="18" t="s">
        <v>39</v>
      </c>
      <c r="F116" s="18" t="s">
        <v>39</v>
      </c>
      <c r="G116" s="18" t="s">
        <v>39</v>
      </c>
    </row>
    <row r="117" spans="1:7" ht="12.75">
      <c r="A117" t="s">
        <v>203</v>
      </c>
      <c r="B117" t="s">
        <v>206</v>
      </c>
      <c r="C117" t="s">
        <v>207</v>
      </c>
      <c r="D117" s="16">
        <v>7</v>
      </c>
      <c r="E117" s="18" t="s">
        <v>39</v>
      </c>
      <c r="F117" s="18">
        <v>30</v>
      </c>
      <c r="G117" s="18" t="s">
        <v>39</v>
      </c>
    </row>
    <row r="118" spans="1:7" ht="12.75">
      <c r="A118" t="s">
        <v>203</v>
      </c>
      <c r="B118" t="s">
        <v>208</v>
      </c>
      <c r="C118" t="s">
        <v>209</v>
      </c>
      <c r="D118" s="16">
        <v>0.198</v>
      </c>
      <c r="E118" s="18" t="s">
        <v>39</v>
      </c>
      <c r="F118" s="18">
        <v>0.1</v>
      </c>
      <c r="G118" s="18" t="s">
        <v>39</v>
      </c>
    </row>
    <row r="119" spans="1:7" ht="12.75">
      <c r="A119" t="s">
        <v>203</v>
      </c>
      <c r="B119" t="s">
        <v>210</v>
      </c>
      <c r="C119" t="s">
        <v>211</v>
      </c>
      <c r="D119" s="18" t="s">
        <v>39</v>
      </c>
      <c r="E119" s="18" t="s">
        <v>39</v>
      </c>
      <c r="F119" s="18" t="s">
        <v>39</v>
      </c>
      <c r="G119" s="18" t="s">
        <v>39</v>
      </c>
    </row>
    <row r="120" spans="1:7" ht="12.75">
      <c r="A120" t="s">
        <v>203</v>
      </c>
      <c r="B120" t="s">
        <v>212</v>
      </c>
      <c r="C120" t="s">
        <v>213</v>
      </c>
      <c r="D120" s="16" t="s">
        <v>479</v>
      </c>
      <c r="E120" s="18" t="s">
        <v>479</v>
      </c>
      <c r="F120" s="18" t="s">
        <v>479</v>
      </c>
      <c r="G120" s="18" t="s">
        <v>479</v>
      </c>
    </row>
    <row r="121" spans="1:7" ht="12.75">
      <c r="A121" t="s">
        <v>203</v>
      </c>
      <c r="B121" t="s">
        <v>214</v>
      </c>
      <c r="C121" t="s">
        <v>215</v>
      </c>
      <c r="D121" s="16">
        <v>0.035</v>
      </c>
      <c r="E121" s="18" t="s">
        <v>39</v>
      </c>
      <c r="F121" s="18">
        <v>0.3</v>
      </c>
      <c r="G121" s="18" t="s">
        <v>39</v>
      </c>
    </row>
    <row r="122" spans="1:7" ht="12.75">
      <c r="A122" t="s">
        <v>203</v>
      </c>
      <c r="B122" t="s">
        <v>216</v>
      </c>
      <c r="C122" t="s">
        <v>217</v>
      </c>
      <c r="D122" s="16">
        <v>30</v>
      </c>
      <c r="E122" s="18" t="s">
        <v>39</v>
      </c>
      <c r="F122" s="18">
        <v>100</v>
      </c>
      <c r="G122" s="18" t="s">
        <v>39</v>
      </c>
    </row>
    <row r="123" spans="1:7" ht="12.75">
      <c r="A123" t="s">
        <v>203</v>
      </c>
      <c r="B123" t="s">
        <v>218</v>
      </c>
      <c r="C123" t="s">
        <v>219</v>
      </c>
      <c r="D123" s="16">
        <v>0.04</v>
      </c>
      <c r="E123" s="18" t="s">
        <v>39</v>
      </c>
      <c r="F123" s="18">
        <v>0.2</v>
      </c>
      <c r="G123" s="18" t="s">
        <v>39</v>
      </c>
    </row>
    <row r="124" spans="1:7" ht="12.75">
      <c r="A124" t="s">
        <v>203</v>
      </c>
      <c r="B124" t="s">
        <v>220</v>
      </c>
      <c r="C124" t="s">
        <v>221</v>
      </c>
      <c r="D124" s="18" t="s">
        <v>39</v>
      </c>
      <c r="E124" s="18" t="s">
        <v>39</v>
      </c>
      <c r="F124" s="18" t="s">
        <v>39</v>
      </c>
      <c r="G124" s="18" t="s">
        <v>39</v>
      </c>
    </row>
    <row r="125" spans="1:7" ht="12.75">
      <c r="A125" t="s">
        <v>203</v>
      </c>
      <c r="B125" t="s">
        <v>222</v>
      </c>
      <c r="C125" t="s">
        <v>223</v>
      </c>
      <c r="D125" s="16">
        <v>0.012</v>
      </c>
      <c r="E125" s="18" t="s">
        <v>39</v>
      </c>
      <c r="F125" s="17">
        <v>0</v>
      </c>
      <c r="G125" s="18" t="s">
        <v>39</v>
      </c>
    </row>
    <row r="126" spans="1:7" ht="12.75">
      <c r="A126" t="s">
        <v>203</v>
      </c>
      <c r="B126" t="s">
        <v>224</v>
      </c>
      <c r="C126" t="s">
        <v>225</v>
      </c>
      <c r="D126" s="18" t="s">
        <v>39</v>
      </c>
      <c r="E126" s="18" t="s">
        <v>39</v>
      </c>
      <c r="F126" s="18" t="s">
        <v>39</v>
      </c>
      <c r="G126" s="18" t="s">
        <v>39</v>
      </c>
    </row>
    <row r="127" spans="1:7" ht="12.75">
      <c r="A127" t="s">
        <v>203</v>
      </c>
      <c r="B127" t="s">
        <v>226</v>
      </c>
      <c r="C127" t="s">
        <v>227</v>
      </c>
      <c r="D127" s="16">
        <v>60</v>
      </c>
      <c r="E127" s="18">
        <v>74.435</v>
      </c>
      <c r="F127" s="18">
        <v>1680</v>
      </c>
      <c r="G127" s="18">
        <v>1688.755</v>
      </c>
    </row>
    <row r="128" spans="1:7" ht="12.75">
      <c r="A128" t="s">
        <v>203</v>
      </c>
      <c r="B128" t="s">
        <v>228</v>
      </c>
      <c r="C128" t="s">
        <v>229</v>
      </c>
      <c r="D128" s="16">
        <v>0.012</v>
      </c>
      <c r="E128" s="18" t="s">
        <v>39</v>
      </c>
      <c r="F128" s="18">
        <v>0.2</v>
      </c>
      <c r="G128" s="18" t="s">
        <v>39</v>
      </c>
    </row>
    <row r="129" spans="1:7" ht="12.75">
      <c r="A129" t="s">
        <v>203</v>
      </c>
      <c r="B129" t="s">
        <v>230</v>
      </c>
      <c r="C129" t="s">
        <v>231</v>
      </c>
      <c r="D129" s="16">
        <v>0.6</v>
      </c>
      <c r="E129" s="18" t="s">
        <v>39</v>
      </c>
      <c r="F129" s="18">
        <v>100</v>
      </c>
      <c r="G129" s="18" t="s">
        <v>39</v>
      </c>
    </row>
    <row r="130" spans="1:7" ht="12.75">
      <c r="A130" t="s">
        <v>203</v>
      </c>
      <c r="B130" t="s">
        <v>232</v>
      </c>
      <c r="C130" t="s">
        <v>233</v>
      </c>
      <c r="D130" s="16">
        <v>0.395</v>
      </c>
      <c r="E130" s="18" t="s">
        <v>39</v>
      </c>
      <c r="F130" s="18">
        <v>39</v>
      </c>
      <c r="G130" s="18" t="s">
        <v>39</v>
      </c>
    </row>
    <row r="131" spans="1:7" ht="12.75">
      <c r="A131" t="s">
        <v>203</v>
      </c>
      <c r="B131" t="s">
        <v>234</v>
      </c>
      <c r="C131" t="s">
        <v>235</v>
      </c>
      <c r="D131" s="16">
        <v>0.594</v>
      </c>
      <c r="E131" s="18" t="s">
        <v>39</v>
      </c>
      <c r="F131" s="18">
        <v>65</v>
      </c>
      <c r="G131" s="18" t="s">
        <v>39</v>
      </c>
    </row>
    <row r="132" spans="2:7" ht="12.75">
      <c r="B132" t="s">
        <v>117</v>
      </c>
      <c r="D132" s="16" t="s">
        <v>479</v>
      </c>
      <c r="E132" s="18">
        <v>48.9248</v>
      </c>
      <c r="F132" s="18" t="s">
        <v>479</v>
      </c>
      <c r="G132" s="18">
        <v>447.9053</v>
      </c>
    </row>
    <row r="133" spans="2:7" s="6" customFormat="1" ht="12.75">
      <c r="B133" s="6" t="s">
        <v>203</v>
      </c>
      <c r="C133" s="6" t="s">
        <v>236</v>
      </c>
      <c r="D133" s="19">
        <f>SUM(D116:D132)</f>
        <v>98.88599999999998</v>
      </c>
      <c r="E133" s="19">
        <f>SUM(E116:E132)</f>
        <v>123.3598</v>
      </c>
      <c r="F133" s="19">
        <f>SUM(F116:F132)</f>
        <v>2014.8</v>
      </c>
      <c r="G133" s="19">
        <f>SUM(G116:G132)</f>
        <v>2136.6603</v>
      </c>
    </row>
    <row r="134" spans="4:7" s="6" customFormat="1" ht="12.75">
      <c r="D134" s="27"/>
      <c r="E134" s="27"/>
      <c r="F134" s="27"/>
      <c r="G134" s="27"/>
    </row>
    <row r="135" spans="1:7" ht="12.75">
      <c r="A135" t="s">
        <v>237</v>
      </c>
      <c r="B135" t="s">
        <v>238</v>
      </c>
      <c r="C135" t="s">
        <v>239</v>
      </c>
      <c r="D135" s="16">
        <v>0.12456</v>
      </c>
      <c r="E135" s="18" t="s">
        <v>39</v>
      </c>
      <c r="F135" s="18">
        <v>3.25</v>
      </c>
      <c r="G135" s="18" t="s">
        <v>39</v>
      </c>
    </row>
    <row r="136" spans="1:7" ht="12.75">
      <c r="A136" t="s">
        <v>237</v>
      </c>
      <c r="B136" t="s">
        <v>240</v>
      </c>
      <c r="C136" t="s">
        <v>241</v>
      </c>
      <c r="D136" s="16">
        <v>136.27</v>
      </c>
      <c r="E136" s="18">
        <v>133</v>
      </c>
      <c r="F136" s="18">
        <v>974</v>
      </c>
      <c r="G136" s="18">
        <v>974</v>
      </c>
    </row>
    <row r="137" spans="1:7" ht="12.75">
      <c r="A137" t="s">
        <v>237</v>
      </c>
      <c r="B137" t="s">
        <v>242</v>
      </c>
      <c r="C137" t="s">
        <v>243</v>
      </c>
      <c r="D137" s="16">
        <v>115</v>
      </c>
      <c r="E137" s="18">
        <v>125.1</v>
      </c>
      <c r="F137" s="18">
        <v>112</v>
      </c>
      <c r="G137" s="18">
        <v>90</v>
      </c>
    </row>
    <row r="138" spans="1:7" ht="12.75">
      <c r="A138" t="s">
        <v>237</v>
      </c>
      <c r="B138" t="s">
        <v>244</v>
      </c>
      <c r="C138" t="s">
        <v>245</v>
      </c>
      <c r="D138" s="16">
        <v>0.00196</v>
      </c>
      <c r="E138" s="18" t="s">
        <v>39</v>
      </c>
      <c r="F138" s="18">
        <v>1.275</v>
      </c>
      <c r="G138" s="18" t="s">
        <v>39</v>
      </c>
    </row>
    <row r="139" spans="1:7" ht="12.75">
      <c r="A139" t="s">
        <v>237</v>
      </c>
      <c r="B139" t="s">
        <v>246</v>
      </c>
      <c r="C139" t="s">
        <v>247</v>
      </c>
      <c r="D139" s="16">
        <v>0.001</v>
      </c>
      <c r="E139" s="18" t="s">
        <v>39</v>
      </c>
      <c r="F139" s="18">
        <v>0.213</v>
      </c>
      <c r="G139" s="18" t="s">
        <v>39</v>
      </c>
    </row>
    <row r="140" spans="1:7" ht="12.75">
      <c r="A140" t="s">
        <v>237</v>
      </c>
      <c r="B140" t="s">
        <v>248</v>
      </c>
      <c r="C140" t="s">
        <v>249</v>
      </c>
      <c r="D140" s="16">
        <f>99+2.5</f>
        <v>101.5</v>
      </c>
      <c r="E140" s="18">
        <f>97.735+2.375</f>
        <v>100.11</v>
      </c>
      <c r="F140" s="18">
        <f>54.5+0.5</f>
        <v>55</v>
      </c>
      <c r="G140" s="18">
        <f>52.2+4</f>
        <v>56.2</v>
      </c>
    </row>
    <row r="141" spans="1:7" ht="12.75">
      <c r="A141" t="s">
        <v>237</v>
      </c>
      <c r="B141" t="s">
        <v>250</v>
      </c>
      <c r="C141" t="s">
        <v>251</v>
      </c>
      <c r="D141" s="24">
        <v>0</v>
      </c>
      <c r="E141" s="17">
        <v>0</v>
      </c>
      <c r="F141" s="17">
        <v>0</v>
      </c>
      <c r="G141" s="17">
        <v>0</v>
      </c>
    </row>
    <row r="142" spans="1:7" ht="12.75">
      <c r="A142" t="s">
        <v>237</v>
      </c>
      <c r="B142" t="s">
        <v>252</v>
      </c>
      <c r="C142" t="s">
        <v>253</v>
      </c>
      <c r="D142" s="16">
        <v>5.5</v>
      </c>
      <c r="E142" s="18">
        <v>4.655</v>
      </c>
      <c r="F142" s="18">
        <v>30</v>
      </c>
      <c r="G142" s="18">
        <v>28.0055</v>
      </c>
    </row>
    <row r="143" spans="1:7" ht="12.75">
      <c r="A143" t="s">
        <v>237</v>
      </c>
      <c r="B143" t="s">
        <v>254</v>
      </c>
      <c r="C143" t="s">
        <v>255</v>
      </c>
      <c r="D143" s="16">
        <v>15.207</v>
      </c>
      <c r="E143" s="18">
        <v>20.4</v>
      </c>
      <c r="F143" s="18">
        <v>910.5</v>
      </c>
      <c r="G143" s="18">
        <v>905.45</v>
      </c>
    </row>
    <row r="144" spans="1:7" ht="12.75">
      <c r="A144" t="s">
        <v>237</v>
      </c>
      <c r="B144" t="s">
        <v>256</v>
      </c>
      <c r="C144" t="s">
        <v>257</v>
      </c>
      <c r="D144" s="16">
        <f>259.8+2.5</f>
        <v>262.3</v>
      </c>
      <c r="E144" s="18">
        <f>259.9+2.375</f>
        <v>262.275</v>
      </c>
      <c r="F144" s="18">
        <f>239.5+0.5</f>
        <v>240</v>
      </c>
      <c r="G144" s="18">
        <f>248.5+4</f>
        <v>252.5</v>
      </c>
    </row>
    <row r="145" spans="1:7" ht="12.75">
      <c r="A145" t="s">
        <v>237</v>
      </c>
      <c r="B145" t="s">
        <v>258</v>
      </c>
      <c r="C145" t="s">
        <v>259</v>
      </c>
      <c r="D145" s="16">
        <v>2.5</v>
      </c>
      <c r="E145" s="18">
        <v>2.923</v>
      </c>
      <c r="F145" s="18">
        <v>8.5</v>
      </c>
      <c r="G145" s="18">
        <v>12.75</v>
      </c>
    </row>
    <row r="146" spans="1:7" ht="12.75">
      <c r="A146" t="s">
        <v>237</v>
      </c>
      <c r="B146" t="s">
        <v>260</v>
      </c>
      <c r="C146" t="s">
        <v>261</v>
      </c>
      <c r="D146" s="16">
        <f>92.2+4+0.1+1.5</f>
        <v>97.8</v>
      </c>
      <c r="E146" s="18">
        <f>69.05+1.51</f>
        <v>70.56</v>
      </c>
      <c r="F146" s="18">
        <f>198.5+4+1.2+10.7</f>
        <v>214.39999999999998</v>
      </c>
      <c r="G146" s="18">
        <f>201.55+4.05</f>
        <v>205.60000000000002</v>
      </c>
    </row>
    <row r="147" spans="1:7" ht="12.75">
      <c r="A147" t="s">
        <v>237</v>
      </c>
      <c r="B147" t="s">
        <v>262</v>
      </c>
      <c r="C147" t="s">
        <v>263</v>
      </c>
      <c r="D147" s="16">
        <v>3</v>
      </c>
      <c r="E147" s="18">
        <v>2.78</v>
      </c>
      <c r="F147" s="18">
        <v>16.9</v>
      </c>
      <c r="G147" s="18">
        <v>17</v>
      </c>
    </row>
    <row r="148" spans="2:7" s="6" customFormat="1" ht="12.75">
      <c r="B148" t="s">
        <v>117</v>
      </c>
      <c r="C148"/>
      <c r="D148" s="16" t="s">
        <v>479</v>
      </c>
      <c r="E148" s="18">
        <v>0.7102</v>
      </c>
      <c r="F148" s="18" t="s">
        <v>479</v>
      </c>
      <c r="G148" s="18">
        <v>13.572</v>
      </c>
    </row>
    <row r="149" spans="2:7" s="6" customFormat="1" ht="12.75">
      <c r="B149" s="6" t="s">
        <v>237</v>
      </c>
      <c r="C149" s="6" t="s">
        <v>264</v>
      </c>
      <c r="D149" s="19">
        <f>SUM(D135:D148)</f>
        <v>739.20452</v>
      </c>
      <c r="E149" s="19">
        <f>SUM(E135:E148)</f>
        <v>722.5131999999999</v>
      </c>
      <c r="F149" s="19">
        <f>SUM(F135:F148)</f>
        <v>2566.0380000000005</v>
      </c>
      <c r="G149" s="19">
        <f>SUM(G135:G148)</f>
        <v>2555.0775</v>
      </c>
    </row>
    <row r="150" spans="4:7" ht="12.75">
      <c r="D150" s="12"/>
      <c r="E150" s="12"/>
      <c r="F150" s="12"/>
      <c r="G150" s="12"/>
    </row>
    <row r="151" spans="1:7" ht="12.75">
      <c r="A151" t="s">
        <v>265</v>
      </c>
      <c r="B151" t="s">
        <v>266</v>
      </c>
      <c r="C151" t="s">
        <v>267</v>
      </c>
      <c r="D151" s="16">
        <v>12.27</v>
      </c>
      <c r="E151" s="18">
        <v>11.9205</v>
      </c>
      <c r="F151" s="18">
        <v>161.74</v>
      </c>
      <c r="G151" s="18">
        <v>161.2</v>
      </c>
    </row>
    <row r="152" spans="1:7" ht="12.75">
      <c r="A152" t="s">
        <v>265</v>
      </c>
      <c r="B152" t="s">
        <v>268</v>
      </c>
      <c r="C152" t="s">
        <v>269</v>
      </c>
      <c r="D152" s="16">
        <v>8</v>
      </c>
      <c r="E152" s="18">
        <v>9.3301</v>
      </c>
      <c r="F152" s="18">
        <v>2</v>
      </c>
      <c r="G152" s="18">
        <v>4.1</v>
      </c>
    </row>
    <row r="153" spans="1:7" ht="12.75">
      <c r="A153" t="s">
        <v>265</v>
      </c>
      <c r="B153" t="s">
        <v>270</v>
      </c>
      <c r="C153" t="s">
        <v>271</v>
      </c>
      <c r="D153" s="16">
        <v>0.008</v>
      </c>
      <c r="E153" s="18" t="s">
        <v>39</v>
      </c>
      <c r="F153" s="18">
        <v>0.04</v>
      </c>
      <c r="G153" s="18" t="s">
        <v>39</v>
      </c>
    </row>
    <row r="154" spans="1:7" ht="12.75">
      <c r="A154" t="s">
        <v>265</v>
      </c>
      <c r="B154" t="s">
        <v>272</v>
      </c>
      <c r="C154" t="s">
        <v>273</v>
      </c>
      <c r="D154" s="24">
        <v>0</v>
      </c>
      <c r="E154" s="17">
        <v>0</v>
      </c>
      <c r="F154" s="17">
        <v>0</v>
      </c>
      <c r="G154" s="17">
        <v>0</v>
      </c>
    </row>
    <row r="155" spans="1:7" ht="12.75">
      <c r="A155" t="s">
        <v>265</v>
      </c>
      <c r="B155" t="s">
        <v>274</v>
      </c>
      <c r="C155" t="s">
        <v>275</v>
      </c>
      <c r="D155" s="24">
        <v>0</v>
      </c>
      <c r="E155" s="17">
        <v>0</v>
      </c>
      <c r="F155" s="17">
        <v>0</v>
      </c>
      <c r="G155" s="17">
        <v>0</v>
      </c>
    </row>
    <row r="156" spans="1:7" ht="12.75">
      <c r="A156" t="s">
        <v>265</v>
      </c>
      <c r="B156" t="s">
        <v>276</v>
      </c>
      <c r="C156" t="s">
        <v>277</v>
      </c>
      <c r="D156" s="24">
        <v>0</v>
      </c>
      <c r="E156" s="17">
        <v>0</v>
      </c>
      <c r="F156" s="17">
        <v>0</v>
      </c>
      <c r="G156" s="17">
        <v>0</v>
      </c>
    </row>
    <row r="157" spans="1:7" ht="12.75">
      <c r="A157" t="s">
        <v>265</v>
      </c>
      <c r="B157" t="s">
        <v>278</v>
      </c>
      <c r="C157" t="s">
        <v>279</v>
      </c>
      <c r="D157" s="16">
        <v>0.4</v>
      </c>
      <c r="E157" s="18" t="s">
        <v>39</v>
      </c>
      <c r="F157" s="18">
        <v>3.9</v>
      </c>
      <c r="G157" s="18" t="s">
        <v>39</v>
      </c>
    </row>
    <row r="158" spans="1:7" ht="12.75">
      <c r="A158" t="s">
        <v>265</v>
      </c>
      <c r="B158" t="s">
        <v>280</v>
      </c>
      <c r="C158" t="s">
        <v>281</v>
      </c>
      <c r="D158" s="24">
        <v>0</v>
      </c>
      <c r="E158" s="17">
        <v>0</v>
      </c>
      <c r="F158" s="17">
        <v>0</v>
      </c>
      <c r="G158" s="17">
        <v>0</v>
      </c>
    </row>
    <row r="159" spans="1:7" ht="12.75">
      <c r="A159" t="s">
        <v>265</v>
      </c>
      <c r="B159" t="s">
        <v>282</v>
      </c>
      <c r="C159" t="s">
        <v>283</v>
      </c>
      <c r="D159" s="24">
        <v>0</v>
      </c>
      <c r="E159" s="17">
        <v>0</v>
      </c>
      <c r="F159" s="17">
        <v>0</v>
      </c>
      <c r="G159" s="17">
        <v>0</v>
      </c>
    </row>
    <row r="160" spans="1:7" ht="12.75">
      <c r="A160" t="s">
        <v>265</v>
      </c>
      <c r="B160" t="s">
        <v>284</v>
      </c>
      <c r="C160" t="s">
        <v>285</v>
      </c>
      <c r="D160" s="16">
        <v>1.5</v>
      </c>
      <c r="E160" s="17">
        <v>0</v>
      </c>
      <c r="F160" s="18">
        <v>0</v>
      </c>
      <c r="G160" s="17">
        <v>0</v>
      </c>
    </row>
    <row r="161" spans="1:7" ht="12.75">
      <c r="A161" t="s">
        <v>265</v>
      </c>
      <c r="B161" t="s">
        <v>286</v>
      </c>
      <c r="C161" t="s">
        <v>287</v>
      </c>
      <c r="D161" s="24">
        <v>0</v>
      </c>
      <c r="E161" s="17">
        <v>0</v>
      </c>
      <c r="F161" s="17">
        <v>0</v>
      </c>
      <c r="G161" s="17">
        <v>0</v>
      </c>
    </row>
    <row r="162" spans="1:7" ht="12.75">
      <c r="A162" t="s">
        <v>265</v>
      </c>
      <c r="B162" t="s">
        <v>288</v>
      </c>
      <c r="C162" t="s">
        <v>289</v>
      </c>
      <c r="D162" s="16">
        <v>1.6</v>
      </c>
      <c r="E162" s="18">
        <v>1.94</v>
      </c>
      <c r="F162" s="18">
        <v>3.2</v>
      </c>
      <c r="G162" s="18">
        <v>4.15</v>
      </c>
    </row>
    <row r="163" spans="1:7" ht="12.75">
      <c r="A163" t="s">
        <v>265</v>
      </c>
      <c r="B163" t="s">
        <v>290</v>
      </c>
      <c r="C163" t="s">
        <v>291</v>
      </c>
      <c r="D163" s="16">
        <v>0.18</v>
      </c>
      <c r="E163" s="18" t="s">
        <v>39</v>
      </c>
      <c r="F163" s="18">
        <v>0.035</v>
      </c>
      <c r="G163" s="18" t="s">
        <v>39</v>
      </c>
    </row>
    <row r="164" spans="1:7" ht="12.75">
      <c r="A164" t="s">
        <v>265</v>
      </c>
      <c r="B164" t="s">
        <v>292</v>
      </c>
      <c r="C164" t="s">
        <v>293</v>
      </c>
      <c r="D164" s="16">
        <v>0.1</v>
      </c>
      <c r="E164" s="18" t="s">
        <v>39</v>
      </c>
      <c r="F164" s="18">
        <v>1</v>
      </c>
      <c r="G164" s="18" t="s">
        <v>39</v>
      </c>
    </row>
    <row r="165" spans="1:7" ht="12.75">
      <c r="A165" t="s">
        <v>265</v>
      </c>
      <c r="B165" t="s">
        <v>294</v>
      </c>
      <c r="C165" t="s">
        <v>295</v>
      </c>
      <c r="D165" s="24">
        <v>0</v>
      </c>
      <c r="E165" s="17">
        <v>0</v>
      </c>
      <c r="F165" s="17">
        <v>0</v>
      </c>
      <c r="G165" s="17">
        <v>0</v>
      </c>
    </row>
    <row r="166" spans="1:7" ht="12.75">
      <c r="A166" t="s">
        <v>265</v>
      </c>
      <c r="B166" t="s">
        <v>296</v>
      </c>
      <c r="C166" t="s">
        <v>297</v>
      </c>
      <c r="D166" s="16">
        <v>3.7</v>
      </c>
      <c r="E166" s="18">
        <v>3.6048</v>
      </c>
      <c r="F166" s="18">
        <v>58.5</v>
      </c>
      <c r="G166" s="18">
        <v>67.4</v>
      </c>
    </row>
    <row r="167" spans="1:7" ht="12.75">
      <c r="A167" t="s">
        <v>265</v>
      </c>
      <c r="B167" t="s">
        <v>298</v>
      </c>
      <c r="C167" t="s">
        <v>299</v>
      </c>
      <c r="D167" s="16">
        <v>1.1</v>
      </c>
      <c r="E167" s="18">
        <v>1.755</v>
      </c>
      <c r="F167" s="18">
        <v>1.3</v>
      </c>
      <c r="G167" s="18">
        <v>3.425</v>
      </c>
    </row>
    <row r="168" spans="1:7" ht="12.75">
      <c r="A168" t="s">
        <v>265</v>
      </c>
      <c r="B168" t="s">
        <v>300</v>
      </c>
      <c r="C168" t="s">
        <v>301</v>
      </c>
      <c r="D168" s="24">
        <v>0</v>
      </c>
      <c r="E168" s="17">
        <v>0</v>
      </c>
      <c r="F168" s="17">
        <v>0</v>
      </c>
      <c r="G168" s="17">
        <v>0</v>
      </c>
    </row>
    <row r="169" spans="1:7" ht="12.75">
      <c r="A169" t="s">
        <v>265</v>
      </c>
      <c r="B169" t="s">
        <v>302</v>
      </c>
      <c r="C169" t="s">
        <v>303</v>
      </c>
      <c r="D169" s="24">
        <v>0.000428</v>
      </c>
      <c r="E169" s="18" t="s">
        <v>39</v>
      </c>
      <c r="F169" s="18">
        <v>0.88</v>
      </c>
      <c r="G169" s="18" t="s">
        <v>39</v>
      </c>
    </row>
    <row r="170" spans="1:7" ht="12.75">
      <c r="A170" t="s">
        <v>265</v>
      </c>
      <c r="B170" t="s">
        <v>304</v>
      </c>
      <c r="C170" t="s">
        <v>305</v>
      </c>
      <c r="D170" s="16">
        <v>2</v>
      </c>
      <c r="E170" s="18">
        <v>1.995</v>
      </c>
      <c r="F170" s="18">
        <v>1</v>
      </c>
      <c r="G170" s="18">
        <v>1.5</v>
      </c>
    </row>
    <row r="171" spans="1:7" ht="12.75">
      <c r="A171" t="s">
        <v>265</v>
      </c>
      <c r="B171" t="s">
        <v>306</v>
      </c>
      <c r="C171" t="s">
        <v>307</v>
      </c>
      <c r="D171" s="24">
        <v>0</v>
      </c>
      <c r="E171" s="17">
        <v>0</v>
      </c>
      <c r="F171" s="17">
        <v>0</v>
      </c>
      <c r="G171" s="17">
        <v>0</v>
      </c>
    </row>
    <row r="172" spans="1:7" ht="12.75">
      <c r="A172" t="s">
        <v>265</v>
      </c>
      <c r="B172" t="s">
        <v>308</v>
      </c>
      <c r="C172" t="s">
        <v>309</v>
      </c>
      <c r="D172" s="16">
        <v>0.015</v>
      </c>
      <c r="E172" s="18" t="s">
        <v>39</v>
      </c>
      <c r="F172" s="18">
        <v>0.8</v>
      </c>
      <c r="G172" s="18" t="s">
        <v>39</v>
      </c>
    </row>
    <row r="173" spans="1:7" ht="12.75">
      <c r="A173" t="s">
        <v>265</v>
      </c>
      <c r="B173" t="s">
        <v>310</v>
      </c>
      <c r="C173" t="s">
        <v>311</v>
      </c>
      <c r="D173" s="24">
        <v>0</v>
      </c>
      <c r="E173" s="17">
        <v>0</v>
      </c>
      <c r="F173" s="17">
        <v>0</v>
      </c>
      <c r="G173" s="17">
        <v>0</v>
      </c>
    </row>
    <row r="174" spans="1:7" ht="12.75">
      <c r="A174" t="s">
        <v>265</v>
      </c>
      <c r="B174" t="s">
        <v>312</v>
      </c>
      <c r="C174" t="s">
        <v>313</v>
      </c>
      <c r="D174" s="24">
        <v>0</v>
      </c>
      <c r="E174" s="17">
        <v>0</v>
      </c>
      <c r="F174" s="17">
        <v>0</v>
      </c>
      <c r="G174" s="17">
        <v>0</v>
      </c>
    </row>
    <row r="175" spans="1:7" ht="12.75">
      <c r="A175" t="s">
        <v>265</v>
      </c>
      <c r="B175" t="s">
        <v>314</v>
      </c>
      <c r="C175" t="s">
        <v>315</v>
      </c>
      <c r="D175" s="24">
        <v>0</v>
      </c>
      <c r="E175" s="17">
        <v>0</v>
      </c>
      <c r="F175" s="17">
        <v>0</v>
      </c>
      <c r="G175" s="17">
        <v>0</v>
      </c>
    </row>
    <row r="176" spans="1:7" ht="12.75">
      <c r="A176" t="s">
        <v>265</v>
      </c>
      <c r="B176" t="s">
        <v>316</v>
      </c>
      <c r="C176" t="s">
        <v>317</v>
      </c>
      <c r="D176" s="24">
        <v>0</v>
      </c>
      <c r="E176" s="17">
        <v>0</v>
      </c>
      <c r="F176" s="17">
        <v>0</v>
      </c>
      <c r="G176" s="17">
        <v>0</v>
      </c>
    </row>
    <row r="177" spans="1:7" ht="12.75">
      <c r="A177" t="s">
        <v>265</v>
      </c>
      <c r="B177" t="s">
        <v>318</v>
      </c>
      <c r="C177" t="s">
        <v>319</v>
      </c>
      <c r="D177" s="24">
        <v>0</v>
      </c>
      <c r="E177" s="17">
        <v>0</v>
      </c>
      <c r="F177" s="17">
        <v>0</v>
      </c>
      <c r="G177" s="17">
        <v>0</v>
      </c>
    </row>
    <row r="178" spans="1:7" ht="12.75">
      <c r="A178" t="s">
        <v>265</v>
      </c>
      <c r="B178" t="s">
        <v>320</v>
      </c>
      <c r="C178" t="s">
        <v>321</v>
      </c>
      <c r="D178" s="16">
        <v>41.464</v>
      </c>
      <c r="E178" s="18">
        <v>34.97</v>
      </c>
      <c r="F178" s="18">
        <v>52.65</v>
      </c>
      <c r="G178" s="18">
        <v>51.72</v>
      </c>
    </row>
    <row r="179" spans="1:7" ht="12.75">
      <c r="A179" t="s">
        <v>265</v>
      </c>
      <c r="B179" t="s">
        <v>322</v>
      </c>
      <c r="C179" t="s">
        <v>323</v>
      </c>
      <c r="D179" s="24">
        <v>0</v>
      </c>
      <c r="E179" s="17" t="s">
        <v>39</v>
      </c>
      <c r="F179" s="17">
        <v>0</v>
      </c>
      <c r="G179" s="18" t="s">
        <v>39</v>
      </c>
    </row>
    <row r="180" spans="1:7" ht="12.75">
      <c r="A180" t="s">
        <v>265</v>
      </c>
      <c r="B180" t="s">
        <v>324</v>
      </c>
      <c r="C180" t="s">
        <v>325</v>
      </c>
      <c r="D180" s="24">
        <v>0</v>
      </c>
      <c r="E180" s="17">
        <v>0</v>
      </c>
      <c r="F180" s="17">
        <v>0</v>
      </c>
      <c r="G180" s="17">
        <v>0</v>
      </c>
    </row>
    <row r="181" spans="1:7" ht="12.75">
      <c r="A181" t="s">
        <v>265</v>
      </c>
      <c r="B181" t="s">
        <v>326</v>
      </c>
      <c r="C181" t="s">
        <v>327</v>
      </c>
      <c r="D181" s="24">
        <v>0</v>
      </c>
      <c r="E181" s="17">
        <v>0</v>
      </c>
      <c r="F181" s="17">
        <v>0</v>
      </c>
      <c r="G181" s="17">
        <v>0</v>
      </c>
    </row>
    <row r="182" spans="1:7" ht="12.75">
      <c r="A182" t="s">
        <v>265</v>
      </c>
      <c r="B182" t="s">
        <v>328</v>
      </c>
      <c r="C182" t="s">
        <v>329</v>
      </c>
      <c r="D182" s="16">
        <v>0.1</v>
      </c>
      <c r="E182" s="17">
        <v>0</v>
      </c>
      <c r="F182" s="18">
        <v>1</v>
      </c>
      <c r="G182" s="17">
        <v>0</v>
      </c>
    </row>
    <row r="183" spans="1:7" ht="12.75">
      <c r="A183" t="s">
        <v>265</v>
      </c>
      <c r="B183" t="s">
        <v>330</v>
      </c>
      <c r="C183" t="s">
        <v>331</v>
      </c>
      <c r="D183" s="24">
        <v>0</v>
      </c>
      <c r="E183" s="17">
        <v>0</v>
      </c>
      <c r="F183" s="17">
        <v>0</v>
      </c>
      <c r="G183" s="17">
        <v>0</v>
      </c>
    </row>
    <row r="184" spans="1:7" ht="12.75">
      <c r="A184" t="s">
        <v>265</v>
      </c>
      <c r="B184" t="s">
        <v>332</v>
      </c>
      <c r="C184" t="s">
        <v>333</v>
      </c>
      <c r="D184" s="16">
        <v>0.000988</v>
      </c>
      <c r="E184" s="18" t="s">
        <v>39</v>
      </c>
      <c r="F184" s="18">
        <v>0.058</v>
      </c>
      <c r="G184" s="18" t="s">
        <v>39</v>
      </c>
    </row>
    <row r="185" spans="1:7" ht="12.75">
      <c r="A185" t="s">
        <v>265</v>
      </c>
      <c r="B185" t="s">
        <v>334</v>
      </c>
      <c r="C185" t="s">
        <v>335</v>
      </c>
      <c r="D185" s="24">
        <v>0</v>
      </c>
      <c r="E185" s="17">
        <v>0</v>
      </c>
      <c r="F185" s="18">
        <v>4.5</v>
      </c>
      <c r="G185" s="17">
        <v>0</v>
      </c>
    </row>
    <row r="186" spans="1:7" ht="12.75">
      <c r="A186" t="s">
        <v>265</v>
      </c>
      <c r="B186" t="s">
        <v>336</v>
      </c>
      <c r="C186" t="s">
        <v>337</v>
      </c>
      <c r="D186" s="24">
        <v>0</v>
      </c>
      <c r="E186" s="17">
        <v>0</v>
      </c>
      <c r="F186" s="18">
        <v>2.2</v>
      </c>
      <c r="G186" s="17">
        <v>0</v>
      </c>
    </row>
    <row r="187" spans="1:7" ht="12.75">
      <c r="A187" t="s">
        <v>265</v>
      </c>
      <c r="B187" t="s">
        <v>338</v>
      </c>
      <c r="C187" t="s">
        <v>339</v>
      </c>
      <c r="D187" s="24">
        <v>0</v>
      </c>
      <c r="E187" s="17">
        <v>0</v>
      </c>
      <c r="F187" s="17">
        <v>0</v>
      </c>
      <c r="G187" s="17">
        <v>0</v>
      </c>
    </row>
    <row r="188" spans="1:7" ht="12.75">
      <c r="A188" t="s">
        <v>265</v>
      </c>
      <c r="B188" t="s">
        <v>340</v>
      </c>
      <c r="C188" t="s">
        <v>341</v>
      </c>
      <c r="D188" s="16">
        <v>36.22</v>
      </c>
      <c r="E188" s="18">
        <v>37.2</v>
      </c>
      <c r="F188" s="18">
        <v>181.9</v>
      </c>
      <c r="G188" s="18">
        <v>184.5</v>
      </c>
    </row>
    <row r="189" spans="1:7" ht="12.75">
      <c r="A189" t="s">
        <v>265</v>
      </c>
      <c r="B189" t="s">
        <v>342</v>
      </c>
      <c r="C189" t="s">
        <v>343</v>
      </c>
      <c r="D189" s="24">
        <v>0</v>
      </c>
      <c r="E189" s="21">
        <v>0</v>
      </c>
      <c r="F189" s="17">
        <v>0</v>
      </c>
      <c r="G189" s="21">
        <v>0</v>
      </c>
    </row>
    <row r="190" spans="1:7" ht="12.75">
      <c r="A190" t="s">
        <v>265</v>
      </c>
      <c r="B190" t="s">
        <v>344</v>
      </c>
      <c r="C190" t="s">
        <v>345</v>
      </c>
      <c r="D190" s="24">
        <v>0</v>
      </c>
      <c r="E190" s="18" t="s">
        <v>39</v>
      </c>
      <c r="F190" s="18">
        <v>2</v>
      </c>
      <c r="G190" s="18" t="s">
        <v>39</v>
      </c>
    </row>
    <row r="191" spans="1:7" ht="12.75">
      <c r="A191" t="s">
        <v>265</v>
      </c>
      <c r="B191" t="s">
        <v>346</v>
      </c>
      <c r="C191" t="s">
        <v>347</v>
      </c>
      <c r="D191" s="24">
        <v>0</v>
      </c>
      <c r="E191" s="17">
        <v>0</v>
      </c>
      <c r="F191" s="17">
        <v>0</v>
      </c>
      <c r="G191" s="17">
        <v>0</v>
      </c>
    </row>
    <row r="192" spans="1:7" ht="12.75">
      <c r="A192" t="s">
        <v>265</v>
      </c>
      <c r="B192" t="s">
        <v>348</v>
      </c>
      <c r="C192" t="s">
        <v>349</v>
      </c>
      <c r="D192" s="24">
        <v>0</v>
      </c>
      <c r="E192" s="17">
        <v>0</v>
      </c>
      <c r="F192" s="17">
        <v>0</v>
      </c>
      <c r="G192" s="17">
        <v>0</v>
      </c>
    </row>
    <row r="193" spans="1:7" ht="12.75">
      <c r="A193" t="s">
        <v>265</v>
      </c>
      <c r="B193" t="s">
        <v>350</v>
      </c>
      <c r="C193" t="s">
        <v>351</v>
      </c>
      <c r="D193" s="24">
        <v>0</v>
      </c>
      <c r="E193" s="17">
        <v>0</v>
      </c>
      <c r="F193" s="17">
        <v>0</v>
      </c>
      <c r="G193" s="17">
        <v>0</v>
      </c>
    </row>
    <row r="194" spans="1:7" ht="12.75">
      <c r="A194" t="s">
        <v>265</v>
      </c>
      <c r="B194" t="s">
        <v>352</v>
      </c>
      <c r="C194" t="s">
        <v>353</v>
      </c>
      <c r="D194" s="24">
        <v>0</v>
      </c>
      <c r="E194" s="17">
        <v>0</v>
      </c>
      <c r="F194" s="17">
        <v>0</v>
      </c>
      <c r="G194" s="17">
        <v>0</v>
      </c>
    </row>
    <row r="195" spans="1:7" ht="12.75">
      <c r="A195" t="s">
        <v>265</v>
      </c>
      <c r="B195" t="s">
        <v>354</v>
      </c>
      <c r="C195" t="s">
        <v>355</v>
      </c>
      <c r="D195" s="24">
        <v>0</v>
      </c>
      <c r="E195" s="17">
        <v>0</v>
      </c>
      <c r="F195" s="17">
        <v>0</v>
      </c>
      <c r="G195" s="17">
        <v>0</v>
      </c>
    </row>
    <row r="196" spans="1:7" ht="12.75">
      <c r="A196" t="s">
        <v>265</v>
      </c>
      <c r="B196" t="s">
        <v>356</v>
      </c>
      <c r="C196" t="s">
        <v>357</v>
      </c>
      <c r="D196" s="24">
        <v>0</v>
      </c>
      <c r="E196" s="18" t="s">
        <v>39</v>
      </c>
      <c r="F196" s="18">
        <v>0.2</v>
      </c>
      <c r="G196" s="18" t="s">
        <v>39</v>
      </c>
    </row>
    <row r="197" spans="1:7" ht="12.75">
      <c r="A197" t="s">
        <v>265</v>
      </c>
      <c r="B197" t="s">
        <v>358</v>
      </c>
      <c r="C197" t="s">
        <v>359</v>
      </c>
      <c r="D197" s="16">
        <v>0.015</v>
      </c>
      <c r="E197" s="18" t="s">
        <v>39</v>
      </c>
      <c r="F197" s="17">
        <v>0</v>
      </c>
      <c r="G197" s="18" t="s">
        <v>39</v>
      </c>
    </row>
    <row r="198" spans="1:7" ht="12.75">
      <c r="A198" t="s">
        <v>265</v>
      </c>
      <c r="B198" t="s">
        <v>360</v>
      </c>
      <c r="C198" t="s">
        <v>361</v>
      </c>
      <c r="D198" s="16">
        <v>5</v>
      </c>
      <c r="E198" s="18">
        <v>6.6145</v>
      </c>
      <c r="F198" s="18">
        <v>3</v>
      </c>
      <c r="G198" s="18">
        <v>4</v>
      </c>
    </row>
    <row r="199" spans="1:7" ht="12.75">
      <c r="A199" t="s">
        <v>265</v>
      </c>
      <c r="B199" t="s">
        <v>362</v>
      </c>
      <c r="C199" t="s">
        <v>363</v>
      </c>
      <c r="D199" s="24">
        <v>0</v>
      </c>
      <c r="E199" s="17">
        <v>0</v>
      </c>
      <c r="F199" s="17">
        <v>0</v>
      </c>
      <c r="G199" s="17">
        <v>0</v>
      </c>
    </row>
    <row r="200" spans="1:7" ht="12.75">
      <c r="A200" t="s">
        <v>265</v>
      </c>
      <c r="B200" t="s">
        <v>364</v>
      </c>
      <c r="C200" t="s">
        <v>365</v>
      </c>
      <c r="D200" s="24">
        <v>0</v>
      </c>
      <c r="E200" s="18" t="s">
        <v>39</v>
      </c>
      <c r="F200" s="18">
        <v>0.23</v>
      </c>
      <c r="G200" s="18" t="s">
        <v>39</v>
      </c>
    </row>
    <row r="201" spans="1:7" ht="12.75">
      <c r="A201" t="s">
        <v>265</v>
      </c>
      <c r="B201" t="s">
        <v>366</v>
      </c>
      <c r="C201" t="s">
        <v>367</v>
      </c>
      <c r="D201" s="24">
        <v>0</v>
      </c>
      <c r="E201" s="17">
        <v>0</v>
      </c>
      <c r="F201" s="17">
        <v>0</v>
      </c>
      <c r="G201" s="17">
        <v>0</v>
      </c>
    </row>
    <row r="202" spans="1:7" ht="12.75">
      <c r="A202" t="s">
        <v>265</v>
      </c>
      <c r="B202" t="s">
        <v>368</v>
      </c>
      <c r="C202" t="s">
        <v>369</v>
      </c>
      <c r="D202" s="16">
        <v>0.4</v>
      </c>
      <c r="E202" s="18">
        <v>0.596</v>
      </c>
      <c r="F202" s="18">
        <v>2.3</v>
      </c>
      <c r="G202" s="18">
        <v>3.4255</v>
      </c>
    </row>
    <row r="203" spans="1:7" ht="12.75">
      <c r="A203" t="s">
        <v>265</v>
      </c>
      <c r="B203" t="s">
        <v>370</v>
      </c>
      <c r="C203" t="s">
        <v>371</v>
      </c>
      <c r="D203" s="24">
        <v>0</v>
      </c>
      <c r="E203" s="17">
        <v>0</v>
      </c>
      <c r="F203" s="17">
        <v>0</v>
      </c>
      <c r="G203" s="17">
        <v>0</v>
      </c>
    </row>
    <row r="204" spans="1:7" ht="12.75">
      <c r="A204" t="s">
        <v>265</v>
      </c>
      <c r="B204" t="s">
        <v>372</v>
      </c>
      <c r="C204" t="s">
        <v>373</v>
      </c>
      <c r="D204" s="24">
        <v>0</v>
      </c>
      <c r="E204" s="17">
        <v>0</v>
      </c>
      <c r="F204" s="17">
        <v>0</v>
      </c>
      <c r="G204" s="17">
        <v>0</v>
      </c>
    </row>
    <row r="205" spans="1:7" ht="12.75">
      <c r="A205" t="s">
        <v>265</v>
      </c>
      <c r="B205" t="s">
        <v>374</v>
      </c>
      <c r="C205" t="s">
        <v>375</v>
      </c>
      <c r="D205" s="24">
        <v>0</v>
      </c>
      <c r="E205" s="17">
        <v>0</v>
      </c>
      <c r="F205" s="17">
        <v>0</v>
      </c>
      <c r="G205" s="17">
        <v>0</v>
      </c>
    </row>
    <row r="206" spans="1:7" ht="12.75">
      <c r="A206" t="s">
        <v>265</v>
      </c>
      <c r="B206" t="s">
        <v>376</v>
      </c>
      <c r="C206" t="s">
        <v>377</v>
      </c>
      <c r="D206" s="24">
        <v>0</v>
      </c>
      <c r="E206" s="17">
        <v>0</v>
      </c>
      <c r="F206" s="17">
        <v>0</v>
      </c>
      <c r="G206" s="17">
        <v>0</v>
      </c>
    </row>
    <row r="207" spans="2:7" s="6" customFormat="1" ht="12.75">
      <c r="B207" t="s">
        <v>117</v>
      </c>
      <c r="C207"/>
      <c r="D207" s="16" t="s">
        <v>479</v>
      </c>
      <c r="E207" s="18">
        <v>1.7355</v>
      </c>
      <c r="F207" s="18" t="s">
        <v>479</v>
      </c>
      <c r="G207" s="18">
        <v>15.3106</v>
      </c>
    </row>
    <row r="208" spans="2:7" s="6" customFormat="1" ht="12.75">
      <c r="B208" s="6" t="s">
        <v>265</v>
      </c>
      <c r="C208" s="6" t="s">
        <v>378</v>
      </c>
      <c r="D208" s="19">
        <f>SUM(D151:D207)</f>
        <v>114.07341600000001</v>
      </c>
      <c r="E208" s="19">
        <f>SUM(E151:E207)</f>
        <v>111.66140000000001</v>
      </c>
      <c r="F208" s="19">
        <f>SUM(F151:F207)</f>
        <v>484.433</v>
      </c>
      <c r="G208" s="19">
        <f>SUM(G151:G207)</f>
        <v>500.7311</v>
      </c>
    </row>
    <row r="209" spans="2:7" ht="12.75">
      <c r="B209" s="6"/>
      <c r="C209" s="6"/>
      <c r="D209" s="11"/>
      <c r="E209" s="12"/>
      <c r="F209" s="12"/>
      <c r="G209" s="12"/>
    </row>
    <row r="210" spans="1:7" ht="12.75">
      <c r="A210" t="s">
        <v>379</v>
      </c>
      <c r="B210" t="s">
        <v>380</v>
      </c>
      <c r="C210" t="s">
        <v>381</v>
      </c>
      <c r="D210" s="24">
        <v>0</v>
      </c>
      <c r="E210" s="18" t="s">
        <v>39</v>
      </c>
      <c r="F210" s="18">
        <v>1.75</v>
      </c>
      <c r="G210" s="18" t="s">
        <v>39</v>
      </c>
    </row>
    <row r="211" spans="1:7" ht="12.75">
      <c r="A211" t="s">
        <v>379</v>
      </c>
      <c r="B211" t="s">
        <v>382</v>
      </c>
      <c r="C211" t="s">
        <v>383</v>
      </c>
      <c r="D211" s="24">
        <v>0</v>
      </c>
      <c r="E211" s="17">
        <v>0</v>
      </c>
      <c r="F211" s="17">
        <v>0</v>
      </c>
      <c r="G211" s="17">
        <v>0</v>
      </c>
    </row>
    <row r="212" spans="1:7" ht="12.75">
      <c r="A212" t="s">
        <v>379</v>
      </c>
      <c r="B212" t="s">
        <v>384</v>
      </c>
      <c r="C212" t="s">
        <v>385</v>
      </c>
      <c r="D212" s="16">
        <v>1.59179</v>
      </c>
      <c r="E212" s="18">
        <v>4.256</v>
      </c>
      <c r="F212" s="18">
        <v>30.37</v>
      </c>
      <c r="G212" s="18">
        <v>153</v>
      </c>
    </row>
    <row r="213" spans="1:7" ht="12.75">
      <c r="A213" t="s">
        <v>379</v>
      </c>
      <c r="B213" t="s">
        <v>386</v>
      </c>
      <c r="C213" t="s">
        <v>387</v>
      </c>
      <c r="D213" s="16">
        <v>0.028</v>
      </c>
      <c r="E213" s="18" t="s">
        <v>39</v>
      </c>
      <c r="F213" s="18">
        <v>5</v>
      </c>
      <c r="G213" s="18" t="s">
        <v>39</v>
      </c>
    </row>
    <row r="214" spans="1:7" ht="12.75">
      <c r="A214" t="s">
        <v>379</v>
      </c>
      <c r="B214" t="s">
        <v>388</v>
      </c>
      <c r="C214" t="s">
        <v>389</v>
      </c>
      <c r="D214" s="24">
        <v>0</v>
      </c>
      <c r="E214" s="17">
        <v>0</v>
      </c>
      <c r="F214" s="17">
        <v>0</v>
      </c>
      <c r="G214" s="17">
        <v>0</v>
      </c>
    </row>
    <row r="215" spans="1:7" ht="12.75">
      <c r="A215" t="s">
        <v>379</v>
      </c>
      <c r="B215" t="s">
        <v>390</v>
      </c>
      <c r="C215" t="s">
        <v>391</v>
      </c>
      <c r="D215" s="16">
        <v>1.1</v>
      </c>
      <c r="E215" s="18">
        <v>1.2</v>
      </c>
      <c r="F215" s="18">
        <v>13.8</v>
      </c>
      <c r="G215" s="18">
        <v>11.461</v>
      </c>
    </row>
    <row r="216" spans="1:7" ht="12.75">
      <c r="A216" t="s">
        <v>379</v>
      </c>
      <c r="B216" t="s">
        <v>477</v>
      </c>
      <c r="C216" t="s">
        <v>392</v>
      </c>
      <c r="D216" s="16">
        <v>0.05</v>
      </c>
      <c r="E216" s="18">
        <v>0.1967</v>
      </c>
      <c r="F216" s="18">
        <v>10</v>
      </c>
      <c r="G216" s="18">
        <v>16.0003</v>
      </c>
    </row>
    <row r="217" spans="1:7" ht="12.75">
      <c r="A217" t="s">
        <v>379</v>
      </c>
      <c r="B217" t="s">
        <v>393</v>
      </c>
      <c r="C217" t="s">
        <v>394</v>
      </c>
      <c r="D217" s="24">
        <v>0</v>
      </c>
      <c r="E217" s="17">
        <v>0</v>
      </c>
      <c r="F217" s="17">
        <v>0</v>
      </c>
      <c r="G217" s="17">
        <v>0</v>
      </c>
    </row>
    <row r="218" spans="1:7" ht="12.75">
      <c r="A218" t="s">
        <v>379</v>
      </c>
      <c r="B218" t="s">
        <v>395</v>
      </c>
      <c r="C218" t="s">
        <v>396</v>
      </c>
      <c r="D218" s="16">
        <v>16</v>
      </c>
      <c r="E218" s="18">
        <v>16.2556</v>
      </c>
      <c r="F218" s="18">
        <v>80</v>
      </c>
      <c r="G218" s="18">
        <v>60.9203</v>
      </c>
    </row>
    <row r="219" spans="1:7" ht="12.75">
      <c r="A219" t="s">
        <v>379</v>
      </c>
      <c r="B219" t="s">
        <v>397</v>
      </c>
      <c r="C219" t="s">
        <v>398</v>
      </c>
      <c r="D219" s="24">
        <v>0</v>
      </c>
      <c r="E219" s="17">
        <v>0</v>
      </c>
      <c r="F219" s="17">
        <v>0</v>
      </c>
      <c r="G219" s="17">
        <v>0</v>
      </c>
    </row>
    <row r="220" spans="1:7" ht="12.75">
      <c r="A220" t="s">
        <v>379</v>
      </c>
      <c r="B220" t="s">
        <v>400</v>
      </c>
      <c r="C220" t="s">
        <v>401</v>
      </c>
      <c r="D220" s="24">
        <v>0</v>
      </c>
      <c r="E220" s="17">
        <v>0</v>
      </c>
      <c r="F220" s="17">
        <v>0</v>
      </c>
      <c r="G220" s="17">
        <v>0</v>
      </c>
    </row>
    <row r="221" spans="1:7" ht="12.75">
      <c r="A221" t="s">
        <v>379</v>
      </c>
      <c r="B221" t="s">
        <v>402</v>
      </c>
      <c r="C221" t="s">
        <v>403</v>
      </c>
      <c r="D221" s="24">
        <v>0</v>
      </c>
      <c r="E221" s="17">
        <v>0</v>
      </c>
      <c r="F221" s="17">
        <v>0</v>
      </c>
      <c r="G221" s="17">
        <v>0</v>
      </c>
    </row>
    <row r="222" spans="1:7" ht="12.75">
      <c r="A222" t="s">
        <v>379</v>
      </c>
      <c r="B222" t="s">
        <v>404</v>
      </c>
      <c r="C222" t="s">
        <v>405</v>
      </c>
      <c r="D222" s="24">
        <v>0</v>
      </c>
      <c r="E222" s="17">
        <v>0</v>
      </c>
      <c r="F222" s="17">
        <v>0</v>
      </c>
      <c r="G222" s="17">
        <v>0</v>
      </c>
    </row>
    <row r="223" spans="1:7" ht="12.75">
      <c r="A223" t="s">
        <v>379</v>
      </c>
      <c r="B223" t="s">
        <v>406</v>
      </c>
      <c r="C223" t="s">
        <v>407</v>
      </c>
      <c r="D223" s="24" t="s">
        <v>479</v>
      </c>
      <c r="E223" s="17" t="s">
        <v>479</v>
      </c>
      <c r="F223" s="17" t="s">
        <v>479</v>
      </c>
      <c r="G223" s="18" t="s">
        <v>479</v>
      </c>
    </row>
    <row r="224" spans="1:7" ht="12.75">
      <c r="A224" t="s">
        <v>379</v>
      </c>
      <c r="B224" t="s">
        <v>408</v>
      </c>
      <c r="C224" t="s">
        <v>409</v>
      </c>
      <c r="D224" s="24">
        <v>0</v>
      </c>
      <c r="E224" s="17">
        <v>0</v>
      </c>
      <c r="F224" s="17">
        <v>0</v>
      </c>
      <c r="G224" s="17">
        <v>0</v>
      </c>
    </row>
    <row r="225" spans="1:7" ht="12.75">
      <c r="A225" t="s">
        <v>379</v>
      </c>
      <c r="B225" t="s">
        <v>410</v>
      </c>
      <c r="C225" t="s">
        <v>411</v>
      </c>
      <c r="D225" s="16">
        <v>5.62464</v>
      </c>
      <c r="E225" s="18">
        <v>3.812</v>
      </c>
      <c r="F225" s="18">
        <v>37.96</v>
      </c>
      <c r="G225" s="18">
        <v>27.175</v>
      </c>
    </row>
    <row r="226" spans="1:7" ht="12.75">
      <c r="A226" t="s">
        <v>379</v>
      </c>
      <c r="B226" t="s">
        <v>412</v>
      </c>
      <c r="C226" t="s">
        <v>413</v>
      </c>
      <c r="D226" s="16">
        <v>4.3</v>
      </c>
      <c r="E226" s="18">
        <v>4.84</v>
      </c>
      <c r="F226" s="18">
        <v>97.78</v>
      </c>
      <c r="G226" s="18">
        <v>93.02</v>
      </c>
    </row>
    <row r="227" spans="1:7" ht="12.75">
      <c r="A227" t="s">
        <v>379</v>
      </c>
      <c r="B227" t="s">
        <v>414</v>
      </c>
      <c r="C227" t="s">
        <v>415</v>
      </c>
      <c r="D227" s="16">
        <v>0.0585</v>
      </c>
      <c r="E227" s="18" t="s">
        <v>39</v>
      </c>
      <c r="F227" s="18">
        <v>1.4</v>
      </c>
      <c r="G227" s="18" t="s">
        <v>39</v>
      </c>
    </row>
    <row r="228" spans="1:7" ht="12.75">
      <c r="A228" t="s">
        <v>379</v>
      </c>
      <c r="B228" t="s">
        <v>416</v>
      </c>
      <c r="C228" t="s">
        <v>417</v>
      </c>
      <c r="D228" s="24">
        <v>0</v>
      </c>
      <c r="E228" s="17">
        <v>0</v>
      </c>
      <c r="F228" s="17">
        <v>0</v>
      </c>
      <c r="G228" s="17">
        <v>0</v>
      </c>
    </row>
    <row r="229" spans="1:7" ht="12.75">
      <c r="A229" t="s">
        <v>379</v>
      </c>
      <c r="B229" t="s">
        <v>418</v>
      </c>
      <c r="C229" t="s">
        <v>419</v>
      </c>
      <c r="D229" s="24">
        <v>0</v>
      </c>
      <c r="E229" s="17">
        <v>0</v>
      </c>
      <c r="F229" s="17">
        <v>0</v>
      </c>
      <c r="G229" s="17">
        <v>0</v>
      </c>
    </row>
    <row r="230" spans="1:7" ht="12.75">
      <c r="A230" t="s">
        <v>379</v>
      </c>
      <c r="B230" t="s">
        <v>420</v>
      </c>
      <c r="C230" t="s">
        <v>421</v>
      </c>
      <c r="D230" s="24">
        <v>0</v>
      </c>
      <c r="E230" s="17">
        <v>0</v>
      </c>
      <c r="F230" s="17">
        <v>0</v>
      </c>
      <c r="G230" s="17">
        <v>0</v>
      </c>
    </row>
    <row r="231" spans="1:7" ht="12.75">
      <c r="A231" t="s">
        <v>379</v>
      </c>
      <c r="B231" t="s">
        <v>422</v>
      </c>
      <c r="C231" t="s">
        <v>423</v>
      </c>
      <c r="D231" s="24">
        <v>0</v>
      </c>
      <c r="E231" s="17">
        <v>0</v>
      </c>
      <c r="F231" s="17">
        <v>0</v>
      </c>
      <c r="G231" s="17">
        <v>0</v>
      </c>
    </row>
    <row r="232" spans="1:7" ht="12.75">
      <c r="A232" t="s">
        <v>379</v>
      </c>
      <c r="B232" t="s">
        <v>424</v>
      </c>
      <c r="C232" t="s">
        <v>425</v>
      </c>
      <c r="D232" s="24">
        <v>0</v>
      </c>
      <c r="E232" s="17">
        <v>0</v>
      </c>
      <c r="F232" s="17">
        <v>0</v>
      </c>
      <c r="G232" s="17">
        <v>0</v>
      </c>
    </row>
    <row r="233" spans="1:7" ht="12.75">
      <c r="A233" t="s">
        <v>379</v>
      </c>
      <c r="B233" t="s">
        <v>426</v>
      </c>
      <c r="C233" t="s">
        <v>427</v>
      </c>
      <c r="D233" s="16">
        <v>3</v>
      </c>
      <c r="E233" s="18">
        <v>2.84</v>
      </c>
      <c r="F233" s="18">
        <v>75</v>
      </c>
      <c r="G233" s="18">
        <v>60</v>
      </c>
    </row>
    <row r="234" spans="1:7" ht="12.75">
      <c r="A234" t="s">
        <v>379</v>
      </c>
      <c r="B234" t="s">
        <v>428</v>
      </c>
      <c r="C234" t="s">
        <v>429</v>
      </c>
      <c r="D234" s="24">
        <v>0</v>
      </c>
      <c r="E234" s="17">
        <v>0</v>
      </c>
      <c r="F234" s="17">
        <v>0</v>
      </c>
      <c r="G234" s="17">
        <v>0</v>
      </c>
    </row>
    <row r="235" spans="1:7" ht="12.75">
      <c r="A235" t="s">
        <v>379</v>
      </c>
      <c r="B235" t="s">
        <v>430</v>
      </c>
      <c r="C235" t="s">
        <v>431</v>
      </c>
      <c r="D235" s="24">
        <v>0</v>
      </c>
      <c r="E235" s="17">
        <v>0</v>
      </c>
      <c r="F235" s="17">
        <v>0</v>
      </c>
      <c r="G235" s="17">
        <v>0</v>
      </c>
    </row>
    <row r="236" spans="1:7" ht="12.75">
      <c r="A236" t="s">
        <v>379</v>
      </c>
      <c r="B236" t="s">
        <v>432</v>
      </c>
      <c r="C236" t="s">
        <v>433</v>
      </c>
      <c r="D236" s="24">
        <v>0</v>
      </c>
      <c r="E236" s="17">
        <v>0</v>
      </c>
      <c r="F236" s="17">
        <v>0</v>
      </c>
      <c r="G236" s="17">
        <v>0</v>
      </c>
    </row>
    <row r="237" spans="1:7" ht="12.75">
      <c r="A237" t="s">
        <v>379</v>
      </c>
      <c r="B237" t="s">
        <v>434</v>
      </c>
      <c r="C237" t="s">
        <v>435</v>
      </c>
      <c r="D237" s="24">
        <v>0</v>
      </c>
      <c r="E237" s="17">
        <v>0</v>
      </c>
      <c r="F237" s="17">
        <v>0</v>
      </c>
      <c r="G237" s="17">
        <v>0</v>
      </c>
    </row>
    <row r="238" spans="1:7" ht="12.75">
      <c r="A238" t="s">
        <v>379</v>
      </c>
      <c r="B238" t="s">
        <v>436</v>
      </c>
      <c r="C238" t="s">
        <v>437</v>
      </c>
      <c r="D238" s="24">
        <v>0</v>
      </c>
      <c r="E238" s="17">
        <v>0</v>
      </c>
      <c r="F238" s="17">
        <v>0</v>
      </c>
      <c r="G238" s="17">
        <v>0</v>
      </c>
    </row>
    <row r="239" spans="1:7" ht="12.75">
      <c r="A239" t="s">
        <v>379</v>
      </c>
      <c r="B239" t="s">
        <v>438</v>
      </c>
      <c r="C239" t="s">
        <v>439</v>
      </c>
      <c r="D239" s="16">
        <v>0.053</v>
      </c>
      <c r="E239" s="18">
        <v>0.0971</v>
      </c>
      <c r="F239" s="18">
        <v>0.9</v>
      </c>
      <c r="G239" s="18">
        <v>1.8421</v>
      </c>
    </row>
    <row r="240" spans="1:7" ht="12.75">
      <c r="A240" t="s">
        <v>379</v>
      </c>
      <c r="B240" t="s">
        <v>440</v>
      </c>
      <c r="C240" t="s">
        <v>441</v>
      </c>
      <c r="D240" s="24">
        <v>0</v>
      </c>
      <c r="E240" s="17">
        <v>0</v>
      </c>
      <c r="F240" s="17">
        <v>0</v>
      </c>
      <c r="G240" s="17">
        <v>0</v>
      </c>
    </row>
    <row r="241" spans="1:7" ht="12.75">
      <c r="A241" t="s">
        <v>379</v>
      </c>
      <c r="B241" t="s">
        <v>442</v>
      </c>
      <c r="C241" t="s">
        <v>443</v>
      </c>
      <c r="D241" s="16">
        <v>0.289202</v>
      </c>
      <c r="E241" s="18">
        <v>0.312</v>
      </c>
      <c r="F241" s="18">
        <v>28</v>
      </c>
      <c r="G241" s="18">
        <v>30.5</v>
      </c>
    </row>
    <row r="242" spans="1:7" ht="12.75">
      <c r="A242" t="s">
        <v>379</v>
      </c>
      <c r="B242" t="s">
        <v>444</v>
      </c>
      <c r="C242" t="s">
        <v>445</v>
      </c>
      <c r="D242" s="16">
        <v>0.24</v>
      </c>
      <c r="E242" s="18">
        <v>0.1993</v>
      </c>
      <c r="F242" s="18">
        <v>12.2</v>
      </c>
      <c r="G242" s="18">
        <v>13.7</v>
      </c>
    </row>
    <row r="243" spans="1:7" ht="12.75">
      <c r="A243" t="s">
        <v>379</v>
      </c>
      <c r="B243" t="s">
        <v>446</v>
      </c>
      <c r="C243" t="s">
        <v>447</v>
      </c>
      <c r="D243" s="16">
        <v>0.1385</v>
      </c>
      <c r="E243" s="18">
        <v>0.1136</v>
      </c>
      <c r="F243" s="18">
        <v>3.48</v>
      </c>
      <c r="G243" s="18">
        <v>1.7589</v>
      </c>
    </row>
    <row r="244" spans="1:7" ht="12.75">
      <c r="A244" t="s">
        <v>379</v>
      </c>
      <c r="B244" t="s">
        <v>448</v>
      </c>
      <c r="C244" t="s">
        <v>449</v>
      </c>
      <c r="D244" s="24">
        <v>0</v>
      </c>
      <c r="E244" s="17">
        <v>0</v>
      </c>
      <c r="F244" s="17">
        <v>0</v>
      </c>
      <c r="G244" s="17">
        <v>0</v>
      </c>
    </row>
    <row r="245" spans="1:7" ht="12.75">
      <c r="A245" t="s">
        <v>379</v>
      </c>
      <c r="B245" t="s">
        <v>450</v>
      </c>
      <c r="C245" t="s">
        <v>451</v>
      </c>
      <c r="D245" s="24">
        <v>0</v>
      </c>
      <c r="E245" s="17">
        <v>0</v>
      </c>
      <c r="F245" s="17">
        <v>0</v>
      </c>
      <c r="G245" s="17">
        <v>0</v>
      </c>
    </row>
    <row r="246" spans="1:7" ht="12.75">
      <c r="A246" t="s">
        <v>379</v>
      </c>
      <c r="B246" t="s">
        <v>452</v>
      </c>
      <c r="C246" t="s">
        <v>453</v>
      </c>
      <c r="D246" s="24">
        <v>0</v>
      </c>
      <c r="E246" s="17">
        <v>0</v>
      </c>
      <c r="F246" s="17">
        <v>0</v>
      </c>
      <c r="G246" s="17">
        <v>0</v>
      </c>
    </row>
    <row r="247" spans="1:7" ht="12.75">
      <c r="A247" t="s">
        <v>379</v>
      </c>
      <c r="B247" t="s">
        <v>454</v>
      </c>
      <c r="C247" t="s">
        <v>455</v>
      </c>
      <c r="D247" s="24">
        <v>0</v>
      </c>
      <c r="E247" s="17">
        <v>0</v>
      </c>
      <c r="F247" s="17">
        <v>0</v>
      </c>
      <c r="G247" s="17">
        <v>0</v>
      </c>
    </row>
    <row r="248" spans="1:7" ht="12.75">
      <c r="A248" t="s">
        <v>379</v>
      </c>
      <c r="B248" t="s">
        <v>456</v>
      </c>
      <c r="C248" t="s">
        <v>457</v>
      </c>
      <c r="D248" s="16">
        <v>0.00238</v>
      </c>
      <c r="E248" s="18" t="s">
        <v>39</v>
      </c>
      <c r="F248" s="18">
        <v>0.297</v>
      </c>
      <c r="G248" s="18" t="s">
        <v>39</v>
      </c>
    </row>
    <row r="249" spans="1:7" ht="12.75">
      <c r="A249" t="s">
        <v>379</v>
      </c>
      <c r="B249" t="s">
        <v>458</v>
      </c>
      <c r="C249" t="s">
        <v>459</v>
      </c>
      <c r="D249" s="16">
        <v>0.29</v>
      </c>
      <c r="E249" s="18">
        <v>0.46</v>
      </c>
      <c r="F249" s="18">
        <v>14.75</v>
      </c>
      <c r="G249" s="18">
        <v>11.696</v>
      </c>
    </row>
    <row r="250" spans="1:7" ht="12.75">
      <c r="A250" t="s">
        <v>379</v>
      </c>
      <c r="B250" t="s">
        <v>478</v>
      </c>
      <c r="C250" t="s">
        <v>399</v>
      </c>
      <c r="D250" s="24">
        <v>0</v>
      </c>
      <c r="E250" s="17">
        <v>0</v>
      </c>
      <c r="F250" s="17">
        <v>0</v>
      </c>
      <c r="G250" s="17">
        <v>0</v>
      </c>
    </row>
    <row r="251" spans="1:7" ht="12.75">
      <c r="A251" t="s">
        <v>379</v>
      </c>
      <c r="B251" t="s">
        <v>460</v>
      </c>
      <c r="C251" t="s">
        <v>461</v>
      </c>
      <c r="D251" s="24">
        <v>0</v>
      </c>
      <c r="E251" s="17">
        <v>0</v>
      </c>
      <c r="F251" s="17">
        <v>0</v>
      </c>
      <c r="G251" s="17">
        <v>0</v>
      </c>
    </row>
    <row r="252" spans="1:7" ht="12.75">
      <c r="A252" t="s">
        <v>379</v>
      </c>
      <c r="B252" t="s">
        <v>462</v>
      </c>
      <c r="C252" t="s">
        <v>463</v>
      </c>
      <c r="D252" s="24">
        <v>0</v>
      </c>
      <c r="E252" s="17">
        <v>0</v>
      </c>
      <c r="F252" s="17">
        <v>0</v>
      </c>
      <c r="G252" s="17">
        <v>0</v>
      </c>
    </row>
    <row r="253" spans="1:7" ht="12.75">
      <c r="A253" t="s">
        <v>379</v>
      </c>
      <c r="B253" t="s">
        <v>464</v>
      </c>
      <c r="C253" t="s">
        <v>465</v>
      </c>
      <c r="D253" s="24">
        <v>0</v>
      </c>
      <c r="E253" s="17">
        <v>0</v>
      </c>
      <c r="F253" s="17">
        <v>0</v>
      </c>
      <c r="G253" s="17">
        <v>0</v>
      </c>
    </row>
    <row r="254" spans="1:7" ht="12.75">
      <c r="A254" t="s">
        <v>379</v>
      </c>
      <c r="B254" t="s">
        <v>466</v>
      </c>
      <c r="C254" t="s">
        <v>467</v>
      </c>
      <c r="D254" s="16">
        <v>0.6</v>
      </c>
      <c r="E254" s="18">
        <v>1.275</v>
      </c>
      <c r="F254" s="18">
        <v>6.8</v>
      </c>
      <c r="G254" s="18">
        <v>8.25</v>
      </c>
    </row>
    <row r="255" spans="1:7" ht="12.75">
      <c r="A255" t="s">
        <v>379</v>
      </c>
      <c r="B255" t="s">
        <v>468</v>
      </c>
      <c r="C255" t="s">
        <v>469</v>
      </c>
      <c r="D255" s="24">
        <v>0</v>
      </c>
      <c r="E255" s="17">
        <v>0</v>
      </c>
      <c r="F255" s="17">
        <v>0</v>
      </c>
      <c r="G255" s="17">
        <v>0</v>
      </c>
    </row>
    <row r="256" spans="2:7" s="6" customFormat="1" ht="12.75">
      <c r="B256" t="s">
        <v>117</v>
      </c>
      <c r="C256"/>
      <c r="D256" s="16" t="s">
        <v>479</v>
      </c>
      <c r="E256" s="18">
        <v>0.1076</v>
      </c>
      <c r="F256" s="18" t="s">
        <v>479</v>
      </c>
      <c r="G256" s="18">
        <v>8.596</v>
      </c>
    </row>
    <row r="257" spans="2:7" s="6" customFormat="1" ht="12.75">
      <c r="B257" s="6" t="s">
        <v>379</v>
      </c>
      <c r="C257" s="6" t="s">
        <v>470</v>
      </c>
      <c r="D257" s="19">
        <f>SUM(D210:D256)</f>
        <v>33.366012000000005</v>
      </c>
      <c r="E257" s="19">
        <f>SUM(E210:E256)</f>
        <v>35.96489999999999</v>
      </c>
      <c r="F257" s="19">
        <f>SUM(F210:F256)</f>
        <v>419.487</v>
      </c>
      <c r="G257" s="19">
        <f>SUM(G210:G256)</f>
        <v>497.9196</v>
      </c>
    </row>
    <row r="258" spans="4:7" s="6" customFormat="1" ht="12.75">
      <c r="D258" s="22"/>
      <c r="E258" s="19"/>
      <c r="F258" s="13"/>
      <c r="G258" s="19"/>
    </row>
    <row r="259" spans="2:7" ht="12.75">
      <c r="B259" s="6" t="s">
        <v>471</v>
      </c>
      <c r="C259" s="6" t="s">
        <v>472</v>
      </c>
      <c r="D259" s="23">
        <f>+D22+D70+D114+D133+D149+D208+D257</f>
        <v>1316.662415</v>
      </c>
      <c r="E259" s="23">
        <f>+E22+E70+E114+E133+E149+E208+E257</f>
        <v>1143.3552999999997</v>
      </c>
      <c r="F259" s="23">
        <f>+F22+F70+F114+F133+F149+F208+F257</f>
        <v>6189.392000000001</v>
      </c>
      <c r="G259" s="23">
        <f>+G22+G70+G114+G133+G149+G208+G257</f>
        <v>6395.0496</v>
      </c>
    </row>
    <row r="260" spans="4:7" ht="12.75">
      <c r="D260" s="14"/>
      <c r="E260" s="14"/>
      <c r="F260" s="14"/>
      <c r="G260" s="14"/>
    </row>
    <row r="261" spans="4:7" ht="12.75">
      <c r="D261" s="26"/>
      <c r="E261" s="26"/>
      <c r="F261" s="26"/>
      <c r="G261" s="26"/>
    </row>
    <row r="262" spans="4:7" ht="12.75">
      <c r="D262" s="15"/>
      <c r="E262" s="15"/>
      <c r="F262" s="15"/>
      <c r="G262" s="15"/>
    </row>
    <row r="263" spans="4:7" ht="12.75">
      <c r="D263" s="15"/>
      <c r="E263" s="15"/>
      <c r="F263" s="15"/>
      <c r="G263" s="15"/>
    </row>
    <row r="264" spans="4:7" ht="12.75">
      <c r="D264" s="15"/>
      <c r="E264" s="15"/>
      <c r="F264" s="15"/>
      <c r="G264" s="15"/>
    </row>
    <row r="265" spans="4:7" ht="12.75">
      <c r="D265" s="15"/>
      <c r="E265" s="15"/>
      <c r="F265" s="15"/>
      <c r="G265" s="15"/>
    </row>
    <row r="266" spans="4:7" ht="12.75">
      <c r="D266" s="15"/>
      <c r="E266" s="15"/>
      <c r="F266" s="15"/>
      <c r="G266" s="15"/>
    </row>
    <row r="267" spans="4:7" ht="12.75">
      <c r="D267" s="15"/>
      <c r="E267" s="15"/>
      <c r="F267" s="15"/>
      <c r="G267" s="15"/>
    </row>
    <row r="268" spans="4:7" ht="12.75">
      <c r="D268" s="15"/>
      <c r="E268" s="15"/>
      <c r="F268" s="15"/>
      <c r="G268" s="15"/>
    </row>
    <row r="269" spans="4:7" ht="12.75">
      <c r="D269" s="15"/>
      <c r="E269" s="15"/>
      <c r="F269" s="15"/>
      <c r="G269" s="15"/>
    </row>
    <row r="270" spans="4:7" ht="12.75">
      <c r="D270" s="12"/>
      <c r="E270" s="12"/>
      <c r="F270" s="12"/>
      <c r="G270" s="12"/>
    </row>
    <row r="271" spans="4:7" ht="12.75">
      <c r="D271" s="12"/>
      <c r="E271" s="12"/>
      <c r="F271" s="12"/>
      <c r="G271" s="12"/>
    </row>
    <row r="272" spans="4:7" ht="12.75">
      <c r="D272" s="12"/>
      <c r="E272" s="12"/>
      <c r="F272" s="12"/>
      <c r="G272" s="12"/>
    </row>
    <row r="273" spans="4:7" ht="12.75">
      <c r="D273" s="12"/>
      <c r="E273" s="12"/>
      <c r="F273" s="12"/>
      <c r="G273" s="12"/>
    </row>
    <row r="274" spans="4:7" ht="12.75">
      <c r="D274" s="12"/>
      <c r="E274" s="12"/>
      <c r="F274" s="12"/>
      <c r="G274" s="12"/>
    </row>
    <row r="275" spans="4:7" ht="12.75">
      <c r="D275" s="12"/>
      <c r="E275" s="12"/>
      <c r="F275" s="12"/>
      <c r="G275" s="12"/>
    </row>
    <row r="276" spans="4:7" ht="12.75">
      <c r="D276" s="12"/>
      <c r="E276" s="12"/>
      <c r="F276" s="12"/>
      <c r="G276" s="12"/>
    </row>
    <row r="277" spans="4:7" ht="12.75">
      <c r="D277" s="12"/>
      <c r="E277" s="12"/>
      <c r="F277" s="12"/>
      <c r="G277" s="12"/>
    </row>
    <row r="278" spans="4:7" ht="12.75">
      <c r="D278" s="12"/>
      <c r="E278" s="12"/>
      <c r="F278" s="12"/>
      <c r="G278" s="12"/>
    </row>
    <row r="279" spans="4:7" ht="12.75">
      <c r="D279" s="12"/>
      <c r="E279" s="12"/>
      <c r="F279" s="12"/>
      <c r="G279" s="12"/>
    </row>
    <row r="280" spans="4:7" ht="12.75">
      <c r="D280" s="12"/>
      <c r="E280" s="12"/>
      <c r="F280" s="12"/>
      <c r="G280" s="12"/>
    </row>
    <row r="281" spans="4:7" ht="12.75">
      <c r="D281" s="12"/>
      <c r="E281" s="12"/>
      <c r="F281" s="12"/>
      <c r="G281" s="12"/>
    </row>
    <row r="282" spans="4:7" ht="12.75">
      <c r="D282" s="12"/>
      <c r="E282" s="12"/>
      <c r="F282" s="12"/>
      <c r="G282" s="12"/>
    </row>
    <row r="283" spans="4:7" ht="12.75">
      <c r="D283" s="12"/>
      <c r="E283" s="12"/>
      <c r="F283" s="12"/>
      <c r="G283" s="12"/>
    </row>
    <row r="284" spans="4:7" ht="12.75">
      <c r="D284" s="12"/>
      <c r="E284" s="12"/>
      <c r="F284" s="12"/>
      <c r="G284" s="12"/>
    </row>
    <row r="285" spans="4:7" ht="12.75">
      <c r="D285" s="12"/>
      <c r="E285" s="12"/>
      <c r="F285" s="12"/>
      <c r="G285" s="12"/>
    </row>
    <row r="286" spans="4:7" ht="12.75">
      <c r="D286" s="12"/>
      <c r="E286" s="12"/>
      <c r="F286" s="12"/>
      <c r="G286" s="12"/>
    </row>
    <row r="287" spans="4:7" ht="12.75">
      <c r="D287" s="12"/>
      <c r="E287" s="12"/>
      <c r="F287" s="12"/>
      <c r="G287" s="12"/>
    </row>
    <row r="288" spans="4:7" ht="12.75">
      <c r="D288" s="12"/>
      <c r="E288" s="12"/>
      <c r="F288" s="12"/>
      <c r="G288" s="12"/>
    </row>
    <row r="289" spans="4:7" ht="12.75">
      <c r="D289" s="12"/>
      <c r="E289" s="12"/>
      <c r="F289" s="12"/>
      <c r="G289" s="12"/>
    </row>
    <row r="290" spans="4:7" ht="12.75">
      <c r="D290" s="12"/>
      <c r="E290" s="12"/>
      <c r="F290" s="12"/>
      <c r="G290" s="12"/>
    </row>
    <row r="291" spans="4:7" ht="12.75">
      <c r="D291" s="12"/>
      <c r="E291" s="12"/>
      <c r="F291" s="12"/>
      <c r="G291" s="12"/>
    </row>
    <row r="292" spans="4:7" ht="12.75">
      <c r="D292" s="12"/>
      <c r="E292" s="12"/>
      <c r="F292" s="12"/>
      <c r="G292" s="12"/>
    </row>
    <row r="293" spans="4:7" ht="12.75">
      <c r="D293" s="12"/>
      <c r="E293" s="12"/>
      <c r="F293" s="12"/>
      <c r="G293" s="12"/>
    </row>
    <row r="294" spans="4:7" ht="12.75">
      <c r="D294" s="12"/>
      <c r="E294" s="12"/>
      <c r="F294" s="12"/>
      <c r="G294" s="12"/>
    </row>
    <row r="295" spans="4:7" ht="12.75">
      <c r="D295" s="12"/>
      <c r="E295" s="12"/>
      <c r="F295" s="12"/>
      <c r="G295" s="12"/>
    </row>
    <row r="296" spans="4:7" ht="12.75">
      <c r="D296" s="12"/>
      <c r="E296" s="12"/>
      <c r="F296" s="12"/>
      <c r="G296" s="12"/>
    </row>
    <row r="297" spans="4:7" ht="12.75">
      <c r="D297" s="12"/>
      <c r="E297" s="12"/>
      <c r="F297" s="12"/>
      <c r="G297" s="12"/>
    </row>
    <row r="298" spans="4:7" ht="12.75">
      <c r="D298" s="12"/>
      <c r="E298" s="12"/>
      <c r="F298" s="12"/>
      <c r="G298" s="12"/>
    </row>
    <row r="299" spans="4:7" ht="12.75">
      <c r="D299" s="12"/>
      <c r="E299" s="12"/>
      <c r="F299" s="12"/>
      <c r="G299" s="12"/>
    </row>
    <row r="300" spans="4:7" ht="12.75">
      <c r="D300" s="12"/>
      <c r="E300" s="12"/>
      <c r="F300" s="12"/>
      <c r="G300" s="12"/>
    </row>
    <row r="301" spans="4:7" ht="12.75">
      <c r="D301" s="12"/>
      <c r="E301" s="12"/>
      <c r="F301" s="12"/>
      <c r="G301" s="12"/>
    </row>
    <row r="302" spans="4:7" ht="12.75">
      <c r="D302" s="12"/>
      <c r="E302" s="12"/>
      <c r="F302" s="12"/>
      <c r="G302" s="12"/>
    </row>
    <row r="303" spans="4:7" ht="12.75">
      <c r="D303" s="12"/>
      <c r="E303" s="12"/>
      <c r="F303" s="12"/>
      <c r="G303" s="12"/>
    </row>
    <row r="304" spans="4:7" ht="12.75">
      <c r="D304" s="12"/>
      <c r="E304" s="12"/>
      <c r="F304" s="12"/>
      <c r="G304" s="12"/>
    </row>
    <row r="305" spans="4:7" ht="12.75">
      <c r="D305" s="12"/>
      <c r="E305" s="12"/>
      <c r="F305" s="12"/>
      <c r="G305" s="12"/>
    </row>
    <row r="306" spans="4:7" ht="12.75">
      <c r="D306" s="12"/>
      <c r="E306" s="12"/>
      <c r="F306" s="12"/>
      <c r="G306" s="12"/>
    </row>
    <row r="307" spans="4:7" ht="12.75">
      <c r="D307" s="12"/>
      <c r="E307" s="12"/>
      <c r="F307" s="12"/>
      <c r="G307" s="12"/>
    </row>
    <row r="308" spans="4:7" ht="12.75">
      <c r="D308" s="12"/>
      <c r="E308" s="12"/>
      <c r="F308" s="12"/>
      <c r="G308" s="12"/>
    </row>
    <row r="309" spans="4:7" ht="12.75">
      <c r="D309" s="12"/>
      <c r="E309" s="12"/>
      <c r="F309" s="12"/>
      <c r="G309" s="12"/>
    </row>
    <row r="310" spans="4:7" ht="12.75">
      <c r="D310" s="12"/>
      <c r="E310" s="12"/>
      <c r="F310" s="12"/>
      <c r="G310" s="12"/>
    </row>
    <row r="311" spans="4:7" ht="12.75">
      <c r="D311" s="12"/>
      <c r="E311" s="12"/>
      <c r="F311" s="12"/>
      <c r="G311" s="12"/>
    </row>
    <row r="312" spans="4:7" ht="12.75">
      <c r="D312" s="12"/>
      <c r="E312" s="12"/>
      <c r="F312" s="12"/>
      <c r="G312" s="12"/>
    </row>
    <row r="313" spans="4:7" ht="12.75">
      <c r="D313" s="12"/>
      <c r="E313" s="12"/>
      <c r="F313" s="12"/>
      <c r="G313" s="12"/>
    </row>
    <row r="314" spans="4:7" ht="12.75">
      <c r="D314" s="12"/>
      <c r="E314" s="12"/>
      <c r="F314" s="12"/>
      <c r="G314" s="12"/>
    </row>
    <row r="315" spans="4:7" ht="12.75">
      <c r="D315" s="12"/>
      <c r="E315" s="12"/>
      <c r="F315" s="12"/>
      <c r="G315" s="12"/>
    </row>
    <row r="316" spans="4:7" ht="12.75">
      <c r="D316" s="12"/>
      <c r="E316" s="12"/>
      <c r="F316" s="12"/>
      <c r="G316" s="12"/>
    </row>
    <row r="317" spans="4:7" ht="12.75">
      <c r="D317" s="12"/>
      <c r="E317" s="12"/>
      <c r="F317" s="12"/>
      <c r="G317" s="12"/>
    </row>
    <row r="318" spans="4:7" ht="12.75">
      <c r="D318" s="12"/>
      <c r="E318" s="12"/>
      <c r="F318" s="12"/>
      <c r="G318" s="12"/>
    </row>
    <row r="319" spans="4:7" ht="12.75">
      <c r="D319" s="12"/>
      <c r="E319" s="12"/>
      <c r="F319" s="12"/>
      <c r="G319" s="12"/>
    </row>
    <row r="320" spans="4:7" ht="12.75">
      <c r="D320" s="12"/>
      <c r="E320" s="12"/>
      <c r="F320" s="12"/>
      <c r="G320" s="12"/>
    </row>
    <row r="321" spans="4:7" ht="12.75">
      <c r="D321" s="12"/>
      <c r="E321" s="12"/>
      <c r="F321" s="12"/>
      <c r="G321" s="12"/>
    </row>
    <row r="322" spans="4:7" ht="12.75">
      <c r="D322" s="12"/>
      <c r="E322" s="12"/>
      <c r="F322" s="12"/>
      <c r="G322" s="12"/>
    </row>
    <row r="323" spans="4:7" ht="12.75">
      <c r="D323" s="12"/>
      <c r="E323" s="12"/>
      <c r="F323" s="12"/>
      <c r="G323" s="12"/>
    </row>
    <row r="324" spans="4:7" ht="12.75">
      <c r="D324" s="12"/>
      <c r="E324" s="12"/>
      <c r="F324" s="12"/>
      <c r="G324" s="12"/>
    </row>
    <row r="325" spans="4:7" ht="12.75">
      <c r="D325" s="12"/>
      <c r="E325" s="12"/>
      <c r="F325" s="12"/>
      <c r="G325" s="12"/>
    </row>
    <row r="326" spans="4:7" ht="12.75">
      <c r="D326" s="12"/>
      <c r="E326" s="12"/>
      <c r="F326" s="12"/>
      <c r="G326" s="12"/>
    </row>
    <row r="327" spans="4:7" ht="12.75">
      <c r="D327" s="12"/>
      <c r="E327" s="12"/>
      <c r="F327" s="12"/>
      <c r="G327" s="12"/>
    </row>
    <row r="328" spans="4:7" ht="12.75">
      <c r="D328" s="12"/>
      <c r="E328" s="12"/>
      <c r="F328" s="12"/>
      <c r="G328" s="12"/>
    </row>
    <row r="329" spans="4:7" ht="12.75">
      <c r="D329" s="12"/>
      <c r="E329" s="12"/>
      <c r="F329" s="12"/>
      <c r="G329" s="12"/>
    </row>
    <row r="330" spans="4:7" ht="12.75">
      <c r="D330" s="12"/>
      <c r="E330" s="12"/>
      <c r="F330" s="12"/>
      <c r="G330" s="12"/>
    </row>
    <row r="331" spans="4:7" ht="12.75">
      <c r="D331" s="12"/>
      <c r="E331" s="12"/>
      <c r="F331" s="12"/>
      <c r="G331" s="12"/>
    </row>
    <row r="332" spans="4:7" ht="12.75">
      <c r="D332" s="12"/>
      <c r="E332" s="12"/>
      <c r="F332" s="12"/>
      <c r="G332" s="12"/>
    </row>
  </sheetData>
  <mergeCells count="4">
    <mergeCell ref="D13:E13"/>
    <mergeCell ref="F13:G13"/>
    <mergeCell ref="D14:E14"/>
    <mergeCell ref="F14:G14"/>
  </mergeCells>
  <hyperlinks>
    <hyperlink ref="B7" r:id="rId1" display="Table Notes and Sources"/>
    <hyperlink ref="B9" r:id="rId2" display="(Important Note on Sources of Reserve Estimates)"/>
  </hyperlinks>
  <printOptions gridLines="1"/>
  <pageMargins left="0.25" right="0.25" top="0.75" bottom="0.75" header="0.5" footer="0.5"/>
  <pageSetup horizontalDpi="600" verticalDpi="600" orientation="landscape" pageOrder="overThenDown" scale="93" r:id="rId3"/>
  <headerFooter alignWithMargins="0">
    <oddHeader>&amp;C&amp;"Arial,Bold"Table 8.1 World Crude Oil and Natural Gas Reserves, January 1, 2007</oddHeader>
    <oddFooter>&amp;CPage &amp;P</oddFooter>
  </headerFooter>
  <rowBreaks count="6" manualBreakCount="6">
    <brk id="39" min="1" max="6" man="1"/>
    <brk id="76" min="1" max="6" man="1"/>
    <brk id="114" min="1" max="6" man="1"/>
    <brk id="150" min="1" max="6" man="1"/>
    <brk id="187" min="1" max="6" man="1"/>
    <brk id="22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PL7</dc:creator>
  <cp:keywords/>
  <dc:description/>
  <cp:lastModifiedBy>Mike Grillot</cp:lastModifiedBy>
  <cp:lastPrinted>2008-08-08T16:24:42Z</cp:lastPrinted>
  <dcterms:created xsi:type="dcterms:W3CDTF">2008-08-01T19:18:32Z</dcterms:created>
  <dcterms:modified xsi:type="dcterms:W3CDTF">2008-12-07T21:34:59Z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