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95" windowWidth="11100" windowHeight="5580" activeTab="0"/>
  </bookViews>
  <sheets>
    <sheet name="1998" sheetId="1" r:id="rId1"/>
    <sheet name="2020" sheetId="2" r:id="rId2"/>
    <sheet name="Growth between 1988 and 2020" sheetId="3" r:id="rId3"/>
  </sheets>
  <definedNames>
    <definedName name="_xlnm.Print_Area" localSheetId="0">'1998'!$A$1:$K$58</definedName>
    <definedName name="_xlnm.Print_Area" localSheetId="1">'2020'!$A$1:$K$58</definedName>
  </definedNames>
  <calcPr fullCalcOnLoad="1"/>
</workbook>
</file>

<file path=xl/sharedStrings.xml><?xml version="1.0" encoding="utf-8"?>
<sst xmlns="http://schemas.openxmlformats.org/spreadsheetml/2006/main" count="194" uniqueCount="62">
  <si>
    <t>Leaving</t>
  </si>
  <si>
    <t>Entering</t>
  </si>
  <si>
    <t>Within</t>
  </si>
  <si>
    <t>Total</t>
  </si>
  <si>
    <t>Alabama</t>
  </si>
  <si>
    <t>Arkansas</t>
  </si>
  <si>
    <t>Arizona</t>
  </si>
  <si>
    <t>California</t>
  </si>
  <si>
    <t>Colorado</t>
  </si>
  <si>
    <t>Connecticut</t>
  </si>
  <si>
    <t>District of Columbia</t>
  </si>
  <si>
    <t>Delaware</t>
  </si>
  <si>
    <t>Florida</t>
  </si>
  <si>
    <t>Georgia</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</si>
  <si>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</si>
  <si>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</si>
  <si>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</si>
  <si>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</si>
  <si>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</si>
  <si>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</si>
  <si>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</si>
  <si>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</si>
  <si>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</si>
  <si>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</si>
  <si>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</si>
  <si>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</si>
  <si>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</si>
  <si>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</si>
  <si>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</si>
  <si>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</si>
  <si>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</si>
  <si>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</si>
  <si>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</si>
  <si>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</si>
  <si>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</si>
  <si>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</si>
  <si>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</si>
  <si>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</si>
  <si>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</si>
  <si>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</si>
  <si>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</si>
  <si>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</si>
  <si>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</si>
  <si>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</si>
  <si>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</si>
  <si>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</si>
  <si>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</si>
  <si>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</si>
  <si>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</si>
  <si>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</si>
  <si>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</si>
  <si>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</si>
  <si>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</si>
  <si>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Alaska</t>
  </si>
  <si>
    <t>Hawaii</t>
  </si>
  <si>
    <t>Through</t>
  </si>
  <si>
    <t>State</t>
  </si>
  <si>
    <t>Truck Tonnage by State: 1998</t>
  </si>
  <si>
    <t>Truck Tonnage by State: 2020</t>
  </si>
  <si>
    <t xml:space="preserve">Growth in Truck Tonnage by State: 1998 to 2020 </t>
  </si>
  <si>
    <r>
      <t>NOTE</t>
    </r>
    <r>
      <rPr>
        <sz val="10"/>
        <rFont val="Arial"/>
        <family val="0"/>
      </rPr>
      <t xml:space="preserve">:  The tonnage totals directly related to the state (i.e., leaving/entering/within) are derived from the tonnage origin and destination estimates found in the Freight Analysis Framework (FAF) database.  The number for each state's "through" tonnage is estimated by using "through truck FAF vehicle miles traveled (VMT)."  The ratio of "through truck FAF VMT" to "leaving/entering/within truck FAF VMT"  for each state is then applied to the "leaving/entering/within FAF tonnage" to generate the "through FAF tonnage."  </t>
    </r>
  </si>
  <si>
    <r>
      <t>SOURCE</t>
    </r>
    <r>
      <rPr>
        <sz val="10"/>
        <rFont val="Arial"/>
        <family val="0"/>
      </rPr>
      <t>:  U.S. Department of Transportation, Federal Highway Administration, Office of Freight Management and Operations, Freight Analysis Framework Tonnage Origin-Destination Database, Final 2002, available at http://www.ops.fhwa.dot.gov/freight/freight_analysis/faf/fafstate2state.htm.</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</si>
</sst>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
    <font>
      <sz val="10"/>
      <name val="Arial"/>
      <family val="0"/>
    </font>
    <font>
      <sz val="8"/>
      <name val="Arial"/>
      <family val="0"/>
    </font>
    <font>
      <b/>
      <sz val="10"/>
      <name val="Arial"/>
      <family val="2"/>
    </font>
    <font>
      <b/>
      <sz val="12"/>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0" xfId="0" applyBorder="1" applyAlignment="1">
      <alignment/>
    </xf>
    <xf numFmtId="0" fontId="0" fillId="0" borderId="0" xfId="0" applyBorder="1" applyAlignment="1">
      <alignment horizontal="center"/>
    </xf>
    <xf numFmtId="3" fontId="0" fillId="0" borderId="0" xfId="0" applyNumberFormat="1" applyBorder="1" applyAlignment="1">
      <alignment/>
    </xf>
    <xf numFmtId="0" fontId="0" fillId="0" borderId="0" xfId="0" applyBorder="1" applyAlignment="1">
      <alignment/>
    </xf>
    <xf numFmtId="0" fontId="0" fillId="0" borderId="0" xfId="0" applyBorder="1" applyAlignment="1">
      <alignment horizontal="left"/>
    </xf>
    <xf numFmtId="164" fontId="0" fillId="0" borderId="0" xfId="19" applyNumberFormat="1" applyBorder="1" applyAlignment="1">
      <alignment/>
    </xf>
    <xf numFmtId="3" fontId="0" fillId="0" borderId="0" xfId="0" applyNumberFormat="1" applyBorder="1" applyAlignment="1">
      <alignment/>
    </xf>
    <xf numFmtId="164" fontId="0" fillId="0" borderId="0" xfId="19" applyNumberFormat="1" applyBorder="1" applyAlignment="1">
      <alignment/>
    </xf>
    <xf numFmtId="164" fontId="0" fillId="0" borderId="0" xfId="19" applyNumberFormat="1" applyAlignment="1">
      <alignment/>
    </xf>
    <xf numFmtId="0" fontId="3" fillId="0" borderId="0" xfId="0" applyFont="1" applyBorder="1" applyAlignment="1">
      <alignment horizontal="left"/>
    </xf>
    <xf numFmtId="0" fontId="0" fillId="0" borderId="1" xfId="0" applyBorder="1" applyAlignment="1">
      <alignment horizontal="left"/>
    </xf>
    <xf numFmtId="0" fontId="0" fillId="0" borderId="1" xfId="0" applyBorder="1" applyAlignment="1">
      <alignment/>
    </xf>
    <xf numFmtId="0" fontId="0" fillId="0" borderId="2" xfId="0" applyBorder="1" applyAlignment="1">
      <alignment horizontal="center" vertical="center" wrapText="1"/>
    </xf>
    <xf numFmtId="0" fontId="0" fillId="0" borderId="3" xfId="0" applyBorder="1" applyAlignment="1">
      <alignment horizontal="left"/>
    </xf>
    <xf numFmtId="3" fontId="0" fillId="0" borderId="3" xfId="0" applyNumberFormat="1" applyBorder="1" applyAlignment="1">
      <alignment/>
    </xf>
    <xf numFmtId="164" fontId="0" fillId="0" borderId="3" xfId="19" applyNumberFormat="1" applyBorder="1" applyAlignment="1">
      <alignment/>
    </xf>
    <xf numFmtId="0" fontId="2" fillId="0" borderId="2" xfId="0" applyFont="1" applyBorder="1" applyAlignment="1">
      <alignment horizontal="left" vertical="center" wrapText="1"/>
    </xf>
    <xf numFmtId="0" fontId="2" fillId="0" borderId="2" xfId="0" applyFont="1" applyBorder="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center" wrapText="1"/>
    </xf>
    <xf numFmtId="0" fontId="0" fillId="0" borderId="1" xfId="0" applyBorder="1" applyAlignment="1">
      <alignment/>
    </xf>
    <xf numFmtId="3" fontId="0" fillId="0" borderId="3" xfId="0" applyNumberFormat="1" applyBorder="1" applyAlignment="1">
      <alignment/>
    </xf>
    <xf numFmtId="164" fontId="0" fillId="0" borderId="3" xfId="19" applyNumberFormat="1" applyBorder="1" applyAlignment="1">
      <alignment/>
    </xf>
    <xf numFmtId="0" fontId="3" fillId="0" borderId="0" xfId="0" applyFont="1" applyAlignment="1">
      <alignment/>
    </xf>
    <xf numFmtId="0" fontId="2" fillId="0" borderId="0" xfId="0" applyFont="1" applyBorder="1" applyAlignment="1">
      <alignment horizontal="left" wrapText="1"/>
    </xf>
    <xf numFmtId="0" fontId="0" fillId="0" borderId="0" xfId="0"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58"/>
  <sheetViews>
    <sheetView tabSelected="1" workbookViewId="0" topLeftCell="A1">
      <selection activeCell="A1" sqref="A1"/>
    </sheetView>
  </sheetViews>
  <sheetFormatPr defaultColWidth="9.140625" defaultRowHeight="12.75"/>
  <cols>
    <col min="1" max="1" width="18.8515625" style="5" customWidth="1"/>
    <col min="2" max="6" width="15.00390625" style="1" customWidth="1"/>
    <col min="7" max="11" width="8.7109375" style="1" customWidth="1"/>
    <col min="12" max="16384" width="8.8515625" style="1" customWidth="1"/>
  </cols>
  <sheetData>
    <row r="1" ht="15.75">
      <c r="A1" s="10" t="s">
        <v>57</v>
      </c>
    </row>
    <row r="2" spans="1:11" ht="13.5" thickBot="1">
      <c r="A2" s="11"/>
      <c r="B2" s="12"/>
      <c r="C2" s="12"/>
      <c r="D2" s="12"/>
      <c r="E2" s="12"/>
      <c r="F2" s="12"/>
      <c r="G2" s="12"/>
      <c r="H2" s="12"/>
      <c r="I2" s="12"/>
      <c r="J2" s="12"/>
      <c r="K2" s="12"/>
    </row>
    <row r="3" spans="1:11" s="2" customFormat="1" ht="12.75">
      <c r="A3" s="20" t="s">
        <v>56</v>
      </c>
      <c r="B3" s="18" t="s">
        <v>0</v>
      </c>
      <c r="C3" s="18" t="s">
        <v>1</v>
      </c>
      <c r="D3" s="18" t="s">
        <v>2</v>
      </c>
      <c r="E3" s="21" t="s">
        <v>55</v>
      </c>
      <c r="F3" s="18" t="s">
        <v>3</v>
      </c>
      <c r="G3" s="18" t="s">
        <v>0</v>
      </c>
      <c r="H3" s="18" t="s">
        <v>1</v>
      </c>
      <c r="I3" s="18" t="s">
        <v>2</v>
      </c>
      <c r="J3" s="21" t="s">
        <v>55</v>
      </c>
      <c r="K3" s="18" t="s">
        <v>3</v>
      </c>
    </row>
    <row r="4" spans="1:11" ht="12.75">
      <c r="A4" s="5" t="s">
        <v>4</v>
      </c>
      <c r="B4" s="3">
        <v>75084593.84044552</v>
      </c>
      <c r="C4" s="3">
        <v>55911677.77257544</v>
      </c>
      <c r="D4" s="3">
        <v>178681528.49461865</v>
      </c>
      <c r="E4" s="3">
        <v>332382079.01350147</v>
      </c>
      <c r="F4" s="3">
        <f>SUM(B4:E4)</f>
        <v>642059879.1211411</v>
      </c>
      <c r="G4" s="6">
        <f>B4/$F4</f>
        <v>0.11694328875247924</v>
      </c>
      <c r="H4" s="6">
        <f>C4/$F4</f>
        <v>0.08708171868503602</v>
      </c>
      <c r="I4" s="6">
        <f>D4/$F4</f>
        <v>0.2782941814386533</v>
      </c>
      <c r="J4" s="6">
        <f>E4/$F4</f>
        <v>0.5176808111238315</v>
      </c>
      <c r="K4" s="6">
        <f>F4/$F4</f>
        <v>1</v>
      </c>
    </row>
    <row r="5" spans="1:11" ht="12.75">
      <c r="A5" s="5" t="s">
        <v>53</v>
      </c>
      <c r="B5" s="3">
        <v>4068487.590240263</v>
      </c>
      <c r="C5" s="3">
        <v>2272776.453954983</v>
      </c>
      <c r="D5" s="3">
        <v>4033985.5296266717</v>
      </c>
      <c r="E5" s="3">
        <v>0</v>
      </c>
      <c r="F5" s="3">
        <f aca="true" t="shared" si="0" ref="F5:F54">SUM(B5:E5)</f>
        <v>10375249.573821917</v>
      </c>
      <c r="G5" s="6">
        <f aca="true" t="shared" si="1" ref="G5:G54">B5/$F5</f>
        <v>0.3921339492888516</v>
      </c>
      <c r="H5" s="6">
        <f aca="true" t="shared" si="2" ref="H5:H54">C5/$F5</f>
        <v>0.21905752124647573</v>
      </c>
      <c r="I5" s="6">
        <f aca="true" t="shared" si="3" ref="I5:I54">D5/$F5</f>
        <v>0.3888085294646727</v>
      </c>
      <c r="J5" s="6">
        <f aca="true" t="shared" si="4" ref="J5:K54">E5/$F5</f>
        <v>0</v>
      </c>
      <c r="K5" s="6">
        <f aca="true" t="shared" si="5" ref="K5:K19">F5/$F5</f>
        <v>1</v>
      </c>
    </row>
    <row r="6" spans="1:11" ht="12.75">
      <c r="A6" s="5" t="s">
        <v>5</v>
      </c>
      <c r="B6" s="3">
        <v>55192400.604871474</v>
      </c>
      <c r="C6" s="3">
        <v>35658123.61490177</v>
      </c>
      <c r="D6" s="3">
        <v>71689850.60331616</v>
      </c>
      <c r="E6" s="3">
        <v>280948361.9655137</v>
      </c>
      <c r="F6" s="3">
        <f t="shared" si="0"/>
        <v>443488736.7886031</v>
      </c>
      <c r="G6" s="6">
        <f t="shared" si="1"/>
        <v>0.12445051255310667</v>
      </c>
      <c r="H6" s="6">
        <f t="shared" si="2"/>
        <v>0.08040367354785576</v>
      </c>
      <c r="I6" s="6">
        <f t="shared" si="3"/>
        <v>0.1616497661754337</v>
      </c>
      <c r="J6" s="6">
        <f t="shared" si="4"/>
        <v>0.6334960477236038</v>
      </c>
      <c r="K6" s="6">
        <f t="shared" si="5"/>
        <v>1</v>
      </c>
    </row>
    <row r="7" spans="1:11" ht="12.75">
      <c r="A7" s="5" t="s">
        <v>6</v>
      </c>
      <c r="B7" s="3">
        <v>22620962.40804795</v>
      </c>
      <c r="C7" s="3">
        <v>31771669.1660748</v>
      </c>
      <c r="D7" s="3">
        <v>96805838.67078422</v>
      </c>
      <c r="E7" s="3">
        <v>118407515.69643813</v>
      </c>
      <c r="F7" s="3">
        <f t="shared" si="0"/>
        <v>269605985.9413451</v>
      </c>
      <c r="G7" s="6">
        <f t="shared" si="1"/>
        <v>0.08390378399450418</v>
      </c>
      <c r="H7" s="6">
        <f t="shared" si="2"/>
        <v>0.11784482104557938</v>
      </c>
      <c r="I7" s="6">
        <f t="shared" si="3"/>
        <v>0.35906412957702316</v>
      </c>
      <c r="J7" s="6">
        <f t="shared" si="4"/>
        <v>0.4391872653828933</v>
      </c>
      <c r="K7" s="6">
        <f t="shared" si="5"/>
        <v>1</v>
      </c>
    </row>
    <row r="8" spans="1:11" ht="12.75">
      <c r="A8" s="5" t="s">
        <v>7</v>
      </c>
      <c r="B8" s="3">
        <v>75689557.96514755</v>
      </c>
      <c r="C8" s="3">
        <v>125164800.71115474</v>
      </c>
      <c r="D8" s="3">
        <v>906747394.3640269</v>
      </c>
      <c r="E8" s="3">
        <v>34314511.33609315</v>
      </c>
      <c r="F8" s="3">
        <f t="shared" si="0"/>
        <v>1141916264.3764224</v>
      </c>
      <c r="G8" s="6">
        <f t="shared" si="1"/>
        <v>0.06628293188071903</v>
      </c>
      <c r="H8" s="6">
        <f t="shared" si="2"/>
        <v>0.10960943863909735</v>
      </c>
      <c r="I8" s="6">
        <f t="shared" si="3"/>
        <v>0.7940576928897527</v>
      </c>
      <c r="J8" s="6">
        <f t="shared" si="4"/>
        <v>0.03004993659043084</v>
      </c>
      <c r="K8" s="6">
        <f t="shared" si="5"/>
        <v>1</v>
      </c>
    </row>
    <row r="9" spans="1:11" ht="12.75">
      <c r="A9" s="5" t="s">
        <v>8</v>
      </c>
      <c r="B9" s="3">
        <v>21992597.43029719</v>
      </c>
      <c r="C9" s="3">
        <v>25701908.182471696</v>
      </c>
      <c r="D9" s="3">
        <v>94789827.56603162</v>
      </c>
      <c r="E9" s="3">
        <v>89803674.80719914</v>
      </c>
      <c r="F9" s="3">
        <f t="shared" si="0"/>
        <v>232288007.98599964</v>
      </c>
      <c r="G9" s="6">
        <f t="shared" si="1"/>
        <v>0.09467814383092353</v>
      </c>
      <c r="H9" s="6">
        <f t="shared" si="2"/>
        <v>0.11064672862501275</v>
      </c>
      <c r="I9" s="6">
        <f t="shared" si="3"/>
        <v>0.40807025893366283</v>
      </c>
      <c r="J9" s="6">
        <f t="shared" si="4"/>
        <v>0.38660486861040083</v>
      </c>
      <c r="K9" s="6">
        <f t="shared" si="5"/>
        <v>1</v>
      </c>
    </row>
    <row r="10" spans="1:11" ht="12.75">
      <c r="A10" s="5" t="s">
        <v>9</v>
      </c>
      <c r="B10" s="3">
        <v>18128317.86079108</v>
      </c>
      <c r="C10" s="3">
        <v>28252935.781516295</v>
      </c>
      <c r="D10" s="3">
        <v>42934742.49539403</v>
      </c>
      <c r="E10" s="3">
        <v>92681549.6790948</v>
      </c>
      <c r="F10" s="3">
        <f t="shared" si="0"/>
        <v>181997545.81679618</v>
      </c>
      <c r="G10" s="6">
        <f t="shared" si="1"/>
        <v>0.09960748525169429</v>
      </c>
      <c r="H10" s="6">
        <f t="shared" si="2"/>
        <v>0.15523800419790545</v>
      </c>
      <c r="I10" s="6">
        <f t="shared" si="3"/>
        <v>0.23590835965784582</v>
      </c>
      <c r="J10" s="6">
        <f t="shared" si="4"/>
        <v>0.5092461508925545</v>
      </c>
      <c r="K10" s="6">
        <f t="shared" si="5"/>
        <v>1</v>
      </c>
    </row>
    <row r="11" spans="1:11" ht="12.75">
      <c r="A11" s="5" t="s">
        <v>10</v>
      </c>
      <c r="B11" s="3">
        <v>853170.158187853</v>
      </c>
      <c r="C11" s="3">
        <v>4974973.387517457</v>
      </c>
      <c r="D11" s="3">
        <v>220219.71673694253</v>
      </c>
      <c r="E11" s="3">
        <v>116964765.17336284</v>
      </c>
      <c r="F11" s="3">
        <f t="shared" si="0"/>
        <v>123013128.43580508</v>
      </c>
      <c r="G11" s="6">
        <f t="shared" si="1"/>
        <v>0.006935602476227433</v>
      </c>
      <c r="H11" s="6">
        <f t="shared" si="2"/>
        <v>0.04044262145656809</v>
      </c>
      <c r="I11" s="6">
        <f t="shared" si="3"/>
        <v>0.0017902131222673936</v>
      </c>
      <c r="J11" s="6">
        <f t="shared" si="4"/>
        <v>0.9508315629449371</v>
      </c>
      <c r="K11" s="6">
        <f t="shared" si="5"/>
        <v>1</v>
      </c>
    </row>
    <row r="12" spans="1:11" ht="12.75">
      <c r="A12" s="5" t="s">
        <v>11</v>
      </c>
      <c r="B12" s="3">
        <v>21343635.300356787</v>
      </c>
      <c r="C12" s="3">
        <v>18474323.229798134</v>
      </c>
      <c r="D12" s="3">
        <v>11863152.555900835</v>
      </c>
      <c r="E12" s="3">
        <v>144281229.2253138</v>
      </c>
      <c r="F12" s="3">
        <f t="shared" si="0"/>
        <v>195962340.31136957</v>
      </c>
      <c r="G12" s="6">
        <f t="shared" si="1"/>
        <v>0.10891702592673337</v>
      </c>
      <c r="H12" s="6">
        <f t="shared" si="2"/>
        <v>0.09427486526464121</v>
      </c>
      <c r="I12" s="6">
        <f t="shared" si="3"/>
        <v>0.06053792038333063</v>
      </c>
      <c r="J12" s="6">
        <f t="shared" si="4"/>
        <v>0.7362701884252948</v>
      </c>
      <c r="K12" s="6">
        <f t="shared" si="5"/>
        <v>1</v>
      </c>
    </row>
    <row r="13" spans="1:11" ht="12.75">
      <c r="A13" s="5" t="s">
        <v>12</v>
      </c>
      <c r="B13" s="3">
        <v>54978299.87351966</v>
      </c>
      <c r="C13" s="3">
        <v>107361986.58400092</v>
      </c>
      <c r="D13" s="3">
        <v>399739660.09526765</v>
      </c>
      <c r="E13" s="3">
        <v>6763989.571363115</v>
      </c>
      <c r="F13" s="3">
        <f t="shared" si="0"/>
        <v>568843936.1241513</v>
      </c>
      <c r="G13" s="6">
        <f t="shared" si="1"/>
        <v>0.09664917982270718</v>
      </c>
      <c r="H13" s="6">
        <f t="shared" si="2"/>
        <v>0.188737155775128</v>
      </c>
      <c r="I13" s="6">
        <f t="shared" si="3"/>
        <v>0.7027228993929605</v>
      </c>
      <c r="J13" s="6">
        <f t="shared" si="4"/>
        <v>0.011890765009204317</v>
      </c>
      <c r="K13" s="6">
        <f t="shared" si="5"/>
        <v>1</v>
      </c>
    </row>
    <row r="14" spans="1:11" ht="12.75">
      <c r="A14" s="5" t="s">
        <v>13</v>
      </c>
      <c r="B14" s="3">
        <v>86458469.81802085</v>
      </c>
      <c r="C14" s="3">
        <v>111001191.71660689</v>
      </c>
      <c r="D14" s="3">
        <v>333947292.10982955</v>
      </c>
      <c r="E14" s="3">
        <v>235058705.2768644</v>
      </c>
      <c r="F14" s="3">
        <f t="shared" si="0"/>
        <v>766465658.9213216</v>
      </c>
      <c r="G14" s="6">
        <f t="shared" si="1"/>
        <v>0.1128014919020604</v>
      </c>
      <c r="H14" s="6">
        <f t="shared" si="2"/>
        <v>0.1448221331570463</v>
      </c>
      <c r="I14" s="6">
        <f t="shared" si="3"/>
        <v>0.4356976574525298</v>
      </c>
      <c r="J14" s="6">
        <f t="shared" si="4"/>
        <v>0.30667871748836356</v>
      </c>
      <c r="K14" s="6">
        <f t="shared" si="5"/>
        <v>1</v>
      </c>
    </row>
    <row r="15" spans="1:11" ht="12.75">
      <c r="A15" s="5" t="s">
        <v>54</v>
      </c>
      <c r="B15" s="3">
        <v>571245.3003270924</v>
      </c>
      <c r="C15" s="3">
        <v>1182043.30726431</v>
      </c>
      <c r="D15" s="3">
        <v>12756728.292396953</v>
      </c>
      <c r="E15" s="3">
        <v>0</v>
      </c>
      <c r="F15" s="3">
        <f t="shared" si="0"/>
        <v>14510016.899988355</v>
      </c>
      <c r="G15" s="6">
        <f t="shared" si="1"/>
        <v>0.03936903066787957</v>
      </c>
      <c r="H15" s="6">
        <f t="shared" si="2"/>
        <v>0.08146395110437527</v>
      </c>
      <c r="I15" s="6">
        <f t="shared" si="3"/>
        <v>0.8791670182277452</v>
      </c>
      <c r="J15" s="6">
        <f t="shared" si="4"/>
        <v>0</v>
      </c>
      <c r="K15" s="6">
        <f t="shared" si="5"/>
        <v>1</v>
      </c>
    </row>
    <row r="16" spans="1:11" ht="12.75">
      <c r="A16" s="5" t="s">
        <v>14</v>
      </c>
      <c r="B16" s="3">
        <v>96480932.64426602</v>
      </c>
      <c r="C16" s="3">
        <v>45895874.921783954</v>
      </c>
      <c r="D16" s="3">
        <v>175174060.15661365</v>
      </c>
      <c r="E16" s="3">
        <v>311873588.7331866</v>
      </c>
      <c r="F16" s="3">
        <f t="shared" si="0"/>
        <v>629424456.4558502</v>
      </c>
      <c r="G16" s="6">
        <f t="shared" si="1"/>
        <v>0.1532843721826902</v>
      </c>
      <c r="H16" s="6">
        <f t="shared" si="2"/>
        <v>0.0729172094459333</v>
      </c>
      <c r="I16" s="6">
        <f t="shared" si="3"/>
        <v>0.27830831541402123</v>
      </c>
      <c r="J16" s="6">
        <f t="shared" si="4"/>
        <v>0.49549010295735524</v>
      </c>
      <c r="K16" s="6">
        <f t="shared" si="5"/>
        <v>1</v>
      </c>
    </row>
    <row r="17" spans="1:11" ht="12.75">
      <c r="A17" s="5" t="s">
        <v>15</v>
      </c>
      <c r="B17" s="3">
        <v>30221148.05115603</v>
      </c>
      <c r="C17" s="3">
        <v>12988632.86225926</v>
      </c>
      <c r="D17" s="3">
        <v>51717699.35670611</v>
      </c>
      <c r="E17" s="3">
        <v>107948620.09210116</v>
      </c>
      <c r="F17" s="3">
        <f t="shared" si="0"/>
        <v>202876100.36222255</v>
      </c>
      <c r="G17" s="6">
        <f t="shared" si="1"/>
        <v>0.14896356937657054</v>
      </c>
      <c r="H17" s="6">
        <f t="shared" si="2"/>
        <v>0.06402248879522462</v>
      </c>
      <c r="I17" s="6">
        <f t="shared" si="3"/>
        <v>0.2549225821295234</v>
      </c>
      <c r="J17" s="6">
        <f t="shared" si="4"/>
        <v>0.5320913596986815</v>
      </c>
      <c r="K17" s="6">
        <f t="shared" si="5"/>
        <v>1</v>
      </c>
    </row>
    <row r="18" spans="1:11" ht="12.75">
      <c r="A18" s="5" t="s">
        <v>16</v>
      </c>
      <c r="B18" s="3">
        <v>164692137.30980733</v>
      </c>
      <c r="C18" s="3">
        <v>170884754.9048145</v>
      </c>
      <c r="D18" s="3">
        <v>322647483.21128637</v>
      </c>
      <c r="E18" s="3">
        <v>750172190.986848</v>
      </c>
      <c r="F18" s="3">
        <f t="shared" si="0"/>
        <v>1408396566.4127562</v>
      </c>
      <c r="G18" s="6">
        <f t="shared" si="1"/>
        <v>0.1169359122546606</v>
      </c>
      <c r="H18" s="6">
        <f t="shared" si="2"/>
        <v>0.121332839755542</v>
      </c>
      <c r="I18" s="6">
        <f t="shared" si="3"/>
        <v>0.22908851874943342</v>
      </c>
      <c r="J18" s="6">
        <f t="shared" si="4"/>
        <v>0.5326427292403639</v>
      </c>
      <c r="K18" s="6">
        <f t="shared" si="5"/>
        <v>1</v>
      </c>
    </row>
    <row r="19" spans="1:11" ht="12.75">
      <c r="A19" s="5" t="s">
        <v>17</v>
      </c>
      <c r="B19" s="3">
        <v>130039473.51571015</v>
      </c>
      <c r="C19" s="3">
        <v>104775109.4542152</v>
      </c>
      <c r="D19" s="3">
        <v>271402835.9019998</v>
      </c>
      <c r="E19" s="3">
        <v>602007682.7801623</v>
      </c>
      <c r="F19" s="3">
        <f t="shared" si="0"/>
        <v>1108225101.6520875</v>
      </c>
      <c r="G19" s="6">
        <f t="shared" si="1"/>
        <v>0.11734030687615152</v>
      </c>
      <c r="H19" s="6">
        <f t="shared" si="2"/>
        <v>0.09454316573232426</v>
      </c>
      <c r="I19" s="6">
        <f t="shared" si="3"/>
        <v>0.24489865416096945</v>
      </c>
      <c r="J19" s="6">
        <f t="shared" si="4"/>
        <v>0.5432178732305548</v>
      </c>
      <c r="K19" s="6">
        <f t="shared" si="5"/>
        <v>1</v>
      </c>
    </row>
    <row r="20" spans="1:11" ht="12.75">
      <c r="A20" s="5" t="s">
        <v>18</v>
      </c>
      <c r="B20" s="3">
        <v>74411247.4884394</v>
      </c>
      <c r="C20" s="3">
        <v>42730322.83863409</v>
      </c>
      <c r="D20" s="3">
        <v>73003264.51778188</v>
      </c>
      <c r="E20" s="3">
        <v>251701933.80190817</v>
      </c>
      <c r="F20" s="3">
        <f t="shared" si="0"/>
        <v>441846768.64676356</v>
      </c>
      <c r="G20" s="6">
        <f t="shared" si="1"/>
        <v>0.16840962244974075</v>
      </c>
      <c r="H20" s="6">
        <f t="shared" si="2"/>
        <v>0.09670846517561621</v>
      </c>
      <c r="I20" s="6">
        <f t="shared" si="3"/>
        <v>0.16522303589854853</v>
      </c>
      <c r="J20" s="6">
        <f t="shared" si="4"/>
        <v>0.5696588764760945</v>
      </c>
      <c r="K20" s="6">
        <f t="shared" si="4"/>
        <v>1</v>
      </c>
    </row>
    <row r="21" spans="1:11" ht="12.75">
      <c r="A21" s="5" t="s">
        <v>19</v>
      </c>
      <c r="B21" s="3">
        <v>72163249.72086899</v>
      </c>
      <c r="C21" s="3">
        <v>67197391.04368338</v>
      </c>
      <c r="D21" s="3">
        <v>164965128.58039662</v>
      </c>
      <c r="E21" s="3">
        <v>380755149.57279444</v>
      </c>
      <c r="F21" s="3">
        <f t="shared" si="0"/>
        <v>685080918.9177434</v>
      </c>
      <c r="G21" s="6">
        <f t="shared" si="1"/>
        <v>0.10533536656497292</v>
      </c>
      <c r="H21" s="6">
        <f t="shared" si="2"/>
        <v>0.0980867941116189</v>
      </c>
      <c r="I21" s="6">
        <f t="shared" si="3"/>
        <v>0.2407965599757183</v>
      </c>
      <c r="J21" s="6">
        <f t="shared" si="4"/>
        <v>0.5557812793476898</v>
      </c>
      <c r="K21" s="6">
        <f t="shared" si="4"/>
        <v>1</v>
      </c>
    </row>
    <row r="22" spans="1:11" ht="12.75">
      <c r="A22" s="5" t="s">
        <v>20</v>
      </c>
      <c r="B22" s="3">
        <v>119692702.53583357</v>
      </c>
      <c r="C22" s="3">
        <v>77038586.41199815</v>
      </c>
      <c r="D22" s="3">
        <v>173903669.97332916</v>
      </c>
      <c r="E22" s="3">
        <v>194322230.20996982</v>
      </c>
      <c r="F22" s="3">
        <f t="shared" si="0"/>
        <v>564957189.1311307</v>
      </c>
      <c r="G22" s="6">
        <f t="shared" si="1"/>
        <v>0.21186154427013057</v>
      </c>
      <c r="H22" s="6">
        <f t="shared" si="2"/>
        <v>0.13636181270739955</v>
      </c>
      <c r="I22" s="6">
        <f t="shared" si="3"/>
        <v>0.30781742992027816</v>
      </c>
      <c r="J22" s="6">
        <f t="shared" si="4"/>
        <v>0.34395921310219174</v>
      </c>
      <c r="K22" s="6">
        <f t="shared" si="4"/>
        <v>1</v>
      </c>
    </row>
    <row r="23" spans="1:11" ht="12.75">
      <c r="A23" s="5" t="s">
        <v>21</v>
      </c>
      <c r="B23" s="3">
        <v>21331282.492771</v>
      </c>
      <c r="C23" s="3">
        <v>43671689.64854384</v>
      </c>
      <c r="D23" s="3">
        <v>97080556.06419489</v>
      </c>
      <c r="E23" s="3">
        <v>68111613.15432447</v>
      </c>
      <c r="F23" s="3">
        <f t="shared" si="0"/>
        <v>230195141.3598342</v>
      </c>
      <c r="G23" s="6">
        <f t="shared" si="1"/>
        <v>0.09266608481291347</v>
      </c>
      <c r="H23" s="6">
        <f t="shared" si="2"/>
        <v>0.18971594878398218</v>
      </c>
      <c r="I23" s="6">
        <f t="shared" si="3"/>
        <v>0.4217315599743326</v>
      </c>
      <c r="J23" s="6">
        <f t="shared" si="4"/>
        <v>0.2958864064287718</v>
      </c>
      <c r="K23" s="6">
        <f t="shared" si="4"/>
        <v>1</v>
      </c>
    </row>
    <row r="24" spans="1:11" ht="12.75">
      <c r="A24" s="5" t="s">
        <v>22</v>
      </c>
      <c r="B24" s="3">
        <v>48719908.89675148</v>
      </c>
      <c r="C24" s="3">
        <v>67724104.85985245</v>
      </c>
      <c r="D24" s="3">
        <v>89462503.13249464</v>
      </c>
      <c r="E24" s="3">
        <v>155473423.25211364</v>
      </c>
      <c r="F24" s="3">
        <f t="shared" si="0"/>
        <v>361379940.1412122</v>
      </c>
      <c r="G24" s="6">
        <f t="shared" si="1"/>
        <v>0.13481630684236035</v>
      </c>
      <c r="H24" s="6">
        <f t="shared" si="2"/>
        <v>0.18740416203895735</v>
      </c>
      <c r="I24" s="6">
        <f t="shared" si="3"/>
        <v>0.24755802189113327</v>
      </c>
      <c r="J24" s="6">
        <f t="shared" si="4"/>
        <v>0.430221509227549</v>
      </c>
      <c r="K24" s="6">
        <f t="shared" si="4"/>
        <v>1</v>
      </c>
    </row>
    <row r="25" spans="1:11" ht="12.75">
      <c r="A25" s="5" t="s">
        <v>23</v>
      </c>
      <c r="B25" s="3">
        <v>14023462.622303965</v>
      </c>
      <c r="C25" s="3">
        <v>10377295.443928296</v>
      </c>
      <c r="D25" s="3">
        <v>41423396.32477343</v>
      </c>
      <c r="E25" s="3">
        <v>24253715.527439177</v>
      </c>
      <c r="F25" s="3">
        <f t="shared" si="0"/>
        <v>90077869.91844487</v>
      </c>
      <c r="G25" s="6">
        <f t="shared" si="1"/>
        <v>0.15568155236131354</v>
      </c>
      <c r="H25" s="6">
        <f t="shared" si="2"/>
        <v>0.11520360609463502</v>
      </c>
      <c r="I25" s="6">
        <f t="shared" si="3"/>
        <v>0.4598620766929496</v>
      </c>
      <c r="J25" s="6">
        <f t="shared" si="4"/>
        <v>0.26925276485110183</v>
      </c>
      <c r="K25" s="6">
        <f t="shared" si="4"/>
        <v>1</v>
      </c>
    </row>
    <row r="26" spans="1:11" ht="12.75">
      <c r="A26" s="5" t="s">
        <v>24</v>
      </c>
      <c r="B26" s="3">
        <v>93103752.10006477</v>
      </c>
      <c r="C26" s="3">
        <v>100765450.82337627</v>
      </c>
      <c r="D26" s="3">
        <v>269604720.43664443</v>
      </c>
      <c r="E26" s="3">
        <v>126427960.31741475</v>
      </c>
      <c r="F26" s="3">
        <f t="shared" si="0"/>
        <v>589901883.6775002</v>
      </c>
      <c r="G26" s="6">
        <f t="shared" si="1"/>
        <v>0.15782921647859097</v>
      </c>
      <c r="H26" s="6">
        <f t="shared" si="2"/>
        <v>0.17081730642254536</v>
      </c>
      <c r="I26" s="6">
        <f t="shared" si="3"/>
        <v>0.4570331573717054</v>
      </c>
      <c r="J26" s="6">
        <f t="shared" si="4"/>
        <v>0.2143203197271582</v>
      </c>
      <c r="K26" s="6">
        <f t="shared" si="4"/>
        <v>1</v>
      </c>
    </row>
    <row r="27" spans="1:11" ht="12.75">
      <c r="A27" s="5" t="s">
        <v>25</v>
      </c>
      <c r="B27" s="3">
        <v>80012314.34243894</v>
      </c>
      <c r="C27" s="3">
        <v>47823669.92814778</v>
      </c>
      <c r="D27" s="3">
        <v>154849519.84244335</v>
      </c>
      <c r="E27" s="3">
        <v>148747554.1950445</v>
      </c>
      <c r="F27" s="3">
        <f t="shared" si="0"/>
        <v>431433058.3080746</v>
      </c>
      <c r="G27" s="6">
        <f t="shared" si="1"/>
        <v>0.18545707799077446</v>
      </c>
      <c r="H27" s="6">
        <f t="shared" si="2"/>
        <v>0.11084841322937798</v>
      </c>
      <c r="I27" s="6">
        <f t="shared" si="3"/>
        <v>0.3589189953354699</v>
      </c>
      <c r="J27" s="6">
        <f t="shared" si="4"/>
        <v>0.3447755134443775</v>
      </c>
      <c r="K27" s="6">
        <f t="shared" si="4"/>
        <v>1</v>
      </c>
    </row>
    <row r="28" spans="1:11" ht="12.75">
      <c r="A28" s="5" t="s">
        <v>26</v>
      </c>
      <c r="B28" s="3">
        <v>65880067.282064795</v>
      </c>
      <c r="C28" s="3">
        <v>81099499.45972651</v>
      </c>
      <c r="D28" s="3">
        <v>163307455.99978393</v>
      </c>
      <c r="E28" s="3">
        <v>351626926.8177903</v>
      </c>
      <c r="F28" s="3">
        <f t="shared" si="0"/>
        <v>661913949.5593655</v>
      </c>
      <c r="G28" s="6">
        <f t="shared" si="1"/>
        <v>0.09952965536671496</v>
      </c>
      <c r="H28" s="6">
        <f t="shared" si="2"/>
        <v>0.12252272295169825</v>
      </c>
      <c r="I28" s="6">
        <f t="shared" si="3"/>
        <v>0.24672007004610993</v>
      </c>
      <c r="J28" s="6">
        <f t="shared" si="4"/>
        <v>0.531227551635477</v>
      </c>
      <c r="K28" s="6">
        <f t="shared" si="4"/>
        <v>1</v>
      </c>
    </row>
    <row r="29" spans="1:11" ht="12.75">
      <c r="A29" s="5" t="s">
        <v>27</v>
      </c>
      <c r="B29" s="3">
        <v>56922510.49719998</v>
      </c>
      <c r="C29" s="3">
        <v>48610238.09252555</v>
      </c>
      <c r="D29" s="3">
        <v>67548549.75535467</v>
      </c>
      <c r="E29" s="3">
        <v>275805756.23049766</v>
      </c>
      <c r="F29" s="3">
        <f t="shared" si="0"/>
        <v>448887054.57557786</v>
      </c>
      <c r="G29" s="6">
        <f t="shared" si="1"/>
        <v>0.12680809107097138</v>
      </c>
      <c r="H29" s="6">
        <f t="shared" si="2"/>
        <v>0.1082905768768192</v>
      </c>
      <c r="I29" s="6">
        <f t="shared" si="3"/>
        <v>0.1504800574372138</v>
      </c>
      <c r="J29" s="6">
        <f t="shared" si="4"/>
        <v>0.6144212746149956</v>
      </c>
      <c r="K29" s="6">
        <f t="shared" si="4"/>
        <v>1</v>
      </c>
    </row>
    <row r="30" spans="1:11" ht="12.75">
      <c r="A30" s="5" t="s">
        <v>28</v>
      </c>
      <c r="B30" s="3">
        <v>21805514.24042348</v>
      </c>
      <c r="C30" s="3">
        <v>6922896.407987219</v>
      </c>
      <c r="D30" s="3">
        <v>32383401.363655835</v>
      </c>
      <c r="E30" s="3">
        <v>99826417.5551915</v>
      </c>
      <c r="F30" s="3">
        <f t="shared" si="0"/>
        <v>160938229.56725803</v>
      </c>
      <c r="G30" s="6">
        <f t="shared" si="1"/>
        <v>0.1354899597134607</v>
      </c>
      <c r="H30" s="6">
        <f t="shared" si="2"/>
        <v>0.04301586034966327</v>
      </c>
      <c r="I30" s="6">
        <f t="shared" si="3"/>
        <v>0.20121633903100955</v>
      </c>
      <c r="J30" s="6">
        <f t="shared" si="4"/>
        <v>0.6202778409058666</v>
      </c>
      <c r="K30" s="6">
        <f t="shared" si="4"/>
        <v>1</v>
      </c>
    </row>
    <row r="31" spans="1:11" ht="12.75">
      <c r="A31" s="5" t="s">
        <v>29</v>
      </c>
      <c r="B31" s="3">
        <v>103519038.73310001</v>
      </c>
      <c r="C31" s="3">
        <v>96683117.83676706</v>
      </c>
      <c r="D31" s="3">
        <v>225698283.90623322</v>
      </c>
      <c r="E31" s="3">
        <v>159774495.94782978</v>
      </c>
      <c r="F31" s="3">
        <f t="shared" si="0"/>
        <v>585674936.4239302</v>
      </c>
      <c r="G31" s="6">
        <f t="shared" si="1"/>
        <v>0.17675169670940064</v>
      </c>
      <c r="H31" s="6">
        <f t="shared" si="2"/>
        <v>0.16507982811609467</v>
      </c>
      <c r="I31" s="6">
        <f t="shared" si="3"/>
        <v>0.3853644229413731</v>
      </c>
      <c r="J31" s="6">
        <f t="shared" si="4"/>
        <v>0.2728040522331314</v>
      </c>
      <c r="K31" s="6">
        <f t="shared" si="4"/>
        <v>1</v>
      </c>
    </row>
    <row r="32" spans="1:11" ht="12.75">
      <c r="A32" s="5" t="s">
        <v>30</v>
      </c>
      <c r="B32" s="3">
        <v>38700600.25928491</v>
      </c>
      <c r="C32" s="3">
        <v>12194872.152043596</v>
      </c>
      <c r="D32" s="3">
        <v>22934856.542095687</v>
      </c>
      <c r="E32" s="3">
        <v>108174784.15442389</v>
      </c>
      <c r="F32" s="3">
        <f t="shared" si="0"/>
        <v>182005113.1078481</v>
      </c>
      <c r="G32" s="6">
        <f t="shared" si="1"/>
        <v>0.21263468700658242</v>
      </c>
      <c r="H32" s="6">
        <f t="shared" si="2"/>
        <v>0.06700290966450739</v>
      </c>
      <c r="I32" s="6">
        <f t="shared" si="3"/>
        <v>0.1260121551008598</v>
      </c>
      <c r="J32" s="6">
        <f t="shared" si="4"/>
        <v>0.5943502482280503</v>
      </c>
      <c r="K32" s="6">
        <f t="shared" si="4"/>
        <v>1</v>
      </c>
    </row>
    <row r="33" spans="1:11" ht="12.75">
      <c r="A33" s="5" t="s">
        <v>31</v>
      </c>
      <c r="B33" s="3">
        <v>55758169.6784841</v>
      </c>
      <c r="C33" s="3">
        <v>23778472.661060713</v>
      </c>
      <c r="D33" s="3">
        <v>77087648.02987593</v>
      </c>
      <c r="E33" s="3">
        <v>399533356.98464084</v>
      </c>
      <c r="F33" s="3">
        <f t="shared" si="0"/>
        <v>556157647.3540616</v>
      </c>
      <c r="G33" s="6">
        <f t="shared" si="1"/>
        <v>0.10025605139793624</v>
      </c>
      <c r="H33" s="6">
        <f t="shared" si="2"/>
        <v>0.042754914499850145</v>
      </c>
      <c r="I33" s="6">
        <f t="shared" si="3"/>
        <v>0.13860754841117975</v>
      </c>
      <c r="J33" s="6">
        <f t="shared" si="4"/>
        <v>0.7183814856910338</v>
      </c>
      <c r="K33" s="6">
        <f t="shared" si="4"/>
        <v>1</v>
      </c>
    </row>
    <row r="34" spans="1:11" ht="12.75">
      <c r="A34" s="5" t="s">
        <v>32</v>
      </c>
      <c r="B34" s="3">
        <v>8425001.818580603</v>
      </c>
      <c r="C34" s="3">
        <v>12691832.242668021</v>
      </c>
      <c r="D34" s="3">
        <v>39549894.818313524</v>
      </c>
      <c r="E34" s="3">
        <v>17358674.962606955</v>
      </c>
      <c r="F34" s="3">
        <f t="shared" si="0"/>
        <v>78025403.8421691</v>
      </c>
      <c r="G34" s="6">
        <f t="shared" si="1"/>
        <v>0.10797767654779226</v>
      </c>
      <c r="H34" s="6">
        <f t="shared" si="2"/>
        <v>0.16266282028275356</v>
      </c>
      <c r="I34" s="6">
        <f t="shared" si="3"/>
        <v>0.5068848460985298</v>
      </c>
      <c r="J34" s="6">
        <f t="shared" si="4"/>
        <v>0.22247465707092434</v>
      </c>
      <c r="K34" s="6">
        <f t="shared" si="4"/>
        <v>1</v>
      </c>
    </row>
    <row r="35" spans="1:11" ht="12.75">
      <c r="A35" s="5" t="s">
        <v>33</v>
      </c>
      <c r="B35" s="3">
        <v>57266188.71268499</v>
      </c>
      <c r="C35" s="3">
        <v>90439635.0122758</v>
      </c>
      <c r="D35" s="3">
        <v>153945837.54599535</v>
      </c>
      <c r="E35" s="3">
        <v>255031543.4893714</v>
      </c>
      <c r="F35" s="3">
        <f t="shared" si="0"/>
        <v>556683204.7603276</v>
      </c>
      <c r="G35" s="6">
        <f t="shared" si="1"/>
        <v>0.10287033670674539</v>
      </c>
      <c r="H35" s="6">
        <f t="shared" si="2"/>
        <v>0.1624615836060895</v>
      </c>
      <c r="I35" s="6">
        <f t="shared" si="3"/>
        <v>0.2765411929613983</v>
      </c>
      <c r="J35" s="6">
        <f t="shared" si="4"/>
        <v>0.45812688672576674</v>
      </c>
      <c r="K35" s="6">
        <f t="shared" si="4"/>
        <v>1</v>
      </c>
    </row>
    <row r="36" spans="1:11" ht="12.75">
      <c r="A36" s="5" t="s">
        <v>34</v>
      </c>
      <c r="B36" s="3">
        <v>12148293.052819455</v>
      </c>
      <c r="C36" s="3">
        <v>16978347.936955374</v>
      </c>
      <c r="D36" s="3">
        <v>21734273.914292865</v>
      </c>
      <c r="E36" s="3">
        <v>148155876.37664428</v>
      </c>
      <c r="F36" s="3">
        <f t="shared" si="0"/>
        <v>199016791.28071198</v>
      </c>
      <c r="G36" s="6">
        <f t="shared" si="1"/>
        <v>0.0610415481761253</v>
      </c>
      <c r="H36" s="6">
        <f t="shared" si="2"/>
        <v>0.08531113293353985</v>
      </c>
      <c r="I36" s="6">
        <f t="shared" si="3"/>
        <v>0.10920824205047504</v>
      </c>
      <c r="J36" s="6">
        <f t="shared" si="4"/>
        <v>0.7444390768398598</v>
      </c>
      <c r="K36" s="6">
        <f t="shared" si="4"/>
        <v>1</v>
      </c>
    </row>
    <row r="37" spans="1:11" ht="12.75">
      <c r="A37" s="5" t="s">
        <v>35</v>
      </c>
      <c r="B37" s="3">
        <v>8916079.148777105</v>
      </c>
      <c r="C37" s="3">
        <v>17854827.98744716</v>
      </c>
      <c r="D37" s="3">
        <v>24719371.193659764</v>
      </c>
      <c r="E37" s="3">
        <v>134762589.54502562</v>
      </c>
      <c r="F37" s="3">
        <f t="shared" si="0"/>
        <v>186252867.87490964</v>
      </c>
      <c r="G37" s="6">
        <f t="shared" si="1"/>
        <v>0.047870828785118544</v>
      </c>
      <c r="H37" s="6">
        <f t="shared" si="2"/>
        <v>0.09586337215187873</v>
      </c>
      <c r="I37" s="6">
        <f t="shared" si="3"/>
        <v>0.1327194124616738</v>
      </c>
      <c r="J37" s="6">
        <f t="shared" si="4"/>
        <v>0.723546386601329</v>
      </c>
      <c r="K37" s="6">
        <f t="shared" si="4"/>
        <v>1</v>
      </c>
    </row>
    <row r="38" spans="1:11" ht="12.75">
      <c r="A38" s="5" t="s">
        <v>36</v>
      </c>
      <c r="B38" s="3">
        <v>108459946.69653338</v>
      </c>
      <c r="C38" s="3">
        <v>125604174.54842888</v>
      </c>
      <c r="D38" s="3">
        <v>348624073.900519</v>
      </c>
      <c r="E38" s="3">
        <v>344117886.9517061</v>
      </c>
      <c r="F38" s="3">
        <f t="shared" si="0"/>
        <v>926806082.0971875</v>
      </c>
      <c r="G38" s="6">
        <f t="shared" si="1"/>
        <v>0.11702550165737903</v>
      </c>
      <c r="H38" s="6">
        <f t="shared" si="2"/>
        <v>0.1355236839449848</v>
      </c>
      <c r="I38" s="6">
        <f t="shared" si="3"/>
        <v>0.3761564372901486</v>
      </c>
      <c r="J38" s="6">
        <f t="shared" si="4"/>
        <v>0.37129437710748747</v>
      </c>
      <c r="K38" s="6">
        <f t="shared" si="4"/>
        <v>1</v>
      </c>
    </row>
    <row r="39" spans="1:11" ht="12.75">
      <c r="A39" s="5" t="s">
        <v>37</v>
      </c>
      <c r="B39" s="3">
        <v>134741310.05377132</v>
      </c>
      <c r="C39" s="3">
        <v>131656446.94633897</v>
      </c>
      <c r="D39" s="3">
        <v>394658986.9870216</v>
      </c>
      <c r="E39" s="3">
        <v>503992828.9209276</v>
      </c>
      <c r="F39" s="3">
        <f t="shared" si="0"/>
        <v>1165049572.9080594</v>
      </c>
      <c r="G39" s="6">
        <f t="shared" si="1"/>
        <v>0.11565285562694637</v>
      </c>
      <c r="H39" s="6">
        <f t="shared" si="2"/>
        <v>0.11300501713220122</v>
      </c>
      <c r="I39" s="6">
        <f t="shared" si="3"/>
        <v>0.33874866457563724</v>
      </c>
      <c r="J39" s="6">
        <f t="shared" si="4"/>
        <v>0.43259346266521526</v>
      </c>
      <c r="K39" s="6">
        <f t="shared" si="4"/>
        <v>1</v>
      </c>
    </row>
    <row r="40" spans="1:11" ht="12.75">
      <c r="A40" s="5" t="s">
        <v>38</v>
      </c>
      <c r="B40" s="3">
        <v>42928272.97936688</v>
      </c>
      <c r="C40" s="3">
        <v>40873672.23321075</v>
      </c>
      <c r="D40" s="3">
        <v>86816902.14926387</v>
      </c>
      <c r="E40" s="3">
        <v>211803456.16849083</v>
      </c>
      <c r="F40" s="3">
        <f t="shared" si="0"/>
        <v>382422303.5303323</v>
      </c>
      <c r="G40" s="6">
        <f t="shared" si="1"/>
        <v>0.11225358087923858</v>
      </c>
      <c r="H40" s="6">
        <f t="shared" si="2"/>
        <v>0.10688098433560322</v>
      </c>
      <c r="I40" s="6">
        <f t="shared" si="3"/>
        <v>0.22701840700140513</v>
      </c>
      <c r="J40" s="6">
        <f t="shared" si="4"/>
        <v>0.553847027783753</v>
      </c>
      <c r="K40" s="6">
        <f t="shared" si="4"/>
        <v>1</v>
      </c>
    </row>
    <row r="41" spans="1:11" ht="12.75">
      <c r="A41" s="5" t="s">
        <v>39</v>
      </c>
      <c r="B41" s="3">
        <v>36605769.593575716</v>
      </c>
      <c r="C41" s="3">
        <v>49456583.70377154</v>
      </c>
      <c r="D41" s="3">
        <v>134231767.0874191</v>
      </c>
      <c r="E41" s="3">
        <v>63874068.86178286</v>
      </c>
      <c r="F41" s="3">
        <f t="shared" si="0"/>
        <v>284168189.2465492</v>
      </c>
      <c r="G41" s="6">
        <f t="shared" si="1"/>
        <v>0.12881726730438475</v>
      </c>
      <c r="H41" s="6">
        <f t="shared" si="2"/>
        <v>0.1740398312524072</v>
      </c>
      <c r="I41" s="6">
        <f t="shared" si="3"/>
        <v>0.4723673238842273</v>
      </c>
      <c r="J41" s="6">
        <f t="shared" si="4"/>
        <v>0.2247755775589808</v>
      </c>
      <c r="K41" s="6">
        <f t="shared" si="4"/>
        <v>1</v>
      </c>
    </row>
    <row r="42" spans="1:11" ht="12.75">
      <c r="A42" s="5" t="s">
        <v>40</v>
      </c>
      <c r="B42" s="3">
        <v>127023963.60093409</v>
      </c>
      <c r="C42" s="3">
        <v>127125678.32245296</v>
      </c>
      <c r="D42" s="3">
        <v>379559931.7291437</v>
      </c>
      <c r="E42" s="3">
        <v>404100091.1934207</v>
      </c>
      <c r="F42" s="3">
        <f t="shared" si="0"/>
        <v>1037809664.8459513</v>
      </c>
      <c r="G42" s="6">
        <f t="shared" si="1"/>
        <v>0.12239620414383891</v>
      </c>
      <c r="H42" s="6">
        <f t="shared" si="2"/>
        <v>0.12249421317667439</v>
      </c>
      <c r="I42" s="6">
        <f t="shared" si="3"/>
        <v>0.36573173731763636</v>
      </c>
      <c r="J42" s="6">
        <f t="shared" si="4"/>
        <v>0.3893778453618505</v>
      </c>
      <c r="K42" s="6">
        <f t="shared" si="4"/>
        <v>1</v>
      </c>
    </row>
    <row r="43" spans="1:11" ht="12.75">
      <c r="A43" s="5" t="s">
        <v>41</v>
      </c>
      <c r="B43" s="3">
        <v>2348035.099193736</v>
      </c>
      <c r="C43" s="3">
        <v>10579614.374398842</v>
      </c>
      <c r="D43" s="3">
        <v>7459194.370568681</v>
      </c>
      <c r="E43" s="3">
        <v>16575419.024297819</v>
      </c>
      <c r="F43" s="3">
        <f t="shared" si="0"/>
        <v>36962262.868459076</v>
      </c>
      <c r="G43" s="6">
        <f t="shared" si="1"/>
        <v>0.06352519886430924</v>
      </c>
      <c r="H43" s="6">
        <f t="shared" si="2"/>
        <v>0.286227453444868</v>
      </c>
      <c r="I43" s="6">
        <f t="shared" si="3"/>
        <v>0.20180567399551227</v>
      </c>
      <c r="J43" s="6">
        <f t="shared" si="4"/>
        <v>0.44844167369531057</v>
      </c>
      <c r="K43" s="6">
        <f t="shared" si="4"/>
        <v>1</v>
      </c>
    </row>
    <row r="44" spans="1:11" ht="12.75">
      <c r="A44" s="5" t="s">
        <v>42</v>
      </c>
      <c r="B44" s="3">
        <v>51449352.57633521</v>
      </c>
      <c r="C44" s="3">
        <v>66926573.49797672</v>
      </c>
      <c r="D44" s="3">
        <v>118372132.8617606</v>
      </c>
      <c r="E44" s="3">
        <v>174528820.80459374</v>
      </c>
      <c r="F44" s="3">
        <f t="shared" si="0"/>
        <v>411276879.7406663</v>
      </c>
      <c r="G44" s="6">
        <f t="shared" si="1"/>
        <v>0.12509663224632755</v>
      </c>
      <c r="H44" s="6">
        <f t="shared" si="2"/>
        <v>0.16272875231930803</v>
      </c>
      <c r="I44" s="6">
        <f t="shared" si="3"/>
        <v>0.2878161615513156</v>
      </c>
      <c r="J44" s="6">
        <f t="shared" si="4"/>
        <v>0.4243584538830488</v>
      </c>
      <c r="K44" s="6">
        <f t="shared" si="4"/>
        <v>1</v>
      </c>
    </row>
    <row r="45" spans="1:11" ht="12.75">
      <c r="A45" s="5" t="s">
        <v>43</v>
      </c>
      <c r="B45" s="3">
        <v>30539523.321590543</v>
      </c>
      <c r="C45" s="3">
        <v>12158488.040256293</v>
      </c>
      <c r="D45" s="3">
        <v>12718652.223525904</v>
      </c>
      <c r="E45" s="3">
        <v>119080343.40690584</v>
      </c>
      <c r="F45" s="3">
        <f t="shared" si="0"/>
        <v>174497006.99227858</v>
      </c>
      <c r="G45" s="6">
        <f t="shared" si="1"/>
        <v>0.17501459680017264</v>
      </c>
      <c r="H45" s="6">
        <f t="shared" si="2"/>
        <v>0.06967734432713968</v>
      </c>
      <c r="I45" s="6">
        <f t="shared" si="3"/>
        <v>0.0728875093203673</v>
      </c>
      <c r="J45" s="6">
        <f t="shared" si="4"/>
        <v>0.6824205495523205</v>
      </c>
      <c r="K45" s="6">
        <f t="shared" si="4"/>
        <v>1</v>
      </c>
    </row>
    <row r="46" spans="1:11" ht="12.75">
      <c r="A46" s="5" t="s">
        <v>44</v>
      </c>
      <c r="B46" s="3">
        <v>64027840.30333798</v>
      </c>
      <c r="C46" s="3">
        <v>88889472.22741903</v>
      </c>
      <c r="D46" s="3">
        <v>217578343.54578072</v>
      </c>
      <c r="E46" s="3">
        <v>467214371.91232353</v>
      </c>
      <c r="F46" s="3">
        <f t="shared" si="0"/>
        <v>837710027.9888613</v>
      </c>
      <c r="G46" s="6">
        <f t="shared" si="1"/>
        <v>0.07643198501163141</v>
      </c>
      <c r="H46" s="6">
        <f t="shared" si="2"/>
        <v>0.1061100730055973</v>
      </c>
      <c r="I46" s="6">
        <f t="shared" si="3"/>
        <v>0.25972990208572955</v>
      </c>
      <c r="J46" s="6">
        <f t="shared" si="4"/>
        <v>0.5577280398970417</v>
      </c>
      <c r="K46" s="6">
        <f t="shared" si="4"/>
        <v>1</v>
      </c>
    </row>
    <row r="47" spans="1:11" ht="12.75">
      <c r="A47" s="5" t="s">
        <v>45</v>
      </c>
      <c r="B47" s="3">
        <v>154217270.283664</v>
      </c>
      <c r="C47" s="3">
        <v>201145452.8479634</v>
      </c>
      <c r="D47" s="3">
        <v>652782374.4259171</v>
      </c>
      <c r="E47" s="3">
        <v>230575423.99349692</v>
      </c>
      <c r="F47" s="3">
        <f t="shared" si="0"/>
        <v>1238720521.5510414</v>
      </c>
      <c r="G47" s="6">
        <f t="shared" si="1"/>
        <v>0.12449722726040224</v>
      </c>
      <c r="H47" s="6">
        <f t="shared" si="2"/>
        <v>0.1623816263220559</v>
      </c>
      <c r="I47" s="6">
        <f t="shared" si="3"/>
        <v>0.5269811576291217</v>
      </c>
      <c r="J47" s="6">
        <f t="shared" si="4"/>
        <v>0.18613998878842025</v>
      </c>
      <c r="K47" s="6">
        <f t="shared" si="4"/>
        <v>1</v>
      </c>
    </row>
    <row r="48" spans="1:11" ht="12.75">
      <c r="A48" s="5" t="s">
        <v>46</v>
      </c>
      <c r="B48" s="3">
        <v>17753651.23063889</v>
      </c>
      <c r="C48" s="3">
        <v>17972480.228760134</v>
      </c>
      <c r="D48" s="3">
        <v>43043474.628647745</v>
      </c>
      <c r="E48" s="3">
        <v>239995480.33225244</v>
      </c>
      <c r="F48" s="3">
        <f t="shared" si="0"/>
        <v>318765086.42029923</v>
      </c>
      <c r="G48" s="6">
        <f t="shared" si="1"/>
        <v>0.05569509330526332</v>
      </c>
      <c r="H48" s="6">
        <f t="shared" si="2"/>
        <v>0.05638158316078254</v>
      </c>
      <c r="I48" s="6">
        <f t="shared" si="3"/>
        <v>0.13503196072073564</v>
      </c>
      <c r="J48" s="6">
        <f t="shared" si="4"/>
        <v>0.7528913628132184</v>
      </c>
      <c r="K48" s="6">
        <f t="shared" si="4"/>
        <v>1</v>
      </c>
    </row>
    <row r="49" spans="1:11" ht="12.75">
      <c r="A49" s="5" t="s">
        <v>47</v>
      </c>
      <c r="B49" s="3">
        <v>52203575.51864509</v>
      </c>
      <c r="C49" s="3">
        <v>78179105.93756598</v>
      </c>
      <c r="D49" s="3">
        <v>208814677.03166315</v>
      </c>
      <c r="E49" s="3">
        <v>269765877.1622543</v>
      </c>
      <c r="F49" s="3">
        <f t="shared" si="0"/>
        <v>608963235.6501285</v>
      </c>
      <c r="G49" s="6">
        <f t="shared" si="1"/>
        <v>0.08572533194538848</v>
      </c>
      <c r="H49" s="6">
        <f t="shared" si="2"/>
        <v>0.12838066628784586</v>
      </c>
      <c r="I49" s="6">
        <f t="shared" si="3"/>
        <v>0.34290194351179976</v>
      </c>
      <c r="J49" s="6">
        <f t="shared" si="4"/>
        <v>0.44299205825496596</v>
      </c>
      <c r="K49" s="6">
        <f t="shared" si="4"/>
        <v>1</v>
      </c>
    </row>
    <row r="50" spans="1:11" ht="12.75">
      <c r="A50" s="5" t="s">
        <v>48</v>
      </c>
      <c r="B50" s="3">
        <v>4761419.700627692</v>
      </c>
      <c r="C50" s="3">
        <v>9503634.105385525</v>
      </c>
      <c r="D50" s="3">
        <v>5549850.75740349</v>
      </c>
      <c r="E50" s="3">
        <v>12512921.22340718</v>
      </c>
      <c r="F50" s="3">
        <f t="shared" si="0"/>
        <v>32327825.786823887</v>
      </c>
      <c r="G50" s="6">
        <f t="shared" si="1"/>
        <v>0.14728549120579407</v>
      </c>
      <c r="H50" s="6">
        <f t="shared" si="2"/>
        <v>0.29397690299540646</v>
      </c>
      <c r="I50" s="6">
        <f t="shared" si="3"/>
        <v>0.17167411115118938</v>
      </c>
      <c r="J50" s="6">
        <f t="shared" si="4"/>
        <v>0.3870634946476101</v>
      </c>
      <c r="K50" s="6">
        <f t="shared" si="4"/>
        <v>1</v>
      </c>
    </row>
    <row r="51" spans="1:11" ht="12.75">
      <c r="A51" s="5" t="s">
        <v>49</v>
      </c>
      <c r="B51" s="3">
        <v>59483724.8476629</v>
      </c>
      <c r="C51" s="3">
        <v>39544619.882372506</v>
      </c>
      <c r="D51" s="3">
        <v>207543543.40761074</v>
      </c>
      <c r="E51" s="3">
        <v>37678764.56813413</v>
      </c>
      <c r="F51" s="3">
        <f t="shared" si="0"/>
        <v>344250652.70578027</v>
      </c>
      <c r="G51" s="6">
        <f t="shared" si="1"/>
        <v>0.17279190142451725</v>
      </c>
      <c r="H51" s="6">
        <f t="shared" si="2"/>
        <v>0.11487159013804396</v>
      </c>
      <c r="I51" s="6">
        <f t="shared" si="3"/>
        <v>0.6028849670329932</v>
      </c>
      <c r="J51" s="6">
        <f t="shared" si="4"/>
        <v>0.10945154140444559</v>
      </c>
      <c r="K51" s="6">
        <f t="shared" si="4"/>
        <v>1</v>
      </c>
    </row>
    <row r="52" spans="1:11" ht="12.75">
      <c r="A52" s="5" t="s">
        <v>50</v>
      </c>
      <c r="B52" s="3">
        <v>86021183.05204916</v>
      </c>
      <c r="C52" s="3">
        <v>50895482.79616431</v>
      </c>
      <c r="D52" s="3">
        <v>269356058.5166384</v>
      </c>
      <c r="E52" s="3">
        <v>200307361.94580024</v>
      </c>
      <c r="F52" s="3">
        <f t="shared" si="0"/>
        <v>606580086.310652</v>
      </c>
      <c r="G52" s="6">
        <f t="shared" si="1"/>
        <v>0.14181339775799126</v>
      </c>
      <c r="H52" s="6">
        <f t="shared" si="2"/>
        <v>0.08390562754165137</v>
      </c>
      <c r="I52" s="6">
        <f t="shared" si="3"/>
        <v>0.4440568765699493</v>
      </c>
      <c r="J52" s="6">
        <f t="shared" si="4"/>
        <v>0.3302240981304082</v>
      </c>
      <c r="K52" s="6">
        <f t="shared" si="4"/>
        <v>1</v>
      </c>
    </row>
    <row r="53" spans="1:11" ht="12.75">
      <c r="A53" s="5" t="s">
        <v>51</v>
      </c>
      <c r="B53" s="3">
        <v>36384541.607790716</v>
      </c>
      <c r="C53" s="3">
        <v>34903185.44912112</v>
      </c>
      <c r="D53" s="3">
        <v>31422937.338670395</v>
      </c>
      <c r="E53" s="3">
        <v>227899260.28247672</v>
      </c>
      <c r="F53" s="3">
        <f t="shared" si="0"/>
        <v>330609924.678059</v>
      </c>
      <c r="G53" s="6">
        <f t="shared" si="1"/>
        <v>0.11005278091158703</v>
      </c>
      <c r="H53" s="6">
        <f t="shared" si="2"/>
        <v>0.1055721042951421</v>
      </c>
      <c r="I53" s="6">
        <f t="shared" si="3"/>
        <v>0.09504535403548273</v>
      </c>
      <c r="J53" s="6">
        <f t="shared" si="4"/>
        <v>0.6893297607577881</v>
      </c>
      <c r="K53" s="6">
        <f t="shared" si="4"/>
        <v>1</v>
      </c>
    </row>
    <row r="54" spans="1:11" ht="12.75">
      <c r="A54" s="14" t="s">
        <v>52</v>
      </c>
      <c r="B54" s="15">
        <v>30053724.5241707</v>
      </c>
      <c r="C54" s="15">
        <v>16865041.67588652</v>
      </c>
      <c r="D54" s="15">
        <v>17844390.72735203</v>
      </c>
      <c r="E54" s="15">
        <v>217893411.66353634</v>
      </c>
      <c r="F54" s="15">
        <f t="shared" si="0"/>
        <v>282656568.5909456</v>
      </c>
      <c r="G54" s="16">
        <f t="shared" si="1"/>
        <v>0.10632593706910733</v>
      </c>
      <c r="H54" s="16">
        <f t="shared" si="2"/>
        <v>0.05966619406709504</v>
      </c>
      <c r="I54" s="16">
        <f t="shared" si="3"/>
        <v>0.063130996092916</v>
      </c>
      <c r="J54" s="16">
        <f t="shared" si="4"/>
        <v>0.7708768727708816</v>
      </c>
      <c r="K54" s="16">
        <f t="shared" si="4"/>
        <v>1</v>
      </c>
    </row>
    <row r="55" spans="2:5" ht="12.75">
      <c r="B55" s="3"/>
      <c r="C55" s="3"/>
      <c r="D55" s="3"/>
      <c r="E55" s="3"/>
    </row>
    <row r="56" spans="1:7" ht="65.25" customHeight="1">
      <c r="A56" s="26" t="s">
        <v>60</v>
      </c>
      <c r="B56" s="27"/>
      <c r="C56" s="27"/>
      <c r="D56" s="27"/>
      <c r="E56" s="27"/>
      <c r="F56" s="27"/>
      <c r="G56" s="27"/>
    </row>
    <row r="58" spans="1:7" ht="38.25" customHeight="1">
      <c r="A58" s="26" t="s">
        <v>61</v>
      </c>
      <c r="B58" s="26"/>
      <c r="C58" s="26"/>
      <c r="D58" s="26"/>
      <c r="E58" s="26"/>
      <c r="F58" s="26"/>
      <c r="G58" s="26"/>
    </row>
  </sheetData>
  <mergeCells count="2">
    <mergeCell ref="A56:G56"/>
    <mergeCell ref="A58:G58"/>
  </mergeCells>
  <printOptions horizontalCentered="1"/>
  <pageMargins left="0.25" right="0.25" top="1" bottom="1" header="0.5" footer="0.5"/>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workbookViewId="0" topLeftCell="A1">
      <selection activeCell="A1" sqref="A1"/>
    </sheetView>
  </sheetViews>
  <sheetFormatPr defaultColWidth="9.140625" defaultRowHeight="12.75"/>
  <cols>
    <col min="1" max="1" width="18.8515625" style="5" customWidth="1"/>
    <col min="2" max="6" width="15.00390625" style="4" customWidth="1"/>
    <col min="7" max="11" width="8.7109375" style="4" customWidth="1"/>
    <col min="12" max="16384" width="8.8515625" style="4" customWidth="1"/>
  </cols>
  <sheetData>
    <row r="1" ht="15.75">
      <c r="A1" s="10" t="s">
        <v>58</v>
      </c>
    </row>
    <row r="2" spans="1:11" ht="13.5" thickBot="1">
      <c r="A2" s="11"/>
      <c r="B2" s="22"/>
      <c r="C2" s="22"/>
      <c r="D2" s="22"/>
      <c r="E2" s="22"/>
      <c r="F2" s="22"/>
      <c r="G2" s="22"/>
      <c r="H2" s="22"/>
      <c r="I2" s="22"/>
      <c r="J2" s="22"/>
      <c r="K2" s="22"/>
    </row>
    <row r="3" spans="1:11" s="2" customFormat="1" ht="12.75">
      <c r="A3" s="17" t="s">
        <v>56</v>
      </c>
      <c r="B3" s="18" t="s">
        <v>0</v>
      </c>
      <c r="C3" s="18" t="s">
        <v>1</v>
      </c>
      <c r="D3" s="18" t="s">
        <v>2</v>
      </c>
      <c r="E3" s="19" t="s">
        <v>55</v>
      </c>
      <c r="F3" s="18" t="s">
        <v>3</v>
      </c>
      <c r="G3" s="18" t="s">
        <v>0</v>
      </c>
      <c r="H3" s="18" t="s">
        <v>1</v>
      </c>
      <c r="I3" s="18" t="s">
        <v>2</v>
      </c>
      <c r="J3" s="19" t="s">
        <v>55</v>
      </c>
      <c r="K3" s="18" t="s">
        <v>3</v>
      </c>
    </row>
    <row r="4" spans="1:11" ht="12.75">
      <c r="A4" s="5" t="s">
        <v>4</v>
      </c>
      <c r="B4" s="7">
        <v>146766897.14249617</v>
      </c>
      <c r="C4" s="7">
        <v>99978495.78114974</v>
      </c>
      <c r="D4" s="7">
        <v>338687325.6438458</v>
      </c>
      <c r="E4" s="7">
        <v>728452388.8652853</v>
      </c>
      <c r="F4" s="7">
        <f>SUM(B4:E4)</f>
        <v>1313885107.432777</v>
      </c>
      <c r="G4" s="8">
        <f>B4/$F4</f>
        <v>0.11170451382104983</v>
      </c>
      <c r="H4" s="8">
        <f>C4/$F4</f>
        <v>0.0760937887305074</v>
      </c>
      <c r="I4" s="8">
        <f>D4/$F4</f>
        <v>0.2577754506294792</v>
      </c>
      <c r="J4" s="8">
        <f>E4/$F4</f>
        <v>0.5544262468189636</v>
      </c>
      <c r="K4" s="8">
        <f>F4/$F4</f>
        <v>1</v>
      </c>
    </row>
    <row r="5" spans="1:11" ht="12.75">
      <c r="A5" s="5" t="s">
        <v>53</v>
      </c>
      <c r="B5" s="7">
        <v>7198367.739759851</v>
      </c>
      <c r="C5" s="7">
        <v>2721768.0089252116</v>
      </c>
      <c r="D5" s="7">
        <v>10682243.913900819</v>
      </c>
      <c r="E5" s="7">
        <v>0</v>
      </c>
      <c r="F5" s="7">
        <f aca="true" t="shared" si="0" ref="F5:F54">SUM(B5:E5)</f>
        <v>20602379.66258588</v>
      </c>
      <c r="G5" s="8">
        <f aca="true" t="shared" si="1" ref="G5:G54">B5/$F5</f>
        <v>0.349394965904456</v>
      </c>
      <c r="H5" s="8">
        <f aca="true" t="shared" si="2" ref="H5:H54">C5/$F5</f>
        <v>0.13210939966648458</v>
      </c>
      <c r="I5" s="8">
        <f aca="true" t="shared" si="3" ref="I5:I54">D5/$F5</f>
        <v>0.5184956344290594</v>
      </c>
      <c r="J5" s="8">
        <f aca="true" t="shared" si="4" ref="J5:K54">E5/$F5</f>
        <v>0</v>
      </c>
      <c r="K5" s="8">
        <f aca="true" t="shared" si="5" ref="K5:K19">F5/$F5</f>
        <v>1</v>
      </c>
    </row>
    <row r="6" spans="1:11" ht="12.75">
      <c r="A6" s="5" t="s">
        <v>5</v>
      </c>
      <c r="B6" s="7">
        <v>109132082.5597139</v>
      </c>
      <c r="C6" s="7">
        <v>70660648.03989446</v>
      </c>
      <c r="D6" s="7">
        <v>151643693.6813742</v>
      </c>
      <c r="E6" s="7">
        <v>579500968.5946972</v>
      </c>
      <c r="F6" s="7">
        <f t="shared" si="0"/>
        <v>910937392.8756797</v>
      </c>
      <c r="G6" s="8">
        <f t="shared" si="1"/>
        <v>0.11980195720718176</v>
      </c>
      <c r="H6" s="8">
        <f t="shared" si="2"/>
        <v>0.07756915962888558</v>
      </c>
      <c r="I6" s="8">
        <f t="shared" si="3"/>
        <v>0.16646994059894715</v>
      </c>
      <c r="J6" s="8">
        <f t="shared" si="4"/>
        <v>0.6361589425649856</v>
      </c>
      <c r="K6" s="8">
        <f t="shared" si="5"/>
        <v>1</v>
      </c>
    </row>
    <row r="7" spans="1:11" ht="12.75">
      <c r="A7" s="5" t="s">
        <v>6</v>
      </c>
      <c r="B7" s="7">
        <v>58543122.5828203</v>
      </c>
      <c r="C7" s="7">
        <v>63349034.782275304</v>
      </c>
      <c r="D7" s="7">
        <v>219370110.76383376</v>
      </c>
      <c r="E7" s="7">
        <v>251616161.6621875</v>
      </c>
      <c r="F7" s="7">
        <f t="shared" si="0"/>
        <v>592878429.7911168</v>
      </c>
      <c r="G7" s="8">
        <f t="shared" si="1"/>
        <v>0.09874389021615483</v>
      </c>
      <c r="H7" s="8">
        <f t="shared" si="2"/>
        <v>0.10684995708916997</v>
      </c>
      <c r="I7" s="8">
        <f t="shared" si="3"/>
        <v>0.3700085881706345</v>
      </c>
      <c r="J7" s="8">
        <f t="shared" si="4"/>
        <v>0.42439756452404076</v>
      </c>
      <c r="K7" s="8">
        <f t="shared" si="5"/>
        <v>1</v>
      </c>
    </row>
    <row r="8" spans="1:11" ht="12.75">
      <c r="A8" s="5" t="s">
        <v>7</v>
      </c>
      <c r="B8" s="7">
        <v>163718074.17007914</v>
      </c>
      <c r="C8" s="7">
        <v>253436458.83315846</v>
      </c>
      <c r="D8" s="7">
        <v>1570880712.559545</v>
      </c>
      <c r="E8" s="7">
        <v>93980568.39796145</v>
      </c>
      <c r="F8" s="7">
        <f t="shared" si="0"/>
        <v>2082015813.9607441</v>
      </c>
      <c r="G8" s="8">
        <f t="shared" si="1"/>
        <v>0.07863440473039846</v>
      </c>
      <c r="H8" s="8">
        <f t="shared" si="2"/>
        <v>0.12172648119854143</v>
      </c>
      <c r="I8" s="8">
        <f t="shared" si="3"/>
        <v>0.7544998947780152</v>
      </c>
      <c r="J8" s="8">
        <f t="shared" si="4"/>
        <v>0.04513921929304492</v>
      </c>
      <c r="K8" s="8">
        <f t="shared" si="5"/>
        <v>1</v>
      </c>
    </row>
    <row r="9" spans="1:11" ht="12.75">
      <c r="A9" s="5" t="s">
        <v>8</v>
      </c>
      <c r="B9" s="7">
        <v>34930278.32528956</v>
      </c>
      <c r="C9" s="7">
        <v>57621758.37313157</v>
      </c>
      <c r="D9" s="7">
        <v>164671509.39843273</v>
      </c>
      <c r="E9" s="7">
        <v>131836621.07574198</v>
      </c>
      <c r="F9" s="7">
        <f t="shared" si="0"/>
        <v>389060167.17259586</v>
      </c>
      <c r="G9" s="8">
        <f t="shared" si="1"/>
        <v>0.08978117338286574</v>
      </c>
      <c r="H9" s="8">
        <f t="shared" si="2"/>
        <v>0.14810500594775425</v>
      </c>
      <c r="I9" s="8">
        <f t="shared" si="3"/>
        <v>0.42325461019344274</v>
      </c>
      <c r="J9" s="8">
        <f t="shared" si="4"/>
        <v>0.3388592104759372</v>
      </c>
      <c r="K9" s="8">
        <f t="shared" si="5"/>
        <v>1</v>
      </c>
    </row>
    <row r="10" spans="1:11" ht="12.75">
      <c r="A10" s="5" t="s">
        <v>9</v>
      </c>
      <c r="B10" s="7">
        <v>34533364.74519515</v>
      </c>
      <c r="C10" s="7">
        <v>53341488.04546817</v>
      </c>
      <c r="D10" s="7">
        <v>66647229.6287263</v>
      </c>
      <c r="E10" s="7">
        <v>104788714.61345574</v>
      </c>
      <c r="F10" s="7">
        <f t="shared" si="0"/>
        <v>259310797.03284535</v>
      </c>
      <c r="G10" s="8">
        <f t="shared" si="1"/>
        <v>0.13317364776300084</v>
      </c>
      <c r="H10" s="8">
        <f t="shared" si="2"/>
        <v>0.20570484783443752</v>
      </c>
      <c r="I10" s="8">
        <f t="shared" si="3"/>
        <v>0.2570167937137014</v>
      </c>
      <c r="J10" s="8">
        <f t="shared" si="4"/>
        <v>0.4041047106888603</v>
      </c>
      <c r="K10" s="8">
        <f t="shared" si="5"/>
        <v>1</v>
      </c>
    </row>
    <row r="11" spans="1:11" ht="12.75">
      <c r="A11" s="5" t="s">
        <v>10</v>
      </c>
      <c r="B11" s="7">
        <v>1138234.765133992</v>
      </c>
      <c r="C11" s="7">
        <v>11404647.814349988</v>
      </c>
      <c r="D11" s="7">
        <v>432292.8306969702</v>
      </c>
      <c r="E11" s="7">
        <v>103714319.57664834</v>
      </c>
      <c r="F11" s="7">
        <f t="shared" si="0"/>
        <v>116689494.9868293</v>
      </c>
      <c r="G11" s="8">
        <f t="shared" si="1"/>
        <v>0.009754389332668414</v>
      </c>
      <c r="H11" s="8">
        <f t="shared" si="2"/>
        <v>0.09773500018692537</v>
      </c>
      <c r="I11" s="8">
        <f t="shared" si="3"/>
        <v>0.0037046422280408615</v>
      </c>
      <c r="J11" s="8">
        <f t="shared" si="4"/>
        <v>0.8888059682523654</v>
      </c>
      <c r="K11" s="8">
        <f t="shared" si="5"/>
        <v>1</v>
      </c>
    </row>
    <row r="12" spans="1:11" ht="12.75">
      <c r="A12" s="5" t="s">
        <v>11</v>
      </c>
      <c r="B12" s="7">
        <v>44583909.12256137</v>
      </c>
      <c r="C12" s="7">
        <v>35382827.30130826</v>
      </c>
      <c r="D12" s="7">
        <v>25992328.227750164</v>
      </c>
      <c r="E12" s="7">
        <v>237705396.59628627</v>
      </c>
      <c r="F12" s="7">
        <f t="shared" si="0"/>
        <v>343664461.2479061</v>
      </c>
      <c r="G12" s="8">
        <f t="shared" si="1"/>
        <v>0.1297309269648347</v>
      </c>
      <c r="H12" s="8">
        <f t="shared" si="2"/>
        <v>0.10295748118041356</v>
      </c>
      <c r="I12" s="8">
        <f t="shared" si="3"/>
        <v>0.07563286623634999</v>
      </c>
      <c r="J12" s="8">
        <f t="shared" si="4"/>
        <v>0.6916787256184017</v>
      </c>
      <c r="K12" s="8">
        <f t="shared" si="5"/>
        <v>1</v>
      </c>
    </row>
    <row r="13" spans="1:11" ht="12.75">
      <c r="A13" s="5" t="s">
        <v>12</v>
      </c>
      <c r="B13" s="7">
        <v>108694506.63293318</v>
      </c>
      <c r="C13" s="7">
        <v>196525126.65833944</v>
      </c>
      <c r="D13" s="7">
        <v>746643988.9337467</v>
      </c>
      <c r="E13" s="7">
        <v>22361044.912868068</v>
      </c>
      <c r="F13" s="7">
        <f t="shared" si="0"/>
        <v>1074224667.1378875</v>
      </c>
      <c r="G13" s="8">
        <f t="shared" si="1"/>
        <v>0.10118414700207322</v>
      </c>
      <c r="H13" s="8">
        <f t="shared" si="2"/>
        <v>0.18294601927355805</v>
      </c>
      <c r="I13" s="8">
        <f t="shared" si="3"/>
        <v>0.6950538483938086</v>
      </c>
      <c r="J13" s="8">
        <f t="shared" si="4"/>
        <v>0.020815985330560095</v>
      </c>
      <c r="K13" s="8">
        <f t="shared" si="5"/>
        <v>1</v>
      </c>
    </row>
    <row r="14" spans="1:11" ht="12.75">
      <c r="A14" s="5" t="s">
        <v>13</v>
      </c>
      <c r="B14" s="7">
        <v>190497029.48877853</v>
      </c>
      <c r="C14" s="7">
        <v>213996845.83836028</v>
      </c>
      <c r="D14" s="7">
        <v>621744238.0945032</v>
      </c>
      <c r="E14" s="7">
        <v>319061127.4094822</v>
      </c>
      <c r="F14" s="7">
        <f t="shared" si="0"/>
        <v>1345299240.831124</v>
      </c>
      <c r="G14" s="8">
        <f t="shared" si="1"/>
        <v>0.14160197501567734</v>
      </c>
      <c r="H14" s="8">
        <f t="shared" si="2"/>
        <v>0.15907007106177606</v>
      </c>
      <c r="I14" s="8">
        <f t="shared" si="3"/>
        <v>0.4621605507711358</v>
      </c>
      <c r="J14" s="8">
        <f t="shared" si="4"/>
        <v>0.23716740315141085</v>
      </c>
      <c r="K14" s="8">
        <f t="shared" si="5"/>
        <v>1</v>
      </c>
    </row>
    <row r="15" spans="1:11" ht="12.75">
      <c r="A15" s="5" t="s">
        <v>54</v>
      </c>
      <c r="B15" s="7">
        <v>1464962.4658192322</v>
      </c>
      <c r="C15" s="7">
        <v>3155000.864984177</v>
      </c>
      <c r="D15" s="7">
        <v>17450889.35489963</v>
      </c>
      <c r="E15" s="7">
        <v>0</v>
      </c>
      <c r="F15" s="7">
        <f t="shared" si="0"/>
        <v>22070852.68570304</v>
      </c>
      <c r="G15" s="8">
        <f t="shared" si="1"/>
        <v>0.06637543581486542</v>
      </c>
      <c r="H15" s="8">
        <f t="shared" si="2"/>
        <v>0.14294875281496985</v>
      </c>
      <c r="I15" s="8">
        <f t="shared" si="3"/>
        <v>0.7906758113701647</v>
      </c>
      <c r="J15" s="8">
        <f t="shared" si="4"/>
        <v>0</v>
      </c>
      <c r="K15" s="8">
        <f t="shared" si="5"/>
        <v>1</v>
      </c>
    </row>
    <row r="16" spans="1:11" ht="12.75">
      <c r="A16" s="5" t="s">
        <v>14</v>
      </c>
      <c r="B16" s="7">
        <v>154208793.1621747</v>
      </c>
      <c r="C16" s="7">
        <v>81282096.8914698</v>
      </c>
      <c r="D16" s="7">
        <v>282220621.79256177</v>
      </c>
      <c r="E16" s="7">
        <v>666741027.0149536</v>
      </c>
      <c r="F16" s="7">
        <f t="shared" si="0"/>
        <v>1184452538.8611598</v>
      </c>
      <c r="G16" s="8">
        <f t="shared" si="1"/>
        <v>0.13019415139288318</v>
      </c>
      <c r="H16" s="8">
        <f t="shared" si="2"/>
        <v>0.06862419069118784</v>
      </c>
      <c r="I16" s="8">
        <f t="shared" si="3"/>
        <v>0.2382709416655177</v>
      </c>
      <c r="J16" s="8">
        <f t="shared" si="4"/>
        <v>0.5629107162504113</v>
      </c>
      <c r="K16" s="8">
        <f t="shared" si="5"/>
        <v>1</v>
      </c>
    </row>
    <row r="17" spans="1:11" ht="12.75">
      <c r="A17" s="5" t="s">
        <v>15</v>
      </c>
      <c r="B17" s="7">
        <v>56125944.71275774</v>
      </c>
      <c r="C17" s="7">
        <v>27095363.76037747</v>
      </c>
      <c r="D17" s="7">
        <v>121867834.98608474</v>
      </c>
      <c r="E17" s="7">
        <v>208971330.2682066</v>
      </c>
      <c r="F17" s="7">
        <f t="shared" si="0"/>
        <v>414060473.7274265</v>
      </c>
      <c r="G17" s="8">
        <f t="shared" si="1"/>
        <v>0.13555011471513967</v>
      </c>
      <c r="H17" s="8">
        <f t="shared" si="2"/>
        <v>0.06543817987856089</v>
      </c>
      <c r="I17" s="8">
        <f t="shared" si="3"/>
        <v>0.29432375877130834</v>
      </c>
      <c r="J17" s="8">
        <f t="shared" si="4"/>
        <v>0.5046879466349912</v>
      </c>
      <c r="K17" s="8">
        <f t="shared" si="5"/>
        <v>1</v>
      </c>
    </row>
    <row r="18" spans="1:11" ht="12.75">
      <c r="A18" s="5" t="s">
        <v>16</v>
      </c>
      <c r="B18" s="7">
        <v>288404168.09072244</v>
      </c>
      <c r="C18" s="7">
        <v>323464831.14539635</v>
      </c>
      <c r="D18" s="7">
        <v>506751042.2608326</v>
      </c>
      <c r="E18" s="7">
        <v>1363599495.511119</v>
      </c>
      <c r="F18" s="7">
        <f t="shared" si="0"/>
        <v>2482219537.00807</v>
      </c>
      <c r="G18" s="8">
        <f t="shared" si="1"/>
        <v>0.1161880179375064</v>
      </c>
      <c r="H18" s="8">
        <f t="shared" si="2"/>
        <v>0.13031274080425737</v>
      </c>
      <c r="I18" s="8">
        <f t="shared" si="3"/>
        <v>0.20415238648538003</v>
      </c>
      <c r="J18" s="8">
        <f t="shared" si="4"/>
        <v>0.5493468547728563</v>
      </c>
      <c r="K18" s="8">
        <f t="shared" si="5"/>
        <v>1</v>
      </c>
    </row>
    <row r="19" spans="1:11" ht="12.75">
      <c r="A19" s="5" t="s">
        <v>17</v>
      </c>
      <c r="B19" s="7">
        <v>239017193.6249797</v>
      </c>
      <c r="C19" s="7">
        <v>191321456.8260338</v>
      </c>
      <c r="D19" s="7">
        <v>405292822.0401771</v>
      </c>
      <c r="E19" s="7">
        <v>1134376393.8350046</v>
      </c>
      <c r="F19" s="7">
        <f t="shared" si="0"/>
        <v>1970007866.3261952</v>
      </c>
      <c r="G19" s="8">
        <f t="shared" si="1"/>
        <v>0.12132804021271003</v>
      </c>
      <c r="H19" s="8">
        <f t="shared" si="2"/>
        <v>0.09711710298031605</v>
      </c>
      <c r="I19" s="8">
        <f t="shared" si="3"/>
        <v>0.20573157547639379</v>
      </c>
      <c r="J19" s="8">
        <f t="shared" si="4"/>
        <v>0.5758232813305801</v>
      </c>
      <c r="K19" s="8">
        <f t="shared" si="5"/>
        <v>1</v>
      </c>
    </row>
    <row r="20" spans="1:11" ht="12.75">
      <c r="A20" s="5" t="s">
        <v>18</v>
      </c>
      <c r="B20" s="7">
        <v>117587881.36041346</v>
      </c>
      <c r="C20" s="7">
        <v>79684829.71953355</v>
      </c>
      <c r="D20" s="7">
        <v>113961955.15939039</v>
      </c>
      <c r="E20" s="7">
        <v>470296510.6428479</v>
      </c>
      <c r="F20" s="7">
        <f t="shared" si="0"/>
        <v>781531176.8821852</v>
      </c>
      <c r="G20" s="8">
        <f t="shared" si="1"/>
        <v>0.1504583372214461</v>
      </c>
      <c r="H20" s="8">
        <f t="shared" si="2"/>
        <v>0.1019598860245417</v>
      </c>
      <c r="I20" s="8">
        <f t="shared" si="3"/>
        <v>0.14581882147558908</v>
      </c>
      <c r="J20" s="8">
        <f t="shared" si="4"/>
        <v>0.6017629552784233</v>
      </c>
      <c r="K20" s="8">
        <f t="shared" si="4"/>
        <v>1</v>
      </c>
    </row>
    <row r="21" spans="1:11" ht="12.75">
      <c r="A21" s="5" t="s">
        <v>19</v>
      </c>
      <c r="B21" s="7">
        <v>129138710.77377106</v>
      </c>
      <c r="C21" s="7">
        <v>118497310.08609602</v>
      </c>
      <c r="D21" s="7">
        <v>276779565.8985951</v>
      </c>
      <c r="E21" s="7">
        <v>734272165.545139</v>
      </c>
      <c r="F21" s="7">
        <f t="shared" si="0"/>
        <v>1258687752.3036013</v>
      </c>
      <c r="G21" s="8">
        <f t="shared" si="1"/>
        <v>0.10259789255709086</v>
      </c>
      <c r="H21" s="8">
        <f t="shared" si="2"/>
        <v>0.09414353152259317</v>
      </c>
      <c r="I21" s="8">
        <f t="shared" si="3"/>
        <v>0.21989533575109785</v>
      </c>
      <c r="J21" s="8">
        <f t="shared" si="4"/>
        <v>0.583363240169218</v>
      </c>
      <c r="K21" s="8">
        <f t="shared" si="4"/>
        <v>1</v>
      </c>
    </row>
    <row r="22" spans="1:11" ht="12.75">
      <c r="A22" s="5" t="s">
        <v>20</v>
      </c>
      <c r="B22" s="7">
        <v>217780136.68582055</v>
      </c>
      <c r="C22" s="7">
        <v>139381907.65274778</v>
      </c>
      <c r="D22" s="7">
        <v>335605524.28674996</v>
      </c>
      <c r="E22" s="7">
        <v>352948895.52125555</v>
      </c>
      <c r="F22" s="7">
        <f t="shared" si="0"/>
        <v>1045716464.1465738</v>
      </c>
      <c r="G22" s="8">
        <f t="shared" si="1"/>
        <v>0.208259259706267</v>
      </c>
      <c r="H22" s="8">
        <f t="shared" si="2"/>
        <v>0.13328843183749586</v>
      </c>
      <c r="I22" s="8">
        <f t="shared" si="3"/>
        <v>0.32093357596759564</v>
      </c>
      <c r="J22" s="8">
        <f t="shared" si="4"/>
        <v>0.33751873248864156</v>
      </c>
      <c r="K22" s="8">
        <f t="shared" si="4"/>
        <v>1</v>
      </c>
    </row>
    <row r="23" spans="1:11" ht="12.75">
      <c r="A23" s="5" t="s">
        <v>21</v>
      </c>
      <c r="B23" s="7">
        <v>37678253.28168979</v>
      </c>
      <c r="C23" s="7">
        <v>79589808.94949305</v>
      </c>
      <c r="D23" s="7">
        <v>150553425.80409798</v>
      </c>
      <c r="E23" s="7">
        <v>131266137.99245848</v>
      </c>
      <c r="F23" s="7">
        <f t="shared" si="0"/>
        <v>399087626.0277393</v>
      </c>
      <c r="G23" s="8">
        <f t="shared" si="1"/>
        <v>0.09441097850292883</v>
      </c>
      <c r="H23" s="8">
        <f t="shared" si="2"/>
        <v>0.19942940787635702</v>
      </c>
      <c r="I23" s="8">
        <f t="shared" si="3"/>
        <v>0.377244033603872</v>
      </c>
      <c r="J23" s="8">
        <f t="shared" si="4"/>
        <v>0.3289155800168422</v>
      </c>
      <c r="K23" s="8">
        <f t="shared" si="4"/>
        <v>1</v>
      </c>
    </row>
    <row r="24" spans="1:11" ht="12.75">
      <c r="A24" s="5" t="s">
        <v>22</v>
      </c>
      <c r="B24" s="7">
        <v>95368592.70303555</v>
      </c>
      <c r="C24" s="7">
        <v>124004751.03417978</v>
      </c>
      <c r="D24" s="7">
        <v>157342359.85906324</v>
      </c>
      <c r="E24" s="7">
        <v>290714158.32958335</v>
      </c>
      <c r="F24" s="7">
        <f t="shared" si="0"/>
        <v>667429861.9258618</v>
      </c>
      <c r="G24" s="8">
        <f t="shared" si="1"/>
        <v>0.1428893103881365</v>
      </c>
      <c r="H24" s="8">
        <f t="shared" si="2"/>
        <v>0.18579443040856064</v>
      </c>
      <c r="I24" s="8">
        <f t="shared" si="3"/>
        <v>0.2357436621206212</v>
      </c>
      <c r="J24" s="8">
        <f t="shared" si="4"/>
        <v>0.43557259708268176</v>
      </c>
      <c r="K24" s="8">
        <f t="shared" si="4"/>
        <v>1</v>
      </c>
    </row>
    <row r="25" spans="1:11" ht="12.75">
      <c r="A25" s="5" t="s">
        <v>23</v>
      </c>
      <c r="B25" s="7">
        <v>26124508.640058134</v>
      </c>
      <c r="C25" s="7">
        <v>17475572.23140581</v>
      </c>
      <c r="D25" s="7">
        <v>72972697.61697799</v>
      </c>
      <c r="E25" s="7">
        <v>52353207.5770615</v>
      </c>
      <c r="F25" s="7">
        <f t="shared" si="0"/>
        <v>168925986.06550342</v>
      </c>
      <c r="G25" s="8">
        <f t="shared" si="1"/>
        <v>0.15465062095258683</v>
      </c>
      <c r="H25" s="8">
        <f t="shared" si="2"/>
        <v>0.10345105947541672</v>
      </c>
      <c r="I25" s="8">
        <f t="shared" si="3"/>
        <v>0.43198029691347667</v>
      </c>
      <c r="J25" s="8">
        <f t="shared" si="4"/>
        <v>0.30991802265851986</v>
      </c>
      <c r="K25" s="8">
        <f t="shared" si="4"/>
        <v>1</v>
      </c>
    </row>
    <row r="26" spans="1:11" ht="12.75">
      <c r="A26" s="5" t="s">
        <v>24</v>
      </c>
      <c r="B26" s="7">
        <v>178801139.64536545</v>
      </c>
      <c r="C26" s="7">
        <v>194412726.57763696</v>
      </c>
      <c r="D26" s="7">
        <v>462789331.434629</v>
      </c>
      <c r="E26" s="7">
        <v>306866454.0610419</v>
      </c>
      <c r="F26" s="7">
        <f t="shared" si="0"/>
        <v>1142869651.7186732</v>
      </c>
      <c r="G26" s="8">
        <f t="shared" si="1"/>
        <v>0.15644928481255954</v>
      </c>
      <c r="H26" s="8">
        <f t="shared" si="2"/>
        <v>0.1701092738662495</v>
      </c>
      <c r="I26" s="8">
        <f t="shared" si="3"/>
        <v>0.40493623287544295</v>
      </c>
      <c r="J26" s="8">
        <f t="shared" si="4"/>
        <v>0.2685052084457481</v>
      </c>
      <c r="K26" s="8">
        <f t="shared" si="4"/>
        <v>1</v>
      </c>
    </row>
    <row r="27" spans="1:11" ht="12.75">
      <c r="A27" s="5" t="s">
        <v>25</v>
      </c>
      <c r="B27" s="7">
        <v>132431481.08393906</v>
      </c>
      <c r="C27" s="7">
        <v>91342790.41818486</v>
      </c>
      <c r="D27" s="7">
        <v>314724581.04921025</v>
      </c>
      <c r="E27" s="7">
        <v>256608851.47072405</v>
      </c>
      <c r="F27" s="7">
        <f t="shared" si="0"/>
        <v>795107704.0220582</v>
      </c>
      <c r="G27" s="8">
        <f t="shared" si="1"/>
        <v>0.16655791462468975</v>
      </c>
      <c r="H27" s="8">
        <f t="shared" si="2"/>
        <v>0.11488102801183622</v>
      </c>
      <c r="I27" s="8">
        <f t="shared" si="3"/>
        <v>0.3958263508920535</v>
      </c>
      <c r="J27" s="8">
        <f t="shared" si="4"/>
        <v>0.3227347064714205</v>
      </c>
      <c r="K27" s="8">
        <f t="shared" si="4"/>
        <v>1</v>
      </c>
    </row>
    <row r="28" spans="1:11" ht="12.75">
      <c r="A28" s="5" t="s">
        <v>26</v>
      </c>
      <c r="B28" s="7">
        <v>124619595.60690568</v>
      </c>
      <c r="C28" s="7">
        <v>144498862.22875792</v>
      </c>
      <c r="D28" s="7">
        <v>272448656.39122665</v>
      </c>
      <c r="E28" s="7">
        <v>696857465.6147877</v>
      </c>
      <c r="F28" s="7">
        <f t="shared" si="0"/>
        <v>1238424579.8416781</v>
      </c>
      <c r="G28" s="8">
        <f t="shared" si="1"/>
        <v>0.10062752115501229</v>
      </c>
      <c r="H28" s="8">
        <f t="shared" si="2"/>
        <v>0.11667958193080344</v>
      </c>
      <c r="I28" s="8">
        <f t="shared" si="3"/>
        <v>0.21999616353388016</v>
      </c>
      <c r="J28" s="8">
        <f t="shared" si="4"/>
        <v>0.5626967333803039</v>
      </c>
      <c r="K28" s="8">
        <f t="shared" si="4"/>
        <v>1</v>
      </c>
    </row>
    <row r="29" spans="1:11" ht="12.75">
      <c r="A29" s="5" t="s">
        <v>27</v>
      </c>
      <c r="B29" s="7">
        <v>115445669.93889353</v>
      </c>
      <c r="C29" s="7">
        <v>85067179.1565476</v>
      </c>
      <c r="D29" s="7">
        <v>120026478.18833302</v>
      </c>
      <c r="E29" s="7">
        <v>549713695.7179178</v>
      </c>
      <c r="F29" s="7">
        <f t="shared" si="0"/>
        <v>870253023.0016919</v>
      </c>
      <c r="G29" s="8">
        <f t="shared" si="1"/>
        <v>0.1326575913987593</v>
      </c>
      <c r="H29" s="8">
        <f t="shared" si="2"/>
        <v>0.09774993813078914</v>
      </c>
      <c r="I29" s="8">
        <f t="shared" si="3"/>
        <v>0.13792135737068237</v>
      </c>
      <c r="J29" s="8">
        <f t="shared" si="4"/>
        <v>0.6316711130997692</v>
      </c>
      <c r="K29" s="8">
        <f t="shared" si="4"/>
        <v>1</v>
      </c>
    </row>
    <row r="30" spans="1:11" ht="12.75">
      <c r="A30" s="5" t="s">
        <v>28</v>
      </c>
      <c r="B30" s="7">
        <v>43596697.557824284</v>
      </c>
      <c r="C30" s="7">
        <v>13673870.585221682</v>
      </c>
      <c r="D30" s="7">
        <v>78938596.48814698</v>
      </c>
      <c r="E30" s="7">
        <v>179445555.21933445</v>
      </c>
      <c r="F30" s="7">
        <f t="shared" si="0"/>
        <v>315654719.8505274</v>
      </c>
      <c r="G30" s="8">
        <f t="shared" si="1"/>
        <v>0.1381151454933692</v>
      </c>
      <c r="H30" s="8">
        <f t="shared" si="2"/>
        <v>0.04331907532286131</v>
      </c>
      <c r="I30" s="8">
        <f t="shared" si="3"/>
        <v>0.25007893601441133</v>
      </c>
      <c r="J30" s="8">
        <f t="shared" si="4"/>
        <v>0.5684868431693582</v>
      </c>
      <c r="K30" s="8">
        <f t="shared" si="4"/>
        <v>1</v>
      </c>
    </row>
    <row r="31" spans="1:11" ht="12.75">
      <c r="A31" s="5" t="s">
        <v>29</v>
      </c>
      <c r="B31" s="7">
        <v>215355067.61012512</v>
      </c>
      <c r="C31" s="7">
        <v>186386220.52159816</v>
      </c>
      <c r="D31" s="7">
        <v>406644557.3746315</v>
      </c>
      <c r="E31" s="7">
        <v>262091403.60376108</v>
      </c>
      <c r="F31" s="7">
        <f t="shared" si="0"/>
        <v>1070477249.1101159</v>
      </c>
      <c r="G31" s="8">
        <f t="shared" si="1"/>
        <v>0.20117668805119313</v>
      </c>
      <c r="H31" s="8">
        <f t="shared" si="2"/>
        <v>0.17411506940155935</v>
      </c>
      <c r="I31" s="8">
        <f t="shared" si="3"/>
        <v>0.3798722090662588</v>
      </c>
      <c r="J31" s="8">
        <f t="shared" si="4"/>
        <v>0.24483603348098876</v>
      </c>
      <c r="K31" s="8">
        <f t="shared" si="4"/>
        <v>1</v>
      </c>
    </row>
    <row r="32" spans="1:11" ht="12.75">
      <c r="A32" s="5" t="s">
        <v>30</v>
      </c>
      <c r="B32" s="7">
        <v>60594916.26149355</v>
      </c>
      <c r="C32" s="7">
        <v>24091835.295957703</v>
      </c>
      <c r="D32" s="7">
        <v>35246396.90092937</v>
      </c>
      <c r="E32" s="7">
        <v>196085796.28487822</v>
      </c>
      <c r="F32" s="7">
        <f t="shared" si="0"/>
        <v>316018944.74325883</v>
      </c>
      <c r="G32" s="8">
        <f t="shared" si="1"/>
        <v>0.1917445687021146</v>
      </c>
      <c r="H32" s="8">
        <f t="shared" si="2"/>
        <v>0.07623541466961885</v>
      </c>
      <c r="I32" s="8">
        <f t="shared" si="3"/>
        <v>0.1115325441313791</v>
      </c>
      <c r="J32" s="8">
        <f t="shared" si="4"/>
        <v>0.6204874724968875</v>
      </c>
      <c r="K32" s="8">
        <f t="shared" si="4"/>
        <v>1</v>
      </c>
    </row>
    <row r="33" spans="1:11" ht="12.75">
      <c r="A33" s="5" t="s">
        <v>31</v>
      </c>
      <c r="B33" s="7">
        <v>83257510.35448265</v>
      </c>
      <c r="C33" s="7">
        <v>43237518.30512503</v>
      </c>
      <c r="D33" s="7">
        <v>125811946.71430185</v>
      </c>
      <c r="E33" s="7">
        <v>820750210.7895858</v>
      </c>
      <c r="F33" s="7">
        <f t="shared" si="0"/>
        <v>1073057186.1634953</v>
      </c>
      <c r="G33" s="8">
        <f t="shared" si="1"/>
        <v>0.07758907113995805</v>
      </c>
      <c r="H33" s="8">
        <f t="shared" si="2"/>
        <v>0.04029376892736934</v>
      </c>
      <c r="I33" s="8">
        <f t="shared" si="3"/>
        <v>0.1172462645389084</v>
      </c>
      <c r="J33" s="8">
        <f t="shared" si="4"/>
        <v>0.7648708953937643</v>
      </c>
      <c r="K33" s="8">
        <f t="shared" si="4"/>
        <v>1</v>
      </c>
    </row>
    <row r="34" spans="1:11" ht="12.75">
      <c r="A34" s="5" t="s">
        <v>32</v>
      </c>
      <c r="B34" s="7">
        <v>15314577.181282206</v>
      </c>
      <c r="C34" s="7">
        <v>21074879.032799788</v>
      </c>
      <c r="D34" s="7">
        <v>76571903.3358698</v>
      </c>
      <c r="E34" s="7">
        <v>32879414.415456165</v>
      </c>
      <c r="F34" s="7">
        <f t="shared" si="0"/>
        <v>145840773.96540797</v>
      </c>
      <c r="G34" s="8">
        <f t="shared" si="1"/>
        <v>0.10500888582033086</v>
      </c>
      <c r="H34" s="8">
        <f t="shared" si="2"/>
        <v>0.1445060833110948</v>
      </c>
      <c r="I34" s="8">
        <f t="shared" si="3"/>
        <v>0.525037691818832</v>
      </c>
      <c r="J34" s="8">
        <f t="shared" si="4"/>
        <v>0.22544733904974235</v>
      </c>
      <c r="K34" s="8">
        <f t="shared" si="4"/>
        <v>1</v>
      </c>
    </row>
    <row r="35" spans="1:11" ht="12.75">
      <c r="A35" s="5" t="s">
        <v>33</v>
      </c>
      <c r="B35" s="7">
        <v>105612798.66546698</v>
      </c>
      <c r="C35" s="7">
        <v>171791424.29383245</v>
      </c>
      <c r="D35" s="7">
        <v>263679610.31010634</v>
      </c>
      <c r="E35" s="7">
        <v>408743309.85711837</v>
      </c>
      <c r="F35" s="7">
        <f t="shared" si="0"/>
        <v>949827143.1265242</v>
      </c>
      <c r="G35" s="8">
        <f t="shared" si="1"/>
        <v>0.11119159883957806</v>
      </c>
      <c r="H35" s="8">
        <f t="shared" si="2"/>
        <v>0.18086598760312383</v>
      </c>
      <c r="I35" s="8">
        <f t="shared" si="3"/>
        <v>0.27760799658994606</v>
      </c>
      <c r="J35" s="8">
        <f t="shared" si="4"/>
        <v>0.430334416967352</v>
      </c>
      <c r="K35" s="8">
        <f t="shared" si="4"/>
        <v>1</v>
      </c>
    </row>
    <row r="36" spans="1:11" ht="12.75">
      <c r="A36" s="5" t="s">
        <v>34</v>
      </c>
      <c r="B36" s="7">
        <v>27730468.748802107</v>
      </c>
      <c r="C36" s="7">
        <v>30035026.21617295</v>
      </c>
      <c r="D36" s="7">
        <v>48981824.67791524</v>
      </c>
      <c r="E36" s="7">
        <v>316644606.2630067</v>
      </c>
      <c r="F36" s="7">
        <f t="shared" si="0"/>
        <v>423391925.905897</v>
      </c>
      <c r="G36" s="8">
        <f t="shared" si="1"/>
        <v>0.06549597914383817</v>
      </c>
      <c r="H36" s="8">
        <f t="shared" si="2"/>
        <v>0.07093906231657456</v>
      </c>
      <c r="I36" s="8">
        <f t="shared" si="3"/>
        <v>0.1156890854097249</v>
      </c>
      <c r="J36" s="8">
        <f t="shared" si="4"/>
        <v>0.7478758731298623</v>
      </c>
      <c r="K36" s="8">
        <f t="shared" si="4"/>
        <v>1</v>
      </c>
    </row>
    <row r="37" spans="1:11" ht="12.75">
      <c r="A37" s="5" t="s">
        <v>35</v>
      </c>
      <c r="B37" s="7">
        <v>21610878.612405468</v>
      </c>
      <c r="C37" s="7">
        <v>36887286.25775556</v>
      </c>
      <c r="D37" s="7">
        <v>62244808.72828745</v>
      </c>
      <c r="E37" s="7">
        <v>244787618.01334217</v>
      </c>
      <c r="F37" s="7">
        <f t="shared" si="0"/>
        <v>365530591.61179066</v>
      </c>
      <c r="G37" s="8">
        <f t="shared" si="1"/>
        <v>0.059121942481238775</v>
      </c>
      <c r="H37" s="8">
        <f t="shared" si="2"/>
        <v>0.10091436149051913</v>
      </c>
      <c r="I37" s="8">
        <f t="shared" si="3"/>
        <v>0.17028618166764586</v>
      </c>
      <c r="J37" s="8">
        <f t="shared" si="4"/>
        <v>0.6696775143605962</v>
      </c>
      <c r="K37" s="8">
        <f t="shared" si="4"/>
        <v>1</v>
      </c>
    </row>
    <row r="38" spans="1:11" ht="12.75">
      <c r="A38" s="5" t="s">
        <v>36</v>
      </c>
      <c r="B38" s="7">
        <v>206339988.36215264</v>
      </c>
      <c r="C38" s="7">
        <v>250450405.15392524</v>
      </c>
      <c r="D38" s="7">
        <v>516169182.69279855</v>
      </c>
      <c r="E38" s="7">
        <v>727095713.2938623</v>
      </c>
      <c r="F38" s="7">
        <f t="shared" si="0"/>
        <v>1700055289.5027387</v>
      </c>
      <c r="G38" s="8">
        <f t="shared" si="1"/>
        <v>0.12137251631534084</v>
      </c>
      <c r="H38" s="8">
        <f t="shared" si="2"/>
        <v>0.14731897644763145</v>
      </c>
      <c r="I38" s="8">
        <f t="shared" si="3"/>
        <v>0.30361905632126623</v>
      </c>
      <c r="J38" s="8">
        <f t="shared" si="4"/>
        <v>0.42768945091576155</v>
      </c>
      <c r="K38" s="8">
        <f t="shared" si="4"/>
        <v>1</v>
      </c>
    </row>
    <row r="39" spans="1:11" ht="12.75">
      <c r="A39" s="5" t="s">
        <v>37</v>
      </c>
      <c r="B39" s="7">
        <v>249284566.4578156</v>
      </c>
      <c r="C39" s="7">
        <v>237379272.65869626</v>
      </c>
      <c r="D39" s="7">
        <v>621887843.1627272</v>
      </c>
      <c r="E39" s="7">
        <v>914844048.1931183</v>
      </c>
      <c r="F39" s="7">
        <f t="shared" si="0"/>
        <v>2023395730.4723575</v>
      </c>
      <c r="G39" s="8">
        <f t="shared" si="1"/>
        <v>0.12320109344088644</v>
      </c>
      <c r="H39" s="8">
        <f t="shared" si="2"/>
        <v>0.11731727466049391</v>
      </c>
      <c r="I39" s="8">
        <f t="shared" si="3"/>
        <v>0.3073485990886957</v>
      </c>
      <c r="J39" s="8">
        <f t="shared" si="4"/>
        <v>0.4521330328099239</v>
      </c>
      <c r="K39" s="8">
        <f t="shared" si="4"/>
        <v>1</v>
      </c>
    </row>
    <row r="40" spans="1:11" ht="12.75">
      <c r="A40" s="5" t="s">
        <v>38</v>
      </c>
      <c r="B40" s="7">
        <v>78797228.03574862</v>
      </c>
      <c r="C40" s="7">
        <v>77331238.76902497</v>
      </c>
      <c r="D40" s="7">
        <v>139558230.82702696</v>
      </c>
      <c r="E40" s="7">
        <v>366245095.7045872</v>
      </c>
      <c r="F40" s="7">
        <f t="shared" si="0"/>
        <v>661931793.3363878</v>
      </c>
      <c r="G40" s="8">
        <f t="shared" si="1"/>
        <v>0.11904131034193213</v>
      </c>
      <c r="H40" s="8">
        <f t="shared" si="2"/>
        <v>0.116826596860148</v>
      </c>
      <c r="I40" s="8">
        <f t="shared" si="3"/>
        <v>0.21083476006432694</v>
      </c>
      <c r="J40" s="8">
        <f t="shared" si="4"/>
        <v>0.5532973327335929</v>
      </c>
      <c r="K40" s="8">
        <f t="shared" si="4"/>
        <v>1</v>
      </c>
    </row>
    <row r="41" spans="1:11" ht="12.75">
      <c r="A41" s="5" t="s">
        <v>39</v>
      </c>
      <c r="B41" s="7">
        <v>68690977.55854113</v>
      </c>
      <c r="C41" s="7">
        <v>93224745.66130361</v>
      </c>
      <c r="D41" s="7">
        <v>257841295.9133639</v>
      </c>
      <c r="E41" s="7">
        <v>133831752.45018461</v>
      </c>
      <c r="F41" s="7">
        <f t="shared" si="0"/>
        <v>553588771.5833932</v>
      </c>
      <c r="G41" s="8">
        <f t="shared" si="1"/>
        <v>0.1240830397662671</v>
      </c>
      <c r="H41" s="8">
        <f t="shared" si="2"/>
        <v>0.1684007162837842</v>
      </c>
      <c r="I41" s="8">
        <f t="shared" si="3"/>
        <v>0.4657632328341443</v>
      </c>
      <c r="J41" s="8">
        <f t="shared" si="4"/>
        <v>0.2417530111158045</v>
      </c>
      <c r="K41" s="8">
        <f t="shared" si="4"/>
        <v>1</v>
      </c>
    </row>
    <row r="42" spans="1:11" ht="12.75">
      <c r="A42" s="5" t="s">
        <v>40</v>
      </c>
      <c r="B42" s="7">
        <v>218994371.90690416</v>
      </c>
      <c r="C42" s="7">
        <v>227750992.7228494</v>
      </c>
      <c r="D42" s="7">
        <v>507443888.4676183</v>
      </c>
      <c r="E42" s="7">
        <v>760737857.2516475</v>
      </c>
      <c r="F42" s="7">
        <f t="shared" si="0"/>
        <v>1714927110.3490193</v>
      </c>
      <c r="G42" s="8">
        <f t="shared" si="1"/>
        <v>0.12769893868103513</v>
      </c>
      <c r="H42" s="8">
        <f t="shared" si="2"/>
        <v>0.13280505704787526</v>
      </c>
      <c r="I42" s="8">
        <f t="shared" si="3"/>
        <v>0.29589822529795107</v>
      </c>
      <c r="J42" s="8">
        <f t="shared" si="4"/>
        <v>0.44359777897313857</v>
      </c>
      <c r="K42" s="8">
        <f t="shared" si="4"/>
        <v>1</v>
      </c>
    </row>
    <row r="43" spans="1:11" ht="12.75">
      <c r="A43" s="5" t="s">
        <v>41</v>
      </c>
      <c r="B43" s="7">
        <v>4047629.8116501216</v>
      </c>
      <c r="C43" s="7">
        <v>17392804.568670835</v>
      </c>
      <c r="D43" s="7">
        <v>14101051.880430277</v>
      </c>
      <c r="E43" s="7">
        <v>27401500.192601666</v>
      </c>
      <c r="F43" s="7">
        <f t="shared" si="0"/>
        <v>62942986.4533529</v>
      </c>
      <c r="G43" s="8">
        <f t="shared" si="1"/>
        <v>0.0643062879555266</v>
      </c>
      <c r="H43" s="8">
        <f t="shared" si="2"/>
        <v>0.2763263319505924</v>
      </c>
      <c r="I43" s="8">
        <f t="shared" si="3"/>
        <v>0.22402896136618142</v>
      </c>
      <c r="J43" s="8">
        <f t="shared" si="4"/>
        <v>0.43533841872769957</v>
      </c>
      <c r="K43" s="8">
        <f t="shared" si="4"/>
        <v>1</v>
      </c>
    </row>
    <row r="44" spans="1:11" ht="12.75">
      <c r="A44" s="5" t="s">
        <v>42</v>
      </c>
      <c r="B44" s="7">
        <v>111898963.51890764</v>
      </c>
      <c r="C44" s="7">
        <v>134709591.2011716</v>
      </c>
      <c r="D44" s="7">
        <v>218453109.34593484</v>
      </c>
      <c r="E44" s="7">
        <v>326920488.78629375</v>
      </c>
      <c r="F44" s="7">
        <f t="shared" si="0"/>
        <v>791982152.8523078</v>
      </c>
      <c r="G44" s="8">
        <f t="shared" si="1"/>
        <v>0.1412897539621389</v>
      </c>
      <c r="H44" s="8">
        <f t="shared" si="2"/>
        <v>0.17009170057180925</v>
      </c>
      <c r="I44" s="8">
        <f t="shared" si="3"/>
        <v>0.27583084866140023</v>
      </c>
      <c r="J44" s="8">
        <f t="shared" si="4"/>
        <v>0.4127876968046517</v>
      </c>
      <c r="K44" s="8">
        <f t="shared" si="4"/>
        <v>1</v>
      </c>
    </row>
    <row r="45" spans="1:11" ht="12.75">
      <c r="A45" s="5" t="s">
        <v>43</v>
      </c>
      <c r="B45" s="7">
        <v>42367378.70479769</v>
      </c>
      <c r="C45" s="7">
        <v>24937258.744338077</v>
      </c>
      <c r="D45" s="7">
        <v>22281062.146897696</v>
      </c>
      <c r="E45" s="7">
        <v>216589074.977227</v>
      </c>
      <c r="F45" s="7">
        <f t="shared" si="0"/>
        <v>306174774.5732604</v>
      </c>
      <c r="G45" s="8">
        <f t="shared" si="1"/>
        <v>0.13837645104450033</v>
      </c>
      <c r="H45" s="8">
        <f t="shared" si="2"/>
        <v>0.08144779000521866</v>
      </c>
      <c r="I45" s="8">
        <f t="shared" si="3"/>
        <v>0.07277236401317692</v>
      </c>
      <c r="J45" s="8">
        <f t="shared" si="4"/>
        <v>0.7074033949371042</v>
      </c>
      <c r="K45" s="8">
        <f t="shared" si="4"/>
        <v>1</v>
      </c>
    </row>
    <row r="46" spans="1:11" ht="12.75">
      <c r="A46" s="5" t="s">
        <v>44</v>
      </c>
      <c r="B46" s="7">
        <v>129602358.7178571</v>
      </c>
      <c r="C46" s="7">
        <v>165997215.95415726</v>
      </c>
      <c r="D46" s="7">
        <v>359110485.2572063</v>
      </c>
      <c r="E46" s="7">
        <v>691630006.5364305</v>
      </c>
      <c r="F46" s="7">
        <f t="shared" si="0"/>
        <v>1346340066.465651</v>
      </c>
      <c r="G46" s="8">
        <f t="shared" si="1"/>
        <v>0.09626272139258482</v>
      </c>
      <c r="H46" s="8">
        <f t="shared" si="2"/>
        <v>0.12329516151883185</v>
      </c>
      <c r="I46" s="8">
        <f t="shared" si="3"/>
        <v>0.2667308908067531</v>
      </c>
      <c r="J46" s="8">
        <f t="shared" si="4"/>
        <v>0.5137112262818303</v>
      </c>
      <c r="K46" s="8">
        <f t="shared" si="4"/>
        <v>1</v>
      </c>
    </row>
    <row r="47" spans="1:11" ht="12.75">
      <c r="A47" s="5" t="s">
        <v>45</v>
      </c>
      <c r="B47" s="7">
        <v>307352186.34916306</v>
      </c>
      <c r="C47" s="7">
        <v>382457415.1386996</v>
      </c>
      <c r="D47" s="7">
        <v>1182149442.3564765</v>
      </c>
      <c r="E47" s="7">
        <v>542821742.8091564</v>
      </c>
      <c r="F47" s="7">
        <f t="shared" si="0"/>
        <v>2414780786.653496</v>
      </c>
      <c r="G47" s="8">
        <f t="shared" si="1"/>
        <v>0.12727953942979006</v>
      </c>
      <c r="H47" s="8">
        <f t="shared" si="2"/>
        <v>0.15838183625302282</v>
      </c>
      <c r="I47" s="8">
        <f t="shared" si="3"/>
        <v>0.4895473116608438</v>
      </c>
      <c r="J47" s="8">
        <f t="shared" si="4"/>
        <v>0.22479131265634322</v>
      </c>
      <c r="K47" s="8">
        <f t="shared" si="4"/>
        <v>1</v>
      </c>
    </row>
    <row r="48" spans="1:11" ht="12.75">
      <c r="A48" s="5" t="s">
        <v>46</v>
      </c>
      <c r="B48" s="7">
        <v>41834031.30507156</v>
      </c>
      <c r="C48" s="7">
        <v>38772122.73253885</v>
      </c>
      <c r="D48" s="7">
        <v>103703146.23157494</v>
      </c>
      <c r="E48" s="7">
        <v>420038151.0520289</v>
      </c>
      <c r="F48" s="7">
        <f t="shared" si="0"/>
        <v>604347451.3212142</v>
      </c>
      <c r="G48" s="8">
        <f t="shared" si="1"/>
        <v>0.06922182134402108</v>
      </c>
      <c r="H48" s="8">
        <f t="shared" si="2"/>
        <v>0.0641553507800453</v>
      </c>
      <c r="I48" s="8">
        <f t="shared" si="3"/>
        <v>0.1715952404611964</v>
      </c>
      <c r="J48" s="8">
        <f t="shared" si="4"/>
        <v>0.6950275874147372</v>
      </c>
      <c r="K48" s="8">
        <f t="shared" si="4"/>
        <v>1</v>
      </c>
    </row>
    <row r="49" spans="1:11" ht="12.75">
      <c r="A49" s="5" t="s">
        <v>47</v>
      </c>
      <c r="B49" s="7">
        <v>105185515.8435978</v>
      </c>
      <c r="C49" s="7">
        <v>152313973.67429134</v>
      </c>
      <c r="D49" s="7">
        <v>354902283.90902317</v>
      </c>
      <c r="E49" s="7">
        <v>489735713.20083314</v>
      </c>
      <c r="F49" s="7">
        <f t="shared" si="0"/>
        <v>1102137486.6277454</v>
      </c>
      <c r="G49" s="8">
        <f t="shared" si="1"/>
        <v>0.09543774449178584</v>
      </c>
      <c r="H49" s="8">
        <f t="shared" si="2"/>
        <v>0.13819870526347178</v>
      </c>
      <c r="I49" s="8">
        <f t="shared" si="3"/>
        <v>0.3220127145796774</v>
      </c>
      <c r="J49" s="8">
        <f t="shared" si="4"/>
        <v>0.44435083566506506</v>
      </c>
      <c r="K49" s="8">
        <f t="shared" si="4"/>
        <v>1</v>
      </c>
    </row>
    <row r="50" spans="1:11" ht="12.75">
      <c r="A50" s="5" t="s">
        <v>48</v>
      </c>
      <c r="B50" s="7">
        <v>9095106.273097984</v>
      </c>
      <c r="C50" s="7">
        <v>16417313.452416286</v>
      </c>
      <c r="D50" s="7">
        <v>12003237.613290189</v>
      </c>
      <c r="E50" s="7">
        <v>29496565.186442204</v>
      </c>
      <c r="F50" s="7">
        <f t="shared" si="0"/>
        <v>67012222.525246665</v>
      </c>
      <c r="G50" s="8">
        <f t="shared" si="1"/>
        <v>0.1357230954348877</v>
      </c>
      <c r="H50" s="8">
        <f t="shared" si="2"/>
        <v>0.24498983668585397</v>
      </c>
      <c r="I50" s="8">
        <f t="shared" si="3"/>
        <v>0.1791201240753954</v>
      </c>
      <c r="J50" s="8">
        <f t="shared" si="4"/>
        <v>0.4401669438038629</v>
      </c>
      <c r="K50" s="8">
        <f t="shared" si="4"/>
        <v>1</v>
      </c>
    </row>
    <row r="51" spans="1:11" ht="12.75">
      <c r="A51" s="5" t="s">
        <v>49</v>
      </c>
      <c r="B51" s="7">
        <v>114863172.67217639</v>
      </c>
      <c r="C51" s="7">
        <v>79632882.27660324</v>
      </c>
      <c r="D51" s="7">
        <v>376543068.5080367</v>
      </c>
      <c r="E51" s="7">
        <v>86871970.69395448</v>
      </c>
      <c r="F51" s="7">
        <f t="shared" si="0"/>
        <v>657911094.1507708</v>
      </c>
      <c r="G51" s="8">
        <f t="shared" si="1"/>
        <v>0.17458768166911875</v>
      </c>
      <c r="H51" s="8">
        <f t="shared" si="2"/>
        <v>0.12103897165527064</v>
      </c>
      <c r="I51" s="8">
        <f t="shared" si="3"/>
        <v>0.5723312341982576</v>
      </c>
      <c r="J51" s="8">
        <f t="shared" si="4"/>
        <v>0.13204211247735304</v>
      </c>
      <c r="K51" s="8">
        <f t="shared" si="4"/>
        <v>1</v>
      </c>
    </row>
    <row r="52" spans="1:11" ht="12.75">
      <c r="A52" s="5" t="s">
        <v>50</v>
      </c>
      <c r="B52" s="7">
        <v>146991102.16353604</v>
      </c>
      <c r="C52" s="7">
        <v>95542871.5383071</v>
      </c>
      <c r="D52" s="7">
        <v>417749724.4502213</v>
      </c>
      <c r="E52" s="7">
        <v>300519933.36391026</v>
      </c>
      <c r="F52" s="7">
        <f t="shared" si="0"/>
        <v>960803631.5159748</v>
      </c>
      <c r="G52" s="8">
        <f t="shared" si="1"/>
        <v>0.15298766297501457</v>
      </c>
      <c r="H52" s="8">
        <f t="shared" si="2"/>
        <v>0.09944058120134047</v>
      </c>
      <c r="I52" s="8">
        <f t="shared" si="3"/>
        <v>0.4347919915655269</v>
      </c>
      <c r="J52" s="8">
        <f t="shared" si="4"/>
        <v>0.312779764258118</v>
      </c>
      <c r="K52" s="8">
        <f t="shared" si="4"/>
        <v>1</v>
      </c>
    </row>
    <row r="53" spans="1:11" ht="12.75">
      <c r="A53" s="5" t="s">
        <v>51</v>
      </c>
      <c r="B53" s="7">
        <v>68814474.96753442</v>
      </c>
      <c r="C53" s="7">
        <v>57368636.38503942</v>
      </c>
      <c r="D53" s="7">
        <v>58696347.65903705</v>
      </c>
      <c r="E53" s="7">
        <v>544625155.8561451</v>
      </c>
      <c r="F53" s="7">
        <f t="shared" si="0"/>
        <v>729504614.867756</v>
      </c>
      <c r="G53" s="8">
        <f t="shared" si="1"/>
        <v>0.09433041760813131</v>
      </c>
      <c r="H53" s="8">
        <f t="shared" si="2"/>
        <v>0.07864053936854005</v>
      </c>
      <c r="I53" s="8">
        <f t="shared" si="3"/>
        <v>0.08046055701741857</v>
      </c>
      <c r="J53" s="8">
        <f t="shared" si="4"/>
        <v>0.7465684860059101</v>
      </c>
      <c r="K53" s="8">
        <f t="shared" si="4"/>
        <v>1</v>
      </c>
    </row>
    <row r="54" spans="1:11" ht="12.75">
      <c r="A54" s="14" t="s">
        <v>52</v>
      </c>
      <c r="B54" s="23">
        <v>71075883.646205</v>
      </c>
      <c r="C54" s="23">
        <v>24603267.117401414</v>
      </c>
      <c r="D54" s="23">
        <v>38998073.58661608</v>
      </c>
      <c r="E54" s="23">
        <v>406443243.79020375</v>
      </c>
      <c r="F54" s="23">
        <f t="shared" si="0"/>
        <v>541120468.1404262</v>
      </c>
      <c r="G54" s="24">
        <f t="shared" si="1"/>
        <v>0.1313494643631926</v>
      </c>
      <c r="H54" s="24">
        <f t="shared" si="2"/>
        <v>0.045467263882941165</v>
      </c>
      <c r="I54" s="24">
        <f t="shared" si="3"/>
        <v>0.07206911562712444</v>
      </c>
      <c r="J54" s="24">
        <f t="shared" si="4"/>
        <v>0.7511141561267419</v>
      </c>
      <c r="K54" s="24">
        <f t="shared" si="4"/>
        <v>1</v>
      </c>
    </row>
    <row r="55" spans="2:6" ht="12.75">
      <c r="B55" s="7"/>
      <c r="C55" s="7"/>
      <c r="D55" s="7"/>
      <c r="E55" s="7"/>
      <c r="F55" s="7"/>
    </row>
    <row r="56" spans="1:7" ht="63.75" customHeight="1">
      <c r="A56" s="26" t="s">
        <v>60</v>
      </c>
      <c r="B56" s="27"/>
      <c r="C56" s="27"/>
      <c r="D56" s="27"/>
      <c r="E56" s="27"/>
      <c r="F56" s="27"/>
      <c r="G56" s="27"/>
    </row>
    <row r="57" spans="2:7" ht="12.75">
      <c r="B57" s="1"/>
      <c r="C57" s="1"/>
      <c r="D57" s="1"/>
      <c r="E57" s="1"/>
      <c r="F57" s="1"/>
      <c r="G57" s="1"/>
    </row>
    <row r="58" spans="1:7" ht="40.5" customHeight="1">
      <c r="A58" s="26" t="s">
        <v>61</v>
      </c>
      <c r="B58" s="26"/>
      <c r="C58" s="26"/>
      <c r="D58" s="26"/>
      <c r="E58" s="26"/>
      <c r="F58" s="26"/>
      <c r="G58" s="26"/>
    </row>
  </sheetData>
  <mergeCells count="2">
    <mergeCell ref="A56:G56"/>
    <mergeCell ref="A58:G58"/>
  </mergeCells>
  <printOptions horizontalCentered="1"/>
  <pageMargins left="0.25" right="0.25" top="1" bottom="1" header="0.5" footer="0.5"/>
  <pageSetup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dimension ref="A1:K58"/>
  <sheetViews>
    <sheetView workbookViewId="0" topLeftCell="A1">
      <selection activeCell="A1" sqref="A1"/>
    </sheetView>
  </sheetViews>
  <sheetFormatPr defaultColWidth="9.140625" defaultRowHeight="12.75"/>
  <cols>
    <col min="1" max="1" width="18.8515625" style="0" customWidth="1"/>
    <col min="2" max="6" width="15.00390625" style="0" customWidth="1"/>
    <col min="7" max="7" width="7.8515625" style="0" customWidth="1"/>
    <col min="8" max="11" width="8.7109375" style="0" customWidth="1"/>
    <col min="12" max="16384" width="11.421875" style="0" customWidth="1"/>
  </cols>
  <sheetData>
    <row r="1" ht="15.75">
      <c r="A1" s="25" t="s">
        <v>59</v>
      </c>
    </row>
    <row r="2" spans="1:11" ht="13.5" thickBot="1">
      <c r="A2" s="12"/>
      <c r="B2" s="12"/>
      <c r="C2" s="12"/>
      <c r="D2" s="12"/>
      <c r="E2" s="12"/>
      <c r="F2" s="12"/>
      <c r="G2" s="12"/>
      <c r="H2" s="12"/>
      <c r="I2" s="12"/>
      <c r="J2" s="12"/>
      <c r="K2" s="12"/>
    </row>
    <row r="3" spans="1:11" ht="12.75">
      <c r="A3" s="13"/>
      <c r="B3" s="18" t="s">
        <v>0</v>
      </c>
      <c r="C3" s="18" t="s">
        <v>1</v>
      </c>
      <c r="D3" s="18" t="s">
        <v>2</v>
      </c>
      <c r="E3" s="19" t="s">
        <v>55</v>
      </c>
      <c r="F3" s="18" t="s">
        <v>3</v>
      </c>
      <c r="G3" s="18" t="s">
        <v>0</v>
      </c>
      <c r="H3" s="18" t="s">
        <v>1</v>
      </c>
      <c r="I3" s="18" t="s">
        <v>2</v>
      </c>
      <c r="J3" s="19" t="s">
        <v>55</v>
      </c>
      <c r="K3" s="18" t="s">
        <v>3</v>
      </c>
    </row>
    <row r="4" spans="1:11" ht="12.75">
      <c r="A4" s="5" t="s">
        <v>4</v>
      </c>
      <c r="B4" s="3">
        <f>'2020'!B4-'1998'!B4</f>
        <v>71682303.30205065</v>
      </c>
      <c r="C4" s="3">
        <f>'2020'!C4-'1998'!C4</f>
        <v>44066818.00857431</v>
      </c>
      <c r="D4" s="3">
        <f>'2020'!D4-'1998'!D4</f>
        <v>160005797.14922714</v>
      </c>
      <c r="E4" s="3">
        <f>'2020'!E4-'1998'!E4</f>
        <v>396070309.8517838</v>
      </c>
      <c r="F4" s="3">
        <f>'2020'!F4-'1998'!F4</f>
        <v>671825228.3116359</v>
      </c>
      <c r="G4" s="9">
        <f>B4/'1998'!B4</f>
        <v>0.9546872352319742</v>
      </c>
      <c r="H4" s="9">
        <f>C4/'1998'!C4</f>
        <v>0.7881505217535967</v>
      </c>
      <c r="I4" s="9">
        <f>D4/'1998'!D4</f>
        <v>0.8954803470580678</v>
      </c>
      <c r="J4" s="9">
        <f>E4/'1998'!E4</f>
        <v>1.1916115063342367</v>
      </c>
      <c r="K4" s="9">
        <f>F4/'1998'!F4</f>
        <v>1.0463591483573742</v>
      </c>
    </row>
    <row r="5" spans="1:11" ht="12.75">
      <c r="A5" s="5" t="s">
        <v>53</v>
      </c>
      <c r="B5" s="3">
        <f>'2020'!B5-'1998'!B5</f>
        <v>3129880.1495195883</v>
      </c>
      <c r="C5" s="3">
        <f>'2020'!C5-'1998'!C5</f>
        <v>448991.5549702286</v>
      </c>
      <c r="D5" s="3">
        <f>'2020'!D5-'1998'!D5</f>
        <v>6648258.384274147</v>
      </c>
      <c r="E5" s="3">
        <f>'2020'!E5-'1998'!E5</f>
        <v>0</v>
      </c>
      <c r="F5" s="3">
        <f>'2020'!F5-'1998'!F5</f>
        <v>10227130.088763963</v>
      </c>
      <c r="G5" s="9">
        <f>B5/'1998'!B5</f>
        <v>0.7692981925341831</v>
      </c>
      <c r="H5" s="9">
        <f>C5/'1998'!C5</f>
        <v>0.1975520092127467</v>
      </c>
      <c r="I5" s="9">
        <f>D5/'1998'!D5</f>
        <v>1.6480620308247402</v>
      </c>
      <c r="J5" s="9">
        <v>0</v>
      </c>
      <c r="K5" s="9">
        <f>F5/'1998'!F5</f>
        <v>0.985723766546139</v>
      </c>
    </row>
    <row r="6" spans="1:11" ht="12.75">
      <c r="A6" s="5" t="s">
        <v>5</v>
      </c>
      <c r="B6" s="3">
        <f>'2020'!B6-'1998'!B6</f>
        <v>53939681.954842426</v>
      </c>
      <c r="C6" s="3">
        <f>'2020'!C6-'1998'!C6</f>
        <v>35002524.42499269</v>
      </c>
      <c r="D6" s="3">
        <f>'2020'!D6-'1998'!D6</f>
        <v>79953843.07805803</v>
      </c>
      <c r="E6" s="3">
        <f>'2020'!E6-'1998'!E6</f>
        <v>298552606.62918353</v>
      </c>
      <c r="F6" s="3">
        <f>'2020'!F6-'1998'!F6</f>
        <v>467448656.0870766</v>
      </c>
      <c r="G6" s="9">
        <f>B6/'1998'!B6</f>
        <v>0.9773026968151395</v>
      </c>
      <c r="H6" s="9">
        <f>C6/'1998'!C6</f>
        <v>0.9816143104727163</v>
      </c>
      <c r="I6" s="9">
        <f>D6/'1998'!D6</f>
        <v>1.1152742320592812</v>
      </c>
      <c r="J6" s="9">
        <f>E6/'1998'!E6</f>
        <v>1.0626600722656312</v>
      </c>
      <c r="K6" s="9">
        <f>F6/'1998'!F6</f>
        <v>1.054025992795155</v>
      </c>
    </row>
    <row r="7" spans="1:11" ht="12.75">
      <c r="A7" s="5" t="s">
        <v>6</v>
      </c>
      <c r="B7" s="3">
        <f>'2020'!B7-'1998'!B7</f>
        <v>35922160.174772345</v>
      </c>
      <c r="C7" s="3">
        <f>'2020'!C7-'1998'!C7</f>
        <v>31577365.616200503</v>
      </c>
      <c r="D7" s="3">
        <f>'2020'!D7-'1998'!D7</f>
        <v>122564272.09304954</v>
      </c>
      <c r="E7" s="3">
        <f>'2020'!E7-'1998'!E7</f>
        <v>133208645.96574935</v>
      </c>
      <c r="F7" s="3">
        <f>'2020'!F7-'1998'!F7</f>
        <v>323272443.84977174</v>
      </c>
      <c r="G7" s="9">
        <f>B7/'1998'!B7</f>
        <v>1.5880031771765897</v>
      </c>
      <c r="H7" s="9">
        <f>C7/'1998'!C7</f>
        <v>0.9938843770260024</v>
      </c>
      <c r="I7" s="9">
        <f>D7/'1998'!D7</f>
        <v>1.26608346950915</v>
      </c>
      <c r="J7" s="9">
        <f>E7/'1998'!E7</f>
        <v>1.1250016114454842</v>
      </c>
      <c r="K7" s="9">
        <f>F7/'1998'!F7</f>
        <v>1.1990551423442883</v>
      </c>
    </row>
    <row r="8" spans="1:11" ht="12.75">
      <c r="A8" s="5" t="s">
        <v>7</v>
      </c>
      <c r="B8" s="3">
        <f>'2020'!B8-'1998'!B8</f>
        <v>88028516.20493159</v>
      </c>
      <c r="C8" s="3">
        <f>'2020'!C8-'1998'!C8</f>
        <v>128271658.12200372</v>
      </c>
      <c r="D8" s="3">
        <f>'2020'!D8-'1998'!D8</f>
        <v>664133318.1955181</v>
      </c>
      <c r="E8" s="3">
        <f>'2020'!E8-'1998'!E8</f>
        <v>59666057.0618683</v>
      </c>
      <c r="F8" s="3">
        <f>'2020'!F8-'1998'!F8</f>
        <v>940099549.5843217</v>
      </c>
      <c r="G8" s="9">
        <f>B8/'1998'!B8</f>
        <v>1.1630206143556248</v>
      </c>
      <c r="H8" s="9">
        <f>C8/'1998'!C8</f>
        <v>1.0248221336445758</v>
      </c>
      <c r="I8" s="9">
        <f>D8/'1998'!D8</f>
        <v>0.7324347688490761</v>
      </c>
      <c r="J8" s="9">
        <f>E8/'1998'!E8</f>
        <v>1.7387995556011182</v>
      </c>
      <c r="K8" s="9">
        <f>F8/'1998'!F8</f>
        <v>0.8232648740647295</v>
      </c>
    </row>
    <row r="9" spans="1:11" ht="12.75">
      <c r="A9" s="5" t="s">
        <v>8</v>
      </c>
      <c r="B9" s="3">
        <f>'2020'!B9-'1998'!B9</f>
        <v>12937680.894992374</v>
      </c>
      <c r="C9" s="3">
        <f>'2020'!C9-'1998'!C9</f>
        <v>31919850.190659877</v>
      </c>
      <c r="D9" s="3">
        <f>'2020'!D9-'1998'!D9</f>
        <v>69881681.83240111</v>
      </c>
      <c r="E9" s="3">
        <f>'2020'!E9-'1998'!E9</f>
        <v>42032946.26854284</v>
      </c>
      <c r="F9" s="3">
        <f>'2020'!F9-'1998'!F9</f>
        <v>156772159.1865962</v>
      </c>
      <c r="G9" s="9">
        <f>B9/'1998'!B9</f>
        <v>0.588274347129608</v>
      </c>
      <c r="H9" s="9">
        <f>C9/'1998'!C9</f>
        <v>1.2419253062474451</v>
      </c>
      <c r="I9" s="9">
        <f>D9/'1998'!D9</f>
        <v>0.7372276501264946</v>
      </c>
      <c r="J9" s="9">
        <f>E9/'1998'!E9</f>
        <v>0.4680537445576031</v>
      </c>
      <c r="K9" s="9">
        <f>F9/'1998'!F9</f>
        <v>0.6749042300799494</v>
      </c>
    </row>
    <row r="10" spans="1:11" ht="12.75">
      <c r="A10" s="5" t="s">
        <v>9</v>
      </c>
      <c r="B10" s="3">
        <f>'2020'!B10-'1998'!B10</f>
        <v>16405046.88440407</v>
      </c>
      <c r="C10" s="3">
        <f>'2020'!C10-'1998'!C10</f>
        <v>25088552.26395187</v>
      </c>
      <c r="D10" s="3">
        <f>'2020'!D10-'1998'!D10</f>
        <v>23712487.133332275</v>
      </c>
      <c r="E10" s="3">
        <f>'2020'!E10-'1998'!E10</f>
        <v>12107164.934360936</v>
      </c>
      <c r="F10" s="3">
        <f>'2020'!F10-'1998'!F10</f>
        <v>77313251.21604916</v>
      </c>
      <c r="G10" s="9">
        <f>B10/'1998'!B10</f>
        <v>0.9049403816934282</v>
      </c>
      <c r="H10" s="9">
        <f>C10/'1998'!C10</f>
        <v>0.8879980635628445</v>
      </c>
      <c r="I10" s="9">
        <f>D10/'1998'!D10</f>
        <v>0.5522913555584061</v>
      </c>
      <c r="J10" s="9">
        <f>E10/'1998'!E10</f>
        <v>0.13063187847291488</v>
      </c>
      <c r="K10" s="9">
        <f>F10/'1998'!F10</f>
        <v>0.42480381188147914</v>
      </c>
    </row>
    <row r="11" spans="1:11" ht="12.75">
      <c r="A11" s="5" t="s">
        <v>10</v>
      </c>
      <c r="B11" s="3">
        <f>'2020'!B11-'1998'!B11</f>
        <v>285064.606946139</v>
      </c>
      <c r="C11" s="3">
        <f>'2020'!C11-'1998'!C11</f>
        <v>6429674.426832532</v>
      </c>
      <c r="D11" s="3">
        <f>'2020'!D11-'1998'!D11</f>
        <v>212073.1139600277</v>
      </c>
      <c r="E11" s="3">
        <f>'2020'!E11-'1998'!E11</f>
        <v>-13250445.596714497</v>
      </c>
      <c r="F11" s="3">
        <f>'2020'!F11-'1998'!F11</f>
        <v>-6323633.448975787</v>
      </c>
      <c r="G11" s="9">
        <f>B11/'1998'!B11</f>
        <v>0.33412397774392477</v>
      </c>
      <c r="H11" s="9">
        <f>C11/'1998'!C11</f>
        <v>1.2924037830966126</v>
      </c>
      <c r="I11" s="9">
        <f>D11/'1998'!D11</f>
        <v>0.9630069328140761</v>
      </c>
      <c r="J11" s="9">
        <f>E11/'1998'!E11</f>
        <v>-0.11328578804971695</v>
      </c>
      <c r="K11" s="9">
        <f>F11/'1998'!F11</f>
        <v>-0.05140616720658236</v>
      </c>
    </row>
    <row r="12" spans="1:11" ht="12.75">
      <c r="A12" s="5" t="s">
        <v>11</v>
      </c>
      <c r="B12" s="3">
        <f>'2020'!B12-'1998'!B12</f>
        <v>23240273.822204586</v>
      </c>
      <c r="C12" s="3">
        <f>'2020'!C12-'1998'!C12</f>
        <v>16908504.071510125</v>
      </c>
      <c r="D12" s="3">
        <f>'2020'!D12-'1998'!D12</f>
        <v>14129175.671849329</v>
      </c>
      <c r="E12" s="3">
        <f>'2020'!E12-'1998'!E12</f>
        <v>93424167.37097245</v>
      </c>
      <c r="F12" s="3">
        <f>'2020'!F12-'1998'!F12</f>
        <v>147702120.93653652</v>
      </c>
      <c r="G12" s="9">
        <f>B12/'1998'!B12</f>
        <v>1.0888620188246982</v>
      </c>
      <c r="H12" s="9">
        <f>C12/'1998'!C12</f>
        <v>0.9152434901776307</v>
      </c>
      <c r="I12" s="9">
        <f>D12/'1998'!D12</f>
        <v>1.1910135695609305</v>
      </c>
      <c r="J12" s="9">
        <f>E12/'1998'!E12</f>
        <v>0.64751435701368</v>
      </c>
      <c r="K12" s="9">
        <f>F12/'1998'!F12</f>
        <v>0.753727071751893</v>
      </c>
    </row>
    <row r="13" spans="1:11" ht="12.75">
      <c r="A13" s="5" t="s">
        <v>12</v>
      </c>
      <c r="B13" s="3">
        <f>'2020'!B13-'1998'!B13</f>
        <v>53716206.759413525</v>
      </c>
      <c r="C13" s="3">
        <f>'2020'!C13-'1998'!C13</f>
        <v>89163140.07433853</v>
      </c>
      <c r="D13" s="3">
        <f>'2020'!D13-'1998'!D13</f>
        <v>346904328.83847904</v>
      </c>
      <c r="E13" s="3">
        <f>'2020'!E13-'1998'!E13</f>
        <v>15597055.341504954</v>
      </c>
      <c r="F13" s="3">
        <f>'2020'!F13-'1998'!F13</f>
        <v>505380731.0137361</v>
      </c>
      <c r="G13" s="9">
        <f>B13/'1998'!B13</f>
        <v>0.97704379515173</v>
      </c>
      <c r="H13" s="9">
        <f>C13/'1998'!C13</f>
        <v>0.8304907808740717</v>
      </c>
      <c r="I13" s="9">
        <f>D13/'1998'!D13</f>
        <v>0.867825646211345</v>
      </c>
      <c r="J13" s="9">
        <f>E13/'1998'!E13</f>
        <v>2.305895829221652</v>
      </c>
      <c r="K13" s="9">
        <f>F13/'1998'!F13</f>
        <v>0.8884347690461022</v>
      </c>
    </row>
    <row r="14" spans="1:11" ht="12.75">
      <c r="A14" s="5" t="s">
        <v>13</v>
      </c>
      <c r="B14" s="3">
        <f>'2020'!B14-'1998'!B14</f>
        <v>104038559.67075768</v>
      </c>
      <c r="C14" s="3">
        <f>'2020'!C14-'1998'!C14</f>
        <v>102995654.1217534</v>
      </c>
      <c r="D14" s="3">
        <f>'2020'!D14-'1998'!D14</f>
        <v>287796945.9846736</v>
      </c>
      <c r="E14" s="3">
        <f>'2020'!E14-'1998'!E14</f>
        <v>84002422.13261777</v>
      </c>
      <c r="F14" s="3">
        <f>'2020'!F14-'1998'!F14</f>
        <v>578833581.9098024</v>
      </c>
      <c r="G14" s="9">
        <f>B14/'1998'!B14</f>
        <v>1.203335658030262</v>
      </c>
      <c r="H14" s="9">
        <f>C14/'1998'!C14</f>
        <v>0.9278788139924466</v>
      </c>
      <c r="I14" s="9">
        <f>D14/'1998'!D14</f>
        <v>0.8618035024821287</v>
      </c>
      <c r="J14" s="9">
        <f>E14/'1998'!E14</f>
        <v>0.357367841508679</v>
      </c>
      <c r="K14" s="9">
        <f>F14/'1998'!F14</f>
        <v>0.7551983251596928</v>
      </c>
    </row>
    <row r="15" spans="1:11" ht="12.75">
      <c r="A15" s="5" t="s">
        <v>54</v>
      </c>
      <c r="B15" s="3">
        <f>'2020'!B15-'1998'!B15</f>
        <v>893717.1654921398</v>
      </c>
      <c r="C15" s="3">
        <f>'2020'!C15-'1998'!C15</f>
        <v>1972957.557719867</v>
      </c>
      <c r="D15" s="3">
        <f>'2020'!D15-'1998'!D15</f>
        <v>4694161.062502677</v>
      </c>
      <c r="E15" s="3">
        <f>'2020'!E15-'1998'!E15</f>
        <v>0</v>
      </c>
      <c r="F15" s="3">
        <f>'2020'!F15-'1998'!F15</f>
        <v>7560835.785714684</v>
      </c>
      <c r="G15" s="9">
        <f>B15/'1998'!B15</f>
        <v>1.564506815163996</v>
      </c>
      <c r="H15" s="9">
        <f>C15/'1998'!C15</f>
        <v>1.6691076761696897</v>
      </c>
      <c r="I15" s="9">
        <f>D15/'1998'!D15</f>
        <v>0.3679753111383904</v>
      </c>
      <c r="J15" s="9">
        <v>0</v>
      </c>
      <c r="K15" s="9">
        <f>F15/'1998'!F15</f>
        <v>0.5210769799806885</v>
      </c>
    </row>
    <row r="16" spans="1:11" ht="12.75">
      <c r="A16" s="5" t="s">
        <v>14</v>
      </c>
      <c r="B16" s="3">
        <f>'2020'!B16-'1998'!B16</f>
        <v>57727860.51790868</v>
      </c>
      <c r="C16" s="3">
        <f>'2020'!C16-'1998'!C16</f>
        <v>35386221.96968585</v>
      </c>
      <c r="D16" s="3">
        <f>'2020'!D16-'1998'!D16</f>
        <v>107046561.63594812</v>
      </c>
      <c r="E16" s="3">
        <f>'2020'!E16-'1998'!E16</f>
        <v>354867438.281767</v>
      </c>
      <c r="F16" s="3">
        <f>'2020'!F16-'1998'!F16</f>
        <v>555028082.4053096</v>
      </c>
      <c r="G16" s="9">
        <f>B16/'1998'!B16</f>
        <v>0.5983343955717816</v>
      </c>
      <c r="H16" s="9">
        <f>C16/'1998'!C16</f>
        <v>0.771010946626277</v>
      </c>
      <c r="I16" s="9">
        <f>D16/'1998'!D16</f>
        <v>0.6110868329491455</v>
      </c>
      <c r="J16" s="9">
        <f>E16/'1998'!E16</f>
        <v>1.1378566544323905</v>
      </c>
      <c r="K16" s="9">
        <f>F16/'1998'!F16</f>
        <v>0.8818025367659684</v>
      </c>
    </row>
    <row r="17" spans="1:11" ht="12.75">
      <c r="A17" s="5" t="s">
        <v>15</v>
      </c>
      <c r="B17" s="3">
        <f>'2020'!B17-'1998'!B17</f>
        <v>25904796.661601707</v>
      </c>
      <c r="C17" s="3">
        <f>'2020'!C17-'1998'!C17</f>
        <v>14106730.898118211</v>
      </c>
      <c r="D17" s="3">
        <f>'2020'!D17-'1998'!D17</f>
        <v>70150135.62937863</v>
      </c>
      <c r="E17" s="3">
        <f>'2020'!E17-'1998'!E17</f>
        <v>101022710.17610544</v>
      </c>
      <c r="F17" s="3">
        <f>'2020'!F17-'1998'!F17</f>
        <v>211184373.36520398</v>
      </c>
      <c r="G17" s="9">
        <f>B17/'1998'!B17</f>
        <v>0.8571744732447644</v>
      </c>
      <c r="H17" s="9">
        <f>C17/'1998'!C17</f>
        <v>1.0860828116181327</v>
      </c>
      <c r="I17" s="9">
        <f>D17/'1998'!D17</f>
        <v>1.3564047995549986</v>
      </c>
      <c r="J17" s="9">
        <f>E17/'1998'!E17</f>
        <v>0.9358406813344481</v>
      </c>
      <c r="K17" s="9">
        <f>F17/'1998'!F17</f>
        <v>1.0409524482585555</v>
      </c>
    </row>
    <row r="18" spans="1:11" ht="12.75">
      <c r="A18" s="5" t="s">
        <v>16</v>
      </c>
      <c r="B18" s="3">
        <f>'2020'!B18-'1998'!B18</f>
        <v>123712030.78091511</v>
      </c>
      <c r="C18" s="3">
        <f>'2020'!C18-'1998'!C18</f>
        <v>152580076.24058184</v>
      </c>
      <c r="D18" s="3">
        <f>'2020'!D18-'1998'!D18</f>
        <v>184103559.04954624</v>
      </c>
      <c r="E18" s="3">
        <f>'2020'!E18-'1998'!E18</f>
        <v>613427304.5242709</v>
      </c>
      <c r="F18" s="3">
        <f>'2020'!F18-'1998'!F18</f>
        <v>1073822970.5953138</v>
      </c>
      <c r="G18" s="9">
        <f>B18/'1998'!B18</f>
        <v>0.7511714451078906</v>
      </c>
      <c r="H18" s="9">
        <f>C18/'1998'!C18</f>
        <v>0.8928829041863409</v>
      </c>
      <c r="I18" s="9">
        <f>D18/'1998'!D18</f>
        <v>0.5706028053192209</v>
      </c>
      <c r="J18" s="9">
        <f>E18/'1998'!E18</f>
        <v>0.8177153350850158</v>
      </c>
      <c r="K18" s="9">
        <f>F18/'1998'!F18</f>
        <v>0.7624436158136801</v>
      </c>
    </row>
    <row r="19" spans="1:11" ht="12.75">
      <c r="A19" s="5" t="s">
        <v>17</v>
      </c>
      <c r="B19" s="3">
        <f>'2020'!B19-'1998'!B19</f>
        <v>108977720.10926956</v>
      </c>
      <c r="C19" s="3">
        <f>'2020'!C19-'1998'!C19</f>
        <v>86546347.3718186</v>
      </c>
      <c r="D19" s="3">
        <f>'2020'!D19-'1998'!D19</f>
        <v>133889986.13817734</v>
      </c>
      <c r="E19" s="3">
        <f>'2020'!E19-'1998'!E19</f>
        <v>532368711.05484223</v>
      </c>
      <c r="F19" s="3">
        <f>'2020'!F19-'1998'!F19</f>
        <v>861782764.6741078</v>
      </c>
      <c r="G19" s="9">
        <f>B19/'1998'!B19</f>
        <v>0.8380356914941208</v>
      </c>
      <c r="H19" s="9">
        <f>C19/'1998'!C19</f>
        <v>0.8260201093813963</v>
      </c>
      <c r="I19" s="9">
        <f>D19/'1998'!D19</f>
        <v>0.49332567102034025</v>
      </c>
      <c r="J19" s="9">
        <f>E19/'1998'!E19</f>
        <v>0.8843221212664316</v>
      </c>
      <c r="K19" s="9">
        <f>F19/'1998'!F19</f>
        <v>0.7776242961735882</v>
      </c>
    </row>
    <row r="20" spans="1:11" ht="12.75">
      <c r="A20" s="5" t="s">
        <v>18</v>
      </c>
      <c r="B20" s="3">
        <f>'2020'!B20-'1998'!B20</f>
        <v>43176633.871974066</v>
      </c>
      <c r="C20" s="3">
        <f>'2020'!C20-'1998'!C20</f>
        <v>36954506.88089946</v>
      </c>
      <c r="D20" s="3">
        <f>'2020'!D20-'1998'!D20</f>
        <v>40958690.64160851</v>
      </c>
      <c r="E20" s="3">
        <f>'2020'!E20-'1998'!E20</f>
        <v>218594576.84093973</v>
      </c>
      <c r="F20" s="3">
        <f>'2020'!F20-'1998'!F20</f>
        <v>339684408.23542166</v>
      </c>
      <c r="G20" s="9">
        <f>B20/'1998'!B20</f>
        <v>0.5802433816027883</v>
      </c>
      <c r="H20" s="9">
        <f>C20/'1998'!C20</f>
        <v>0.864830977768497</v>
      </c>
      <c r="I20" s="9">
        <f>D20/'1998'!D20</f>
        <v>0.5610528640350313</v>
      </c>
      <c r="J20" s="9">
        <f>E20/'1998'!E20</f>
        <v>0.8684660206582908</v>
      </c>
      <c r="K20" s="9">
        <f>F20/'1998'!F20</f>
        <v>0.768783280402315</v>
      </c>
    </row>
    <row r="21" spans="1:11" ht="12.75">
      <c r="A21" s="5" t="s">
        <v>19</v>
      </c>
      <c r="B21" s="3">
        <f>'2020'!B21-'1998'!B21</f>
        <v>56975461.05290207</v>
      </c>
      <c r="C21" s="3">
        <f>'2020'!C21-'1998'!C21</f>
        <v>51299919.04241264</v>
      </c>
      <c r="D21" s="3">
        <f>'2020'!D21-'1998'!D21</f>
        <v>111814437.31819847</v>
      </c>
      <c r="E21" s="3">
        <f>'2020'!E21-'1998'!E21</f>
        <v>353517015.9723445</v>
      </c>
      <c r="F21" s="3">
        <f>'2020'!F21-'1998'!F21</f>
        <v>573606833.3858578</v>
      </c>
      <c r="G21" s="9">
        <f>B21/'1998'!B21</f>
        <v>0.789535688501917</v>
      </c>
      <c r="H21" s="9">
        <f>C21/'1998'!C21</f>
        <v>0.7634212912978097</v>
      </c>
      <c r="I21" s="9">
        <f>D21/'1998'!D21</f>
        <v>0.6778065054136888</v>
      </c>
      <c r="J21" s="9">
        <f>E21/'1998'!E21</f>
        <v>0.9284628622068251</v>
      </c>
      <c r="K21" s="9">
        <f>F21/'1998'!F21</f>
        <v>0.8372833304013388</v>
      </c>
    </row>
    <row r="22" spans="1:11" ht="12.75">
      <c r="A22" s="5" t="s">
        <v>20</v>
      </c>
      <c r="B22" s="3">
        <f>'2020'!B22-'1998'!B22</f>
        <v>98087434.14998698</v>
      </c>
      <c r="C22" s="3">
        <f>'2020'!C22-'1998'!C22</f>
        <v>62343321.24074963</v>
      </c>
      <c r="D22" s="3">
        <f>'2020'!D22-'1998'!D22</f>
        <v>161701854.3134208</v>
      </c>
      <c r="E22" s="3">
        <f>'2020'!E22-'1998'!E22</f>
        <v>158626665.31128573</v>
      </c>
      <c r="F22" s="3">
        <f>'2020'!F22-'1998'!F22</f>
        <v>480759275.0154431</v>
      </c>
      <c r="G22" s="9">
        <f>B22/'1998'!B22</f>
        <v>0.8194938544446483</v>
      </c>
      <c r="H22" s="9">
        <f>C22/'1998'!C22</f>
        <v>0.8092479904465141</v>
      </c>
      <c r="I22" s="9">
        <f>D22/'1998'!D22</f>
        <v>0.929835778268626</v>
      </c>
      <c r="J22" s="9">
        <f>E22/'1998'!E22</f>
        <v>0.8163073526888088</v>
      </c>
      <c r="K22" s="9">
        <f>F22/'1998'!F22</f>
        <v>0.8509658506245777</v>
      </c>
    </row>
    <row r="23" spans="1:11" ht="12.75">
      <c r="A23" s="5" t="s">
        <v>21</v>
      </c>
      <c r="B23" s="3">
        <f>'2020'!B23-'1998'!B23</f>
        <v>16346970.788918793</v>
      </c>
      <c r="C23" s="3">
        <f>'2020'!C23-'1998'!C23</f>
        <v>35918119.30094921</v>
      </c>
      <c r="D23" s="3">
        <f>'2020'!D23-'1998'!D23</f>
        <v>53472869.73990309</v>
      </c>
      <c r="E23" s="3">
        <f>'2020'!E23-'1998'!E23</f>
        <v>63154524.838134006</v>
      </c>
      <c r="F23" s="3">
        <f>'2020'!F23-'1998'!F23</f>
        <v>168892484.6679051</v>
      </c>
      <c r="G23" s="9">
        <f>B23/'1998'!B23</f>
        <v>0.7663379262104213</v>
      </c>
      <c r="H23" s="9">
        <f>C23/'1998'!C23</f>
        <v>0.8224577429911013</v>
      </c>
      <c r="I23" s="9">
        <f>D23/'1998'!D23</f>
        <v>0.55080926508645</v>
      </c>
      <c r="J23" s="9">
        <f>E23/'1998'!E23</f>
        <v>0.9272210995067919</v>
      </c>
      <c r="K23" s="9">
        <f>F23/'1998'!F23</f>
        <v>0.73369265602308</v>
      </c>
    </row>
    <row r="24" spans="1:11" ht="12.75">
      <c r="A24" s="5" t="s">
        <v>22</v>
      </c>
      <c r="B24" s="3">
        <f>'2020'!B24-'1998'!B24</f>
        <v>46648683.80628407</v>
      </c>
      <c r="C24" s="3">
        <f>'2020'!C24-'1998'!C24</f>
        <v>56280646.17432733</v>
      </c>
      <c r="D24" s="3">
        <f>'2020'!D24-'1998'!D24</f>
        <v>67879856.7265686</v>
      </c>
      <c r="E24" s="3">
        <f>'2020'!E24-'1998'!E24</f>
        <v>135240735.0774697</v>
      </c>
      <c r="F24" s="3">
        <f>'2020'!F24-'1998'!F24</f>
        <v>306049921.7846496</v>
      </c>
      <c r="G24" s="9">
        <f>B24/'1998'!B24</f>
        <v>0.9574870902394994</v>
      </c>
      <c r="H24" s="9">
        <f>C24/'1998'!C24</f>
        <v>0.8310282770188533</v>
      </c>
      <c r="I24" s="9">
        <f>D24/'1998'!D24</f>
        <v>0.7587520396789929</v>
      </c>
      <c r="J24" s="9">
        <f>E24/'1998'!E24</f>
        <v>0.869864007935074</v>
      </c>
      <c r="K24" s="9">
        <f>F24/'1998'!F24</f>
        <v>0.8468923916060699</v>
      </c>
    </row>
    <row r="25" spans="1:11" ht="12.75">
      <c r="A25" s="5" t="s">
        <v>23</v>
      </c>
      <c r="B25" s="3">
        <f>'2020'!B25-'1998'!B25</f>
        <v>12101046.01775417</v>
      </c>
      <c r="C25" s="3">
        <f>'2020'!C25-'1998'!C25</f>
        <v>7098276.787477514</v>
      </c>
      <c r="D25" s="3">
        <f>'2020'!D25-'1998'!D25</f>
        <v>31549301.29220456</v>
      </c>
      <c r="E25" s="3">
        <f>'2020'!E25-'1998'!E25</f>
        <v>28099492.04962232</v>
      </c>
      <c r="F25" s="3">
        <f>'2020'!F25-'1998'!F25</f>
        <v>78848116.14705855</v>
      </c>
      <c r="G25" s="9">
        <f>B25/'1998'!B25</f>
        <v>0.8629142704390113</v>
      </c>
      <c r="H25" s="9">
        <f>C25/'1998'!C25</f>
        <v>0.6840199188537781</v>
      </c>
      <c r="I25" s="9">
        <f>D25/'1998'!D25</f>
        <v>0.7616299987776805</v>
      </c>
      <c r="J25" s="9">
        <f>E25/'1998'!E25</f>
        <v>1.1585644276990166</v>
      </c>
      <c r="K25" s="9">
        <f>F25/'1998'!F25</f>
        <v>0.8753328227948377</v>
      </c>
    </row>
    <row r="26" spans="1:11" ht="12.75">
      <c r="A26" s="5" t="s">
        <v>24</v>
      </c>
      <c r="B26" s="3">
        <f>'2020'!B26-'1998'!B26</f>
        <v>85697387.54530068</v>
      </c>
      <c r="C26" s="3">
        <f>'2020'!C26-'1998'!C26</f>
        <v>93647275.75426069</v>
      </c>
      <c r="D26" s="3">
        <f>'2020'!D26-'1998'!D26</f>
        <v>193184610.9979846</v>
      </c>
      <c r="E26" s="3">
        <f>'2020'!E26-'1998'!E26</f>
        <v>180438493.74362713</v>
      </c>
      <c r="F26" s="3">
        <f>'2020'!F26-'1998'!F26</f>
        <v>552967768.041173</v>
      </c>
      <c r="G26" s="9">
        <f>B26/'1998'!B26</f>
        <v>0.9204504180797786</v>
      </c>
      <c r="H26" s="9">
        <f>C26/'1998'!C26</f>
        <v>0.9293589716420516</v>
      </c>
      <c r="I26" s="9">
        <f>D26/'1998'!D26</f>
        <v>0.7165475837556111</v>
      </c>
      <c r="J26" s="9">
        <f>E26/'1998'!E26</f>
        <v>1.4272040242570672</v>
      </c>
      <c r="K26" s="9">
        <f>F26/'1998'!F26</f>
        <v>0.9373893919339997</v>
      </c>
    </row>
    <row r="27" spans="1:11" ht="12.75">
      <c r="A27" s="5" t="s">
        <v>25</v>
      </c>
      <c r="B27" s="3">
        <f>'2020'!B27-'1998'!B27</f>
        <v>52419166.741500124</v>
      </c>
      <c r="C27" s="3">
        <f>'2020'!C27-'1998'!C27</f>
        <v>43519120.49003708</v>
      </c>
      <c r="D27" s="3">
        <f>'2020'!D27-'1998'!D27</f>
        <v>159875061.2067669</v>
      </c>
      <c r="E27" s="3">
        <f>'2020'!E27-'1998'!E27</f>
        <v>107861297.27567956</v>
      </c>
      <c r="F27" s="3">
        <f>'2020'!F27-'1998'!F27</f>
        <v>363674645.71398365</v>
      </c>
      <c r="G27" s="9">
        <f>B27/'1998'!B27</f>
        <v>0.6551387392340023</v>
      </c>
      <c r="H27" s="9">
        <f>C27/'1998'!C27</f>
        <v>0.9099912356249944</v>
      </c>
      <c r="I27" s="9">
        <f>D27/'1998'!D27</f>
        <v>1.0324543554893613</v>
      </c>
      <c r="J27" s="9">
        <f>E27/'1998'!E27</f>
        <v>0.7251298877442177</v>
      </c>
      <c r="K27" s="9">
        <f>F27/'1998'!F27</f>
        <v>0.8429457101414178</v>
      </c>
    </row>
    <row r="28" spans="1:11" ht="12.75">
      <c r="A28" s="5" t="s">
        <v>26</v>
      </c>
      <c r="B28" s="3">
        <f>'2020'!B28-'1998'!B28</f>
        <v>58739528.32484089</v>
      </c>
      <c r="C28" s="3">
        <f>'2020'!C28-'1998'!C28</f>
        <v>63399362.769031405</v>
      </c>
      <c r="D28" s="3">
        <f>'2020'!D28-'1998'!D28</f>
        <v>109141200.39144272</v>
      </c>
      <c r="E28" s="3">
        <f>'2020'!E28-'1998'!E28</f>
        <v>345230538.79699737</v>
      </c>
      <c r="F28" s="3">
        <f>'2020'!F28-'1998'!F28</f>
        <v>576510630.2823126</v>
      </c>
      <c r="G28" s="9">
        <f>B28/'1998'!B28</f>
        <v>0.8916130591267952</v>
      </c>
      <c r="H28" s="9">
        <f>C28/'1998'!C28</f>
        <v>0.7817478922975982</v>
      </c>
      <c r="I28" s="9">
        <f>D28/'1998'!D28</f>
        <v>0.6683173142540847</v>
      </c>
      <c r="J28" s="9">
        <f>E28/'1998'!E28</f>
        <v>0.9818091632552717</v>
      </c>
      <c r="K28" s="9">
        <f>F28/'1998'!F28</f>
        <v>0.8709751934765755</v>
      </c>
    </row>
    <row r="29" spans="1:11" ht="12.75">
      <c r="A29" s="5" t="s">
        <v>27</v>
      </c>
      <c r="B29" s="3">
        <f>'2020'!B29-'1998'!B29</f>
        <v>58523159.441693544</v>
      </c>
      <c r="C29" s="3">
        <f>'2020'!C29-'1998'!C29</f>
        <v>36456941.06402206</v>
      </c>
      <c r="D29" s="3">
        <f>'2020'!D29-'1998'!D29</f>
        <v>52477928.43297835</v>
      </c>
      <c r="E29" s="3">
        <f>'2020'!E29-'1998'!E29</f>
        <v>273907939.48742014</v>
      </c>
      <c r="F29" s="3">
        <f>'2020'!F29-'1998'!F29</f>
        <v>421365968.4261141</v>
      </c>
      <c r="G29" s="9">
        <f>B29/'1998'!B29</f>
        <v>1.0281197882966229</v>
      </c>
      <c r="H29" s="9">
        <f>C29/'1998'!C29</f>
        <v>0.7499848281884425</v>
      </c>
      <c r="I29" s="9">
        <f>D29/'1998'!D29</f>
        <v>0.7768920076454838</v>
      </c>
      <c r="J29" s="9">
        <f>E29/'1998'!E29</f>
        <v>0.9931190096645718</v>
      </c>
      <c r="K29" s="9">
        <f>F29/'1998'!F29</f>
        <v>0.9386903991350677</v>
      </c>
    </row>
    <row r="30" spans="1:11" ht="12.75">
      <c r="A30" s="5" t="s">
        <v>28</v>
      </c>
      <c r="B30" s="3">
        <f>'2020'!B30-'1998'!B30</f>
        <v>21791183.317400806</v>
      </c>
      <c r="C30" s="3">
        <f>'2020'!C30-'1998'!C30</f>
        <v>6750974.177234462</v>
      </c>
      <c r="D30" s="3">
        <f>'2020'!D30-'1998'!D30</f>
        <v>46555195.12449114</v>
      </c>
      <c r="E30" s="3">
        <f>'2020'!E30-'1998'!E30</f>
        <v>79619137.66414295</v>
      </c>
      <c r="F30" s="3">
        <f>'2020'!F30-'1998'!F30</f>
        <v>154716490.28326938</v>
      </c>
      <c r="G30" s="9">
        <f>B30/'1998'!B30</f>
        <v>0.9993427844505448</v>
      </c>
      <c r="H30" s="9">
        <f>C30/'1998'!C30</f>
        <v>0.975166141363259</v>
      </c>
      <c r="I30" s="9">
        <f>D30/'1998'!D30</f>
        <v>1.4376252389824753</v>
      </c>
      <c r="J30" s="9">
        <f>E30/'1998'!E30</f>
        <v>0.7975758282633306</v>
      </c>
      <c r="K30" s="9">
        <f>F30/'1998'!F30</f>
        <v>0.9613408243602648</v>
      </c>
    </row>
    <row r="31" spans="1:11" ht="12.75">
      <c r="A31" s="5" t="s">
        <v>29</v>
      </c>
      <c r="B31" s="3">
        <f>'2020'!B31-'1998'!B31</f>
        <v>111836028.87702511</v>
      </c>
      <c r="C31" s="3">
        <f>'2020'!C31-'1998'!C31</f>
        <v>89703102.6848311</v>
      </c>
      <c r="D31" s="3">
        <f>'2020'!D31-'1998'!D31</f>
        <v>180946273.4683983</v>
      </c>
      <c r="E31" s="3">
        <f>'2020'!E31-'1998'!E31</f>
        <v>102316907.6559313</v>
      </c>
      <c r="F31" s="3">
        <f>'2020'!F31-'1998'!F31</f>
        <v>484802312.6861857</v>
      </c>
      <c r="G31" s="9">
        <f>B31/'1998'!B31</f>
        <v>1.0803426137424685</v>
      </c>
      <c r="H31" s="9">
        <f>C31/'1998'!C31</f>
        <v>0.9278052331357318</v>
      </c>
      <c r="I31" s="9">
        <f>D31/'1998'!D31</f>
        <v>0.8017175422723762</v>
      </c>
      <c r="J31" s="9">
        <f>E31/'1998'!E31</f>
        <v>0.640383229181585</v>
      </c>
      <c r="K31" s="9">
        <f>F31/'1998'!F31</f>
        <v>0.8277668763603542</v>
      </c>
    </row>
    <row r="32" spans="1:11" ht="12.75">
      <c r="A32" s="5" t="s">
        <v>30</v>
      </c>
      <c r="B32" s="3">
        <f>'2020'!B32-'1998'!B32</f>
        <v>21894316.002208635</v>
      </c>
      <c r="C32" s="3">
        <f>'2020'!C32-'1998'!C32</f>
        <v>11896963.143914107</v>
      </c>
      <c r="D32" s="3">
        <f>'2020'!D32-'1998'!D32</f>
        <v>12311540.358833682</v>
      </c>
      <c r="E32" s="3">
        <f>'2020'!E32-'1998'!E32</f>
        <v>87911012.13045433</v>
      </c>
      <c r="F32" s="3">
        <f>'2020'!F32-'1998'!F32</f>
        <v>134013831.63541073</v>
      </c>
      <c r="G32" s="9">
        <f>B32/'1998'!B32</f>
        <v>0.5657358246518626</v>
      </c>
      <c r="H32" s="9">
        <f>C32/'1998'!C32</f>
        <v>0.9755709609403682</v>
      </c>
      <c r="I32" s="9">
        <f>D32/'1998'!D32</f>
        <v>0.5368047685947596</v>
      </c>
      <c r="J32" s="9">
        <f>E32/'1998'!E32</f>
        <v>0.8126756417184785</v>
      </c>
      <c r="K32" s="9">
        <f>F32/'1998'!F32</f>
        <v>0.7363190481137752</v>
      </c>
    </row>
    <row r="33" spans="1:11" ht="12.75">
      <c r="A33" s="5" t="s">
        <v>31</v>
      </c>
      <c r="B33" s="3">
        <f>'2020'!B33-'1998'!B33</f>
        <v>27499340.675998554</v>
      </c>
      <c r="C33" s="3">
        <f>'2020'!C33-'1998'!C33</f>
        <v>19459045.644064315</v>
      </c>
      <c r="D33" s="3">
        <f>'2020'!D33-'1998'!D33</f>
        <v>48724298.68442592</v>
      </c>
      <c r="E33" s="3">
        <f>'2020'!E33-'1998'!E33</f>
        <v>421216853.804945</v>
      </c>
      <c r="F33" s="3">
        <f>'2020'!F33-'1998'!F33</f>
        <v>516899538.8094337</v>
      </c>
      <c r="G33" s="9">
        <f>B33/'1998'!B33</f>
        <v>0.4931894435302809</v>
      </c>
      <c r="H33" s="9">
        <f>C33/'1998'!C33</f>
        <v>0.8183471630593907</v>
      </c>
      <c r="I33" s="9">
        <f>D33/'1998'!D33</f>
        <v>0.632063630551323</v>
      </c>
      <c r="J33" s="9">
        <f>E33/'1998'!E33</f>
        <v>1.054272056240695</v>
      </c>
      <c r="K33" s="9">
        <f>F33/'1998'!F33</f>
        <v>0.9294119055426107</v>
      </c>
    </row>
    <row r="34" spans="1:11" ht="12.75">
      <c r="A34" s="5" t="s">
        <v>32</v>
      </c>
      <c r="B34" s="3">
        <f>'2020'!B34-'1998'!B34</f>
        <v>6889575.362701602</v>
      </c>
      <c r="C34" s="3">
        <f>'2020'!C34-'1998'!C34</f>
        <v>8383046.790131766</v>
      </c>
      <c r="D34" s="3">
        <f>'2020'!D34-'1998'!D34</f>
        <v>37022008.51755628</v>
      </c>
      <c r="E34" s="3">
        <f>'2020'!E34-'1998'!E34</f>
        <v>15520739.45284921</v>
      </c>
      <c r="F34" s="3">
        <f>'2020'!F34-'1998'!F34</f>
        <v>67815370.12323886</v>
      </c>
      <c r="G34" s="9">
        <f>B34/'1998'!B34</f>
        <v>0.817753575733034</v>
      </c>
      <c r="H34" s="9">
        <f>C34/'1998'!C34</f>
        <v>0.6605072167554524</v>
      </c>
      <c r="I34" s="9">
        <f>D34/'1998'!D34</f>
        <v>0.9360836150798887</v>
      </c>
      <c r="J34" s="9">
        <f>E34/'1998'!E34</f>
        <v>0.8941200573363509</v>
      </c>
      <c r="K34" s="9">
        <f>F34/'1998'!F34</f>
        <v>0.8691447500921207</v>
      </c>
    </row>
    <row r="35" spans="1:11" ht="12.75">
      <c r="A35" s="5" t="s">
        <v>33</v>
      </c>
      <c r="B35" s="3">
        <f>'2020'!B35-'1998'!B35</f>
        <v>48346609.95278199</v>
      </c>
      <c r="C35" s="3">
        <f>'2020'!C35-'1998'!C35</f>
        <v>81351789.28155665</v>
      </c>
      <c r="D35" s="3">
        <f>'2020'!D35-'1998'!D35</f>
        <v>109733772.76411098</v>
      </c>
      <c r="E35" s="3">
        <f>'2020'!E35-'1998'!E35</f>
        <v>153711766.36774698</v>
      </c>
      <c r="F35" s="3">
        <f>'2020'!F35-'1998'!F35</f>
        <v>393143938.36619663</v>
      </c>
      <c r="G35" s="9">
        <f>B35/'1998'!B35</f>
        <v>0.8442435412516421</v>
      </c>
      <c r="H35" s="9">
        <f>C35/'1998'!C35</f>
        <v>0.89951478984313</v>
      </c>
      <c r="I35" s="9">
        <f>D35/'1998'!D35</f>
        <v>0.7128076634831074</v>
      </c>
      <c r="J35" s="9">
        <f>E35/'1998'!E35</f>
        <v>0.6027166846290644</v>
      </c>
      <c r="K35" s="9">
        <f>F35/'1998'!F35</f>
        <v>0.7062256145044998</v>
      </c>
    </row>
    <row r="36" spans="1:11" ht="12.75">
      <c r="A36" s="5" t="s">
        <v>34</v>
      </c>
      <c r="B36" s="3">
        <f>'2020'!B36-'1998'!B36</f>
        <v>15582175.695982652</v>
      </c>
      <c r="C36" s="3">
        <f>'2020'!C36-'1998'!C36</f>
        <v>13056678.279217575</v>
      </c>
      <c r="D36" s="3">
        <f>'2020'!D36-'1998'!D36</f>
        <v>27247550.763622373</v>
      </c>
      <c r="E36" s="3">
        <f>'2020'!E36-'1998'!E36</f>
        <v>168488729.8863624</v>
      </c>
      <c r="F36" s="3">
        <f>'2020'!F36-'1998'!F36</f>
        <v>224375134.62518504</v>
      </c>
      <c r="G36" s="9">
        <f>B36/'1998'!B36</f>
        <v>1.2826637971468953</v>
      </c>
      <c r="H36" s="9">
        <f>C36/'1998'!C36</f>
        <v>0.7690193608765772</v>
      </c>
      <c r="I36" s="9">
        <f>D36/'1998'!D36</f>
        <v>1.2536674043527112</v>
      </c>
      <c r="J36" s="9">
        <f>E36/'1998'!E36</f>
        <v>1.1372396020123265</v>
      </c>
      <c r="K36" s="9">
        <f>F36/'1998'!F36</f>
        <v>1.1274181097046494</v>
      </c>
    </row>
    <row r="37" spans="1:11" ht="12.75">
      <c r="A37" s="5" t="s">
        <v>35</v>
      </c>
      <c r="B37" s="3">
        <f>'2020'!B37-'1998'!B37</f>
        <v>12694799.463628363</v>
      </c>
      <c r="C37" s="3">
        <f>'2020'!C37-'1998'!C37</f>
        <v>19032458.2703084</v>
      </c>
      <c r="D37" s="3">
        <f>'2020'!D37-'1998'!D37</f>
        <v>37525437.53462769</v>
      </c>
      <c r="E37" s="3">
        <f>'2020'!E37-'1998'!E37</f>
        <v>110025028.46831656</v>
      </c>
      <c r="F37" s="3">
        <f>'2020'!F37-'1998'!F37</f>
        <v>179277723.73688102</v>
      </c>
      <c r="G37" s="9">
        <f>B37/'1998'!B37</f>
        <v>1.423809642310043</v>
      </c>
      <c r="H37" s="9">
        <f>C37/'1998'!C37</f>
        <v>1.0659558458748062</v>
      </c>
      <c r="I37" s="9">
        <f>D37/'1998'!D37</f>
        <v>1.5180579328107076</v>
      </c>
      <c r="J37" s="9">
        <f>E37/'1998'!E37</f>
        <v>0.8164359919156645</v>
      </c>
      <c r="K37" s="9">
        <f>F37/'1998'!F37</f>
        <v>0.9625501383274633</v>
      </c>
    </row>
    <row r="38" spans="1:11" ht="12.75">
      <c r="A38" s="5" t="s">
        <v>36</v>
      </c>
      <c r="B38" s="3">
        <f>'2020'!B38-'1998'!B38</f>
        <v>97880041.66561925</v>
      </c>
      <c r="C38" s="3">
        <f>'2020'!C38-'1998'!C38</f>
        <v>124846230.60549636</v>
      </c>
      <c r="D38" s="3">
        <f>'2020'!D38-'1998'!D38</f>
        <v>167545108.79227954</v>
      </c>
      <c r="E38" s="3">
        <f>'2020'!E38-'1998'!E38</f>
        <v>382977826.34215623</v>
      </c>
      <c r="F38" s="3">
        <f>'2020'!F38-'1998'!F38</f>
        <v>773249207.4055512</v>
      </c>
      <c r="G38" s="9">
        <f>B38/'1998'!B38</f>
        <v>0.9024533447308777</v>
      </c>
      <c r="H38" s="9">
        <f>C38/'1998'!C38</f>
        <v>0.9939656150310492</v>
      </c>
      <c r="I38" s="9">
        <f>D38/'1998'!D38</f>
        <v>0.4805896130973705</v>
      </c>
      <c r="J38" s="9">
        <f>E38/'1998'!E38</f>
        <v>1.1129262408725176</v>
      </c>
      <c r="K38" s="9">
        <f>F38/'1998'!F38</f>
        <v>0.8343160692858574</v>
      </c>
    </row>
    <row r="39" spans="1:11" ht="12.75">
      <c r="A39" s="5" t="s">
        <v>37</v>
      </c>
      <c r="B39" s="3">
        <f>'2020'!B39-'1998'!B39</f>
        <v>114543256.40404427</v>
      </c>
      <c r="C39" s="3">
        <f>'2020'!C39-'1998'!C39</f>
        <v>105722825.7123573</v>
      </c>
      <c r="D39" s="3">
        <f>'2020'!D39-'1998'!D39</f>
        <v>227228856.1757056</v>
      </c>
      <c r="E39" s="3">
        <f>'2020'!E39-'1998'!E39</f>
        <v>410851219.27219075</v>
      </c>
      <c r="F39" s="3">
        <f>'2020'!F39-'1998'!F39</f>
        <v>858346157.5642982</v>
      </c>
      <c r="G39" s="9">
        <f>B39/'1998'!B39</f>
        <v>0.8500975414172046</v>
      </c>
      <c r="H39" s="9">
        <f>C39/'1998'!C39</f>
        <v>0.8030204989160022</v>
      </c>
      <c r="I39" s="9">
        <f>D39/'1998'!D39</f>
        <v>0.5757599944966616</v>
      </c>
      <c r="J39" s="9">
        <f>E39/'1998'!E39</f>
        <v>0.8151925894498193</v>
      </c>
      <c r="K39" s="9">
        <f>F39/'1998'!F39</f>
        <v>0.7367464677247988</v>
      </c>
    </row>
    <row r="40" spans="1:11" ht="12.75">
      <c r="A40" s="5" t="s">
        <v>38</v>
      </c>
      <c r="B40" s="3">
        <f>'2020'!B40-'1998'!B40</f>
        <v>35868955.05638173</v>
      </c>
      <c r="C40" s="3">
        <f>'2020'!C40-'1998'!C40</f>
        <v>36457566.53581422</v>
      </c>
      <c r="D40" s="3">
        <f>'2020'!D40-'1998'!D40</f>
        <v>52741328.67776309</v>
      </c>
      <c r="E40" s="3">
        <f>'2020'!E40-'1998'!E40</f>
        <v>154441639.5360964</v>
      </c>
      <c r="F40" s="3">
        <f>'2020'!F40-'1998'!F40</f>
        <v>279509489.8060554</v>
      </c>
      <c r="G40" s="9">
        <f>B40/'1998'!B40</f>
        <v>0.835555510784742</v>
      </c>
      <c r="H40" s="9">
        <f>C40/'1998'!C40</f>
        <v>0.8919572072653568</v>
      </c>
      <c r="I40" s="9">
        <f>D40/'1998'!D40</f>
        <v>0.6075006982751491</v>
      </c>
      <c r="J40" s="9">
        <f>E40/'1998'!E40</f>
        <v>0.7291743124967575</v>
      </c>
      <c r="K40" s="9">
        <f>F40/'1998'!F40</f>
        <v>0.7308922288939818</v>
      </c>
    </row>
    <row r="41" spans="1:11" ht="12.75">
      <c r="A41" s="5" t="s">
        <v>39</v>
      </c>
      <c r="B41" s="3">
        <f>'2020'!B41-'1998'!B41</f>
        <v>32085207.964965418</v>
      </c>
      <c r="C41" s="3">
        <f>'2020'!C41-'1998'!C41</f>
        <v>43768161.95753207</v>
      </c>
      <c r="D41" s="3">
        <f>'2020'!D41-'1998'!D41</f>
        <v>123609528.82594481</v>
      </c>
      <c r="E41" s="3">
        <f>'2020'!E41-'1998'!E41</f>
        <v>69957683.58840176</v>
      </c>
      <c r="F41" s="3">
        <f>'2020'!F41-'1998'!F41</f>
        <v>269420582.336844</v>
      </c>
      <c r="G41" s="9">
        <f>B41/'1998'!B41</f>
        <v>0.8765068545532327</v>
      </c>
      <c r="H41" s="9">
        <f>C41/'1998'!C41</f>
        <v>0.8849815066016039</v>
      </c>
      <c r="I41" s="9">
        <f>D41/'1998'!D41</f>
        <v>0.9208664350328004</v>
      </c>
      <c r="J41" s="9">
        <f>E41/'1998'!E41</f>
        <v>1.0952438890308247</v>
      </c>
      <c r="K41" s="9">
        <f>F41/'1998'!F41</f>
        <v>0.9481025411436539</v>
      </c>
    </row>
    <row r="42" spans="1:11" ht="12.75">
      <c r="A42" s="5" t="s">
        <v>40</v>
      </c>
      <c r="B42" s="3">
        <f>'2020'!B42-'1998'!B42</f>
        <v>91970408.30597007</v>
      </c>
      <c r="C42" s="3">
        <f>'2020'!C42-'1998'!C42</f>
        <v>100625314.40039644</v>
      </c>
      <c r="D42" s="3">
        <f>'2020'!D42-'1998'!D42</f>
        <v>127883956.73847461</v>
      </c>
      <c r="E42" s="3">
        <f>'2020'!E42-'1998'!E42</f>
        <v>356637766.05822676</v>
      </c>
      <c r="F42" s="3">
        <f>'2020'!F42-'1998'!F42</f>
        <v>677117445.503068</v>
      </c>
      <c r="G42" s="9">
        <f>B42/'1998'!B42</f>
        <v>0.7240398244453282</v>
      </c>
      <c r="H42" s="9">
        <f>C42/'1998'!C42</f>
        <v>0.791542005739874</v>
      </c>
      <c r="I42" s="9">
        <f>D42/'1998'!D42</f>
        <v>0.33692691469270625</v>
      </c>
      <c r="J42" s="9">
        <f>E42/'1998'!E42</f>
        <v>0.8825480959555728</v>
      </c>
      <c r="K42" s="9">
        <f>F42/'1998'!F42</f>
        <v>0.6524485832414915</v>
      </c>
    </row>
    <row r="43" spans="1:11" ht="12.75">
      <c r="A43" s="5" t="s">
        <v>41</v>
      </c>
      <c r="B43" s="3">
        <f>'2020'!B43-'1998'!B43</f>
        <v>1699594.7124563856</v>
      </c>
      <c r="C43" s="3">
        <f>'2020'!C43-'1998'!C43</f>
        <v>6813190.194271993</v>
      </c>
      <c r="D43" s="3">
        <f>'2020'!D43-'1998'!D43</f>
        <v>6641857.509861597</v>
      </c>
      <c r="E43" s="3">
        <f>'2020'!E43-'1998'!E43</f>
        <v>10826081.168303847</v>
      </c>
      <c r="F43" s="3">
        <f>'2020'!F43-'1998'!F43</f>
        <v>25980723.584893823</v>
      </c>
      <c r="G43" s="9">
        <f>B43/'1998'!B43</f>
        <v>0.7238370129305092</v>
      </c>
      <c r="H43" s="9">
        <f>C43/'1998'!C43</f>
        <v>0.6439923000179422</v>
      </c>
      <c r="I43" s="9">
        <f>D43/'1998'!D43</f>
        <v>0.8904255848417084</v>
      </c>
      <c r="J43" s="9">
        <f>E43/'1998'!E43</f>
        <v>0.653140723165668</v>
      </c>
      <c r="K43" s="9">
        <f>F43/'1998'!F43</f>
        <v>0.702898620610804</v>
      </c>
    </row>
    <row r="44" spans="1:11" ht="12.75">
      <c r="A44" s="5" t="s">
        <v>42</v>
      </c>
      <c r="B44" s="3">
        <f>'2020'!B44-'1998'!B44</f>
        <v>60449610.94257243</v>
      </c>
      <c r="C44" s="3">
        <f>'2020'!C44-'1998'!C44</f>
        <v>67783017.70319489</v>
      </c>
      <c r="D44" s="3">
        <f>'2020'!D44-'1998'!D44</f>
        <v>100080976.48417424</v>
      </c>
      <c r="E44" s="3">
        <f>'2020'!E44-'1998'!E44</f>
        <v>152391667.9817</v>
      </c>
      <c r="F44" s="3">
        <f>'2020'!F44-'1998'!F44</f>
        <v>380705273.1116415</v>
      </c>
      <c r="G44" s="9">
        <f>B44/'1998'!B44</f>
        <v>1.174934336693228</v>
      </c>
      <c r="H44" s="9">
        <f>C44/'1998'!C44</f>
        <v>1.0127967735453252</v>
      </c>
      <c r="I44" s="9">
        <f>D44/'1998'!D44</f>
        <v>0.8454775128623604</v>
      </c>
      <c r="J44" s="9">
        <f>E44/'1998'!E44</f>
        <v>0.8731604744658249</v>
      </c>
      <c r="K44" s="9">
        <f>F44/'1998'!F44</f>
        <v>0.9256666053090514</v>
      </c>
    </row>
    <row r="45" spans="1:11" ht="12.75">
      <c r="A45" s="5" t="s">
        <v>43</v>
      </c>
      <c r="B45" s="3">
        <f>'2020'!B45-'1998'!B45</f>
        <v>11827855.38320715</v>
      </c>
      <c r="C45" s="3">
        <f>'2020'!C45-'1998'!C45</f>
        <v>12778770.704081783</v>
      </c>
      <c r="D45" s="3">
        <f>'2020'!D45-'1998'!D45</f>
        <v>9562409.923371792</v>
      </c>
      <c r="E45" s="3">
        <f>'2020'!E45-'1998'!E45</f>
        <v>97508731.57032116</v>
      </c>
      <c r="F45" s="3">
        <f>'2020'!F45-'1998'!F45</f>
        <v>131677767.58098185</v>
      </c>
      <c r="G45" s="9">
        <f>B45/'1998'!B45</f>
        <v>0.3872966600904738</v>
      </c>
      <c r="H45" s="9">
        <f>C45/'1998'!C45</f>
        <v>1.051016430807166</v>
      </c>
      <c r="I45" s="9">
        <f>D45/'1998'!D45</f>
        <v>0.7518414494960435</v>
      </c>
      <c r="J45" s="9">
        <f>E45/'1998'!E45</f>
        <v>0.8188482564005296</v>
      </c>
      <c r="K45" s="9">
        <f>F45/'1998'!F45</f>
        <v>0.7546133303410101</v>
      </c>
    </row>
    <row r="46" spans="1:11" ht="12.75">
      <c r="A46" s="5" t="s">
        <v>44</v>
      </c>
      <c r="B46" s="3">
        <f>'2020'!B46-'1998'!B46</f>
        <v>65574518.41451912</v>
      </c>
      <c r="C46" s="3">
        <f>'2020'!C46-'1998'!C46</f>
        <v>77107743.72673823</v>
      </c>
      <c r="D46" s="3">
        <f>'2020'!D46-'1998'!D46</f>
        <v>141532141.7114256</v>
      </c>
      <c r="E46" s="3">
        <f>'2020'!E46-'1998'!E46</f>
        <v>224415634.62410694</v>
      </c>
      <c r="F46" s="3">
        <f>'2020'!F46-'1998'!F46</f>
        <v>508630038.4767897</v>
      </c>
      <c r="G46" s="9">
        <f>B46/'1998'!B46</f>
        <v>1.0241563373659583</v>
      </c>
      <c r="H46" s="9">
        <f>C46/'1998'!C46</f>
        <v>0.8674564241923063</v>
      </c>
      <c r="I46" s="9">
        <f>D46/'1998'!D46</f>
        <v>0.6504881846462159</v>
      </c>
      <c r="J46" s="9">
        <f>E46/'1998'!E46</f>
        <v>0.4803269079792355</v>
      </c>
      <c r="K46" s="9">
        <f>F46/'1998'!F46</f>
        <v>0.6071671837304934</v>
      </c>
    </row>
    <row r="47" spans="1:11" ht="12.75">
      <c r="A47" s="5" t="s">
        <v>45</v>
      </c>
      <c r="B47" s="3">
        <f>'2020'!B47-'1998'!B47</f>
        <v>153134916.06549907</v>
      </c>
      <c r="C47" s="3">
        <f>'2020'!C47-'1998'!C47</f>
        <v>181311962.2907362</v>
      </c>
      <c r="D47" s="3">
        <f>'2020'!D47-'1998'!D47</f>
        <v>529367067.9305594</v>
      </c>
      <c r="E47" s="3">
        <f>'2020'!E47-'1998'!E47</f>
        <v>312246318.8156595</v>
      </c>
      <c r="F47" s="3">
        <f>'2020'!F47-'1998'!F47</f>
        <v>1176060265.1024544</v>
      </c>
      <c r="G47" s="9">
        <f>B47/'1998'!B47</f>
        <v>0.9929816276985447</v>
      </c>
      <c r="H47" s="9">
        <f>C47/'1998'!C47</f>
        <v>0.9013972710970583</v>
      </c>
      <c r="I47" s="9">
        <f>D47/'1998'!D47</f>
        <v>0.8109395851812112</v>
      </c>
      <c r="J47" s="9">
        <f>E47/'1998'!E47</f>
        <v>1.3542046823882932</v>
      </c>
      <c r="K47" s="9">
        <f>F47/'1998'!F47</f>
        <v>0.949415339975051</v>
      </c>
    </row>
    <row r="48" spans="1:11" ht="12.75">
      <c r="A48" s="5" t="s">
        <v>46</v>
      </c>
      <c r="B48" s="3">
        <f>'2020'!B48-'1998'!B48</f>
        <v>24080380.07443267</v>
      </c>
      <c r="C48" s="3">
        <f>'2020'!C48-'1998'!C48</f>
        <v>20799642.503778715</v>
      </c>
      <c r="D48" s="3">
        <f>'2020'!D48-'1998'!D48</f>
        <v>60659671.60292719</v>
      </c>
      <c r="E48" s="3">
        <f>'2020'!E48-'1998'!E48</f>
        <v>180042670.71977645</v>
      </c>
      <c r="F48" s="3">
        <f>'2020'!F48-'1998'!F48</f>
        <v>285582364.90091497</v>
      </c>
      <c r="G48" s="9">
        <f>B48/'1998'!B48</f>
        <v>1.3563621230136165</v>
      </c>
      <c r="H48" s="9">
        <f>C48/'1998'!C48</f>
        <v>1.1573050708101191</v>
      </c>
      <c r="I48" s="9">
        <f>D48/'1998'!D48</f>
        <v>1.40926521676656</v>
      </c>
      <c r="J48" s="9">
        <f>E48/'1998'!E48</f>
        <v>0.7501919222417162</v>
      </c>
      <c r="K48" s="9">
        <f>F48/'1998'!F48</f>
        <v>0.8959022711927991</v>
      </c>
    </row>
    <row r="49" spans="1:11" ht="12.75">
      <c r="A49" s="5" t="s">
        <v>47</v>
      </c>
      <c r="B49" s="3">
        <f>'2020'!B49-'1998'!B49</f>
        <v>52981940.32495271</v>
      </c>
      <c r="C49" s="3">
        <f>'2020'!C49-'1998'!C49</f>
        <v>74134867.73672536</v>
      </c>
      <c r="D49" s="3">
        <f>'2020'!D49-'1998'!D49</f>
        <v>146087606.87736002</v>
      </c>
      <c r="E49" s="3">
        <f>'2020'!E49-'1998'!E49</f>
        <v>219969836.03857887</v>
      </c>
      <c r="F49" s="3">
        <f>'2020'!F49-'1998'!F49</f>
        <v>493174250.9776169</v>
      </c>
      <c r="G49" s="9">
        <f>B49/'1998'!B49</f>
        <v>1.0149101818903115</v>
      </c>
      <c r="H49" s="9">
        <f>C49/'1998'!C49</f>
        <v>0.948269577243946</v>
      </c>
      <c r="I49" s="9">
        <f>D49/'1998'!D49</f>
        <v>0.6996041128622791</v>
      </c>
      <c r="J49" s="9">
        <f>E49/'1998'!E49</f>
        <v>0.8154101562158474</v>
      </c>
      <c r="K49" s="9">
        <f>F49/'1998'!F49</f>
        <v>0.8098588257977587</v>
      </c>
    </row>
    <row r="50" spans="1:11" ht="12.75">
      <c r="A50" s="5" t="s">
        <v>48</v>
      </c>
      <c r="B50" s="3">
        <f>'2020'!B50-'1998'!B50</f>
        <v>4333686.572470292</v>
      </c>
      <c r="C50" s="3">
        <f>'2020'!C50-'1998'!C50</f>
        <v>6913679.347030761</v>
      </c>
      <c r="D50" s="3">
        <f>'2020'!D50-'1998'!D50</f>
        <v>6453386.855886699</v>
      </c>
      <c r="E50" s="3">
        <f>'2020'!E50-'1998'!E50</f>
        <v>16983643.963035025</v>
      </c>
      <c r="F50" s="3">
        <f>'2020'!F50-'1998'!F50</f>
        <v>34684396.73842278</v>
      </c>
      <c r="G50" s="9">
        <f>B50/'1998'!B50</f>
        <v>0.910166892428951</v>
      </c>
      <c r="H50" s="9">
        <f>C50/'1998'!C50</f>
        <v>0.7274774334075964</v>
      </c>
      <c r="I50" s="9">
        <f>D50/'1998'!D50</f>
        <v>1.1628036749056527</v>
      </c>
      <c r="J50" s="9">
        <f>E50/'1998'!E50</f>
        <v>1.3572884908173743</v>
      </c>
      <c r="K50" s="9">
        <f>F50/'1998'!F50</f>
        <v>1.0728960545363797</v>
      </c>
    </row>
    <row r="51" spans="1:11" ht="12.75">
      <c r="A51" s="5" t="s">
        <v>49</v>
      </c>
      <c r="B51" s="3">
        <f>'2020'!B51-'1998'!B51</f>
        <v>55379447.82451349</v>
      </c>
      <c r="C51" s="3">
        <f>'2020'!C51-'1998'!C51</f>
        <v>40088262.39423073</v>
      </c>
      <c r="D51" s="3">
        <f>'2020'!D51-'1998'!D51</f>
        <v>168999525.10042593</v>
      </c>
      <c r="E51" s="3">
        <f>'2020'!E51-'1998'!E51</f>
        <v>49193206.12582035</v>
      </c>
      <c r="F51" s="3">
        <f>'2020'!F51-'1998'!F51</f>
        <v>313660441.4449905</v>
      </c>
      <c r="G51" s="9">
        <f>B51/'1998'!B51</f>
        <v>0.9310016809865149</v>
      </c>
      <c r="H51" s="9">
        <f>C51/'1998'!C51</f>
        <v>1.0137475720711266</v>
      </c>
      <c r="I51" s="9">
        <f>D51/'1998'!D51</f>
        <v>0.8142846668494753</v>
      </c>
      <c r="J51" s="9">
        <f>E51/'1998'!E51</f>
        <v>1.3055949867163181</v>
      </c>
      <c r="K51" s="9">
        <f>F51/'1998'!F51</f>
        <v>0.9111397145645089</v>
      </c>
    </row>
    <row r="52" spans="1:11" ht="12.75">
      <c r="A52" s="5" t="s">
        <v>50</v>
      </c>
      <c r="B52" s="3">
        <f>'2020'!B52-'1998'!B52</f>
        <v>60969919.11148688</v>
      </c>
      <c r="C52" s="3">
        <f>'2020'!C52-'1998'!C52</f>
        <v>44647388.74214279</v>
      </c>
      <c r="D52" s="3">
        <f>'2020'!D52-'1998'!D52</f>
        <v>148393665.9335829</v>
      </c>
      <c r="E52" s="3">
        <f>'2020'!E52-'1998'!E52</f>
        <v>100212571.41811001</v>
      </c>
      <c r="F52" s="3">
        <f>'2020'!F52-'1998'!F52</f>
        <v>354223545.20532274</v>
      </c>
      <c r="G52" s="9">
        <f>B52/'1998'!B52</f>
        <v>0.7087779654761965</v>
      </c>
      <c r="H52" s="9">
        <f>C52/'1998'!C52</f>
        <v>0.8772367661970111</v>
      </c>
      <c r="I52" s="9">
        <f>D52/'1998'!D52</f>
        <v>0.550920097178421</v>
      </c>
      <c r="J52" s="9">
        <f>E52/'1998'!E52</f>
        <v>0.5002940004033692</v>
      </c>
      <c r="K52" s="9">
        <f>F52/'1998'!F52</f>
        <v>0.5839683055864643</v>
      </c>
    </row>
    <row r="53" spans="1:11" ht="12.75">
      <c r="A53" s="5" t="s">
        <v>51</v>
      </c>
      <c r="B53" s="3">
        <f>'2020'!B53-'1998'!B53</f>
        <v>32429933.359743707</v>
      </c>
      <c r="C53" s="3">
        <f>'2020'!C53-'1998'!C53</f>
        <v>22465450.9359183</v>
      </c>
      <c r="D53" s="3">
        <f>'2020'!D53-'1998'!D53</f>
        <v>27273410.32036666</v>
      </c>
      <c r="E53" s="3">
        <f>'2020'!E53-'1998'!E53</f>
        <v>316725895.5736684</v>
      </c>
      <c r="F53" s="3">
        <f>'2020'!F53-'1998'!F53</f>
        <v>398894690.189697</v>
      </c>
      <c r="G53" s="9">
        <f>B53/'1998'!B53</f>
        <v>0.8913107579950865</v>
      </c>
      <c r="H53" s="9">
        <f>C53/'1998'!C53</f>
        <v>0.6436504475692202</v>
      </c>
      <c r="I53" s="9">
        <f>D53/'1998'!D53</f>
        <v>0.8679459220001959</v>
      </c>
      <c r="J53" s="9">
        <f>E53/'1998'!E53</f>
        <v>1.3897627187604418</v>
      </c>
      <c r="K53" s="9">
        <f>F53/'1998'!F53</f>
        <v>1.2065417896275568</v>
      </c>
    </row>
    <row r="54" spans="1:11" ht="12.75">
      <c r="A54" s="14" t="s">
        <v>52</v>
      </c>
      <c r="B54" s="15">
        <f>'2020'!B54-'1998'!B54</f>
        <v>41022159.1220343</v>
      </c>
      <c r="C54" s="15">
        <f>'2020'!C54-'1998'!C54</f>
        <v>7738225.441514894</v>
      </c>
      <c r="D54" s="15">
        <f>'2020'!D54-'1998'!D54</f>
        <v>21153682.859264046</v>
      </c>
      <c r="E54" s="15">
        <f>'2020'!E54-'1998'!E54</f>
        <v>188549832.1266674</v>
      </c>
      <c r="F54" s="15">
        <f>'2020'!F54-'1998'!F54</f>
        <v>258463899.54948056</v>
      </c>
      <c r="G54" s="16">
        <f>B54/'1998'!B54</f>
        <v>1.364960908224278</v>
      </c>
      <c r="H54" s="16">
        <f>C54/'1998'!C54</f>
        <v>0.45883227508289753</v>
      </c>
      <c r="I54" s="16">
        <f>D54/'1998'!D54</f>
        <v>1.185452794801198</v>
      </c>
      <c r="J54" s="16">
        <f>E54/'1998'!E54</f>
        <v>0.8653305792366944</v>
      </c>
      <c r="K54" s="16">
        <f>F54/'1998'!F54</f>
        <v>0.9144096697909181</v>
      </c>
    </row>
    <row r="56" spans="1:7" ht="64.5" customHeight="1">
      <c r="A56" s="26" t="s">
        <v>60</v>
      </c>
      <c r="B56" s="27"/>
      <c r="C56" s="27"/>
      <c r="D56" s="27"/>
      <c r="E56" s="27"/>
      <c r="F56" s="27"/>
      <c r="G56" s="27"/>
    </row>
    <row r="57" spans="1:7" ht="12.75">
      <c r="A57" s="5"/>
      <c r="B57" s="1"/>
      <c r="C57" s="1"/>
      <c r="D57" s="1"/>
      <c r="E57" s="1"/>
      <c r="F57" s="1"/>
      <c r="G57" s="1"/>
    </row>
    <row r="58" spans="1:7" ht="39" customHeight="1">
      <c r="A58" s="26" t="s">
        <v>61</v>
      </c>
      <c r="B58" s="26"/>
      <c r="C58" s="26"/>
      <c r="D58" s="26"/>
      <c r="E58" s="26"/>
      <c r="F58" s="26"/>
      <c r="G58" s="26"/>
    </row>
  </sheetData>
  <mergeCells count="2">
    <mergeCell ref="A56:G56"/>
    <mergeCell ref="A58:G58"/>
  </mergeCells>
  <printOptions/>
  <pageMargins left="0.75" right="0.75" top="1" bottom="1" header="0.5" footer="0.5"/>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J. Foody</dc:creator>
  <cp:keywords/>
  <dc:description/>
  <cp:lastModifiedBy>Will Mallett</cp:lastModifiedBy>
  <cp:lastPrinted>2005-02-08T16:52:06Z</cp:lastPrinted>
  <dcterms:created xsi:type="dcterms:W3CDTF">2003-11-03T17:22:00Z</dcterms:created>
  <dcterms:modified xsi:type="dcterms:W3CDTF">2005-02-14T13:54:32Z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-1558112152</vt:i4>
  </property>
  <property fmtid="{D5CDD505-2E9C-101B-9397-08002B2CF9AE}" pid="4" name="_EmailSubje">
    <vt:lpwstr>FAF table</vt:lpwstr>
  </property>
  <property fmtid="{D5CDD505-2E9C-101B-9397-08002B2CF9AE}" pid="5" name="_AuthorEma">
    <vt:lpwstr>MallettW@battelle.org</vt:lpwstr>
  </property>
  <property fmtid="{D5CDD505-2E9C-101B-9397-08002B2CF9AE}" pid="6" name="_AuthorEmailDisplayNa">
    <vt:lpwstr>Mallett, William J</vt:lpwstr>
  </property>
</Properties>
</file>