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Table B-10" sheetId="1" r:id="rId1"/>
  </sheets>
  <definedNames>
    <definedName name="_xlnm.Print_Area" localSheetId="0">'Table B-10'!$A$1:$I$20</definedName>
    <definedName name="Z_3ECDEF2A_993A_4D20_89E2_099167841DC7_.wvu.PrintArea" localSheetId="0" hidden="1">'Table B-10'!$A$1:$I$21</definedName>
    <definedName name="Z_49B50E3D_BC46_11D7_BAEB_00C04F554025_.wvu.PrintArea" localSheetId="0" hidden="1">'Table B-10'!$A$1:$I$21</definedName>
    <definedName name="Z_54BDB4E4_4B22_4065_B772_D6791D17C975_.wvu.PrintArea" localSheetId="0" hidden="1">'Table B-10'!$A$1:$I$21</definedName>
  </definedNames>
  <calcPr fullCalcOnLoad="1"/>
</workbook>
</file>

<file path=xl/sharedStrings.xml><?xml version="1.0" encoding="utf-8"?>
<sst xmlns="http://schemas.openxmlformats.org/spreadsheetml/2006/main" count="27" uniqueCount="19">
  <si>
    <t>Hispanic</t>
  </si>
  <si>
    <t>American Indian/ Alaskan Native</t>
  </si>
  <si>
    <t>Full time, first year</t>
  </si>
  <si>
    <t>Black</t>
  </si>
  <si>
    <t>White</t>
  </si>
  <si>
    <t>Male</t>
  </si>
  <si>
    <t>Female</t>
  </si>
  <si>
    <t>All undergraduates</t>
  </si>
  <si>
    <t>Temporary resident</t>
  </si>
  <si>
    <t>Total</t>
  </si>
  <si>
    <t>Number</t>
  </si>
  <si>
    <t>U.S. citizen/permanent resident</t>
  </si>
  <si>
    <t>All enrolled</t>
  </si>
  <si>
    <t>Sex and status</t>
  </si>
  <si>
    <t>NOTE:  Racial/ethnic breakouts are for U.S. citizens and permanent residents only. Temporary resident includes all racial/ethnic groups.</t>
  </si>
  <si>
    <r>
      <t xml:space="preserve">SOURCE:  Engineering Workforce Commission, </t>
    </r>
    <r>
      <rPr>
        <i/>
        <sz val="8"/>
        <rFont val="Arial Narrow"/>
        <family val="2"/>
      </rPr>
      <t xml:space="preserve">Engineering &amp; Technology Enrollments: Fall 2002 </t>
    </r>
    <r>
      <rPr>
        <sz val="8"/>
        <rFont val="Arial Narrow"/>
        <family val="2"/>
      </rPr>
      <t>(Washington, DC, 2003).</t>
    </r>
  </si>
  <si>
    <t>Percent distribution</t>
  </si>
  <si>
    <t xml:space="preserve">TABLE B-10.  Undergraduate enrollment in engineering programs, by sex, race/ethnicity, and citizenship: 2002 </t>
  </si>
  <si>
    <t>Asian/    Pacific 
Islander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</si>
</sst>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_);\(#,##0.0\)"/>
    <numFmt numFmtId="166" formatCode="0.0_);\(0.0\)"/>
    <numFmt numFmtId="167" formatCode="@&quot;......................................................................................................&quot;"/>
    <numFmt numFmtId="168" formatCode="_###,##0"/>
    <numFmt numFmtId="169" formatCode="_##,##0"/>
    <numFmt numFmtId="170" formatCode="_#_,##0"/>
    <numFmt numFmtId="171" formatCode="_#_#_,##0"/>
    <numFmt numFmtId="172" formatCode="_#_#0.0"/>
    <numFmt numFmtId="173" formatCode="_#_#_#0.0"/>
    <numFmt numFmtId="174" formatCode="_#0.0"/>
    <numFmt numFmtId="175" formatCode="#,##0.0"/>
  </numFmts>
  <fonts count="5">
    <font>
      <sz val="10"/>
      <name val="Arial"/>
      <family val="0"/>
    </font>
    <font>
      <sz val="8"/>
      <name val="Arial Narrow"/>
      <family val="2"/>
    </font>
    <font>
      <sz val="8"/>
      <color indexed="8"/>
      <name val="Arial Narrow"/>
      <family val="2"/>
    </font>
    <font>
      <i/>
      <sz val="8"/>
      <name val="Arial Narrow"/>
      <family val="2"/>
    </font>
    <font>
      <sz val="9"/>
      <name val="Arial Narrow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horizontal="left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37" fontId="1" fillId="0" borderId="0" xfId="0" applyNumberFormat="1" applyFont="1" applyFill="1" applyBorder="1" applyAlignment="1">
      <alignment/>
    </xf>
    <xf numFmtId="165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 vertical="center"/>
    </xf>
    <xf numFmtId="0" fontId="1" fillId="0" borderId="0" xfId="0" applyNumberFormat="1" applyFont="1" applyFill="1" applyBorder="1" applyAlignment="1">
      <alignment horizontal="left" indent="1"/>
    </xf>
    <xf numFmtId="0" fontId="1" fillId="0" borderId="0" xfId="0" applyNumberFormat="1" applyFont="1" applyFill="1" applyBorder="1" applyAlignment="1">
      <alignment horizontal="left" indent="2"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left"/>
    </xf>
    <xf numFmtId="0" fontId="1" fillId="0" borderId="2" xfId="0" applyNumberFormat="1" applyFont="1" applyFill="1" applyBorder="1" applyAlignment="1">
      <alignment horizontal="left" indent="2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/>
    </xf>
    <xf numFmtId="3" fontId="1" fillId="0" borderId="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168" fontId="1" fillId="0" borderId="0" xfId="0" applyNumberFormat="1" applyFont="1" applyFill="1" applyBorder="1" applyAlignment="1">
      <alignment horizontal="center"/>
    </xf>
    <xf numFmtId="169" fontId="1" fillId="0" borderId="0" xfId="0" applyNumberFormat="1" applyFont="1" applyFill="1" applyBorder="1" applyAlignment="1">
      <alignment horizontal="center"/>
    </xf>
    <xf numFmtId="170" fontId="1" fillId="0" borderId="0" xfId="0" applyNumberFormat="1" applyFont="1" applyFill="1" applyBorder="1" applyAlignment="1">
      <alignment horizontal="center"/>
    </xf>
    <xf numFmtId="171" fontId="1" fillId="0" borderId="0" xfId="0" applyNumberFormat="1" applyFont="1" applyFill="1" applyBorder="1" applyAlignment="1">
      <alignment horizontal="center"/>
    </xf>
    <xf numFmtId="172" fontId="1" fillId="0" borderId="0" xfId="0" applyNumberFormat="1" applyFont="1" applyFill="1" applyBorder="1" applyAlignment="1">
      <alignment horizontal="center"/>
    </xf>
    <xf numFmtId="173" fontId="1" fillId="0" borderId="0" xfId="0" applyNumberFormat="1" applyFont="1" applyFill="1" applyBorder="1" applyAlignment="1">
      <alignment horizontal="center"/>
    </xf>
    <xf numFmtId="173" fontId="1" fillId="0" borderId="2" xfId="0" applyNumberFormat="1" applyFont="1" applyFill="1" applyBorder="1" applyAlignment="1">
      <alignment horizontal="center"/>
    </xf>
    <xf numFmtId="174" fontId="1" fillId="0" borderId="0" xfId="0" applyNumberFormat="1" applyFont="1" applyFill="1" applyBorder="1" applyAlignment="1">
      <alignment horizontal="center"/>
    </xf>
    <xf numFmtId="172" fontId="1" fillId="0" borderId="2" xfId="0" applyNumberFormat="1" applyFont="1" applyFill="1" applyBorder="1" applyAlignment="1">
      <alignment horizontal="center"/>
    </xf>
    <xf numFmtId="174" fontId="1" fillId="0" borderId="2" xfId="0" applyNumberFormat="1" applyFont="1" applyFill="1" applyBorder="1" applyAlignment="1">
      <alignment horizontal="center"/>
    </xf>
    <xf numFmtId="175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showGridLines="0" tabSelected="1" workbookViewId="0" topLeftCell="A1">
      <selection activeCell="A1" sqref="A1"/>
    </sheetView>
  </sheetViews>
  <sheetFormatPr defaultColWidth="9.140625" defaultRowHeight="11.25" customHeight="1"/>
  <cols>
    <col min="1" max="1" width="17.421875" style="1" customWidth="1"/>
    <col min="2" max="2" width="9.8515625" style="1" customWidth="1"/>
    <col min="3" max="9" width="7.7109375" style="1" customWidth="1"/>
    <col min="10" max="16384" width="9.140625" style="1" customWidth="1"/>
  </cols>
  <sheetData>
    <row r="1" ht="12.75" customHeight="1">
      <c r="A1" s="16" t="s">
        <v>17</v>
      </c>
    </row>
    <row r="2" spans="1:9" ht="12.75" customHeight="1">
      <c r="A2" s="14"/>
      <c r="B2" s="15"/>
      <c r="C2" s="32" t="s">
        <v>11</v>
      </c>
      <c r="D2" s="32"/>
      <c r="E2" s="32"/>
      <c r="F2" s="32"/>
      <c r="G2" s="32"/>
      <c r="H2" s="32"/>
      <c r="I2" s="7"/>
    </row>
    <row r="3" spans="1:9" ht="51.75" customHeight="1">
      <c r="A3" s="30" t="s">
        <v>13</v>
      </c>
      <c r="B3" s="8" t="s">
        <v>7</v>
      </c>
      <c r="C3" s="8" t="s">
        <v>9</v>
      </c>
      <c r="D3" s="8" t="s">
        <v>4</v>
      </c>
      <c r="E3" s="8" t="s">
        <v>18</v>
      </c>
      <c r="F3" s="8" t="s">
        <v>3</v>
      </c>
      <c r="G3" s="8" t="s">
        <v>0</v>
      </c>
      <c r="H3" s="8" t="s">
        <v>1</v>
      </c>
      <c r="I3" s="8" t="s">
        <v>8</v>
      </c>
    </row>
    <row r="4" spans="1:9" ht="11.25" customHeight="1">
      <c r="A4" s="28"/>
      <c r="B4" s="33" t="s">
        <v>10</v>
      </c>
      <c r="C4" s="33"/>
      <c r="D4" s="33"/>
      <c r="E4" s="33"/>
      <c r="F4" s="33"/>
      <c r="G4" s="33"/>
      <c r="H4" s="33"/>
      <c r="I4" s="33"/>
    </row>
    <row r="5" spans="1:11" ht="11.25" customHeight="1">
      <c r="A5" s="9" t="s">
        <v>12</v>
      </c>
      <c r="B5" s="13">
        <f>383109+38069</f>
        <v>421178</v>
      </c>
      <c r="C5" s="13">
        <f aca="true" t="shared" si="0" ref="C5:C10">SUM(D5:H5)</f>
        <v>398048</v>
      </c>
      <c r="D5" s="13">
        <f aca="true" t="shared" si="1" ref="D5:D10">B5-(E5+F5+G5+H5+I5)</f>
        <v>286246</v>
      </c>
      <c r="E5" s="13">
        <f>45441+4255</f>
        <v>49696</v>
      </c>
      <c r="F5" s="13">
        <f>23775+2658</f>
        <v>26433</v>
      </c>
      <c r="G5" s="13">
        <f>28367+4944</f>
        <v>33311</v>
      </c>
      <c r="H5" s="13">
        <f>2121+241</f>
        <v>2362</v>
      </c>
      <c r="I5" s="13">
        <f>21268+1862</f>
        <v>23130</v>
      </c>
      <c r="J5" s="2"/>
      <c r="K5" s="2"/>
    </row>
    <row r="6" spans="1:10" ht="11.25" customHeight="1">
      <c r="A6" s="5" t="s">
        <v>5</v>
      </c>
      <c r="B6" s="13">
        <f>311524+31702</f>
        <v>343226</v>
      </c>
      <c r="C6" s="13">
        <f>SUM(D6:H6)</f>
        <v>324757</v>
      </c>
      <c r="D6" s="13">
        <f>B6-(E6+F6+G6+H6+I6)</f>
        <v>240397</v>
      </c>
      <c r="E6" s="13">
        <f>34900+3323</f>
        <v>38223</v>
      </c>
      <c r="F6" s="13">
        <f>16483+1944</f>
        <v>18427</v>
      </c>
      <c r="G6" s="13">
        <f>21831+4023</f>
        <v>25854</v>
      </c>
      <c r="H6" s="13">
        <f>1663+193</f>
        <v>1856</v>
      </c>
      <c r="I6" s="13">
        <f>16969+1500</f>
        <v>18469</v>
      </c>
      <c r="J6" s="2"/>
    </row>
    <row r="7" spans="1:10" ht="11.25" customHeight="1">
      <c r="A7" s="5" t="s">
        <v>6</v>
      </c>
      <c r="B7" s="17">
        <f>71585+6367</f>
        <v>77952</v>
      </c>
      <c r="C7" s="17">
        <f t="shared" si="0"/>
        <v>73291</v>
      </c>
      <c r="D7" s="17">
        <f t="shared" si="1"/>
        <v>45849</v>
      </c>
      <c r="E7" s="13">
        <f>10541+932</f>
        <v>11473</v>
      </c>
      <c r="F7" s="18">
        <f>7292+714</f>
        <v>8006</v>
      </c>
      <c r="G7" s="18">
        <f>6536+921</f>
        <v>7457</v>
      </c>
      <c r="H7" s="19">
        <f>458+48</f>
        <v>506</v>
      </c>
      <c r="I7" s="18">
        <f>4299+362</f>
        <v>4661</v>
      </c>
      <c r="J7" s="2"/>
    </row>
    <row r="8" spans="1:9" ht="11.25" customHeight="1">
      <c r="A8" s="5" t="s">
        <v>2</v>
      </c>
      <c r="B8" s="13">
        <v>107086</v>
      </c>
      <c r="C8" s="13">
        <f t="shared" si="0"/>
        <v>102622</v>
      </c>
      <c r="D8" s="17">
        <f t="shared" si="1"/>
        <v>74710</v>
      </c>
      <c r="E8" s="13">
        <v>11157</v>
      </c>
      <c r="F8" s="18">
        <v>8108</v>
      </c>
      <c r="G8" s="18">
        <v>7991</v>
      </c>
      <c r="H8" s="19">
        <v>656</v>
      </c>
      <c r="I8" s="18">
        <v>4464</v>
      </c>
    </row>
    <row r="9" spans="1:9" ht="11.25" customHeight="1">
      <c r="A9" s="6" t="s">
        <v>5</v>
      </c>
      <c r="B9" s="17">
        <v>88639</v>
      </c>
      <c r="C9" s="17">
        <f t="shared" si="0"/>
        <v>85092</v>
      </c>
      <c r="D9" s="17">
        <f t="shared" si="1"/>
        <v>63559</v>
      </c>
      <c r="E9" s="18">
        <v>8879</v>
      </c>
      <c r="F9" s="18">
        <v>5770</v>
      </c>
      <c r="G9" s="18">
        <v>6368</v>
      </c>
      <c r="H9" s="19">
        <v>516</v>
      </c>
      <c r="I9" s="18">
        <v>3547</v>
      </c>
    </row>
    <row r="10" spans="1:9" ht="11.25" customHeight="1">
      <c r="A10" s="6" t="s">
        <v>6</v>
      </c>
      <c r="B10" s="17">
        <v>18447</v>
      </c>
      <c r="C10" s="17">
        <f t="shared" si="0"/>
        <v>17530</v>
      </c>
      <c r="D10" s="17">
        <f t="shared" si="1"/>
        <v>11151</v>
      </c>
      <c r="E10" s="18">
        <v>2278</v>
      </c>
      <c r="F10" s="18">
        <v>2338</v>
      </c>
      <c r="G10" s="18">
        <v>1623</v>
      </c>
      <c r="H10" s="19">
        <v>140</v>
      </c>
      <c r="I10" s="20">
        <v>917</v>
      </c>
    </row>
    <row r="11" spans="1:9" ht="11.25" customHeight="1">
      <c r="A11" s="29"/>
      <c r="B11" s="31" t="s">
        <v>16</v>
      </c>
      <c r="C11" s="31"/>
      <c r="D11" s="31"/>
      <c r="E11" s="31"/>
      <c r="F11" s="31"/>
      <c r="G11" s="31"/>
      <c r="H11" s="31"/>
      <c r="I11" s="31"/>
    </row>
    <row r="12" spans="1:10" ht="11.25" customHeight="1">
      <c r="A12" s="9" t="s">
        <v>12</v>
      </c>
      <c r="B12" s="21">
        <f>B5/B5*100</f>
        <v>100</v>
      </c>
      <c r="C12" s="21">
        <f>C5/C5*100</f>
        <v>100</v>
      </c>
      <c r="D12" s="21">
        <f aca="true" t="shared" si="2" ref="D12:I12">D5/D5*100</f>
        <v>100</v>
      </c>
      <c r="E12" s="24">
        <f t="shared" si="2"/>
        <v>100</v>
      </c>
      <c r="F12" s="24">
        <f t="shared" si="2"/>
        <v>100</v>
      </c>
      <c r="G12" s="24">
        <f t="shared" si="2"/>
        <v>100</v>
      </c>
      <c r="H12" s="27">
        <f>H5/H5*100</f>
        <v>100</v>
      </c>
      <c r="I12" s="24">
        <f t="shared" si="2"/>
        <v>100</v>
      </c>
      <c r="J12" s="2"/>
    </row>
    <row r="13" spans="1:10" ht="11.25" customHeight="1">
      <c r="A13" s="5" t="s">
        <v>5</v>
      </c>
      <c r="B13" s="22">
        <f>B6/B5*100</f>
        <v>81.4919107835642</v>
      </c>
      <c r="C13" s="22">
        <f>C6/C5*100</f>
        <v>81.58739649489509</v>
      </c>
      <c r="D13" s="22">
        <f aca="true" t="shared" si="3" ref="D13:I13">D6/D5*100</f>
        <v>83.98265827295404</v>
      </c>
      <c r="E13" s="21">
        <f t="shared" si="3"/>
        <v>76.91363490019317</v>
      </c>
      <c r="F13" s="21">
        <f t="shared" si="3"/>
        <v>69.71210229637195</v>
      </c>
      <c r="G13" s="21">
        <f t="shared" si="3"/>
        <v>77.61400138092523</v>
      </c>
      <c r="H13" s="24">
        <f>H6/H5*100</f>
        <v>78.5774767146486</v>
      </c>
      <c r="I13" s="21">
        <f t="shared" si="3"/>
        <v>79.8486813661911</v>
      </c>
      <c r="J13" s="2"/>
    </row>
    <row r="14" spans="1:10" ht="11.25" customHeight="1">
      <c r="A14" s="5" t="s">
        <v>6</v>
      </c>
      <c r="B14" s="22">
        <f>B7/B5*100</f>
        <v>18.508089216435806</v>
      </c>
      <c r="C14" s="22">
        <f>C7/C5*100</f>
        <v>18.41260350510491</v>
      </c>
      <c r="D14" s="22">
        <f aca="true" t="shared" si="4" ref="D14:I14">D7/D5*100</f>
        <v>16.017341727045967</v>
      </c>
      <c r="E14" s="21">
        <f t="shared" si="4"/>
        <v>23.086365099806823</v>
      </c>
      <c r="F14" s="21">
        <f t="shared" si="4"/>
        <v>30.28789770362804</v>
      </c>
      <c r="G14" s="21">
        <f t="shared" si="4"/>
        <v>22.38599861907478</v>
      </c>
      <c r="H14" s="24">
        <f t="shared" si="4"/>
        <v>21.422523285351396</v>
      </c>
      <c r="I14" s="21">
        <f t="shared" si="4"/>
        <v>20.151318633808906</v>
      </c>
      <c r="J14" s="2"/>
    </row>
    <row r="15" spans="1:9" ht="11.25" customHeight="1">
      <c r="A15" s="5" t="s">
        <v>2</v>
      </c>
      <c r="B15" s="21">
        <f>B8/B8*100</f>
        <v>100</v>
      </c>
      <c r="C15" s="21">
        <f>C8/C8*100</f>
        <v>100</v>
      </c>
      <c r="D15" s="21">
        <f aca="true" t="shared" si="5" ref="D15:I15">D8/D8*100</f>
        <v>100</v>
      </c>
      <c r="E15" s="24">
        <f t="shared" si="5"/>
        <v>100</v>
      </c>
      <c r="F15" s="24">
        <f t="shared" si="5"/>
        <v>100</v>
      </c>
      <c r="G15" s="24">
        <f t="shared" si="5"/>
        <v>100</v>
      </c>
      <c r="H15" s="27">
        <f t="shared" si="5"/>
        <v>100</v>
      </c>
      <c r="I15" s="24">
        <f t="shared" si="5"/>
        <v>100</v>
      </c>
    </row>
    <row r="16" spans="1:9" ht="11.25" customHeight="1">
      <c r="A16" s="6" t="s">
        <v>5</v>
      </c>
      <c r="B16" s="22">
        <f>B9/B8*100</f>
        <v>82.77365855480642</v>
      </c>
      <c r="C16" s="22">
        <f>C9/C8*100</f>
        <v>82.91789284948646</v>
      </c>
      <c r="D16" s="22">
        <f aca="true" t="shared" si="6" ref="D16:I16">D9/D8*100</f>
        <v>85.07428724401016</v>
      </c>
      <c r="E16" s="21">
        <f t="shared" si="6"/>
        <v>79.58232499775926</v>
      </c>
      <c r="F16" s="21">
        <f t="shared" si="6"/>
        <v>71.1642821904292</v>
      </c>
      <c r="G16" s="21">
        <f t="shared" si="6"/>
        <v>79.68965085721436</v>
      </c>
      <c r="H16" s="24">
        <f t="shared" si="6"/>
        <v>78.65853658536585</v>
      </c>
      <c r="I16" s="21">
        <f t="shared" si="6"/>
        <v>79.4578853046595</v>
      </c>
    </row>
    <row r="17" spans="1:9" ht="11.25" customHeight="1">
      <c r="A17" s="10" t="s">
        <v>6</v>
      </c>
      <c r="B17" s="23">
        <f>B10/B8*100</f>
        <v>17.226341445193583</v>
      </c>
      <c r="C17" s="23">
        <f>C10/C8*100</f>
        <v>17.082107150513533</v>
      </c>
      <c r="D17" s="23">
        <f aca="true" t="shared" si="7" ref="D17:I17">D10/D8*100</f>
        <v>14.925712755989828</v>
      </c>
      <c r="E17" s="25">
        <f t="shared" si="7"/>
        <v>20.417675002240745</v>
      </c>
      <c r="F17" s="25">
        <f t="shared" si="7"/>
        <v>28.835717809570795</v>
      </c>
      <c r="G17" s="25">
        <f t="shared" si="7"/>
        <v>20.310349142785633</v>
      </c>
      <c r="H17" s="26">
        <f t="shared" si="7"/>
        <v>21.341463414634145</v>
      </c>
      <c r="I17" s="25">
        <f t="shared" si="7"/>
        <v>20.5421146953405</v>
      </c>
    </row>
    <row r="18" spans="1:9" ht="11.25" customHeight="1">
      <c r="A18" s="12" t="s">
        <v>14</v>
      </c>
      <c r="B18" s="3"/>
      <c r="C18" s="3"/>
      <c r="D18" s="3"/>
      <c r="E18" s="3"/>
      <c r="F18" s="3"/>
      <c r="G18" s="3"/>
      <c r="H18" s="3"/>
      <c r="I18" s="3"/>
    </row>
    <row r="19" spans="1:9" ht="6" customHeight="1">
      <c r="A19" s="12"/>
      <c r="B19" s="3"/>
      <c r="C19" s="3"/>
      <c r="D19" s="3"/>
      <c r="E19" s="3"/>
      <c r="F19" s="3"/>
      <c r="G19" s="3"/>
      <c r="H19" s="3"/>
      <c r="I19" s="3"/>
    </row>
    <row r="20" ht="11.25" customHeight="1">
      <c r="A20" s="11" t="s">
        <v>15</v>
      </c>
    </row>
    <row r="22" ht="11.25" customHeight="1">
      <c r="I22" s="4"/>
    </row>
  </sheetData>
  <mergeCells count="3">
    <mergeCell ref="B11:I11"/>
    <mergeCell ref="C2:H2"/>
    <mergeCell ref="B4:I4"/>
  </mergeCells>
  <printOptions horizontalCentered="1"/>
  <pageMargins left="0.5" right="0.5" top="0.75" bottom="0.7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2004-03-15T18:50:36Z</cp:lastPrinted>
  <dcterms:created xsi:type="dcterms:W3CDTF">2001-05-08T19:04:10Z</dcterms:created>
  <dcterms:modified xsi:type="dcterms:W3CDTF">2006-11-02T17:52:48Z</dcterms:modified>
  <cp:category/>
  <cp:version/>
  <cp:contentType/>
  <cp:contentStatus/>
</cp:coreProperties>
</file>