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CR..1001" sheetId="1" r:id="rId1"/>
  </sheets>
  <definedNames>
    <definedName name="ILC">'CR..1001'!$A$24:$U$43</definedName>
    <definedName name="_xlnm.Print_Area" localSheetId="0">'CR..1001'!$A$1:$AF$53</definedName>
    <definedName name="Print_Area_MI" localSheetId="0">'CR..1001'!$A$2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X193" authorId="0">
      <text>
        <r>
          <rPr>
            <sz val="8"/>
            <rFont val="Tahoma"/>
            <family val="0"/>
          </rPr>
          <t>Formula failed to convert</t>
        </r>
      </text>
    </comment>
    <comment ref="CX194" authorId="0">
      <text>
        <r>
          <rPr>
            <sz val="8"/>
            <rFont val="Tahoma"/>
            <family val="0"/>
          </rPr>
          <t>Formula failed to convert</t>
        </r>
      </text>
    </comment>
    <comment ref="CX195" authorId="0">
      <text>
        <r>
          <rPr>
            <sz val="8"/>
            <rFont val="Tahoma"/>
            <family val="0"/>
          </rPr>
          <t>Formula failed to convert</t>
        </r>
      </text>
    </comment>
    <comment ref="CX196" authorId="0">
      <text>
        <r>
          <rPr>
            <sz val="8"/>
            <rFont val="Tahoma"/>
            <family val="0"/>
          </rPr>
          <t>Formula failed to convert</t>
        </r>
      </text>
    </comment>
    <comment ref="DX391" authorId="0">
      <text>
        <r>
          <rPr>
            <sz val="8"/>
            <rFont val="Tahoma"/>
            <family val="0"/>
          </rPr>
          <t>Formula failed to convert</t>
        </r>
      </text>
    </comment>
    <comment ref="DX392" authorId="0">
      <text>
        <r>
          <rPr>
            <sz val="8"/>
            <rFont val="Tahoma"/>
            <family val="0"/>
          </rPr>
          <t>Formula failed to convert</t>
        </r>
      </text>
    </comment>
    <comment ref="DX393" authorId="0">
      <text>
        <r>
          <rPr>
            <sz val="8"/>
            <rFont val="Tahoma"/>
            <family val="0"/>
          </rPr>
          <t>Formula failed to convert</t>
        </r>
      </text>
    </comment>
    <comment ref="DX394" authorId="0">
      <text>
        <r>
          <rPr>
            <sz val="8"/>
            <rFont val="Tahoma"/>
            <family val="0"/>
          </rPr>
          <t>Formula failed to convert</t>
        </r>
      </text>
    </comment>
    <comment ref="DX395" authorId="0">
      <text>
        <r>
          <rPr>
            <sz val="8"/>
            <rFont val="Tahoma"/>
            <family val="0"/>
          </rPr>
          <t>Formula failed to convert</t>
        </r>
      </text>
    </comment>
    <comment ref="DX396" authorId="0">
      <text>
        <r>
          <rPr>
            <sz val="8"/>
            <rFont val="Tahoma"/>
            <family val="0"/>
          </rPr>
          <t>Formula failed to convert</t>
        </r>
      </text>
    </comment>
    <comment ref="DX397" authorId="0">
      <text>
        <r>
          <rPr>
            <sz val="8"/>
            <rFont val="Tahoma"/>
            <family val="0"/>
          </rPr>
          <t>Formula failed to convert</t>
        </r>
      </text>
    </comment>
    <comment ref="DX398" authorId="0">
      <text>
        <r>
          <rPr>
            <sz val="8"/>
            <rFont val="Tahoma"/>
            <family val="0"/>
          </rPr>
          <t>Formula failed to convert</t>
        </r>
      </text>
    </comment>
    <comment ref="DX399" authorId="0">
      <text>
        <r>
          <rPr>
            <sz val="8"/>
            <rFont val="Tahoma"/>
            <family val="0"/>
          </rPr>
          <t>Formula failed to convert</t>
        </r>
      </text>
    </comment>
    <comment ref="DX400" authorId="0">
      <text>
        <r>
          <rPr>
            <sz val="8"/>
            <rFont val="Tahoma"/>
            <family val="0"/>
          </rPr>
          <t>Formula failed to convert</t>
        </r>
      </text>
    </comment>
    <comment ref="DX401" authorId="0">
      <text>
        <r>
          <rPr>
            <sz val="8"/>
            <rFont val="Tahoma"/>
            <family val="0"/>
          </rPr>
          <t>Formula failed to convert</t>
        </r>
      </text>
    </comment>
    <comment ref="DX402" authorId="0">
      <text>
        <r>
          <rPr>
            <sz val="8"/>
            <rFont val="Tahoma"/>
            <family val="0"/>
          </rPr>
          <t>Formula failed to convert</t>
        </r>
      </text>
    </comment>
    <comment ref="DX403" authorId="0">
      <text>
        <r>
          <rPr>
            <sz val="8"/>
            <rFont val="Tahoma"/>
            <family val="0"/>
          </rPr>
          <t>Formula failed to convert</t>
        </r>
      </text>
    </comment>
    <comment ref="DX404" authorId="0">
      <text>
        <r>
          <rPr>
            <sz val="8"/>
            <rFont val="Tahoma"/>
            <family val="0"/>
          </rPr>
          <t>Formula failed to convert</t>
        </r>
      </text>
    </comment>
    <comment ref="DX405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<sst xmlns="http://schemas.openxmlformats.org/spreadsheetml/2006/main" count="271" uniqueCount="170">
  <si>
    <t>OFFICE OF EMERGENCY TRANSPORTATION</t>
  </si>
  <si>
    <t>Enclosure 1</t>
  </si>
  <si>
    <t xml:space="preserve"> </t>
  </si>
  <si>
    <t>CIVIL RESERVE AIR FLEET (CRAF) MONTHLY ALLOCATIONS</t>
  </si>
  <si>
    <t>INTERNATIONAL LONG-RANGE PASSENGER</t>
  </si>
  <si>
    <t>ILP Segment</t>
  </si>
  <si>
    <t>AAL</t>
  </si>
  <si>
    <t>AMT</t>
  </si>
  <si>
    <t>COA</t>
  </si>
  <si>
    <t>DAL</t>
  </si>
  <si>
    <t>HAL</t>
  </si>
  <si>
    <t>NAO</t>
  </si>
  <si>
    <t>NWA</t>
  </si>
  <si>
    <t>UAL</t>
  </si>
  <si>
    <t>WOA</t>
  </si>
  <si>
    <t xml:space="preserve">       TOTAL</t>
  </si>
  <si>
    <t>SUMMARY</t>
  </si>
  <si>
    <t>Past</t>
  </si>
  <si>
    <t>Current</t>
  </si>
  <si>
    <t>DC-10-10 Series</t>
  </si>
  <si>
    <t>Mo.</t>
  </si>
  <si>
    <t>DC-10-30</t>
  </si>
  <si>
    <t>Change</t>
  </si>
  <si>
    <t>ILP</t>
  </si>
  <si>
    <t>ILC</t>
  </si>
  <si>
    <t>B-747-200</t>
  </si>
  <si>
    <t>ISP</t>
  </si>
  <si>
    <t>B-747-400</t>
  </si>
  <si>
    <t>ISC</t>
  </si>
  <si>
    <t>B-767-200ER</t>
  </si>
  <si>
    <t>DOM</t>
  </si>
  <si>
    <t>B-767-300 Series</t>
  </si>
  <si>
    <t>AERO</t>
  </si>
  <si>
    <t>B-767-400</t>
  </si>
  <si>
    <t>TOTAL</t>
  </si>
  <si>
    <t>B-777-200</t>
  </si>
  <si>
    <t>L1011 Series</t>
  </si>
  <si>
    <t>MD-11</t>
  </si>
  <si>
    <t xml:space="preserve">   TOTAL</t>
  </si>
  <si>
    <t>ILC Segment</t>
  </si>
  <si>
    <t>ATN</t>
  </si>
  <si>
    <t>DHL</t>
  </si>
  <si>
    <t>EIA</t>
  </si>
  <si>
    <t>FDX</t>
  </si>
  <si>
    <t>GCO</t>
  </si>
  <si>
    <t>GTI</t>
  </si>
  <si>
    <t>PAC</t>
  </si>
  <si>
    <t>UPS</t>
  </si>
  <si>
    <t>DC-8-62 CB</t>
  </si>
  <si>
    <t>DC-10-10C/F</t>
  </si>
  <si>
    <t>DC-10-30F</t>
  </si>
  <si>
    <t>B-747-200F</t>
  </si>
  <si>
    <t>B-747-400F</t>
  </si>
  <si>
    <t>L-1011-200F</t>
  </si>
  <si>
    <t>ISP Segment</t>
  </si>
  <si>
    <t>ASA</t>
  </si>
  <si>
    <t>BSK</t>
  </si>
  <si>
    <t>SWI</t>
  </si>
  <si>
    <t>B-727-200/B</t>
  </si>
  <si>
    <t>B-737 Series</t>
  </si>
  <si>
    <t>MD-80 Series</t>
  </si>
  <si>
    <t>CARRIER LEGEND</t>
  </si>
  <si>
    <t>ISC Segment</t>
  </si>
  <si>
    <t>LYC</t>
  </si>
  <si>
    <t>L-100-30</t>
  </si>
  <si>
    <t>NAC - NORTHERN AIR CARCO</t>
  </si>
  <si>
    <t>NAO - NORTH AMERICAN AIRLINES</t>
  </si>
  <si>
    <t>NWA- NORTHWEST</t>
  </si>
  <si>
    <t>OAE - OMNI AIR INTERNATIONAL</t>
  </si>
  <si>
    <t>AAC Segment</t>
  </si>
  <si>
    <t>NAC</t>
  </si>
  <si>
    <t>COA -  CONTINENTAL</t>
  </si>
  <si>
    <t>PAC - POLAR AIR CARGO</t>
  </si>
  <si>
    <t xml:space="preserve">DHL -  DHL AIRWAYS </t>
  </si>
  <si>
    <t>SWA - SOUTHWEST</t>
  </si>
  <si>
    <t>FDX -  FEDERAL EXPRESS</t>
  </si>
  <si>
    <t xml:space="preserve">  </t>
  </si>
  <si>
    <t>DOM Segment</t>
  </si>
  <si>
    <t>AWE</t>
  </si>
  <si>
    <t>SWA</t>
  </si>
  <si>
    <t>UPS -  UNITED PARCEL</t>
  </si>
  <si>
    <t>A-319-100</t>
  </si>
  <si>
    <t>USA -  U.S. AIRWAYS</t>
  </si>
  <si>
    <t>A-320-200</t>
  </si>
  <si>
    <t>WOA - WORLD</t>
  </si>
  <si>
    <t>B-737-300</t>
  </si>
  <si>
    <t>AERO Segment</t>
  </si>
  <si>
    <t>USA</t>
  </si>
  <si>
    <t>B-767-300ER</t>
  </si>
  <si>
    <t>U.S. DOT, Research and Special Programs Administration</t>
  </si>
  <si>
    <t xml:space="preserve">        ALASKA SEGMENT</t>
  </si>
  <si>
    <t>INTERNATIONAL LONG-RANGE PASSENGER SEGMENT</t>
  </si>
  <si>
    <t>---</t>
  </si>
  <si>
    <t xml:space="preserve">            AIRCRAFT TOTALS BY SEGMENT</t>
  </si>
  <si>
    <t>=</t>
  </si>
  <si>
    <t>|</t>
  </si>
  <si>
    <t>INTERNATIONAL LONG-RANGE CARGO</t>
  </si>
  <si>
    <t>INTERNATIONAL SHORT-RANGE</t>
  </si>
  <si>
    <t>DOMESTIC</t>
  </si>
  <si>
    <t>ALASKA</t>
  </si>
  <si>
    <t>GRAND TOTAL</t>
  </si>
  <si>
    <t>OAE</t>
  </si>
  <si>
    <t>MD-10/11F-CF</t>
  </si>
  <si>
    <t xml:space="preserve">B-747-100F </t>
  </si>
  <si>
    <t>B-747-300F</t>
  </si>
  <si>
    <t>ABX</t>
  </si>
  <si>
    <t>APW</t>
  </si>
  <si>
    <t>CCP</t>
  </si>
  <si>
    <t>B-727-200F</t>
  </si>
  <si>
    <t>DC-9-33F</t>
  </si>
  <si>
    <t>A-330 Series</t>
  </si>
  <si>
    <t>INTERNATIONAL LONG-RANGE PASSENGER (ILP)</t>
  </si>
  <si>
    <t>INTERNATIONAL LONG-RANGE CARGO (ILC)</t>
  </si>
  <si>
    <t>INTERNATIONAL SHORT-RANGE PASSENGER (ISP)</t>
  </si>
  <si>
    <t>INTERNATIONAL SHORT-RANGE CARGO (ISC)</t>
  </si>
  <si>
    <t>NATIONAL- DOMESTIC (DOM)</t>
  </si>
  <si>
    <t>NATIONAL-ALASKA (AAC)</t>
  </si>
  <si>
    <t>AEROMEDICAL (AERO)</t>
  </si>
  <si>
    <t>DAL -  DELTA AIRLINES</t>
  </si>
  <si>
    <t>GCO -  GEMINI AIR CARGO</t>
  </si>
  <si>
    <t>HAL -  HAWAIIAN AIRLINES</t>
  </si>
  <si>
    <t>LYC -  LYNDEN AIR CARGO</t>
  </si>
  <si>
    <t xml:space="preserve">AAL  -  AMERICAN AIRLINES </t>
  </si>
  <si>
    <t xml:space="preserve">BSK  -  MIAMI AIR INT'L. </t>
  </si>
  <si>
    <t xml:space="preserve">AWE -  AMERICA WEST AIRLINES </t>
  </si>
  <si>
    <t>CCP  -  CHAMPION AIR</t>
  </si>
  <si>
    <t>APW -  ARROW AIR</t>
  </si>
  <si>
    <t>ASA  -  ALASKA AIRLINES</t>
  </si>
  <si>
    <t>SWG</t>
  </si>
  <si>
    <t>DC-8-70F Series</t>
  </si>
  <si>
    <t xml:space="preserve">SWG - SPIRIT AIRLINES </t>
  </si>
  <si>
    <t>SOO</t>
  </si>
  <si>
    <t>**= CARRIER DROPPED OUT</t>
  </si>
  <si>
    <t>A-300-B4F</t>
  </si>
  <si>
    <t xml:space="preserve">SOO - SOUTHERN AIR </t>
  </si>
  <si>
    <t>B-757 Series</t>
  </si>
  <si>
    <t>ACC</t>
  </si>
  <si>
    <t>RYN</t>
  </si>
  <si>
    <t xml:space="preserve">RYN - RYAN INTNL AIRLINES </t>
  </si>
  <si>
    <t>DC-6 Series</t>
  </si>
  <si>
    <t>SWI -  SUNWORLD INTERNATIONAL</t>
  </si>
  <si>
    <t xml:space="preserve">UAL - UNITED AIRLINES </t>
  </si>
  <si>
    <t xml:space="preserve">GTI  -  ATLAS AIR </t>
  </si>
  <si>
    <t>ATN  - AIR TRANSPORT INTL</t>
  </si>
  <si>
    <t>CKS  -  KALITTA AIR</t>
  </si>
  <si>
    <t>SCX</t>
  </si>
  <si>
    <t>DC-8-63 F</t>
  </si>
  <si>
    <t>XNA</t>
  </si>
  <si>
    <t>PLZ</t>
  </si>
  <si>
    <t>SCX - SUN COUNTRY AIRLINES</t>
  </si>
  <si>
    <t>NEW CARRIER in BOLD</t>
  </si>
  <si>
    <t xml:space="preserve">PLZ - PLANET AIRWAYS </t>
  </si>
  <si>
    <t xml:space="preserve">XNA - EXPRESS.NET </t>
  </si>
  <si>
    <t>FAO</t>
  </si>
  <si>
    <t>FAO - FALCON AIR EXPRESS</t>
  </si>
  <si>
    <t>ABX -  ABX AIR</t>
  </si>
  <si>
    <t>AMT-  ATA AIRLINES</t>
  </si>
  <si>
    <t>EIA  -  EVERGREEN</t>
  </si>
  <si>
    <t>GWY - USA 3000 AIRLINES</t>
  </si>
  <si>
    <t>CKS</t>
  </si>
  <si>
    <t>B-767-200SF</t>
  </si>
  <si>
    <t>B-757-200</t>
  </si>
  <si>
    <t>GWY</t>
  </si>
  <si>
    <t>FFT  -  FRONTIER AIRLINES</t>
  </si>
  <si>
    <t>FFT</t>
  </si>
  <si>
    <t>January</t>
  </si>
  <si>
    <t>FEBRUARY 2004</t>
  </si>
  <si>
    <t>February</t>
  </si>
  <si>
    <t>MEP</t>
  </si>
  <si>
    <t>MEP- MIDWEST AIRLINES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</si>
</sst>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7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0"/>
    </font>
    <font>
      <b/>
      <sz val="7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" fillId="0" borderId="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0" fillId="0" borderId="0" xfId="0" applyAlignment="1">
      <alignment horizontal="fill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" fontId="2" fillId="0" borderId="0" xfId="0" applyNumberFormat="1" applyFont="1" applyAlignment="1" applyProtection="1" quotePrefix="1">
      <alignment/>
      <protection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3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5" fillId="0" borderId="16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 applyProtection="1">
      <alignment horizontal="right"/>
      <protection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0" fillId="0" borderId="13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 quotePrefix="1">
      <alignment/>
      <protection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 horizontal="center"/>
    </xf>
    <xf numFmtId="0" fontId="4" fillId="0" borderId="12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I802"/>
  <sheetViews>
    <sheetView tabSelected="1" defaultGridColor="0" zoomScale="77" zoomScaleNormal="77" colorId="22" workbookViewId="0" topLeftCell="I17">
      <selection activeCell="AB48" sqref="AB48"/>
    </sheetView>
  </sheetViews>
  <sheetFormatPr defaultColWidth="10" defaultRowHeight="9.75"/>
  <cols>
    <col min="1" max="1" width="26.3984375" style="0" customWidth="1"/>
    <col min="2" max="2" width="7.59765625" style="0" customWidth="1"/>
    <col min="3" max="3" width="7.796875" style="0" customWidth="1"/>
    <col min="4" max="4" width="8.19921875" style="0" customWidth="1"/>
    <col min="5" max="5" width="7.59765625" style="0" customWidth="1"/>
    <col min="6" max="7" width="7.796875" style="0" customWidth="1"/>
    <col min="8" max="9" width="8" style="0" customWidth="1"/>
    <col min="10" max="10" width="7.796875" style="0" customWidth="1"/>
    <col min="11" max="11" width="8.19921875" style="0" customWidth="1"/>
    <col min="12" max="12" width="8" style="0" customWidth="1"/>
    <col min="13" max="13" width="11.3984375" style="0" customWidth="1"/>
    <col min="14" max="14" width="11.59765625" style="0" customWidth="1"/>
    <col min="15" max="15" width="7.59765625" style="0" customWidth="1"/>
    <col min="16" max="16" width="8.59765625" style="0" customWidth="1"/>
    <col min="17" max="17" width="11.3984375" style="0" customWidth="1"/>
    <col min="18" max="18" width="8.19921875" style="0" customWidth="1"/>
    <col min="19" max="19" width="22.796875" style="0" customWidth="1"/>
    <col min="20" max="20" width="8.796875" style="0" customWidth="1"/>
    <col min="21" max="22" width="8" style="0" customWidth="1"/>
    <col min="23" max="23" width="8.19921875" style="0" customWidth="1"/>
    <col min="24" max="24" width="7.3984375" style="0" customWidth="1"/>
    <col min="25" max="25" width="9.19921875" style="0" customWidth="1"/>
    <col min="26" max="26" width="13.59765625" style="0" customWidth="1"/>
    <col min="27" max="27" width="22.19921875" style="0" customWidth="1"/>
    <col min="28" max="28" width="15" style="0" customWidth="1"/>
    <col min="29" max="29" width="11" style="0" customWidth="1"/>
    <col min="30" max="30" width="9" style="0" customWidth="1"/>
    <col min="31" max="31" width="13" style="0" customWidth="1"/>
    <col min="32" max="32" width="11.796875" style="0" customWidth="1"/>
    <col min="33" max="33" width="2" style="0" customWidth="1"/>
    <col min="34" max="34" width="4" style="0" customWidth="1"/>
    <col min="35" max="35" width="2" style="0" customWidth="1"/>
    <col min="36" max="36" width="11.59765625" style="0" customWidth="1"/>
    <col min="37" max="37" width="7.3984375" style="0" customWidth="1"/>
    <col min="38" max="38" width="4" style="0" customWidth="1"/>
    <col min="39" max="39" width="2" style="0" customWidth="1"/>
    <col min="40" max="40" width="4" style="0" customWidth="1"/>
    <col min="41" max="41" width="2" style="0" customWidth="1"/>
    <col min="42" max="42" width="16" style="0" customWidth="1"/>
    <col min="43" max="43" width="2" style="0" customWidth="1"/>
    <col min="44" max="44" width="6" style="0" customWidth="1"/>
    <col min="45" max="46" width="2" style="0" customWidth="1"/>
    <col min="47" max="47" width="4" style="0" customWidth="1"/>
    <col min="49" max="49" width="4" style="0" customWidth="1"/>
    <col min="50" max="50" width="2" style="0" customWidth="1"/>
    <col min="51" max="51" width="4" style="0" customWidth="1"/>
    <col min="52" max="52" width="13" style="0" customWidth="1"/>
    <col min="53" max="53" width="2" style="0" customWidth="1"/>
    <col min="54" max="54" width="4" style="0" customWidth="1"/>
    <col min="55" max="55" width="2" style="0" customWidth="1"/>
    <col min="56" max="56" width="4" style="0" customWidth="1"/>
    <col min="57" max="57" width="2" style="0" customWidth="1"/>
    <col min="58" max="58" width="4" style="0" customWidth="1"/>
    <col min="59" max="59" width="2" style="0" customWidth="1"/>
    <col min="60" max="60" width="4" style="0" customWidth="1"/>
    <col min="61" max="61" width="2" style="0" customWidth="1"/>
    <col min="62" max="62" width="4" style="0" customWidth="1"/>
    <col min="63" max="63" width="2" style="0" customWidth="1"/>
    <col min="64" max="64" width="4" style="0" customWidth="1"/>
    <col min="65" max="65" width="2" style="0" customWidth="1"/>
    <col min="66" max="66" width="6" style="0" customWidth="1"/>
    <col min="67" max="67" width="2" style="0" customWidth="1"/>
    <col min="68" max="68" width="4" style="0" customWidth="1"/>
    <col min="69" max="69" width="2" style="0" customWidth="1"/>
    <col min="70" max="70" width="5" style="0" customWidth="1"/>
    <col min="71" max="71" width="2" style="0" customWidth="1"/>
    <col min="72" max="72" width="3" style="0" customWidth="1"/>
    <col min="73" max="73" width="6" style="0" customWidth="1"/>
    <col min="76" max="76" width="4" style="0" customWidth="1"/>
    <col min="86" max="86" width="13" style="0" customWidth="1"/>
    <col min="87" max="90" width="5" style="0" customWidth="1"/>
    <col min="91" max="91" width="7" style="0" customWidth="1"/>
    <col min="112" max="112" width="16" style="0" customWidth="1"/>
    <col min="113" max="126" width="5" style="0" customWidth="1"/>
    <col min="127" max="127" width="16" style="0" customWidth="1"/>
    <col min="128" max="128" width="7" style="0" customWidth="1"/>
    <col min="139" max="139" width="16" style="0" customWidth="1"/>
    <col min="140" max="152" width="5" style="0" customWidth="1"/>
    <col min="153" max="153" width="16" style="0" customWidth="1"/>
    <col min="154" max="154" width="7" style="0" customWidth="1"/>
    <col min="166" max="166" width="11" style="0" customWidth="1"/>
    <col min="167" max="171" width="5" style="0" customWidth="1"/>
    <col min="172" max="172" width="7" style="0" customWidth="1"/>
    <col min="193" max="193" width="11" style="0" customWidth="1"/>
    <col min="194" max="195" width="5" style="0" customWidth="1"/>
    <col min="196" max="196" width="7" style="0" customWidth="1"/>
  </cols>
  <sheetData>
    <row r="1" spans="1:238" ht="18.75">
      <c r="A1" s="43" t="s">
        <v>166</v>
      </c>
      <c r="B1" s="2"/>
      <c r="C1" s="2"/>
      <c r="D1" s="2"/>
      <c r="E1" s="2"/>
      <c r="F1" s="2"/>
      <c r="G1" s="2"/>
      <c r="H1" s="2"/>
      <c r="I1" s="2"/>
      <c r="K1" s="2"/>
      <c r="L1" s="7" t="s">
        <v>0</v>
      </c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4"/>
      <c r="Z1" s="5"/>
      <c r="AA1" s="5"/>
      <c r="AB1" s="3" t="s">
        <v>1</v>
      </c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</row>
    <row r="2" spans="1:238" ht="18.75">
      <c r="A2" s="71"/>
      <c r="B2" s="2"/>
      <c r="C2" s="2"/>
      <c r="D2" s="2"/>
      <c r="E2" s="2"/>
      <c r="F2" s="2"/>
      <c r="G2" s="2"/>
      <c r="H2" s="2"/>
      <c r="I2" s="2"/>
      <c r="J2" s="2"/>
      <c r="K2" s="56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</row>
    <row r="3" spans="1:238" ht="15.75">
      <c r="A3" s="2" t="s">
        <v>2</v>
      </c>
      <c r="B3" s="2"/>
      <c r="C3" s="2"/>
      <c r="D3" s="2"/>
      <c r="E3" s="2"/>
      <c r="F3" s="2"/>
      <c r="G3" s="2"/>
      <c r="H3" s="2"/>
      <c r="J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</row>
    <row r="4" spans="1:238" ht="15.75">
      <c r="A4" s="2" t="s">
        <v>111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/>
      <c r="N4" s="2"/>
      <c r="S4" s="2" t="s">
        <v>113</v>
      </c>
      <c r="T4" s="2"/>
      <c r="U4" s="2"/>
      <c r="V4" s="2"/>
      <c r="W4" s="2"/>
      <c r="X4" s="30"/>
      <c r="Y4" s="2"/>
      <c r="Z4" s="2"/>
      <c r="AA4" s="2"/>
      <c r="AB4" s="4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</row>
    <row r="5" spans="1:243" ht="16.5" customHeight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101</v>
      </c>
      <c r="J5" s="63" t="s">
        <v>137</v>
      </c>
      <c r="K5" s="10" t="s">
        <v>13</v>
      </c>
      <c r="L5" s="57" t="s">
        <v>87</v>
      </c>
      <c r="M5" s="60" t="s">
        <v>15</v>
      </c>
      <c r="S5" s="25" t="s">
        <v>54</v>
      </c>
      <c r="T5" s="10" t="s">
        <v>55</v>
      </c>
      <c r="U5" s="10" t="s">
        <v>7</v>
      </c>
      <c r="V5" s="10" t="s">
        <v>56</v>
      </c>
      <c r="W5" s="57" t="s">
        <v>107</v>
      </c>
      <c r="X5" s="57" t="s">
        <v>8</v>
      </c>
      <c r="Y5" s="75" t="s">
        <v>9</v>
      </c>
      <c r="Z5" s="10" t="s">
        <v>153</v>
      </c>
      <c r="AA5" s="10" t="s">
        <v>162</v>
      </c>
      <c r="AB5" s="11" t="s">
        <v>148</v>
      </c>
      <c r="AC5" s="57" t="s">
        <v>145</v>
      </c>
      <c r="AD5" s="57" t="s">
        <v>128</v>
      </c>
      <c r="AE5" s="11" t="s">
        <v>57</v>
      </c>
      <c r="AF5" s="31" t="s">
        <v>34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</row>
    <row r="6" spans="1:243" ht="15.75">
      <c r="A6" s="65" t="s">
        <v>110</v>
      </c>
      <c r="B6" s="57"/>
      <c r="C6" s="57"/>
      <c r="D6" s="57"/>
      <c r="E6" s="57"/>
      <c r="F6" s="57"/>
      <c r="G6" s="57"/>
      <c r="H6" s="57">
        <v>4</v>
      </c>
      <c r="I6" s="75"/>
      <c r="J6" s="57"/>
      <c r="K6" s="57"/>
      <c r="L6" s="57">
        <v>9</v>
      </c>
      <c r="M6" s="11">
        <f aca="true" t="shared" si="0" ref="M6:M18">SUM(B6:L6)</f>
        <v>13</v>
      </c>
      <c r="S6" s="12" t="s">
        <v>83</v>
      </c>
      <c r="T6" s="10"/>
      <c r="U6" s="10"/>
      <c r="V6" s="10"/>
      <c r="W6" s="57"/>
      <c r="X6" s="57"/>
      <c r="Y6" s="75"/>
      <c r="Z6" s="10"/>
      <c r="AA6" s="10">
        <v>3</v>
      </c>
      <c r="AB6" s="11"/>
      <c r="AC6" s="57"/>
      <c r="AD6" s="57"/>
      <c r="AE6" s="11"/>
      <c r="AF6" s="11">
        <f>SUM(T6:AE6)</f>
        <v>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</row>
    <row r="7" spans="1:243" ht="15.75">
      <c r="A7" s="12" t="s">
        <v>19</v>
      </c>
      <c r="B7" s="10"/>
      <c r="C7" s="10"/>
      <c r="D7" s="10"/>
      <c r="E7" s="10"/>
      <c r="F7" s="10"/>
      <c r="G7" s="10"/>
      <c r="H7" s="10"/>
      <c r="I7" s="10"/>
      <c r="J7" s="57"/>
      <c r="K7" s="10"/>
      <c r="L7" s="57"/>
      <c r="M7" s="11">
        <f t="shared" si="0"/>
        <v>0</v>
      </c>
      <c r="S7" s="12" t="s">
        <v>58</v>
      </c>
      <c r="T7" s="10"/>
      <c r="U7" s="10"/>
      <c r="V7" s="10">
        <v>3</v>
      </c>
      <c r="W7" s="57">
        <v>8</v>
      </c>
      <c r="X7" s="57"/>
      <c r="Y7" s="75"/>
      <c r="Z7" s="10">
        <v>6</v>
      </c>
      <c r="AA7" s="10"/>
      <c r="AB7" s="11">
        <v>2</v>
      </c>
      <c r="AC7" s="57"/>
      <c r="AD7" s="57"/>
      <c r="AE7" s="11">
        <v>1</v>
      </c>
      <c r="AF7" s="11">
        <f>SUM(T7:AE7)</f>
        <v>20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</row>
    <row r="8" spans="1:243" ht="15.75">
      <c r="A8" s="12" t="s">
        <v>21</v>
      </c>
      <c r="B8" s="10"/>
      <c r="C8" s="10"/>
      <c r="D8" s="10"/>
      <c r="E8" s="10"/>
      <c r="F8" s="10"/>
      <c r="G8" s="10"/>
      <c r="H8" s="10">
        <f>9+12</f>
        <v>21</v>
      </c>
      <c r="I8" s="10">
        <v>7</v>
      </c>
      <c r="J8" s="57"/>
      <c r="K8" s="10"/>
      <c r="L8" s="57"/>
      <c r="M8" s="11">
        <f t="shared" si="0"/>
        <v>28</v>
      </c>
      <c r="S8" s="12" t="s">
        <v>59</v>
      </c>
      <c r="T8" s="10">
        <v>32</v>
      </c>
      <c r="U8" s="10">
        <v>31</v>
      </c>
      <c r="V8" s="10">
        <v>2</v>
      </c>
      <c r="W8" s="57"/>
      <c r="X8" s="57">
        <v>40</v>
      </c>
      <c r="Y8" s="75"/>
      <c r="Z8" s="10">
        <v>2</v>
      </c>
      <c r="AA8" s="10"/>
      <c r="AB8" s="11"/>
      <c r="AC8" s="57">
        <v>4</v>
      </c>
      <c r="AD8" s="57"/>
      <c r="AE8" s="11"/>
      <c r="AF8" s="11">
        <f>SUM(T8:AE8)</f>
        <v>111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</row>
    <row r="9" spans="1:243" ht="15.75">
      <c r="A9" s="12" t="s">
        <v>25</v>
      </c>
      <c r="B9" s="10"/>
      <c r="C9" s="10"/>
      <c r="D9" s="10"/>
      <c r="E9" s="10"/>
      <c r="F9" s="10"/>
      <c r="G9" s="10"/>
      <c r="H9" s="11">
        <v>12</v>
      </c>
      <c r="I9" s="14"/>
      <c r="J9" s="57"/>
      <c r="K9" s="10"/>
      <c r="L9" s="57"/>
      <c r="M9" s="11">
        <f t="shared" si="0"/>
        <v>12</v>
      </c>
      <c r="S9" s="63" t="s">
        <v>161</v>
      </c>
      <c r="T9" s="10"/>
      <c r="U9" s="10"/>
      <c r="V9" s="10"/>
      <c r="W9" s="57"/>
      <c r="X9" s="57"/>
      <c r="Y9" s="75">
        <v>77</v>
      </c>
      <c r="Z9" s="10"/>
      <c r="AA9" s="10"/>
      <c r="AB9" s="10"/>
      <c r="AC9" s="57"/>
      <c r="AD9" s="57"/>
      <c r="AE9" s="10"/>
      <c r="AF9" s="11">
        <f>SUM(T9:AE9)</f>
        <v>77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</row>
    <row r="10" spans="1:242" ht="15.75">
      <c r="A10" s="12" t="s">
        <v>27</v>
      </c>
      <c r="B10" s="10"/>
      <c r="C10" s="10"/>
      <c r="D10" s="10"/>
      <c r="E10" s="10"/>
      <c r="F10" s="10"/>
      <c r="G10" s="10"/>
      <c r="H10" s="11">
        <f>8+8</f>
        <v>16</v>
      </c>
      <c r="I10" s="14"/>
      <c r="J10" s="57"/>
      <c r="K10" s="10">
        <v>25</v>
      </c>
      <c r="L10" s="57"/>
      <c r="M10" s="11">
        <f t="shared" si="0"/>
        <v>41</v>
      </c>
      <c r="P10" s="2"/>
      <c r="S10" s="12" t="s">
        <v>60</v>
      </c>
      <c r="T10" s="10">
        <v>13</v>
      </c>
      <c r="U10" s="10"/>
      <c r="V10" s="10"/>
      <c r="W10" s="57"/>
      <c r="X10" s="57"/>
      <c r="Y10" s="75"/>
      <c r="Z10" s="10"/>
      <c r="AA10" s="10"/>
      <c r="AB10" s="10"/>
      <c r="AC10" s="57"/>
      <c r="AD10" s="57">
        <v>18</v>
      </c>
      <c r="AE10" s="10"/>
      <c r="AF10" s="11">
        <f>SUM(T10:AE10)</f>
        <v>31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</row>
    <row r="11" spans="1:239" ht="15.75">
      <c r="A11" s="12" t="s">
        <v>135</v>
      </c>
      <c r="B11" s="10"/>
      <c r="C11" s="10">
        <v>2</v>
      </c>
      <c r="D11" s="10">
        <v>41</v>
      </c>
      <c r="E11" s="10"/>
      <c r="F11" s="10"/>
      <c r="G11" s="10"/>
      <c r="H11" s="11">
        <v>1</v>
      </c>
      <c r="I11" s="14"/>
      <c r="J11" s="57">
        <v>1</v>
      </c>
      <c r="K11" s="10"/>
      <c r="L11" s="57"/>
      <c r="M11" s="11">
        <f t="shared" si="0"/>
        <v>45</v>
      </c>
      <c r="S11" s="81" t="s">
        <v>38</v>
      </c>
      <c r="T11" s="27">
        <f aca="true" t="shared" si="1" ref="T11:AF11">SUM(T6:T10)</f>
        <v>45</v>
      </c>
      <c r="U11" s="27">
        <f t="shared" si="1"/>
        <v>31</v>
      </c>
      <c r="V11" s="27">
        <f t="shared" si="1"/>
        <v>5</v>
      </c>
      <c r="W11" s="27">
        <f t="shared" si="1"/>
        <v>8</v>
      </c>
      <c r="X11" s="27">
        <f t="shared" si="1"/>
        <v>40</v>
      </c>
      <c r="Y11" s="27">
        <f t="shared" si="1"/>
        <v>77</v>
      </c>
      <c r="Z11" s="27">
        <f t="shared" si="1"/>
        <v>8</v>
      </c>
      <c r="AA11" s="27">
        <f t="shared" si="1"/>
        <v>3</v>
      </c>
      <c r="AB11" s="27">
        <f t="shared" si="1"/>
        <v>2</v>
      </c>
      <c r="AC11" s="27">
        <f t="shared" si="1"/>
        <v>4</v>
      </c>
      <c r="AD11" s="27">
        <f t="shared" si="1"/>
        <v>18</v>
      </c>
      <c r="AE11" s="27">
        <f t="shared" si="1"/>
        <v>1</v>
      </c>
      <c r="AF11" s="27">
        <f t="shared" si="1"/>
        <v>242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</row>
    <row r="12" spans="1:239" ht="15.75">
      <c r="A12" s="20" t="s">
        <v>29</v>
      </c>
      <c r="B12" s="21">
        <v>19</v>
      </c>
      <c r="C12" s="21">
        <v>15</v>
      </c>
      <c r="D12" s="21">
        <v>10</v>
      </c>
      <c r="E12" s="21"/>
      <c r="F12" s="21"/>
      <c r="G12" s="21">
        <v>5</v>
      </c>
      <c r="H12" s="22"/>
      <c r="I12" s="32">
        <v>2</v>
      </c>
      <c r="J12" s="57"/>
      <c r="K12" s="21">
        <v>37</v>
      </c>
      <c r="L12" s="57"/>
      <c r="M12" s="11">
        <f t="shared" si="0"/>
        <v>88</v>
      </c>
      <c r="Y12" s="6"/>
      <c r="Z12" s="2"/>
      <c r="AA12" s="4"/>
      <c r="AB12" s="5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</row>
    <row r="13" spans="1:239" ht="15.75">
      <c r="A13" s="12" t="s">
        <v>31</v>
      </c>
      <c r="B13" s="10">
        <v>43</v>
      </c>
      <c r="C13" s="10">
        <v>10</v>
      </c>
      <c r="D13" s="10"/>
      <c r="E13" s="10">
        <v>15</v>
      </c>
      <c r="F13" s="10">
        <v>4</v>
      </c>
      <c r="G13" s="10">
        <v>2</v>
      </c>
      <c r="H13" s="11"/>
      <c r="I13" s="14"/>
      <c r="J13" s="57"/>
      <c r="K13" s="10">
        <v>33</v>
      </c>
      <c r="L13" s="57"/>
      <c r="M13" s="11">
        <f t="shared" si="0"/>
        <v>107</v>
      </c>
      <c r="S13" s="2" t="s">
        <v>114</v>
      </c>
      <c r="T13" s="2"/>
      <c r="U13" s="2"/>
      <c r="V13" s="2"/>
      <c r="X13" s="2"/>
      <c r="Y13" s="4"/>
      <c r="Z13" s="5"/>
      <c r="AA13" s="15" t="s">
        <v>116</v>
      </c>
      <c r="AB13" s="2"/>
      <c r="AC13" s="2"/>
      <c r="AD13" s="2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</row>
    <row r="14" spans="1:238" ht="15.75">
      <c r="A14" s="23" t="s">
        <v>33</v>
      </c>
      <c r="B14" s="24"/>
      <c r="C14" s="24"/>
      <c r="D14" s="24">
        <v>11</v>
      </c>
      <c r="E14" s="24"/>
      <c r="F14" s="24"/>
      <c r="G14" s="24"/>
      <c r="H14" s="24"/>
      <c r="I14" s="24"/>
      <c r="J14" s="57"/>
      <c r="K14" s="24"/>
      <c r="L14" s="57"/>
      <c r="M14" s="11">
        <f t="shared" si="0"/>
        <v>11</v>
      </c>
      <c r="S14" s="25" t="s">
        <v>62</v>
      </c>
      <c r="T14" s="11" t="s">
        <v>41</v>
      </c>
      <c r="U14" s="57" t="s">
        <v>42</v>
      </c>
      <c r="V14" s="11" t="s">
        <v>63</v>
      </c>
      <c r="W14" s="11" t="s">
        <v>147</v>
      </c>
      <c r="X14" s="37" t="s">
        <v>34</v>
      </c>
      <c r="AA14" s="33" t="s">
        <v>69</v>
      </c>
      <c r="AB14" s="10" t="s">
        <v>63</v>
      </c>
      <c r="AC14" s="11" t="s">
        <v>70</v>
      </c>
      <c r="AD14" s="31" t="s">
        <v>34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</row>
    <row r="15" spans="1:238" ht="15.75">
      <c r="A15" s="12" t="s">
        <v>35</v>
      </c>
      <c r="B15" s="10">
        <v>30</v>
      </c>
      <c r="C15" s="10"/>
      <c r="D15" s="10"/>
      <c r="E15" s="10">
        <v>8</v>
      </c>
      <c r="F15" s="10"/>
      <c r="G15" s="10"/>
      <c r="H15" s="11"/>
      <c r="I15" s="14"/>
      <c r="J15" s="57"/>
      <c r="K15" s="10"/>
      <c r="L15" s="57"/>
      <c r="M15" s="11">
        <f t="shared" si="0"/>
        <v>38</v>
      </c>
      <c r="S15" s="63" t="s">
        <v>133</v>
      </c>
      <c r="T15" s="57">
        <v>6</v>
      </c>
      <c r="U15" s="63"/>
      <c r="V15" s="63"/>
      <c r="W15" s="57">
        <v>2</v>
      </c>
      <c r="X15" s="57">
        <f>SUM(T15:W15)</f>
        <v>8</v>
      </c>
      <c r="AA15" s="34" t="s">
        <v>139</v>
      </c>
      <c r="AB15" s="10"/>
      <c r="AC15" s="11">
        <v>2</v>
      </c>
      <c r="AD15" s="11">
        <f>SUM(AB15:AC15)</f>
        <v>2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</row>
    <row r="16" spans="1:238" ht="15.75">
      <c r="A16" s="12" t="s">
        <v>36</v>
      </c>
      <c r="B16" s="10"/>
      <c r="C16" s="10">
        <v>6</v>
      </c>
      <c r="D16" s="10"/>
      <c r="E16" s="10"/>
      <c r="F16" s="10"/>
      <c r="G16" s="10"/>
      <c r="H16" s="11"/>
      <c r="I16" s="14"/>
      <c r="J16" s="57"/>
      <c r="K16" s="10"/>
      <c r="L16" s="57"/>
      <c r="M16" s="11">
        <f t="shared" si="0"/>
        <v>6</v>
      </c>
      <c r="S16" s="63" t="s">
        <v>108</v>
      </c>
      <c r="T16" s="57">
        <v>3</v>
      </c>
      <c r="U16" s="57"/>
      <c r="V16" s="57"/>
      <c r="W16" s="57"/>
      <c r="X16" s="57">
        <f>SUM(T16:W16)</f>
        <v>3</v>
      </c>
      <c r="AA16" s="34" t="s">
        <v>64</v>
      </c>
      <c r="AB16" s="10">
        <v>2</v>
      </c>
      <c r="AC16" s="35"/>
      <c r="AD16" s="11">
        <f>SUM(AB16:AC16)</f>
        <v>2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</row>
    <row r="17" spans="1:238" ht="15.75">
      <c r="A17" s="12" t="s">
        <v>37</v>
      </c>
      <c r="B17" s="10"/>
      <c r="C17" s="10"/>
      <c r="D17" s="10"/>
      <c r="E17" s="10"/>
      <c r="F17" s="10"/>
      <c r="G17" s="10"/>
      <c r="H17" s="11"/>
      <c r="I17" s="14"/>
      <c r="J17" s="57"/>
      <c r="K17" s="10"/>
      <c r="L17" s="57">
        <v>5</v>
      </c>
      <c r="M17" s="11">
        <f t="shared" si="0"/>
        <v>5</v>
      </c>
      <c r="S17" s="63" t="s">
        <v>109</v>
      </c>
      <c r="T17" s="57"/>
      <c r="U17" s="57">
        <v>2</v>
      </c>
      <c r="V17" s="57"/>
      <c r="W17" s="57"/>
      <c r="X17" s="57">
        <f>SUM(T17:W17)</f>
        <v>2</v>
      </c>
      <c r="AA17" s="80" t="s">
        <v>38</v>
      </c>
      <c r="AB17" s="26">
        <f>SUM(AB15:AB16)</f>
        <v>2</v>
      </c>
      <c r="AC17" s="27">
        <f>SUM(AC15:AC16)</f>
        <v>2</v>
      </c>
      <c r="AD17" s="27">
        <f>SUM(AD15:AD16)</f>
        <v>4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</row>
    <row r="18" spans="1:239" ht="15.75">
      <c r="A18" s="81" t="s">
        <v>38</v>
      </c>
      <c r="B18" s="26">
        <f aca="true" t="shared" si="2" ref="B18:L18">SUM(B6:B17)</f>
        <v>92</v>
      </c>
      <c r="C18" s="26">
        <f t="shared" si="2"/>
        <v>33</v>
      </c>
      <c r="D18" s="26">
        <f t="shared" si="2"/>
        <v>62</v>
      </c>
      <c r="E18" s="26">
        <f t="shared" si="2"/>
        <v>23</v>
      </c>
      <c r="F18" s="26">
        <f t="shared" si="2"/>
        <v>4</v>
      </c>
      <c r="G18" s="26">
        <f t="shared" si="2"/>
        <v>7</v>
      </c>
      <c r="H18" s="26">
        <f t="shared" si="2"/>
        <v>54</v>
      </c>
      <c r="I18" s="26">
        <f t="shared" si="2"/>
        <v>9</v>
      </c>
      <c r="J18" s="26">
        <f t="shared" si="2"/>
        <v>1</v>
      </c>
      <c r="K18" s="26">
        <f t="shared" si="2"/>
        <v>95</v>
      </c>
      <c r="L18" s="26">
        <f t="shared" si="2"/>
        <v>14</v>
      </c>
      <c r="M18" s="27">
        <f t="shared" si="0"/>
        <v>394</v>
      </c>
      <c r="S18" s="12" t="s">
        <v>64</v>
      </c>
      <c r="T18" s="11"/>
      <c r="U18" s="57"/>
      <c r="V18" s="11">
        <v>1</v>
      </c>
      <c r="W18" s="11"/>
      <c r="X18" s="57">
        <f>SUM(T18:W18)</f>
        <v>1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</row>
    <row r="19" spans="1:23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S19" s="81" t="s">
        <v>38</v>
      </c>
      <c r="T19" s="27">
        <f>SUM(T15:T18)</f>
        <v>9</v>
      </c>
      <c r="U19" s="27">
        <f>SUM(U15:U18)</f>
        <v>2</v>
      </c>
      <c r="V19" s="27">
        <f>SUM(V15:V18)</f>
        <v>1</v>
      </c>
      <c r="W19" s="27">
        <f>SUM(W15:W18)</f>
        <v>2</v>
      </c>
      <c r="X19" s="27">
        <f>SUM(T14:W18)</f>
        <v>14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</row>
    <row r="20" spans="1:238" ht="15.75">
      <c r="A20" s="2" t="s">
        <v>112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U20" s="6"/>
      <c r="V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</row>
    <row r="21" spans="1:238" ht="15.75">
      <c r="A21" s="33" t="s">
        <v>39</v>
      </c>
      <c r="B21" s="57" t="s">
        <v>105</v>
      </c>
      <c r="C21" s="57" t="s">
        <v>106</v>
      </c>
      <c r="D21" s="10" t="s">
        <v>40</v>
      </c>
      <c r="E21" s="10" t="s">
        <v>159</v>
      </c>
      <c r="F21" s="10" t="s">
        <v>41</v>
      </c>
      <c r="G21" s="10" t="s">
        <v>42</v>
      </c>
      <c r="H21" s="11" t="s">
        <v>43</v>
      </c>
      <c r="I21" s="12" t="s">
        <v>44</v>
      </c>
      <c r="J21" s="28" t="s">
        <v>45</v>
      </c>
      <c r="K21" s="10" t="s">
        <v>12</v>
      </c>
      <c r="L21" s="63" t="s">
        <v>101</v>
      </c>
      <c r="M21" s="11" t="s">
        <v>46</v>
      </c>
      <c r="N21" s="57" t="s">
        <v>131</v>
      </c>
      <c r="O21" s="11" t="s">
        <v>47</v>
      </c>
      <c r="P21" s="11" t="s">
        <v>14</v>
      </c>
      <c r="Q21" s="13" t="s">
        <v>15</v>
      </c>
      <c r="S21" s="2" t="s">
        <v>115</v>
      </c>
      <c r="T21" s="2"/>
      <c r="U21" s="2"/>
      <c r="V21" s="2"/>
      <c r="W21" s="2"/>
      <c r="X21" s="2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</row>
    <row r="22" spans="1:240" ht="15.75">
      <c r="A22" s="14" t="s">
        <v>48</v>
      </c>
      <c r="B22" s="57"/>
      <c r="C22" s="57">
        <v>3</v>
      </c>
      <c r="D22" s="10">
        <v>2</v>
      </c>
      <c r="E22" s="10"/>
      <c r="F22" s="11"/>
      <c r="G22" s="10"/>
      <c r="H22" s="11"/>
      <c r="I22" s="12"/>
      <c r="J22" s="28"/>
      <c r="K22" s="10"/>
      <c r="L22" s="57"/>
      <c r="M22" s="11"/>
      <c r="N22" s="57"/>
      <c r="O22" s="11"/>
      <c r="P22" s="11"/>
      <c r="Q22" s="66">
        <f aca="true" t="shared" si="3" ref="Q22:Q33">SUM(B22:P22)</f>
        <v>5</v>
      </c>
      <c r="S22" s="36" t="s">
        <v>77</v>
      </c>
      <c r="T22" s="12" t="s">
        <v>78</v>
      </c>
      <c r="U22" s="12" t="s">
        <v>164</v>
      </c>
      <c r="V22" s="27" t="s">
        <v>168</v>
      </c>
      <c r="W22" s="11" t="s">
        <v>79</v>
      </c>
      <c r="X22" s="7" t="s">
        <v>34</v>
      </c>
      <c r="Y22" s="2"/>
      <c r="AB22" s="2" t="s">
        <v>117</v>
      </c>
      <c r="AC22" s="2"/>
      <c r="AE22" s="2"/>
      <c r="AG22" s="2"/>
      <c r="AH22" s="6"/>
      <c r="AI22" s="6"/>
      <c r="AJ22" s="6"/>
      <c r="AK22" s="6"/>
      <c r="AL22" s="6"/>
      <c r="AM22" s="6"/>
      <c r="AN22" s="6"/>
      <c r="AO22" s="6"/>
      <c r="AP22" s="6"/>
      <c r="AQ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</row>
    <row r="23" spans="1:239" ht="15.75">
      <c r="A23" s="14" t="s">
        <v>146</v>
      </c>
      <c r="B23" s="57">
        <v>9</v>
      </c>
      <c r="C23" s="57">
        <v>4</v>
      </c>
      <c r="D23" s="10"/>
      <c r="E23" s="10"/>
      <c r="F23" s="10"/>
      <c r="G23" s="10"/>
      <c r="H23" s="11"/>
      <c r="I23" s="12"/>
      <c r="J23" s="28"/>
      <c r="K23" s="10"/>
      <c r="L23" s="57"/>
      <c r="M23" s="11"/>
      <c r="N23" s="57"/>
      <c r="O23" s="11"/>
      <c r="P23" s="11"/>
      <c r="Q23" s="66">
        <f t="shared" si="3"/>
        <v>13</v>
      </c>
      <c r="S23" s="12" t="s">
        <v>81</v>
      </c>
      <c r="T23" s="11">
        <v>2</v>
      </c>
      <c r="U23" s="11"/>
      <c r="V23" s="12"/>
      <c r="W23" s="12"/>
      <c r="X23" s="11">
        <f>SUM(T23:W23)</f>
        <v>2</v>
      </c>
      <c r="AB23" s="25" t="s">
        <v>86</v>
      </c>
      <c r="AC23" s="11" t="s">
        <v>9</v>
      </c>
      <c r="AD23" s="11" t="s">
        <v>87</v>
      </c>
      <c r="AE23" s="37" t="s">
        <v>34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</row>
    <row r="24" spans="1:239" ht="15.75">
      <c r="A24" s="32" t="s">
        <v>129</v>
      </c>
      <c r="B24" s="57"/>
      <c r="C24" s="57"/>
      <c r="D24" s="21">
        <v>8</v>
      </c>
      <c r="E24" s="21"/>
      <c r="F24" s="21">
        <v>7</v>
      </c>
      <c r="G24" s="21"/>
      <c r="H24" s="22"/>
      <c r="I24" s="20"/>
      <c r="J24" s="29"/>
      <c r="K24" s="21"/>
      <c r="L24" s="57"/>
      <c r="M24" s="11"/>
      <c r="N24" s="57"/>
      <c r="O24" s="11"/>
      <c r="P24" s="11"/>
      <c r="Q24" s="66">
        <f t="shared" si="3"/>
        <v>15</v>
      </c>
      <c r="S24" s="12" t="s">
        <v>83</v>
      </c>
      <c r="T24" s="11">
        <v>4</v>
      </c>
      <c r="U24" s="11"/>
      <c r="V24" s="12"/>
      <c r="W24" s="12"/>
      <c r="X24" s="11">
        <f>SUM(T24:W24)</f>
        <v>4</v>
      </c>
      <c r="AB24" s="12" t="s">
        <v>29</v>
      </c>
      <c r="AC24" s="10"/>
      <c r="AD24" s="10">
        <v>10</v>
      </c>
      <c r="AE24" s="11">
        <f>SUM(AC24:AD24)</f>
        <v>10</v>
      </c>
      <c r="AG24" s="6"/>
      <c r="AH24" s="6"/>
      <c r="AI24" s="6"/>
      <c r="AJ24" s="6"/>
      <c r="AK24" s="6"/>
      <c r="AL24" s="6"/>
      <c r="AM24" s="6"/>
      <c r="AN24" s="6"/>
      <c r="AO24" s="6"/>
      <c r="AP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</row>
    <row r="25" spans="1:239" ht="18.75" customHeight="1">
      <c r="A25" s="14" t="s">
        <v>49</v>
      </c>
      <c r="B25" s="57"/>
      <c r="C25" s="57"/>
      <c r="D25" s="85"/>
      <c r="E25" s="85"/>
      <c r="F25" s="85"/>
      <c r="G25" s="85"/>
      <c r="H25" s="86">
        <v>36</v>
      </c>
      <c r="I25" s="87"/>
      <c r="J25" s="88"/>
      <c r="K25" s="85"/>
      <c r="L25" s="89"/>
      <c r="M25" s="86"/>
      <c r="N25" s="89"/>
      <c r="O25" s="86"/>
      <c r="P25" s="86">
        <v>2</v>
      </c>
      <c r="Q25" s="90">
        <f t="shared" si="3"/>
        <v>38</v>
      </c>
      <c r="S25" s="34" t="s">
        <v>85</v>
      </c>
      <c r="T25" s="11">
        <v>2</v>
      </c>
      <c r="U25" s="10">
        <v>3</v>
      </c>
      <c r="V25" s="10"/>
      <c r="W25" s="10">
        <v>21</v>
      </c>
      <c r="X25" s="11">
        <f>SUM(T25:W25)</f>
        <v>26</v>
      </c>
      <c r="AB25" s="12" t="s">
        <v>88</v>
      </c>
      <c r="AC25" s="10">
        <v>35</v>
      </c>
      <c r="AD25" s="10"/>
      <c r="AE25" s="11">
        <f>SUM(AC25:AD25)</f>
        <v>35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</row>
    <row r="26" spans="1:239" ht="15.75">
      <c r="A26" s="14" t="s">
        <v>50</v>
      </c>
      <c r="B26" s="57"/>
      <c r="C26" s="57"/>
      <c r="D26" s="85"/>
      <c r="E26" s="85"/>
      <c r="F26" s="85"/>
      <c r="G26" s="85"/>
      <c r="H26" s="85">
        <v>13</v>
      </c>
      <c r="I26" s="86">
        <v>11</v>
      </c>
      <c r="J26" s="88"/>
      <c r="K26" s="85"/>
      <c r="L26" s="89">
        <v>2</v>
      </c>
      <c r="M26" s="86"/>
      <c r="N26" s="89"/>
      <c r="O26" s="86"/>
      <c r="P26" s="86"/>
      <c r="Q26" s="90">
        <f t="shared" si="3"/>
        <v>26</v>
      </c>
      <c r="S26" s="63" t="s">
        <v>161</v>
      </c>
      <c r="T26" s="57">
        <v>2</v>
      </c>
      <c r="U26" s="57"/>
      <c r="V26" s="57"/>
      <c r="W26" s="57"/>
      <c r="X26" s="11">
        <f>SUM(T26:W26)</f>
        <v>2</v>
      </c>
      <c r="AB26" s="79" t="s">
        <v>34</v>
      </c>
      <c r="AC26" s="26">
        <f>SUM(AC24:AC25)</f>
        <v>35</v>
      </c>
      <c r="AD26" s="26">
        <f>SUM(AD24:AD25)</f>
        <v>10</v>
      </c>
      <c r="AE26" s="27">
        <f>SUM(AE24:AE25)</f>
        <v>45</v>
      </c>
      <c r="AG26" s="6"/>
      <c r="AH26" s="6"/>
      <c r="AI26" s="6"/>
      <c r="AJ26" s="6"/>
      <c r="AK26" s="6"/>
      <c r="AL26" s="6"/>
      <c r="AM26" s="6"/>
      <c r="AN26" s="6"/>
      <c r="AO26" s="6"/>
      <c r="AP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</row>
    <row r="27" spans="1:238" ht="15.75">
      <c r="A27" s="32" t="s">
        <v>103</v>
      </c>
      <c r="B27" s="57"/>
      <c r="C27" s="57"/>
      <c r="D27" s="91"/>
      <c r="E27" s="91">
        <v>6</v>
      </c>
      <c r="F27" s="91"/>
      <c r="G27" s="91">
        <v>5</v>
      </c>
      <c r="H27" s="92"/>
      <c r="I27" s="93"/>
      <c r="J27" s="94"/>
      <c r="K27" s="91"/>
      <c r="L27" s="89"/>
      <c r="M27" s="86"/>
      <c r="N27" s="89"/>
      <c r="O27" s="86">
        <v>8</v>
      </c>
      <c r="P27" s="86"/>
      <c r="Q27" s="90">
        <f t="shared" si="3"/>
        <v>19</v>
      </c>
      <c r="S27" s="34" t="s">
        <v>60</v>
      </c>
      <c r="T27" s="68"/>
      <c r="U27" s="69"/>
      <c r="V27" s="69">
        <v>2</v>
      </c>
      <c r="W27" s="69"/>
      <c r="X27" s="11">
        <f>SUM(T27:W27)</f>
        <v>2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</row>
    <row r="28" spans="1:238" ht="15.75">
      <c r="A28" s="14" t="s">
        <v>51</v>
      </c>
      <c r="B28" s="57"/>
      <c r="C28" s="57"/>
      <c r="D28" s="85"/>
      <c r="E28" s="85">
        <v>5</v>
      </c>
      <c r="F28" s="85"/>
      <c r="G28" s="85">
        <v>5</v>
      </c>
      <c r="H28" s="86"/>
      <c r="I28" s="87"/>
      <c r="J28" s="88">
        <v>18</v>
      </c>
      <c r="K28" s="85">
        <v>12</v>
      </c>
      <c r="L28" s="89"/>
      <c r="M28" s="86">
        <v>4</v>
      </c>
      <c r="N28" s="89">
        <v>2</v>
      </c>
      <c r="O28" s="86">
        <v>3</v>
      </c>
      <c r="P28" s="86"/>
      <c r="Q28" s="90">
        <f t="shared" si="3"/>
        <v>49</v>
      </c>
      <c r="S28" s="80" t="s">
        <v>38</v>
      </c>
      <c r="T28" s="27">
        <f>SUM(T23:T27)</f>
        <v>10</v>
      </c>
      <c r="U28" s="27">
        <f>SUM(U23:U27)</f>
        <v>3</v>
      </c>
      <c r="V28" s="26">
        <f>SUM(V25:V27)</f>
        <v>2</v>
      </c>
      <c r="W28" s="26">
        <f>SUM(W25:W27)</f>
        <v>21</v>
      </c>
      <c r="X28" s="27">
        <f>SUM(X23:X27)</f>
        <v>36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</row>
    <row r="29" spans="1:238" ht="15.75">
      <c r="A29" s="58" t="s">
        <v>104</v>
      </c>
      <c r="B29" s="57"/>
      <c r="C29" s="57"/>
      <c r="D29" s="95"/>
      <c r="E29" s="95"/>
      <c r="F29" s="95"/>
      <c r="G29" s="95"/>
      <c r="H29" s="95"/>
      <c r="I29" s="95"/>
      <c r="J29" s="96">
        <v>1</v>
      </c>
      <c r="K29" s="97"/>
      <c r="L29" s="89"/>
      <c r="M29" s="98">
        <v>2</v>
      </c>
      <c r="N29" s="89"/>
      <c r="O29" s="95"/>
      <c r="P29" s="95"/>
      <c r="Q29" s="90">
        <f t="shared" si="3"/>
        <v>3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</row>
    <row r="30" spans="1:238" ht="15.75">
      <c r="A30" s="14" t="s">
        <v>52</v>
      </c>
      <c r="B30" s="57"/>
      <c r="C30" s="57"/>
      <c r="D30" s="99"/>
      <c r="E30" s="99"/>
      <c r="F30" s="99"/>
      <c r="G30" s="99"/>
      <c r="H30" s="99"/>
      <c r="I30" s="87"/>
      <c r="J30" s="88">
        <v>10</v>
      </c>
      <c r="K30" s="99"/>
      <c r="L30" s="89"/>
      <c r="M30" s="86">
        <v>6</v>
      </c>
      <c r="N30" s="89"/>
      <c r="O30" s="87"/>
      <c r="P30" s="87"/>
      <c r="Q30" s="90">
        <f t="shared" si="3"/>
        <v>16</v>
      </c>
      <c r="T30" s="2"/>
      <c r="AA30" s="2"/>
      <c r="AB30" s="2"/>
      <c r="AC30" s="77" t="s">
        <v>16</v>
      </c>
      <c r="AD30" s="2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</row>
    <row r="31" spans="1:238" ht="15.75">
      <c r="A31" s="14" t="s">
        <v>160</v>
      </c>
      <c r="B31" s="57">
        <v>1</v>
      </c>
      <c r="C31" s="57"/>
      <c r="D31" s="99"/>
      <c r="E31" s="99"/>
      <c r="F31" s="99"/>
      <c r="G31" s="99"/>
      <c r="H31" s="99"/>
      <c r="I31" s="87"/>
      <c r="J31" s="88"/>
      <c r="K31" s="99"/>
      <c r="L31" s="89"/>
      <c r="M31" s="86"/>
      <c r="N31" s="89"/>
      <c r="O31" s="87"/>
      <c r="P31" s="87"/>
      <c r="Q31" s="90">
        <f t="shared" si="3"/>
        <v>1</v>
      </c>
      <c r="AA31" s="2"/>
      <c r="AB31" s="2" t="s">
        <v>17</v>
      </c>
      <c r="AC31" s="2"/>
      <c r="AD31" s="15" t="s">
        <v>18</v>
      </c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</row>
    <row r="32" spans="1:238" ht="15.75">
      <c r="A32" s="14" t="s">
        <v>53</v>
      </c>
      <c r="B32" s="57"/>
      <c r="C32" s="57">
        <v>2</v>
      </c>
      <c r="D32" s="85"/>
      <c r="E32" s="85"/>
      <c r="F32" s="85"/>
      <c r="G32" s="85"/>
      <c r="H32" s="86"/>
      <c r="I32" s="87"/>
      <c r="J32" s="88"/>
      <c r="K32" s="85"/>
      <c r="L32" s="89"/>
      <c r="M32" s="86"/>
      <c r="N32" s="89"/>
      <c r="O32" s="86"/>
      <c r="P32" s="86"/>
      <c r="Q32" s="90">
        <f t="shared" si="3"/>
        <v>2</v>
      </c>
      <c r="AA32" s="16"/>
      <c r="AB32" s="16" t="s">
        <v>20</v>
      </c>
      <c r="AC32" s="2"/>
      <c r="AD32" s="16" t="s">
        <v>20</v>
      </c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</row>
    <row r="33" spans="1:238" ht="15.75">
      <c r="A33" s="14" t="s">
        <v>102</v>
      </c>
      <c r="B33" s="57"/>
      <c r="C33" s="57"/>
      <c r="D33" s="85"/>
      <c r="E33" s="85"/>
      <c r="F33" s="85"/>
      <c r="G33" s="85"/>
      <c r="H33" s="85">
        <v>62</v>
      </c>
      <c r="I33" s="86">
        <v>4</v>
      </c>
      <c r="J33" s="88"/>
      <c r="K33" s="85"/>
      <c r="L33" s="89"/>
      <c r="M33" s="86"/>
      <c r="N33" s="89"/>
      <c r="O33" s="86"/>
      <c r="P33" s="86">
        <v>3</v>
      </c>
      <c r="Q33" s="90">
        <f t="shared" si="3"/>
        <v>69</v>
      </c>
      <c r="AA33" s="2"/>
      <c r="AB33" s="106" t="s">
        <v>165</v>
      </c>
      <c r="AC33" s="17" t="s">
        <v>22</v>
      </c>
      <c r="AD33" s="106" t="s">
        <v>167</v>
      </c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</row>
    <row r="34" spans="1:238" ht="15.75">
      <c r="A34" s="79" t="s">
        <v>38</v>
      </c>
      <c r="B34" s="59">
        <f aca="true" t="shared" si="4" ref="B34:Q34">SUM(B22:B33)</f>
        <v>10</v>
      </c>
      <c r="C34" s="59">
        <f t="shared" si="4"/>
        <v>9</v>
      </c>
      <c r="D34" s="100">
        <f t="shared" si="4"/>
        <v>10</v>
      </c>
      <c r="E34" s="100">
        <f t="shared" si="4"/>
        <v>11</v>
      </c>
      <c r="F34" s="100">
        <f t="shared" si="4"/>
        <v>7</v>
      </c>
      <c r="G34" s="100">
        <f t="shared" si="4"/>
        <v>10</v>
      </c>
      <c r="H34" s="100">
        <f t="shared" si="4"/>
        <v>111</v>
      </c>
      <c r="I34" s="100">
        <f t="shared" si="4"/>
        <v>15</v>
      </c>
      <c r="J34" s="100">
        <f t="shared" si="4"/>
        <v>29</v>
      </c>
      <c r="K34" s="100">
        <f t="shared" si="4"/>
        <v>12</v>
      </c>
      <c r="L34" s="100">
        <f t="shared" si="4"/>
        <v>2</v>
      </c>
      <c r="M34" s="100">
        <f t="shared" si="4"/>
        <v>12</v>
      </c>
      <c r="N34" s="100">
        <f t="shared" si="4"/>
        <v>2</v>
      </c>
      <c r="O34" s="100">
        <f t="shared" si="4"/>
        <v>11</v>
      </c>
      <c r="P34" s="100">
        <f t="shared" si="4"/>
        <v>5</v>
      </c>
      <c r="Q34" s="100">
        <f t="shared" si="4"/>
        <v>256</v>
      </c>
      <c r="AA34" s="18" t="s">
        <v>23</v>
      </c>
      <c r="AB34" s="72">
        <v>395</v>
      </c>
      <c r="AC34" s="19">
        <v>-1</v>
      </c>
      <c r="AD34" s="72">
        <f>+AC34+AB34</f>
        <v>394</v>
      </c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</row>
    <row r="35" spans="1:238" ht="15.75">
      <c r="A35" s="2"/>
      <c r="B35" s="2"/>
      <c r="AA35" s="18" t="s">
        <v>24</v>
      </c>
      <c r="AB35" s="72">
        <v>254</v>
      </c>
      <c r="AC35" s="19">
        <v>2</v>
      </c>
      <c r="AD35" s="72">
        <f aca="true" t="shared" si="5" ref="AD35:AD40">+AC35+AB35</f>
        <v>256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</row>
    <row r="36" spans="22:237" ht="15.75">
      <c r="V36" s="2"/>
      <c r="W36" s="2"/>
      <c r="X36" s="4"/>
      <c r="AA36" s="18" t="s">
        <v>26</v>
      </c>
      <c r="AB36" s="72">
        <v>242</v>
      </c>
      <c r="AC36" s="72">
        <v>0</v>
      </c>
      <c r="AD36" s="72">
        <f t="shared" si="5"/>
        <v>242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</row>
    <row r="37" spans="23:239" ht="15.75">
      <c r="W37" s="2"/>
      <c r="X37" s="2"/>
      <c r="Y37" s="5"/>
      <c r="Z37" s="5"/>
      <c r="AA37" s="18" t="s">
        <v>28</v>
      </c>
      <c r="AB37" s="72">
        <v>17</v>
      </c>
      <c r="AC37" s="19">
        <v>-3</v>
      </c>
      <c r="AD37" s="72">
        <f t="shared" si="5"/>
        <v>14</v>
      </c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</row>
    <row r="38" spans="3:238" ht="16.5" thickBot="1">
      <c r="C38" s="2"/>
      <c r="D38" s="2"/>
      <c r="E38" s="2"/>
      <c r="F38" s="2"/>
      <c r="G38" s="2"/>
      <c r="I38" s="2"/>
      <c r="J38" s="2"/>
      <c r="K38" s="2"/>
      <c r="L38" s="2"/>
      <c r="M38" s="2"/>
      <c r="O38" s="31" t="s">
        <v>61</v>
      </c>
      <c r="W38" s="2"/>
      <c r="X38" s="13"/>
      <c r="Y38" s="4"/>
      <c r="Z38" s="5"/>
      <c r="AA38" s="70" t="s">
        <v>30</v>
      </c>
      <c r="AB38" s="72">
        <v>36</v>
      </c>
      <c r="AC38" s="19">
        <f>-1+3-11+9</f>
        <v>0</v>
      </c>
      <c r="AD38" s="72">
        <f t="shared" si="5"/>
        <v>36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</row>
    <row r="39" spans="1:238" ht="16.5" thickTop="1">
      <c r="A39" s="2"/>
      <c r="B39" s="2"/>
      <c r="D39" s="45" t="s">
        <v>122</v>
      </c>
      <c r="E39" s="46"/>
      <c r="F39" s="46"/>
      <c r="G39" s="46"/>
      <c r="H39" s="46"/>
      <c r="I39" s="46"/>
      <c r="J39" s="46"/>
      <c r="K39" s="46" t="s">
        <v>71</v>
      </c>
      <c r="L39" s="47"/>
      <c r="M39" s="47"/>
      <c r="N39" s="47"/>
      <c r="O39" s="47"/>
      <c r="P39" s="46" t="s">
        <v>120</v>
      </c>
      <c r="Q39" s="47"/>
      <c r="R39" s="47"/>
      <c r="S39" s="47"/>
      <c r="T39" s="47"/>
      <c r="U39" s="105" t="s">
        <v>149</v>
      </c>
      <c r="V39" s="47"/>
      <c r="W39" s="47"/>
      <c r="X39" s="47"/>
      <c r="Y39" s="101"/>
      <c r="Z39" s="102"/>
      <c r="AA39" s="70" t="s">
        <v>136</v>
      </c>
      <c r="AB39" s="72">
        <v>4</v>
      </c>
      <c r="AC39" s="19">
        <v>0</v>
      </c>
      <c r="AD39" s="72">
        <f t="shared" si="5"/>
        <v>4</v>
      </c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</row>
    <row r="40" spans="4:238" ht="15.75">
      <c r="D40" s="61" t="s">
        <v>155</v>
      </c>
      <c r="E40" s="44"/>
      <c r="F40" s="44"/>
      <c r="G40" s="44"/>
      <c r="H40" s="44"/>
      <c r="I40" s="44"/>
      <c r="J40" s="39"/>
      <c r="K40" s="39" t="s">
        <v>118</v>
      </c>
      <c r="L40" s="39"/>
      <c r="M40" s="39"/>
      <c r="N40" s="39"/>
      <c r="O40" s="39"/>
      <c r="P40" s="39" t="s">
        <v>121</v>
      </c>
      <c r="Q40" s="44"/>
      <c r="R40" s="44"/>
      <c r="S40" s="44"/>
      <c r="T40" s="44"/>
      <c r="U40" s="74" t="s">
        <v>134</v>
      </c>
      <c r="V40" s="44"/>
      <c r="W40" s="44"/>
      <c r="X40" s="44"/>
      <c r="Y40" s="104"/>
      <c r="Z40" s="49"/>
      <c r="AA40" s="70" t="s">
        <v>32</v>
      </c>
      <c r="AB40" s="72">
        <v>45</v>
      </c>
      <c r="AC40" s="19">
        <v>0</v>
      </c>
      <c r="AD40" s="72">
        <f t="shared" si="5"/>
        <v>45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</row>
    <row r="41" spans="4:238" ht="15.75">
      <c r="D41" s="48" t="s">
        <v>156</v>
      </c>
      <c r="E41" s="39"/>
      <c r="F41" s="39"/>
      <c r="G41" s="39"/>
      <c r="H41" s="39"/>
      <c r="I41" s="39"/>
      <c r="J41" s="39"/>
      <c r="K41" s="39" t="s">
        <v>73</v>
      </c>
      <c r="L41" s="39"/>
      <c r="M41" s="39"/>
      <c r="N41" s="39"/>
      <c r="O41" s="39"/>
      <c r="P41" s="76" t="s">
        <v>169</v>
      </c>
      <c r="T41" s="44"/>
      <c r="U41" s="39" t="s">
        <v>74</v>
      </c>
      <c r="V41" s="44"/>
      <c r="W41" s="44"/>
      <c r="X41" s="44"/>
      <c r="Y41" s="44"/>
      <c r="Z41" s="55"/>
      <c r="AA41" s="76" t="s">
        <v>34</v>
      </c>
      <c r="AB41" s="73">
        <v>993</v>
      </c>
      <c r="AC41" s="73">
        <f>SUM(AC34:AC40)</f>
        <v>-2</v>
      </c>
      <c r="AD41" s="73">
        <f>SUM(AD34:AD40)</f>
        <v>991</v>
      </c>
      <c r="AE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</row>
    <row r="42" spans="4:238" ht="15.75" customHeight="1">
      <c r="D42" s="62" t="s">
        <v>126</v>
      </c>
      <c r="E42" s="44"/>
      <c r="F42" s="44"/>
      <c r="G42" s="44"/>
      <c r="H42" s="44"/>
      <c r="I42" s="44"/>
      <c r="J42" s="39"/>
      <c r="K42" s="39" t="s">
        <v>157</v>
      </c>
      <c r="L42" s="40"/>
      <c r="M42" s="40"/>
      <c r="N42" s="40"/>
      <c r="O42" s="40"/>
      <c r="P42" s="39" t="s">
        <v>65</v>
      </c>
      <c r="Q42" s="44"/>
      <c r="R42" s="44"/>
      <c r="S42" s="44"/>
      <c r="T42" s="44"/>
      <c r="U42" s="74" t="s">
        <v>130</v>
      </c>
      <c r="V42" s="44"/>
      <c r="W42" s="44"/>
      <c r="X42" s="44"/>
      <c r="Y42" s="44"/>
      <c r="Z42" s="55"/>
      <c r="AE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</row>
    <row r="43" spans="4:238" ht="15.75">
      <c r="D43" s="48" t="s">
        <v>127</v>
      </c>
      <c r="E43" s="39"/>
      <c r="F43" s="39"/>
      <c r="G43" s="39"/>
      <c r="H43" s="39"/>
      <c r="I43" s="39"/>
      <c r="J43" s="39"/>
      <c r="K43" s="39" t="s">
        <v>154</v>
      </c>
      <c r="L43" s="84"/>
      <c r="M43" s="84"/>
      <c r="N43" s="84"/>
      <c r="O43" s="39"/>
      <c r="P43" s="39" t="s">
        <v>66</v>
      </c>
      <c r="Q43" s="44"/>
      <c r="R43" s="44"/>
      <c r="S43" s="44"/>
      <c r="T43" s="44"/>
      <c r="U43" s="39" t="s">
        <v>140</v>
      </c>
      <c r="V43" s="44"/>
      <c r="W43" s="44"/>
      <c r="X43" s="44"/>
      <c r="Y43" s="44"/>
      <c r="Z43" s="55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</row>
    <row r="44" spans="4:238" ht="15.75" customHeight="1">
      <c r="D44" s="62" t="s">
        <v>143</v>
      </c>
      <c r="E44" s="39"/>
      <c r="F44" s="39"/>
      <c r="G44" s="39"/>
      <c r="H44" s="39"/>
      <c r="I44" s="39"/>
      <c r="J44" s="39"/>
      <c r="K44" s="39" t="s">
        <v>75</v>
      </c>
      <c r="L44" s="40"/>
      <c r="M44" s="40"/>
      <c r="N44" s="40"/>
      <c r="O44" s="39"/>
      <c r="P44" s="39" t="s">
        <v>67</v>
      </c>
      <c r="Q44" s="44"/>
      <c r="R44" s="44"/>
      <c r="S44" s="44"/>
      <c r="T44" s="44"/>
      <c r="U44" s="39" t="s">
        <v>141</v>
      </c>
      <c r="V44" s="44"/>
      <c r="W44" s="40"/>
      <c r="X44" s="40"/>
      <c r="Y44" s="40"/>
      <c r="Z44" s="55"/>
      <c r="AA44" s="44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</row>
    <row r="45" spans="4:238" ht="15.75">
      <c r="D45" s="48" t="s">
        <v>124</v>
      </c>
      <c r="E45" s="39"/>
      <c r="F45" s="39"/>
      <c r="G45" s="39"/>
      <c r="H45" s="39"/>
      <c r="I45" s="39"/>
      <c r="J45" s="39"/>
      <c r="K45" s="39" t="s">
        <v>163</v>
      </c>
      <c r="L45" s="84"/>
      <c r="M45" s="84"/>
      <c r="N45" s="83"/>
      <c r="O45" s="39"/>
      <c r="P45" s="39" t="s">
        <v>68</v>
      </c>
      <c r="Q45" s="44"/>
      <c r="R45" s="44"/>
      <c r="S45" s="44"/>
      <c r="T45" s="44"/>
      <c r="U45" s="39" t="s">
        <v>80</v>
      </c>
      <c r="V45" s="44"/>
      <c r="W45" s="39"/>
      <c r="X45" s="39"/>
      <c r="Y45" s="39"/>
      <c r="Z45" s="49"/>
      <c r="AA45" s="44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</row>
    <row r="46" spans="1:238" ht="15.75">
      <c r="A46" s="6"/>
      <c r="B46" s="6"/>
      <c r="D46" s="48" t="s">
        <v>123</v>
      </c>
      <c r="E46" s="39"/>
      <c r="F46" s="39"/>
      <c r="G46" s="39"/>
      <c r="H46" s="39"/>
      <c r="I46" s="39"/>
      <c r="J46" s="39"/>
      <c r="K46" s="39" t="s">
        <v>119</v>
      </c>
      <c r="L46" s="39"/>
      <c r="M46" s="39"/>
      <c r="N46" s="39"/>
      <c r="O46" s="39"/>
      <c r="P46" s="39" t="s">
        <v>72</v>
      </c>
      <c r="Q46" s="44"/>
      <c r="R46" s="44"/>
      <c r="S46" s="44"/>
      <c r="T46" s="44"/>
      <c r="U46" s="39" t="s">
        <v>82</v>
      </c>
      <c r="V46" s="44"/>
      <c r="W46" s="39"/>
      <c r="X46" s="39"/>
      <c r="Y46" s="39"/>
      <c r="Z46" s="49"/>
      <c r="AA46" s="44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</row>
    <row r="47" spans="1:238" ht="15.75">
      <c r="A47" s="2"/>
      <c r="B47" s="2"/>
      <c r="D47" s="62" t="s">
        <v>125</v>
      </c>
      <c r="E47" s="44"/>
      <c r="F47" s="44"/>
      <c r="G47" s="44"/>
      <c r="H47" s="44"/>
      <c r="I47" s="39"/>
      <c r="J47" s="44"/>
      <c r="K47" s="39" t="s">
        <v>142</v>
      </c>
      <c r="L47" s="39"/>
      <c r="M47" s="39"/>
      <c r="N47" s="39"/>
      <c r="O47" s="39"/>
      <c r="P47" s="82" t="s">
        <v>151</v>
      </c>
      <c r="Q47" s="44"/>
      <c r="R47" s="44"/>
      <c r="S47" s="44"/>
      <c r="T47" s="44"/>
      <c r="U47" s="39" t="s">
        <v>84</v>
      </c>
      <c r="V47" s="44"/>
      <c r="W47" s="39"/>
      <c r="X47" s="39"/>
      <c r="Y47" s="39"/>
      <c r="Z47" s="49"/>
      <c r="AA47" s="44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</row>
    <row r="48" spans="3:238" ht="15.75">
      <c r="C48" s="44"/>
      <c r="D48" s="61" t="s">
        <v>144</v>
      </c>
      <c r="E48" s="39"/>
      <c r="F48" s="39"/>
      <c r="G48" s="39"/>
      <c r="H48" s="39"/>
      <c r="I48" s="39"/>
      <c r="J48" s="39"/>
      <c r="K48" s="39" t="s">
        <v>158</v>
      </c>
      <c r="L48" s="39"/>
      <c r="M48" s="39"/>
      <c r="N48" s="39"/>
      <c r="O48" s="39"/>
      <c r="P48" s="74" t="s">
        <v>138</v>
      </c>
      <c r="Q48" s="44"/>
      <c r="R48" s="44"/>
      <c r="S48" s="44"/>
      <c r="T48" s="44"/>
      <c r="U48" s="82" t="s">
        <v>152</v>
      </c>
      <c r="V48" s="44"/>
      <c r="W48" s="40"/>
      <c r="X48" s="40"/>
      <c r="Y48" s="40"/>
      <c r="Z48" s="49"/>
      <c r="AA48" s="44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</row>
    <row r="49" spans="4:238" ht="15.75">
      <c r="D49" s="64"/>
      <c r="E49" s="44"/>
      <c r="F49" s="39"/>
      <c r="G49" s="39"/>
      <c r="H49" s="39"/>
      <c r="I49" s="44"/>
      <c r="J49" s="44"/>
      <c r="K49" s="44"/>
      <c r="L49" s="44"/>
      <c r="M49" s="44"/>
      <c r="N49" s="44"/>
      <c r="O49" s="44"/>
      <c r="T49" s="44"/>
      <c r="Y49" s="40"/>
      <c r="Z49" s="49"/>
      <c r="AA49" s="44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</row>
    <row r="50" spans="4:238" ht="16.5" thickBot="1">
      <c r="D50" s="54"/>
      <c r="E50" s="51"/>
      <c r="F50" s="51"/>
      <c r="G50" s="51"/>
      <c r="H50" s="51"/>
      <c r="I50" s="53"/>
      <c r="J50" s="51"/>
      <c r="K50" s="51"/>
      <c r="L50" s="51"/>
      <c r="M50" s="67" t="s">
        <v>150</v>
      </c>
      <c r="N50" s="50"/>
      <c r="O50" s="50"/>
      <c r="P50" s="51"/>
      <c r="Q50" s="51"/>
      <c r="R50" s="67" t="s">
        <v>132</v>
      </c>
      <c r="S50" s="51"/>
      <c r="T50" s="51"/>
      <c r="U50" s="103"/>
      <c r="V50" s="51"/>
      <c r="W50" s="53"/>
      <c r="X50" s="53"/>
      <c r="Y50" s="50"/>
      <c r="Z50" s="52"/>
      <c r="AA50" s="44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</row>
    <row r="51" spans="17:238" ht="16.5" thickTop="1">
      <c r="Q51" s="44"/>
      <c r="S51" s="44"/>
      <c r="T51" s="44"/>
      <c r="U51" s="44"/>
      <c r="V51" s="44"/>
      <c r="W51" s="39"/>
      <c r="X51" s="39"/>
      <c r="Y51" s="44"/>
      <c r="Z51" s="44"/>
      <c r="AA51" s="44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</row>
    <row r="52" spans="11:238" ht="15.75">
      <c r="K52" s="2"/>
      <c r="L52" s="31" t="s">
        <v>89</v>
      </c>
      <c r="R52" s="44"/>
      <c r="S52" s="44"/>
      <c r="T52" s="44"/>
      <c r="U52" s="44"/>
      <c r="V52" s="44"/>
      <c r="W52" s="39"/>
      <c r="X52" s="39"/>
      <c r="Y52" s="39"/>
      <c r="Z52" s="78"/>
      <c r="AA52" s="44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</row>
    <row r="53" spans="10:238" ht="15.75">
      <c r="J53" s="2"/>
      <c r="K53" s="2"/>
      <c r="L53" s="6"/>
      <c r="R53" s="44"/>
      <c r="S53" s="39"/>
      <c r="T53" s="44"/>
      <c r="U53" s="44"/>
      <c r="V53" s="44"/>
      <c r="W53" s="39"/>
      <c r="X53" s="39"/>
      <c r="Y53" s="39"/>
      <c r="Z53" s="78"/>
      <c r="AA53" s="44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</row>
    <row r="54" spans="1:238" ht="15.75">
      <c r="A54" s="6"/>
      <c r="B54" s="6"/>
      <c r="C54" s="6"/>
      <c r="J54" s="2"/>
      <c r="K54" s="2"/>
      <c r="L54" s="6"/>
      <c r="S54" s="39"/>
      <c r="T54" s="44"/>
      <c r="U54" s="44"/>
      <c r="V54" s="44"/>
      <c r="W54" s="39"/>
      <c r="X54" s="39"/>
      <c r="Y54" s="39"/>
      <c r="Z54" s="78"/>
      <c r="AA54" s="44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</row>
    <row r="55" spans="4:238" ht="12.75">
      <c r="D55" s="41"/>
      <c r="E55" s="1"/>
      <c r="F55" s="1"/>
      <c r="G55" s="1"/>
      <c r="H55" s="1"/>
      <c r="I55" s="1"/>
      <c r="J55" s="1"/>
      <c r="K55" s="1"/>
      <c r="L55" s="1"/>
      <c r="M55" s="1"/>
      <c r="N55" s="1"/>
      <c r="O55" s="41"/>
      <c r="P55" s="41"/>
      <c r="AA55" s="44"/>
      <c r="AB55" s="5"/>
      <c r="AC55" s="6"/>
      <c r="AD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</row>
    <row r="56" spans="15:238" ht="15.75">
      <c r="O56" s="39"/>
      <c r="P56" s="39"/>
      <c r="W56" s="6"/>
      <c r="X56" s="39"/>
      <c r="Y56" s="39"/>
      <c r="Z56" s="5"/>
      <c r="AA56" s="5"/>
      <c r="AB56" s="5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</row>
    <row r="57" spans="5:238" ht="15.75">
      <c r="E57" s="1"/>
      <c r="F57" s="2"/>
      <c r="G57" s="2"/>
      <c r="H57" s="2"/>
      <c r="I57" s="2"/>
      <c r="Y57" s="39"/>
      <c r="Z57" s="5"/>
      <c r="AA57" s="5"/>
      <c r="AB57" s="5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</row>
    <row r="58" spans="5:238" ht="15.75">
      <c r="E58" s="1"/>
      <c r="F58" s="2"/>
      <c r="G58" s="2"/>
      <c r="H58" s="2"/>
      <c r="I58" s="2"/>
      <c r="Y58" s="39"/>
      <c r="Z58" s="5"/>
      <c r="AA58" s="5"/>
      <c r="AB58" s="5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</row>
    <row r="59" spans="5:238" ht="15.75">
      <c r="E59" s="1"/>
      <c r="F59" s="2"/>
      <c r="G59" s="2"/>
      <c r="H59" s="2"/>
      <c r="I59" s="2"/>
      <c r="Y59" s="39"/>
      <c r="Z59" s="5"/>
      <c r="AA59" s="5"/>
      <c r="AB59" s="5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</row>
    <row r="60" spans="5:238" ht="15.75">
      <c r="E60" s="1"/>
      <c r="F60" s="2"/>
      <c r="G60" s="2"/>
      <c r="H60" s="2"/>
      <c r="I60" s="2"/>
      <c r="Y60" s="39"/>
      <c r="Z60" s="5"/>
      <c r="AA60" s="5"/>
      <c r="AB60" s="5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</row>
    <row r="61" spans="1:238" ht="15.75">
      <c r="A61" s="1"/>
      <c r="B61" s="42"/>
      <c r="C61" s="42"/>
      <c r="D61" s="1"/>
      <c r="E61" s="1"/>
      <c r="F61" s="2"/>
      <c r="G61" s="2"/>
      <c r="H61" s="2"/>
      <c r="I61" s="2"/>
      <c r="Q61" s="2"/>
      <c r="Y61" s="39"/>
      <c r="Z61" s="5"/>
      <c r="AA61" s="5"/>
      <c r="AB61" s="5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</row>
    <row r="62" spans="7:238" ht="15.75">
      <c r="G62" s="2"/>
      <c r="H62" s="2"/>
      <c r="Q62" s="2"/>
      <c r="Y62" s="41"/>
      <c r="Z62" s="5"/>
      <c r="AA62" s="5"/>
      <c r="AB62" s="5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</row>
    <row r="63" spans="7:238" ht="15.75">
      <c r="G63" s="2"/>
      <c r="H63" s="2"/>
      <c r="Q63" s="2"/>
      <c r="Y63" s="39"/>
      <c r="Z63" s="5"/>
      <c r="AA63" s="5"/>
      <c r="AB63" s="5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</row>
    <row r="64" spans="7:238" ht="15.75">
      <c r="G64" s="2"/>
      <c r="H64" s="2"/>
      <c r="Q64" s="2"/>
      <c r="X64" s="2"/>
      <c r="Y64" s="4"/>
      <c r="Z64" s="5"/>
      <c r="AA64" s="5"/>
      <c r="AB64" s="5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</row>
    <row r="65" spans="7:238" ht="15.75">
      <c r="G65" s="2"/>
      <c r="H65" s="2"/>
      <c r="Q65" s="2"/>
      <c r="W65" s="44"/>
      <c r="X65" s="39"/>
      <c r="Y65" s="4"/>
      <c r="Z65" s="5"/>
      <c r="AA65" s="5"/>
      <c r="AB65" s="5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</row>
    <row r="66" spans="7:238" ht="15.75">
      <c r="G66" s="2"/>
      <c r="H66" s="2"/>
      <c r="Q66" s="2"/>
      <c r="W66" s="44"/>
      <c r="X66" s="39"/>
      <c r="Y66" s="4"/>
      <c r="Z66" s="5"/>
      <c r="AA66" s="5"/>
      <c r="AB66" s="5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</row>
    <row r="67" spans="7:238" ht="15.75">
      <c r="G67" s="2"/>
      <c r="H67" s="2"/>
      <c r="Q67" s="2"/>
      <c r="W67" s="44"/>
      <c r="X67" s="39"/>
      <c r="Y67" s="4"/>
      <c r="Z67" s="5"/>
      <c r="AA67" s="5"/>
      <c r="AB67" s="5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 t="s">
        <v>76</v>
      </c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</row>
    <row r="68" spans="7:238" ht="15.75">
      <c r="G68" s="2"/>
      <c r="H68" s="2"/>
      <c r="Q68" s="2"/>
      <c r="W68" s="44"/>
      <c r="X68" s="39"/>
      <c r="Y68" s="4"/>
      <c r="Z68" s="5"/>
      <c r="AA68" s="5"/>
      <c r="AB68" s="5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</row>
    <row r="69" spans="7:238" ht="15.75">
      <c r="G69" s="2"/>
      <c r="H69" s="2"/>
      <c r="Q69" s="2"/>
      <c r="W69" s="44"/>
      <c r="X69" s="39"/>
      <c r="Y69" s="4"/>
      <c r="Z69" s="5"/>
      <c r="AA69" s="5"/>
      <c r="AB69" s="5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</row>
    <row r="70" spans="7:238" ht="15.75">
      <c r="G70" s="2"/>
      <c r="I70" s="2"/>
      <c r="J70" s="6"/>
      <c r="K70" s="2"/>
      <c r="L70" s="2"/>
      <c r="M70" s="2"/>
      <c r="N70" s="2"/>
      <c r="O70" s="2"/>
      <c r="P70" s="2"/>
      <c r="Q70" s="2"/>
      <c r="W70" s="44"/>
      <c r="X70" s="39"/>
      <c r="Y70" s="4"/>
      <c r="Z70" s="5"/>
      <c r="AA70" s="5"/>
      <c r="AB70" s="5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</row>
    <row r="71" spans="7:238" ht="15.75">
      <c r="G71" s="2"/>
      <c r="H71" s="2"/>
      <c r="I71" s="2"/>
      <c r="J71" s="2"/>
      <c r="K71" s="6"/>
      <c r="L71" s="6"/>
      <c r="M71" s="6"/>
      <c r="N71" s="6"/>
      <c r="O71" s="6"/>
      <c r="P71" s="6"/>
      <c r="Q71" s="2"/>
      <c r="W71" s="44"/>
      <c r="X71" s="39"/>
      <c r="Y71" s="4"/>
      <c r="Z71" s="5"/>
      <c r="AA71" s="5"/>
      <c r="AB71" s="5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</row>
    <row r="72" spans="1:238" ht="15.75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W72" s="44"/>
      <c r="X72" s="39"/>
      <c r="Y72" s="4"/>
      <c r="Z72" s="5"/>
      <c r="AA72" s="5"/>
      <c r="AB72" s="5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</row>
    <row r="73" spans="6:238" ht="15.75">
      <c r="F73" s="2"/>
      <c r="G73" s="2"/>
      <c r="H73" s="2"/>
      <c r="I73" s="6"/>
      <c r="J73" s="6"/>
      <c r="K73" s="6"/>
      <c r="L73" s="6"/>
      <c r="M73" s="6"/>
      <c r="N73" s="6"/>
      <c r="O73" s="6"/>
      <c r="P73" s="6"/>
      <c r="Q73" s="6"/>
      <c r="W73" s="44"/>
      <c r="X73" s="39"/>
      <c r="Y73" s="4"/>
      <c r="Z73" s="5"/>
      <c r="AA73" s="5"/>
      <c r="AB73" s="5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</row>
    <row r="74" spans="6:238" ht="15.75">
      <c r="F74" s="2"/>
      <c r="G74" s="2"/>
      <c r="H74" s="2"/>
      <c r="I74" s="6"/>
      <c r="J74" s="6"/>
      <c r="K74" s="6"/>
      <c r="L74" s="6"/>
      <c r="M74" s="6"/>
      <c r="N74" s="6"/>
      <c r="O74" s="6"/>
      <c r="P74" s="6"/>
      <c r="Q74" s="6"/>
      <c r="V74" s="2"/>
      <c r="W74" s="39"/>
      <c r="X74" s="39"/>
      <c r="Y74" s="4"/>
      <c r="Z74" s="5"/>
      <c r="AA74" s="5"/>
      <c r="AB74" s="5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</row>
    <row r="75" spans="6:238" ht="20.25" customHeight="1">
      <c r="F75" s="2"/>
      <c r="G75" s="2"/>
      <c r="H75" s="2"/>
      <c r="I75" s="6"/>
      <c r="J75" s="6"/>
      <c r="K75" s="6"/>
      <c r="L75" s="6"/>
      <c r="M75" s="6"/>
      <c r="N75" s="6"/>
      <c r="O75" s="6"/>
      <c r="P75" s="6"/>
      <c r="Q75" s="6"/>
      <c r="V75" s="2"/>
      <c r="W75" s="39"/>
      <c r="X75" s="39"/>
      <c r="Y75" s="4"/>
      <c r="Z75" s="5"/>
      <c r="AA75" s="5"/>
      <c r="AB75" s="5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</row>
    <row r="76" spans="6:238" ht="15.75">
      <c r="F76" s="2"/>
      <c r="G76" s="2"/>
      <c r="H76" s="2"/>
      <c r="I76" s="6"/>
      <c r="J76" s="6"/>
      <c r="K76" s="6"/>
      <c r="L76" s="6"/>
      <c r="M76" s="6"/>
      <c r="N76" s="6"/>
      <c r="O76" s="6"/>
      <c r="P76" s="6"/>
      <c r="Q76" s="6"/>
      <c r="V76" s="2"/>
      <c r="W76" s="2"/>
      <c r="X76" s="2"/>
      <c r="Y76" s="4"/>
      <c r="Z76" s="5"/>
      <c r="AA76" s="5"/>
      <c r="AB76" s="5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</row>
    <row r="77" spans="6:238" ht="12" customHeight="1">
      <c r="F77" s="2"/>
      <c r="G77" s="2"/>
      <c r="H77" s="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2"/>
      <c r="Y77" s="4"/>
      <c r="Z77" s="5"/>
      <c r="AA77" s="5"/>
      <c r="AB77" s="5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</row>
    <row r="78" spans="1:238" ht="15.75">
      <c r="A78" s="2"/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O78" s="2"/>
      <c r="P78" s="2"/>
      <c r="Q78" s="2"/>
      <c r="R78" s="6"/>
      <c r="S78" s="6"/>
      <c r="T78" s="6"/>
      <c r="U78" s="6"/>
      <c r="V78" s="6"/>
      <c r="W78" s="6"/>
      <c r="X78" s="2"/>
      <c r="Y78" s="4"/>
      <c r="Z78" s="5"/>
      <c r="AA78" s="5"/>
      <c r="AB78" s="5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</row>
    <row r="79" spans="1:238" ht="15.75">
      <c r="A79" s="2"/>
      <c r="B79" s="2"/>
      <c r="C79" s="2"/>
      <c r="D79" s="2"/>
      <c r="E79" s="2"/>
      <c r="F79" s="2"/>
      <c r="G79" s="2"/>
      <c r="H79" s="6"/>
      <c r="I79" s="2"/>
      <c r="J79" s="2"/>
      <c r="K79" s="2"/>
      <c r="L79" s="2"/>
      <c r="M79" s="2"/>
      <c r="N79" s="2"/>
      <c r="O79" s="2"/>
      <c r="P79" s="2"/>
      <c r="Q79" s="2"/>
      <c r="R79" s="6"/>
      <c r="S79" s="6"/>
      <c r="T79" s="6"/>
      <c r="U79" s="6"/>
      <c r="V79" s="6"/>
      <c r="W79" s="6"/>
      <c r="X79" s="2"/>
      <c r="Y79" s="4"/>
      <c r="Z79" s="5"/>
      <c r="AA79" s="5"/>
      <c r="AB79" s="5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</row>
    <row r="80" spans="1:23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2"/>
      <c r="Y80" s="4"/>
      <c r="Z80" s="5"/>
      <c r="AA80" s="5"/>
      <c r="AB80" s="5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</row>
    <row r="81" spans="18:238" ht="15.75">
      <c r="R81" s="6"/>
      <c r="S81" s="6"/>
      <c r="T81" s="6"/>
      <c r="U81" s="6"/>
      <c r="V81" s="6"/>
      <c r="W81" s="6"/>
      <c r="X81" s="2"/>
      <c r="Y81" s="4"/>
      <c r="Z81" s="5"/>
      <c r="AA81" s="5"/>
      <c r="AB81" s="5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</row>
    <row r="82" spans="18:238" ht="15.75">
      <c r="R82" s="2"/>
      <c r="S82" s="2"/>
      <c r="T82" s="2"/>
      <c r="U82" s="2"/>
      <c r="V82" s="2"/>
      <c r="W82" s="2"/>
      <c r="X82" s="2"/>
      <c r="Y82" s="4"/>
      <c r="Z82" s="5"/>
      <c r="AA82" s="5"/>
      <c r="AB82" s="5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</row>
    <row r="83" spans="18:238" ht="15.75">
      <c r="R83" s="2"/>
      <c r="S83" s="2"/>
      <c r="T83" s="2"/>
      <c r="U83" s="2"/>
      <c r="V83" s="2"/>
      <c r="W83" s="2"/>
      <c r="X83" s="2"/>
      <c r="Y83" s="4"/>
      <c r="Z83" s="5"/>
      <c r="AA83" s="5"/>
      <c r="AB83" s="5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</row>
    <row r="84" spans="18:238" ht="15">
      <c r="R84" s="6"/>
      <c r="S84" s="6"/>
      <c r="T84" s="6"/>
      <c r="U84" s="6"/>
      <c r="V84" s="6"/>
      <c r="W84" s="6"/>
      <c r="X84" s="4"/>
      <c r="Y84" s="4"/>
      <c r="Z84" s="5"/>
      <c r="AA84" s="5"/>
      <c r="AB84" s="5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</row>
    <row r="85" spans="27:31" ht="12.75">
      <c r="AA85" s="5"/>
      <c r="AB85" s="5"/>
      <c r="AC85" s="6"/>
      <c r="AD85" s="6"/>
      <c r="AE85" s="6"/>
    </row>
    <row r="86" ht="9.75">
      <c r="AE86" s="6"/>
    </row>
    <row r="89" ht="9.75">
      <c r="BG89" t="s">
        <v>90</v>
      </c>
    </row>
    <row r="192" ht="9.75">
      <c r="CX192" t="s">
        <v>34</v>
      </c>
    </row>
    <row r="193" ht="9.75">
      <c r="CX193" t="e">
        <v>#VALUE!</v>
      </c>
    </row>
    <row r="194" ht="9.75">
      <c r="CX194" t="e">
        <v>#VALUE!</v>
      </c>
    </row>
    <row r="195" ht="9.75">
      <c r="CX195" t="e">
        <v>#VALUE!</v>
      </c>
    </row>
    <row r="196" ht="9.75">
      <c r="CX196" t="e">
        <v>#VALUE!</v>
      </c>
    </row>
    <row r="197" ht="9.75">
      <c r="CX197" t="e">
        <f>SUM(CX193:CX196)</f>
        <v>#VALUE!</v>
      </c>
    </row>
    <row r="389" ht="9.75">
      <c r="DN389" t="s">
        <v>91</v>
      </c>
    </row>
    <row r="390" ht="9.75">
      <c r="DX390" t="s">
        <v>34</v>
      </c>
    </row>
    <row r="391" ht="9.75">
      <c r="DX391" t="e">
        <v>#VALUE!</v>
      </c>
    </row>
    <row r="392" ht="9.75">
      <c r="DX392" t="e">
        <v>#VALUE!</v>
      </c>
    </row>
    <row r="393" ht="9.75">
      <c r="DX393" t="e">
        <v>#VALUE!</v>
      </c>
    </row>
    <row r="394" ht="9.75">
      <c r="DX394" t="e">
        <v>#VALUE!</v>
      </c>
    </row>
    <row r="395" ht="9.75">
      <c r="DX395" t="e">
        <v>#VALUE!</v>
      </c>
    </row>
    <row r="396" ht="9.75">
      <c r="DX396" t="e">
        <v>#VALUE!</v>
      </c>
    </row>
    <row r="397" ht="9.75">
      <c r="DX397" t="e">
        <v>#VALUE!</v>
      </c>
    </row>
    <row r="398" ht="9.75">
      <c r="DX398" t="e">
        <v>#VALUE!</v>
      </c>
    </row>
    <row r="399" ht="9.75">
      <c r="DX399" t="e">
        <v>#VALUE!</v>
      </c>
    </row>
    <row r="400" ht="9.75">
      <c r="DX400" t="e">
        <v>#VALUE!</v>
      </c>
    </row>
    <row r="401" ht="9.75">
      <c r="DX401" t="e">
        <v>#VALUE!</v>
      </c>
    </row>
    <row r="402" ht="9.75">
      <c r="DX402" t="e">
        <v>#VALUE!</v>
      </c>
    </row>
    <row r="403" ht="9.75">
      <c r="DX403" t="e">
        <v>#VALUE!</v>
      </c>
    </row>
    <row r="404" ht="9.75">
      <c r="DX404" t="e">
        <v>#VALUE!</v>
      </c>
    </row>
    <row r="405" ht="9.75">
      <c r="DX405" t="e">
        <v>#VALUE!</v>
      </c>
    </row>
    <row r="406" ht="9.75">
      <c r="DX406" t="e">
        <f>SUM(DX391:DX405)</f>
        <v>#VALUE!</v>
      </c>
    </row>
    <row r="408" spans="113:126" ht="9">
      <c r="DI408" t="s">
        <v>92</v>
      </c>
      <c r="DJ408" t="s">
        <v>92</v>
      </c>
      <c r="DK408" t="s">
        <v>92</v>
      </c>
      <c r="DL408" t="s">
        <v>92</v>
      </c>
      <c r="DM408" t="s">
        <v>92</v>
      </c>
      <c r="DN408" t="s">
        <v>92</v>
      </c>
      <c r="DO408" t="s">
        <v>92</v>
      </c>
      <c r="DP408" t="s">
        <v>92</v>
      </c>
      <c r="DQ408" t="s">
        <v>92</v>
      </c>
      <c r="DR408" t="s">
        <v>92</v>
      </c>
      <c r="DS408" t="s">
        <v>92</v>
      </c>
      <c r="DT408" t="s">
        <v>92</v>
      </c>
      <c r="DU408" t="s">
        <v>92</v>
      </c>
      <c r="DV408" t="s">
        <v>92</v>
      </c>
    </row>
    <row r="789" ht="9">
      <c r="HL789" t="s">
        <v>93</v>
      </c>
    </row>
    <row r="790" spans="220:238" ht="9">
      <c r="HL790" s="38" t="s">
        <v>94</v>
      </c>
      <c r="HM790" s="38" t="s">
        <v>94</v>
      </c>
      <c r="HN790" s="38" t="s">
        <v>94</v>
      </c>
      <c r="HO790" s="38" t="s">
        <v>94</v>
      </c>
      <c r="HP790" s="38" t="s">
        <v>94</v>
      </c>
      <c r="HQ790" s="38" t="s">
        <v>94</v>
      </c>
      <c r="HR790" s="38" t="s">
        <v>94</v>
      </c>
      <c r="HS790" s="38" t="s">
        <v>94</v>
      </c>
      <c r="HT790" s="38" t="s">
        <v>94</v>
      </c>
      <c r="HU790" s="38" t="s">
        <v>94</v>
      </c>
      <c r="HV790" s="38" t="s">
        <v>94</v>
      </c>
      <c r="HW790" s="38" t="s">
        <v>94</v>
      </c>
      <c r="HX790" s="38" t="s">
        <v>94</v>
      </c>
      <c r="HY790" s="38" t="s">
        <v>94</v>
      </c>
      <c r="HZ790" s="38" t="s">
        <v>94</v>
      </c>
      <c r="IA790" s="38" t="s">
        <v>94</v>
      </c>
      <c r="IB790" s="38" t="s">
        <v>94</v>
      </c>
      <c r="IC790" s="38" t="s">
        <v>94</v>
      </c>
      <c r="ID790" s="38" t="s">
        <v>94</v>
      </c>
    </row>
    <row r="791" spans="220:238" ht="9">
      <c r="HL791" t="s">
        <v>95</v>
      </c>
      <c r="HM791" t="s">
        <v>4</v>
      </c>
      <c r="IC791" t="e">
        <f>DX406</f>
        <v>#VALUE!</v>
      </c>
      <c r="ID791" t="s">
        <v>95</v>
      </c>
    </row>
    <row r="792" spans="220:238" ht="9">
      <c r="HL792" t="s">
        <v>95</v>
      </c>
      <c r="ID792" t="s">
        <v>95</v>
      </c>
    </row>
    <row r="793" spans="220:238" ht="9">
      <c r="HL793" t="s">
        <v>95</v>
      </c>
      <c r="HM793" t="s">
        <v>96</v>
      </c>
      <c r="IC793">
        <f>Q34</f>
        <v>256</v>
      </c>
      <c r="ID793" t="s">
        <v>95</v>
      </c>
    </row>
    <row r="794" spans="220:238" ht="9">
      <c r="HL794" t="s">
        <v>95</v>
      </c>
      <c r="ID794" t="s">
        <v>95</v>
      </c>
    </row>
    <row r="795" spans="220:238" ht="9">
      <c r="HL795" t="s">
        <v>95</v>
      </c>
      <c r="HM795" t="s">
        <v>97</v>
      </c>
      <c r="IC795">
        <f>AF11</f>
        <v>242</v>
      </c>
      <c r="ID795" t="s">
        <v>95</v>
      </c>
    </row>
    <row r="796" spans="220:238" ht="9">
      <c r="HL796" t="s">
        <v>95</v>
      </c>
      <c r="ID796" t="s">
        <v>95</v>
      </c>
    </row>
    <row r="797" spans="220:238" ht="9">
      <c r="HL797" t="s">
        <v>95</v>
      </c>
      <c r="HM797" t="s">
        <v>98</v>
      </c>
      <c r="IC797" t="e">
        <f>CX197</f>
        <v>#VALUE!</v>
      </c>
      <c r="ID797" t="s">
        <v>95</v>
      </c>
    </row>
    <row r="798" spans="220:238" ht="9">
      <c r="HL798" t="s">
        <v>95</v>
      </c>
      <c r="ID798" t="s">
        <v>95</v>
      </c>
    </row>
    <row r="799" spans="220:238" ht="9">
      <c r="HL799" t="s">
        <v>95</v>
      </c>
      <c r="HM799" t="s">
        <v>99</v>
      </c>
      <c r="IC799">
        <f>C61</f>
        <v>0</v>
      </c>
      <c r="ID799" t="s">
        <v>95</v>
      </c>
    </row>
    <row r="800" spans="220:238" ht="9">
      <c r="HL800" t="s">
        <v>95</v>
      </c>
      <c r="ID800" t="s">
        <v>95</v>
      </c>
    </row>
    <row r="801" spans="220:238" ht="9">
      <c r="HL801" t="s">
        <v>95</v>
      </c>
      <c r="HM801" t="s">
        <v>100</v>
      </c>
      <c r="IC801" t="e">
        <f>SUM(IC791:IC799)</f>
        <v>#VALUE!</v>
      </c>
      <c r="ID801" t="s">
        <v>95</v>
      </c>
    </row>
    <row r="802" spans="220:238" ht="9">
      <c r="HL802" s="38" t="s">
        <v>94</v>
      </c>
      <c r="HM802" s="38" t="s">
        <v>94</v>
      </c>
      <c r="HN802" s="38" t="s">
        <v>94</v>
      </c>
      <c r="HO802" s="38" t="s">
        <v>94</v>
      </c>
      <c r="HP802" s="38" t="s">
        <v>94</v>
      </c>
      <c r="HQ802" s="38" t="s">
        <v>94</v>
      </c>
      <c r="HR802" s="38" t="s">
        <v>94</v>
      </c>
      <c r="HS802" s="38" t="s">
        <v>94</v>
      </c>
      <c r="HT802" s="38" t="s">
        <v>94</v>
      </c>
      <c r="HU802" s="38" t="s">
        <v>94</v>
      </c>
      <c r="HV802" s="38" t="s">
        <v>94</v>
      </c>
      <c r="HW802" s="38" t="s">
        <v>94</v>
      </c>
      <c r="HX802" s="38" t="s">
        <v>94</v>
      </c>
      <c r="HY802" s="38" t="s">
        <v>94</v>
      </c>
      <c r="HZ802" s="38" t="s">
        <v>94</v>
      </c>
      <c r="IA802" s="38" t="s">
        <v>94</v>
      </c>
      <c r="IB802" s="38" t="s">
        <v>94</v>
      </c>
      <c r="IC802" s="38" t="s">
        <v>94</v>
      </c>
      <c r="ID802" s="38" t="s">
        <v>94</v>
      </c>
    </row>
  </sheetData>
  <printOptions/>
  <pageMargins left="0.18" right="0.16" top="1" bottom="0.19" header="0.59" footer="0.22"/>
  <pageSetup horizontalDpi="600" verticalDpi="600" orientation="landscape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EDWARDSH</dc:creator>
  <cp:keywords/>
  <dc:description/>
  <cp:lastModifiedBy>Tom Sachs</cp:lastModifiedBy>
  <cp:lastPrinted>2004-02-27T20:45:31Z</cp:lastPrinted>
  <dcterms:created xsi:type="dcterms:W3CDTF">2001-11-14T17:20:33Z</dcterms:created>
  <dcterms:modified xsi:type="dcterms:W3CDTF">2004-02-27T20:47:06Z</dcterms:modified>
  <cp:category/>
  <cp:version/>
  <cp:contentType/>
  <cp:contentStatus/>
</cp:coreProperties>
</file>