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15480" windowHeight="11565" activeTab="0"/>
  </bookViews>
  <sheets>
    <sheet name="Cover Page" sheetId="1" r:id="rId1"/>
    <sheet name="Introduction" sheetId="2" r:id="rId2"/>
    <sheet name="User Guide and Glossary" sheetId="3" r:id="rId3"/>
    <sheet name="The Assessment" sheetId="4" r:id="rId4"/>
    <sheet name="System Write-up" sheetId="5" r:id="rId5"/>
    <sheet name="Data Sensitivity" sheetId="6" r:id="rId6"/>
    <sheet name="Activity Sensitivity" sheetId="7" r:id="rId7"/>
  </sheets>
  <definedNames>
    <definedName name="_xlnm.Print_Area" localSheetId="6">'Activity Sensitivity'!$A$1:$H$64</definedName>
    <definedName name="_xlnm.Print_Area" localSheetId="5">'Data Sensitivity'!$A$1:$I$94</definedName>
    <definedName name="_xlnm.Print_Area" localSheetId="1">'Introduction'!#REF!</definedName>
    <definedName name="_xlnm.Print_Area" localSheetId="4">'System Write-up'!$A$1:$M$120</definedName>
    <definedName name="_xlnm.Print_Area" localSheetId="3">'The Assessment'!$B$1:$G$253</definedName>
    <definedName name="_xlnm.Print_Area" localSheetId="2">'User Guide and Glossary'!#REF!</definedName>
  </definedNames>
  <calcPr fullCalcOnLoad="1"/>
</workbook>
</file>

<file path=xl/comments4.xml><?xml version="1.0" encoding="utf-8"?>
<comments xmlns="http://schemas.openxmlformats.org/spreadsheetml/2006/main">
  <authors>
    <author>ADNET</author>
    <author>Shelly</author>
    <author>Jared Gerstenbluth</author>
  </authors>
  <commentList>
    <comment ref="F5" authorId="0">
      <text>
        <r>
          <rPr>
            <b/>
            <sz val="8"/>
            <rFont val="Tahoma"/>
            <family val="2"/>
          </rPr>
          <t>Go to part b of this question</t>
        </r>
        <r>
          <rPr>
            <sz val="8"/>
            <rFont val="Tahoma"/>
            <family val="0"/>
          </rPr>
          <t xml:space="preserve">
</t>
        </r>
      </text>
    </comment>
    <comment ref="F6" authorId="0">
      <text>
        <r>
          <rPr>
            <b/>
            <sz val="8"/>
            <rFont val="Tahoma"/>
            <family val="2"/>
          </rPr>
          <t>Go to next main question</t>
        </r>
      </text>
    </comment>
    <comment ref="F9" authorId="0">
      <text>
        <r>
          <rPr>
            <b/>
            <sz val="8"/>
            <rFont val="Tahoma"/>
            <family val="2"/>
          </rPr>
          <t>Go to part b of this question</t>
        </r>
        <r>
          <rPr>
            <sz val="8"/>
            <rFont val="Tahoma"/>
            <family val="0"/>
          </rPr>
          <t xml:space="preserve">
</t>
        </r>
      </text>
    </comment>
    <comment ref="F10" authorId="0">
      <text>
        <r>
          <rPr>
            <b/>
            <sz val="8"/>
            <rFont val="Tahoma"/>
            <family val="2"/>
          </rPr>
          <t>Go to next main question</t>
        </r>
      </text>
    </comment>
    <comment ref="D17" authorId="0">
      <text>
        <r>
          <rPr>
            <b/>
            <sz val="8"/>
            <rFont val="Tahoma"/>
            <family val="2"/>
          </rPr>
          <t>Check all that apply</t>
        </r>
      </text>
    </comment>
    <comment ref="F20" authorId="0">
      <text>
        <r>
          <rPr>
            <b/>
            <sz val="8"/>
            <rFont val="Tahoma"/>
            <family val="2"/>
          </rPr>
          <t>If Administrative only - Go to end of document</t>
        </r>
      </text>
    </comment>
    <comment ref="D21" authorId="0">
      <text>
        <r>
          <rPr>
            <b/>
            <sz val="8"/>
            <rFont val="Tahoma"/>
            <family val="0"/>
          </rPr>
          <t>Check all that apply</t>
        </r>
      </text>
    </comment>
    <comment ref="D39" authorId="0">
      <text>
        <r>
          <rPr>
            <b/>
            <sz val="8"/>
            <rFont val="Tahoma"/>
            <family val="0"/>
          </rPr>
          <t>Only choose one answer</t>
        </r>
      </text>
    </comment>
    <comment ref="D47" authorId="0">
      <text>
        <r>
          <rPr>
            <b/>
            <sz val="8"/>
            <rFont val="Tahoma"/>
            <family val="0"/>
          </rPr>
          <t>Only choose one answer</t>
        </r>
      </text>
    </comment>
    <comment ref="F55" authorId="0">
      <text>
        <r>
          <rPr>
            <b/>
            <sz val="8"/>
            <rFont val="Tahoma"/>
            <family val="0"/>
          </rPr>
          <t>Go to part b of this question</t>
        </r>
      </text>
    </comment>
    <comment ref="F56" authorId="0">
      <text>
        <r>
          <rPr>
            <b/>
            <sz val="8"/>
            <rFont val="Tahoma"/>
            <family val="0"/>
          </rPr>
          <t>Go to part b of this question</t>
        </r>
      </text>
    </comment>
    <comment ref="F57" authorId="0">
      <text>
        <r>
          <rPr>
            <b/>
            <sz val="8"/>
            <rFont val="Tahoma"/>
            <family val="0"/>
          </rPr>
          <t>Go to next main question</t>
        </r>
      </text>
    </comment>
    <comment ref="F58" authorId="0">
      <text>
        <r>
          <rPr>
            <b/>
            <sz val="8"/>
            <rFont val="Tahoma"/>
            <family val="0"/>
          </rPr>
          <t>Go to end of document</t>
        </r>
      </text>
    </comment>
    <comment ref="F60" authorId="0">
      <text>
        <r>
          <rPr>
            <b/>
            <sz val="8"/>
            <rFont val="Tahoma"/>
            <family val="0"/>
          </rPr>
          <t>Go to part C of this question</t>
        </r>
      </text>
    </comment>
    <comment ref="F61" authorId="0">
      <text>
        <r>
          <rPr>
            <b/>
            <sz val="8"/>
            <rFont val="Tahoma"/>
            <family val="0"/>
          </rPr>
          <t>Go to next main question</t>
        </r>
      </text>
    </comment>
    <comment ref="F64" authorId="0">
      <text>
        <r>
          <rPr>
            <b/>
            <sz val="8"/>
            <rFont val="Tahoma"/>
            <family val="0"/>
          </rPr>
          <t>Go to part b of this question</t>
        </r>
      </text>
    </comment>
    <comment ref="F65" authorId="0">
      <text>
        <r>
          <rPr>
            <b/>
            <sz val="8"/>
            <rFont val="Tahoma"/>
            <family val="0"/>
          </rPr>
          <t>Go to next main question</t>
        </r>
      </text>
    </comment>
    <comment ref="D68" authorId="0">
      <text>
        <r>
          <rPr>
            <b/>
            <sz val="8"/>
            <rFont val="Tahoma"/>
            <family val="0"/>
          </rPr>
          <t>Only choose one answer</t>
        </r>
      </text>
    </comment>
    <comment ref="D71" authorId="0">
      <text>
        <r>
          <rPr>
            <b/>
            <sz val="8"/>
            <rFont val="Tahoma"/>
            <family val="0"/>
          </rPr>
          <t>Only choose one answer</t>
        </r>
        <r>
          <rPr>
            <sz val="8"/>
            <rFont val="Tahoma"/>
            <family val="0"/>
          </rPr>
          <t xml:space="preserve">
</t>
        </r>
      </text>
    </comment>
    <comment ref="D78" authorId="0">
      <text>
        <r>
          <rPr>
            <b/>
            <sz val="8"/>
            <rFont val="Tahoma"/>
            <family val="0"/>
          </rPr>
          <t>Includes abortion; alcohol, drug, or other addictive products; illegal conduct; illegal immigration status; information damaging to financial standing, employability, or reputation; information leading to social stigmatization or discrimination; politics; psychological well-being or mental health; religion; same-sex partners; sexual behavior; sexual orientation; taxes; and other information.</t>
        </r>
      </text>
    </comment>
    <comment ref="D102" authorId="0">
      <text>
        <r>
          <rPr>
            <b/>
            <sz val="8"/>
            <rFont val="Tahoma"/>
            <family val="0"/>
          </rPr>
          <t>Check all that apply</t>
        </r>
      </text>
    </comment>
    <comment ref="F85" authorId="0">
      <text>
        <r>
          <rPr>
            <b/>
            <sz val="8"/>
            <rFont val="Tahoma"/>
            <family val="0"/>
          </rPr>
          <t>Go to part b of this question</t>
        </r>
      </text>
    </comment>
    <comment ref="F86" authorId="0">
      <text>
        <r>
          <rPr>
            <b/>
            <sz val="8"/>
            <rFont val="Tahoma"/>
            <family val="0"/>
          </rPr>
          <t>Go to question 4a</t>
        </r>
      </text>
    </comment>
    <comment ref="F114" authorId="0">
      <text>
        <r>
          <rPr>
            <b/>
            <sz val="8"/>
            <rFont val="Tahoma"/>
            <family val="0"/>
          </rPr>
          <t>Go to next main question</t>
        </r>
      </text>
    </comment>
    <comment ref="F115" authorId="0">
      <text>
        <r>
          <rPr>
            <b/>
            <sz val="8"/>
            <rFont val="Tahoma"/>
            <family val="0"/>
          </rPr>
          <t>Go to part b of this question</t>
        </r>
      </text>
    </comment>
    <comment ref="D128" authorId="0">
      <text>
        <r>
          <rPr>
            <b/>
            <sz val="8"/>
            <rFont val="Tahoma"/>
            <family val="0"/>
          </rPr>
          <t>Only choose one answer</t>
        </r>
      </text>
    </comment>
    <comment ref="F129" authorId="0">
      <text>
        <r>
          <rPr>
            <b/>
            <sz val="8"/>
            <rFont val="Tahoma"/>
            <family val="0"/>
          </rPr>
          <t>Includes children, cognitively impaired persons, comatose patients, the elderly, limited English-speaking or non-English-speaking persons, non-citizens, prisoners, impoverished and terminally ill patients, and small minority groups, such as Native Americans.  The Census Bureau considers residents of shelters for battered or abused women and children uniquely sensitive and does not permit inclusion of them in any reimbursable data collection.</t>
        </r>
        <r>
          <rPr>
            <sz val="8"/>
            <rFont val="Tahoma"/>
            <family val="0"/>
          </rPr>
          <t xml:space="preserve">
</t>
        </r>
      </text>
    </comment>
    <comment ref="D131" authorId="0">
      <text>
        <r>
          <rPr>
            <b/>
            <sz val="8"/>
            <rFont val="Tahoma"/>
            <family val="0"/>
          </rPr>
          <t>Only choose one answer</t>
        </r>
      </text>
    </comment>
    <comment ref="D161" authorId="0">
      <text>
        <r>
          <rPr>
            <b/>
            <sz val="8"/>
            <rFont val="Tahoma"/>
            <family val="0"/>
          </rPr>
          <t>Only choose one answer</t>
        </r>
      </text>
    </comment>
    <comment ref="D171" authorId="1">
      <text>
        <r>
          <rPr>
            <sz val="8"/>
            <rFont val="Tahoma"/>
            <family val="0"/>
          </rPr>
          <t xml:space="preserve">
</t>
        </r>
        <r>
          <rPr>
            <b/>
            <sz val="8"/>
            <rFont val="Tahoma"/>
            <family val="2"/>
          </rPr>
          <t>This means it is a Title 15 survey.</t>
        </r>
      </text>
    </comment>
    <comment ref="D173" authorId="0">
      <text>
        <r>
          <rPr>
            <b/>
            <sz val="8"/>
            <rFont val="Tahoma"/>
            <family val="0"/>
          </rPr>
          <t>Check all the apply</t>
        </r>
      </text>
    </comment>
    <comment ref="F182" authorId="0">
      <text>
        <r>
          <rPr>
            <b/>
            <sz val="8"/>
            <rFont val="Tahoma"/>
            <family val="0"/>
          </rPr>
          <t>Go to part b of this question</t>
        </r>
      </text>
    </comment>
    <comment ref="F183" authorId="0">
      <text>
        <r>
          <rPr>
            <b/>
            <sz val="8"/>
            <rFont val="Tahoma"/>
            <family val="0"/>
          </rPr>
          <t>Go to next main question</t>
        </r>
      </text>
    </comment>
    <comment ref="D195" authorId="0">
      <text>
        <r>
          <rPr>
            <b/>
            <sz val="8"/>
            <rFont val="Tahoma"/>
            <family val="0"/>
          </rPr>
          <t>Check all that apply</t>
        </r>
      </text>
    </comment>
    <comment ref="D135" authorId="0">
      <text>
        <r>
          <rPr>
            <b/>
            <sz val="8"/>
            <rFont val="Tahoma"/>
            <family val="0"/>
          </rPr>
          <t>Choose only one answer</t>
        </r>
      </text>
    </comment>
    <comment ref="F91" authorId="0">
      <text>
        <r>
          <rPr>
            <b/>
            <sz val="8"/>
            <rFont val="Tahoma"/>
            <family val="0"/>
          </rPr>
          <t>Go to part b of this question</t>
        </r>
        <r>
          <rPr>
            <sz val="8"/>
            <rFont val="Tahoma"/>
            <family val="0"/>
          </rPr>
          <t xml:space="preserve">
</t>
        </r>
      </text>
    </comment>
    <comment ref="F92" authorId="0">
      <text>
        <r>
          <rPr>
            <b/>
            <sz val="8"/>
            <rFont val="Tahoma"/>
            <family val="0"/>
          </rPr>
          <t>Go to next main question</t>
        </r>
      </text>
    </comment>
    <comment ref="F93" authorId="0">
      <text>
        <r>
          <rPr>
            <b/>
            <sz val="8"/>
            <rFont val="Tahoma"/>
            <family val="0"/>
          </rPr>
          <t>Go to next main question</t>
        </r>
      </text>
    </comment>
    <comment ref="F155" authorId="0">
      <text>
        <r>
          <rPr>
            <b/>
            <sz val="8"/>
            <rFont val="Tahoma"/>
            <family val="0"/>
          </rPr>
          <t>Go to part b of this question</t>
        </r>
      </text>
    </comment>
    <comment ref="F156" authorId="0">
      <text>
        <r>
          <rPr>
            <b/>
            <sz val="8"/>
            <rFont val="Tahoma"/>
            <family val="0"/>
          </rPr>
          <t>Go to next main question</t>
        </r>
      </text>
    </comment>
    <comment ref="F178" authorId="0">
      <text>
        <r>
          <rPr>
            <b/>
            <sz val="8"/>
            <rFont val="Tahoma"/>
            <family val="0"/>
          </rPr>
          <t>Go to part b of this question</t>
        </r>
      </text>
    </comment>
    <comment ref="F179" authorId="0">
      <text>
        <r>
          <rPr>
            <b/>
            <sz val="8"/>
            <rFont val="Tahoma"/>
            <family val="0"/>
          </rPr>
          <t>Go to next main question</t>
        </r>
      </text>
    </comment>
    <comment ref="F116" authorId="0">
      <text>
        <r>
          <rPr>
            <b/>
            <sz val="8"/>
            <rFont val="Tahoma"/>
            <family val="0"/>
          </rPr>
          <t>If N/A go to next main question</t>
        </r>
      </text>
    </comment>
    <comment ref="F167" authorId="0">
      <text>
        <r>
          <rPr>
            <b/>
            <sz val="8"/>
            <rFont val="Tahoma"/>
            <family val="0"/>
          </rPr>
          <t>Go to next main question</t>
        </r>
      </text>
    </comment>
    <comment ref="F168" authorId="0">
      <text>
        <r>
          <rPr>
            <b/>
            <sz val="8"/>
            <rFont val="Tahoma"/>
            <family val="0"/>
          </rPr>
          <t>Go to part b of this question</t>
        </r>
      </text>
    </comment>
    <comment ref="F192" authorId="0">
      <text>
        <r>
          <rPr>
            <b/>
            <sz val="8"/>
            <rFont val="Tahoma"/>
            <family val="0"/>
          </rPr>
          <t>Go to next main question</t>
        </r>
      </text>
    </comment>
    <comment ref="F193" authorId="0">
      <text>
        <r>
          <rPr>
            <b/>
            <sz val="8"/>
            <rFont val="Tahoma"/>
            <family val="0"/>
          </rPr>
          <t>Go to part b of this question</t>
        </r>
      </text>
    </comment>
    <comment ref="F96" authorId="0">
      <text>
        <r>
          <rPr>
            <b/>
            <sz val="8"/>
            <rFont val="Tahoma"/>
            <family val="0"/>
          </rPr>
          <t>Go to part b of this question</t>
        </r>
      </text>
    </comment>
    <comment ref="F97" authorId="0">
      <text>
        <r>
          <rPr>
            <b/>
            <sz val="8"/>
            <rFont val="Tahoma"/>
            <family val="0"/>
          </rPr>
          <t>Go to next main question</t>
        </r>
      </text>
    </comment>
    <comment ref="F99" authorId="0">
      <text>
        <r>
          <rPr>
            <b/>
            <sz val="8"/>
            <rFont val="Tahoma"/>
            <family val="0"/>
          </rPr>
          <t>Go to part b of this question</t>
        </r>
      </text>
    </comment>
    <comment ref="F100" authorId="0">
      <text>
        <r>
          <rPr>
            <b/>
            <sz val="8"/>
            <rFont val="Tahoma"/>
            <family val="0"/>
          </rPr>
          <t>Go to next main question</t>
        </r>
      </text>
    </comment>
    <comment ref="F149" authorId="0">
      <text>
        <r>
          <rPr>
            <b/>
            <sz val="8"/>
            <rFont val="Tahoma"/>
            <family val="0"/>
          </rPr>
          <t>Go to part b of this question</t>
        </r>
      </text>
    </comment>
    <comment ref="F150" authorId="0">
      <text>
        <r>
          <rPr>
            <b/>
            <sz val="8"/>
            <rFont val="Tahoma"/>
            <family val="0"/>
          </rPr>
          <t>Go to next main question</t>
        </r>
      </text>
    </comment>
    <comment ref="F152" authorId="0">
      <text>
        <r>
          <rPr>
            <b/>
            <sz val="8"/>
            <rFont val="Tahoma"/>
            <family val="0"/>
          </rPr>
          <t>Go to part b of this question</t>
        </r>
      </text>
    </comment>
    <comment ref="F153" authorId="0">
      <text>
        <r>
          <rPr>
            <b/>
            <sz val="8"/>
            <rFont val="Tahoma"/>
            <family val="0"/>
          </rPr>
          <t>Go to next main question</t>
        </r>
      </text>
    </comment>
    <comment ref="D42" authorId="0">
      <text>
        <r>
          <rPr>
            <b/>
            <sz val="8"/>
            <rFont val="Tahoma"/>
            <family val="0"/>
          </rPr>
          <t>May be found in Exhibit 300 in some cases</t>
        </r>
      </text>
    </comment>
    <comment ref="F211" authorId="2">
      <text>
        <r>
          <rPr>
            <b/>
            <sz val="8"/>
            <rFont val="Tahoma"/>
            <family val="0"/>
          </rPr>
          <t>Go to part b of this question</t>
        </r>
      </text>
    </comment>
    <comment ref="F212" authorId="2">
      <text>
        <r>
          <rPr>
            <b/>
            <sz val="8"/>
            <rFont val="Tahoma"/>
            <family val="0"/>
          </rPr>
          <t>Go to end</t>
        </r>
      </text>
    </comment>
    <comment ref="F213" authorId="0">
      <text>
        <r>
          <rPr>
            <b/>
            <sz val="8"/>
            <rFont val="Tahoma"/>
            <family val="0"/>
          </rPr>
          <t>Go to part c of this question</t>
        </r>
      </text>
    </comment>
    <comment ref="F214" authorId="0">
      <text>
        <r>
          <rPr>
            <b/>
            <sz val="8"/>
            <rFont val="Tahoma"/>
            <family val="0"/>
          </rPr>
          <t>Go to end</t>
        </r>
      </text>
    </comment>
  </commentList>
</comments>
</file>

<file path=xl/sharedStrings.xml><?xml version="1.0" encoding="utf-8"?>
<sst xmlns="http://schemas.openxmlformats.org/spreadsheetml/2006/main" count="689" uniqueCount="340">
  <si>
    <t xml:space="preserve">I certify that this Data Stewardship/Privacy Impact Assessment appropriately identified data and activity sensitivity issues along with the planned and implemented mitigation measures, and </t>
  </si>
  <si>
    <t>that this program is in alignment with the Census Bureau's mission and data stewardship principles and policies.</t>
  </si>
  <si>
    <t>I certify that this Data Stewardship/Privacy Impact Assessment appropriately identified system risk issues along with the planned and implemented mitigation measures, and that this program</t>
  </si>
  <si>
    <t xml:space="preserve"> is in alignment with the Census Bureau's mission and data stewardship principles and policies.</t>
  </si>
  <si>
    <t>I certify that this Data Stewardship/Privacy Impact Assessment appropriately identified data, activity and system sensitivity and risk issues along with the planned and implemented mitigation</t>
  </si>
  <si>
    <t>measures, and that this program is in alignment with the Census Bureau's mission and data stewardship principles and policies.</t>
  </si>
  <si>
    <t xml:space="preserve">3a) If the project uses or will use administrative records, does this project return (or plan to return) non-census confidential value-added identifiable microdata to its source agency?  </t>
  </si>
  <si>
    <t>Data Sensitivity Matrix</t>
  </si>
  <si>
    <t>Identifiable Data</t>
  </si>
  <si>
    <t>PII</t>
  </si>
  <si>
    <t>IBI</t>
  </si>
  <si>
    <t>Linked PII and IBI</t>
  </si>
  <si>
    <t>No Identifiable Data</t>
  </si>
  <si>
    <t>PII to PII Linkages</t>
  </si>
  <si>
    <t>IBI to IBI Linkages</t>
  </si>
  <si>
    <t>PII to IBI Linkages</t>
  </si>
  <si>
    <t>Rationale</t>
  </si>
  <si>
    <t>determines as in scope only</t>
  </si>
  <si>
    <t>PII or IBI only</t>
  </si>
  <si>
    <t>PII and IBI plus general characteristic data</t>
  </si>
  <si>
    <t>None</t>
  </si>
  <si>
    <t>No targeting</t>
  </si>
  <si>
    <t>Voluntary</t>
  </si>
  <si>
    <t>Mandatory</t>
  </si>
  <si>
    <t>Mix</t>
  </si>
  <si>
    <t>New</t>
  </si>
  <si>
    <t>track record is good</t>
  </si>
  <si>
    <t>no track record</t>
  </si>
  <si>
    <t>potential for unwarranted intrusion concerns</t>
  </si>
  <si>
    <t>Unwarranted intrusion concerns</t>
  </si>
  <si>
    <t>informed consent, unwarranted intrusion concerns</t>
  </si>
  <si>
    <t>potential confidentiality concerns</t>
  </si>
  <si>
    <t>potential mission necessity concerns</t>
  </si>
  <si>
    <t>potential for unwarranted intrusion, informed consent concerns</t>
  </si>
  <si>
    <t>Activity Sensitivity Matrix</t>
  </si>
  <si>
    <t>Will not be destroyed after useful life</t>
  </si>
  <si>
    <t>Analytic reports will be produced</t>
  </si>
  <si>
    <t>Useful life is indefinite</t>
  </si>
  <si>
    <t>Risk Mitigation Item</t>
  </si>
  <si>
    <t>System tracks method of commingling/linking</t>
  </si>
  <si>
    <t>possible informed consent, disclosure issues</t>
  </si>
  <si>
    <t>potential mission necessity, disclosure concerns</t>
  </si>
  <si>
    <t>Notice &amp; consent tracking</t>
  </si>
  <si>
    <t>Mechanisms for notating refusal or limitation of consent/previous refusals</t>
  </si>
  <si>
    <t>DS015 Reimbursable policy</t>
  </si>
  <si>
    <t>Any additional Data Stewardship assurance mechanisms</t>
  </si>
  <si>
    <t>Confidentiality via statute</t>
  </si>
  <si>
    <t>unwarranted intrusion concerns</t>
  </si>
  <si>
    <t>potential mission necessarily, unwarranted intrusion, informed consent concerns</t>
  </si>
  <si>
    <t>Possible unwarranted intrusion concerns</t>
  </si>
  <si>
    <t>Covered by System of Record</t>
  </si>
  <si>
    <t>New System of Record</t>
  </si>
  <si>
    <t>Mechanisms to capture proxy/3rd party notice/consent</t>
  </si>
  <si>
    <t>Includes the use of any new technology for which privacy concerns could arise</t>
  </si>
  <si>
    <t>Raises specific concerns about field representative safety or access</t>
  </si>
  <si>
    <t>Involves access or potential access by employees or special sworn status without a need to know</t>
  </si>
  <si>
    <t>Involves creation of multiple extracts/versions</t>
  </si>
  <si>
    <t>Involves creation of internal use only/Census confidential reports, algorithms or other information</t>
  </si>
  <si>
    <t>Is via administrative records</t>
  </si>
  <si>
    <t>DS006 Controlling Non-Employee Access policy</t>
  </si>
  <si>
    <t>Plan for controlling access to sensitive documents</t>
  </si>
  <si>
    <t>Data transfer plans</t>
  </si>
  <si>
    <t>Sample frame randomly derived</t>
  </si>
  <si>
    <t>Archiving plan is being developed/in effect</t>
  </si>
  <si>
    <t>Actual Mitigation Score</t>
  </si>
  <si>
    <t>Actual Sensitivity Score</t>
  </si>
  <si>
    <t>Mitigation Item</t>
  </si>
  <si>
    <t>Estimated at 0-30 minutes</t>
  </si>
  <si>
    <t>Estimated at 31-60 minutes</t>
  </si>
  <si>
    <t>Estimated at 61-90 minutes</t>
  </si>
  <si>
    <t>Estimated at 91+ minutes</t>
  </si>
  <si>
    <t>Other</t>
  </si>
  <si>
    <t>Linkages/Commingling (2)</t>
  </si>
  <si>
    <t>Breadth/Scope (2)</t>
  </si>
  <si>
    <t>Depth (3)</t>
  </si>
  <si>
    <t>Mandatory/Voluntary (1)</t>
  </si>
  <si>
    <t>Potential disclosure concerns identified via disclosure checklist (in addition to points above)</t>
  </si>
  <si>
    <t>Actual Number of points</t>
  </si>
  <si>
    <t>Net Score</t>
  </si>
  <si>
    <t>Data Transfers</t>
  </si>
  <si>
    <t>PP</t>
  </si>
  <si>
    <t>Identification Section</t>
  </si>
  <si>
    <t>ID</t>
  </si>
  <si>
    <t>Yes</t>
  </si>
  <si>
    <t>No</t>
  </si>
  <si>
    <t>1b) If yes, what is its name?</t>
  </si>
  <si>
    <t>3) Who is the project owner (Associate Director)?</t>
  </si>
  <si>
    <t>4) Who is the staff contact person?</t>
  </si>
  <si>
    <t>5) What is the phone number of the staff contact person?</t>
  </si>
  <si>
    <t>7) For which area(s) is the project relevant and necessary?</t>
  </si>
  <si>
    <t>Economic</t>
  </si>
  <si>
    <t>Demographic</t>
  </si>
  <si>
    <t>Decennial</t>
  </si>
  <si>
    <t xml:space="preserve">CEN01  IT Infrastructure </t>
  </si>
  <si>
    <t xml:space="preserve">CEN02  Administrative Systems </t>
  </si>
  <si>
    <t>CEN03  Economic Census and Surveys and Special Processing</t>
  </si>
  <si>
    <t xml:space="preserve">CEN05  Field </t>
  </si>
  <si>
    <t xml:space="preserve">CEN06  NPC </t>
  </si>
  <si>
    <t>CEN07  Geography</t>
  </si>
  <si>
    <t>CEN08  Decennial</t>
  </si>
  <si>
    <t xml:space="preserve">CEN11  Demographic Census, Surveys, and Special Processing </t>
  </si>
  <si>
    <t>AR</t>
  </si>
  <si>
    <t>Ongoing</t>
  </si>
  <si>
    <t xml:space="preserve">ID </t>
  </si>
  <si>
    <t>Title 15, U.S.C., Section 1525</t>
  </si>
  <si>
    <t>DR</t>
  </si>
  <si>
    <t>1a) Which type(s) of data does the project involve?</t>
  </si>
  <si>
    <t>Personally Identifiable Information (PII) only</t>
  </si>
  <si>
    <t>Identifiable Business Information (IBI) only</t>
  </si>
  <si>
    <t>Linked/Commingled PII to IBI</t>
  </si>
  <si>
    <t xml:space="preserve">1b) If PII or IBI only, is there PII to PII linkages/commingling or IBI to IBI linkages/commingling (e.g., SIPP to ACS)? </t>
  </si>
  <si>
    <t>1c) Is the linking/commingling happening under the scope of your project?</t>
  </si>
  <si>
    <t>DRM</t>
  </si>
  <si>
    <t>2a) Will the system track the method of commingling and/or linking?</t>
  </si>
  <si>
    <t>N/A</t>
  </si>
  <si>
    <t>2b) If yes, describe specifications</t>
  </si>
  <si>
    <t>3) What is the project's intended scope/breadth?</t>
  </si>
  <si>
    <t>Universe (e.g., special censuses, industry sector census)</t>
  </si>
  <si>
    <t>4) What is the project's depth?</t>
  </si>
  <si>
    <t>PII or IBI plus general characteristic data (e.g., age, address [decennial short form])</t>
  </si>
  <si>
    <t>PII or IBI plus detailed characteristic data/cross sectional (e.g., income, race [ACS, decennial long form])</t>
  </si>
  <si>
    <t>PII or IBI plus detailed characteristic data/longitudinal (e.g., SIPP)</t>
  </si>
  <si>
    <t>PII and IBI plus detailed characteristic data (e.g., LEHD)</t>
  </si>
  <si>
    <t>Advanced letter</t>
  </si>
  <si>
    <t>ARM</t>
  </si>
  <si>
    <t>9) Are mechanisms in place or planned to capture notice/consent by proxies or third parties?</t>
  </si>
  <si>
    <t>10a) Will the project/system create a new “System of Records (SOR)”?</t>
  </si>
  <si>
    <t>10b) If no, under which existing SOR does the project fit?</t>
  </si>
  <si>
    <t>Census-3 Individual &amp; Household Statistical Surveys Records and Special Studies Records</t>
  </si>
  <si>
    <t>Census-4 Women- and Minority-Owned Business Enterprise Survey</t>
  </si>
  <si>
    <t>1) What universe is the project targeting?</t>
  </si>
  <si>
    <t>Targeting sensitive population</t>
  </si>
  <si>
    <t>Population other than sensitive population</t>
  </si>
  <si>
    <t>2) How much respondent time is needed?</t>
  </si>
  <si>
    <t xml:space="preserve">0 - 30 minutes </t>
  </si>
  <si>
    <t>4) Does the project meet the criteria specified in the "Articulating the Title 13 Benefits of Census Bureau Projects" policy, ensuring both the mission necessity and the appropriate use of Special Sworn Status individuals?</t>
  </si>
  <si>
    <t>5) If the project involves reimbursable activities, is it consistent with the "Reimbursable Project Acceptance Criteria" policy, in order to ensure conscious acceptance and mitigation of project risk?</t>
  </si>
  <si>
    <t>1) Does the data collection include the use of any new technology for which privacy concerns could arise?</t>
  </si>
  <si>
    <t>2a) Does the data collection raise any specific concerns about field representative safety or access?</t>
  </si>
  <si>
    <t>2b) If so, what mitigation strategies are being adopted?</t>
  </si>
  <si>
    <t>Random</t>
  </si>
  <si>
    <t>Census Bureau - census or survey file</t>
  </si>
  <si>
    <t>Public use microdata file</t>
  </si>
  <si>
    <t>Analytical reports</t>
  </si>
  <si>
    <t>Be destroyed</t>
  </si>
  <si>
    <t>Continue to exist within the Census Bureau, archived</t>
  </si>
  <si>
    <t>Continue to exist within the Census Bureau, not archived</t>
  </si>
  <si>
    <t xml:space="preserve">No PII to PII Linkages </t>
  </si>
  <si>
    <t>No PII to IBI Linkages</t>
  </si>
  <si>
    <t>5) How many, if any, sensitive topics will the project cover?</t>
  </si>
  <si>
    <t>Two or more</t>
  </si>
  <si>
    <t>6) If more than one sensitive topic, are the topics related to each other?</t>
  </si>
  <si>
    <t>Enter an 'x'</t>
  </si>
  <si>
    <t>Once</t>
  </si>
  <si>
    <t>2 to 5 times</t>
  </si>
  <si>
    <t>6 or more times</t>
  </si>
  <si>
    <t>91+ minutes</t>
  </si>
  <si>
    <t>Census-2 Employee Productivity
Measurement Records</t>
  </si>
  <si>
    <t>Census-7 Special Censuses of
Population Conducted for State and
Local Government</t>
  </si>
  <si>
    <t>2a) Is the project identifiable by a PRA (ICS) identifier?</t>
  </si>
  <si>
    <t>2b) If yes, what is the name?</t>
  </si>
  <si>
    <t>9) What type of direct data collection does the project involve?</t>
  </si>
  <si>
    <t>13) Will the project require new IT resources outside those specified in the OMB 300?</t>
  </si>
  <si>
    <t>1 and 3</t>
  </si>
  <si>
    <t>None or N/A</t>
  </si>
  <si>
    <t>2c) What is the control number (in Part II, C, 3 of the OMB 300)?</t>
  </si>
  <si>
    <t>NET DATA SENSITIVITY SCORE  =</t>
  </si>
  <si>
    <t>NET ACTIVITY SENSITIVITY SCORE =</t>
  </si>
  <si>
    <t>Not a direct data collection</t>
  </si>
  <si>
    <t>Direct data collection, not involving a respondent</t>
  </si>
  <si>
    <t>1a) Does the project make use of administrative records?</t>
  </si>
  <si>
    <t>1b) If yes, state the data sources and types</t>
  </si>
  <si>
    <t>2) If the project uses administrative records, has it received all required approvals, including those by the Administrative Records Coordinator?</t>
  </si>
  <si>
    <t>4b) If yes, state constraints</t>
  </si>
  <si>
    <t>5b) If yes, state policy constraints</t>
  </si>
  <si>
    <t>8) If a direct data collection, does it involve the use of proxies (i.e., someone other than the intended respondent)?</t>
  </si>
  <si>
    <t>5a) Are there known internal (policy) constraints on use of data?</t>
  </si>
  <si>
    <t>4a) Are there known external constraints on use of data?</t>
  </si>
  <si>
    <t>Business Register</t>
  </si>
  <si>
    <t xml:space="preserve">MAF </t>
  </si>
  <si>
    <t>5) From what frame did you develop the project's sample?</t>
  </si>
  <si>
    <t>7) After collection, will you turn over responsibilities to an outside agency/organization for the identifiable microdata?</t>
  </si>
  <si>
    <t>8) What are the planned types of publicly available products?</t>
  </si>
  <si>
    <t>SYS</t>
  </si>
  <si>
    <t>One</t>
  </si>
  <si>
    <t>6b) Will the data collected/used as part of this project be afforded confidentiality protections via some mechanism other than statute?</t>
  </si>
  <si>
    <t>6a) Will the data collected/used as part of this project be afforded confidentiality protections by statute?</t>
  </si>
  <si>
    <t xml:space="preserve">One </t>
  </si>
  <si>
    <t>Targeting (1)</t>
  </si>
  <si>
    <t>Sensitive Topics (3)</t>
  </si>
  <si>
    <t>2-5 times</t>
  </si>
  <si>
    <t>6 or more</t>
  </si>
  <si>
    <t>Purpose of Review (1)</t>
  </si>
  <si>
    <t>Are there external constraints on use of data</t>
  </si>
  <si>
    <t>Processing/Analysis (5)</t>
  </si>
  <si>
    <t>Data Collection (5)</t>
  </si>
  <si>
    <t>Methodology (1)</t>
  </si>
  <si>
    <t>Sample frame derived from Business Register</t>
  </si>
  <si>
    <t>Dissemination (6)</t>
  </si>
  <si>
    <t>Archiving (4)</t>
  </si>
  <si>
    <t>Continue to exist</t>
  </si>
  <si>
    <t>DS017 Title 13/26 training</t>
  </si>
  <si>
    <t>Direct data collection, no respondent</t>
  </si>
  <si>
    <t>Sample frame derived from census/survey file</t>
  </si>
  <si>
    <t>Sample frame derived from MAF</t>
  </si>
  <si>
    <t xml:space="preserve">No IBI to IBI Linkages </t>
  </si>
  <si>
    <t>10b) State mechanism for project tracking of data transfers (e.g., agreements, automated tracking).</t>
  </si>
  <si>
    <t>10a) Are there data transfers (e.g., hand-offs between systems)?</t>
  </si>
  <si>
    <t>Administrative (e.g., H.R.)</t>
  </si>
  <si>
    <t>Privacy Principle I:  Mission Necessity</t>
  </si>
  <si>
    <t>3b) If so, are Title 15 agreements and security procedures in place to assure conformance to Title 13 legal mandates, the Privacy Act, and ethical commitments spelled out in the policy?</t>
  </si>
  <si>
    <t>61 - 90 minutes</t>
  </si>
  <si>
    <t>3) What is the frequency of contact with respondent over a 5-year period?</t>
  </si>
  <si>
    <t>Privacy Principle IV:  Confidentiality</t>
  </si>
  <si>
    <t>3b) If so, has the Data Stewardship Executive Policy Committee approved this plan and has the facility been approved by ITSO to house this data?</t>
  </si>
  <si>
    <t>11) Will the project produce sensitive documentation requiring security related control (e.g., Title 13 sensitive reports, algorithms) for internal use only?</t>
  </si>
  <si>
    <t>12) Will the project produce multiple extracts/versions of the sensitive data?</t>
  </si>
  <si>
    <t>13) Is there something in place already to enforce sensitive information document access and control?</t>
  </si>
  <si>
    <t>14a) Is the anticipated life expectancy of the identifiable microdata indefinite?</t>
  </si>
  <si>
    <t>14b) If not, what is the anticipated life expectancy?</t>
  </si>
  <si>
    <t>17) Will the project include training employees on the confidentiality protections and proper handling procedures associated with Titles 13 and 26 (the latter only if applicable)?</t>
  </si>
  <si>
    <t>18) Will the project train employees on the prohibition against unauthorized browsing as specified in the "Unauthorized Browsing" policy?</t>
  </si>
  <si>
    <t>19) Have people associated with this project taken IT security training?</t>
  </si>
  <si>
    <t>20) List any additional Data Stewardship assurance/enforcement mechanisms.</t>
  </si>
  <si>
    <t>Signed consent form</t>
  </si>
  <si>
    <t>Detailed tabular data files</t>
  </si>
  <si>
    <t>SYSTEM SCORE</t>
  </si>
  <si>
    <t>PROJECT SCORE (Activity + Data)</t>
  </si>
  <si>
    <t>6) What are the planned mechanisms for tracking and/or ensuring notice or consent?</t>
  </si>
  <si>
    <t>Burden and Frequency (6)</t>
  </si>
  <si>
    <t>Detailed tabular data files will be produced</t>
  </si>
  <si>
    <t>Disclosure research program</t>
  </si>
  <si>
    <t>9b) Will the products be subject to the Checklist On Disclosure Potential of Data?</t>
  </si>
  <si>
    <t>8) Which of the following computer systems support this project?</t>
  </si>
  <si>
    <t>Public use microdata files will be produced</t>
  </si>
  <si>
    <t>15) After the project is over, the identifiable microdata will:</t>
  </si>
  <si>
    <t>Sample size=national estimates (e.g., CPS)</t>
  </si>
  <si>
    <t>Samples size=detailed geo/industry level estimates (e.g., ACS)</t>
  </si>
  <si>
    <t>Universe (e.g., decennial, special, or industry sector census)</t>
  </si>
  <si>
    <t>PII or IBI plus general characteristic data (e.g., decennial short form)</t>
  </si>
  <si>
    <t>PII or IBI plus detailed characteristic data / cross sectional (e.g., ACS)</t>
  </si>
  <si>
    <t>PII or IBI plus detailed characteristic data / longitudinal (e.g., SIPP)</t>
  </si>
  <si>
    <t>Involves the use of proxies (e.g., someone other than the intended respondent)</t>
  </si>
  <si>
    <t>Mitigation Score</t>
  </si>
  <si>
    <t>1b) If so, what mitigation strategies are being adopted?</t>
  </si>
  <si>
    <t>No protected identifiable information--go to end</t>
  </si>
  <si>
    <t>9a) Does the project raise unmitigated concerns for data release based on responses to the Checklist On Disclosure Potential of Data or other source?  Write in explanation.</t>
  </si>
  <si>
    <t>10) Please provide a brief description of the project and its purpose (suggested source is the OMB 300, Exhibit 13. or PRA submission)</t>
  </si>
  <si>
    <t>Return value-added information to source agency</t>
  </si>
  <si>
    <t>Title 15 agreements and security procedures in place to assure conformance</t>
  </si>
  <si>
    <t>Geospatial products</t>
  </si>
  <si>
    <t>Linked Geospatial data to PII and/or IBI</t>
  </si>
  <si>
    <t xml:space="preserve">Geospatial </t>
  </si>
  <si>
    <t xml:space="preserve">    U.S. Census Bureau</t>
  </si>
  <si>
    <t xml:space="preserve">                    Data Stewardship /</t>
  </si>
  <si>
    <t>6) What is the e-mail address of the staff contact person?</t>
  </si>
  <si>
    <t>11) Is the data collection mandatory, voluntary, or not a direct data collection?</t>
  </si>
  <si>
    <t>12) Under what legal authority does the Census Bureau conduct this project (for Title 13, please enter section)?</t>
  </si>
  <si>
    <t>Sample of size to produce national, general purpose estimates (e.g., CPS)</t>
  </si>
  <si>
    <t>Sample of size to produce detailed, geographic- or industry-level estimates (e.g., ACS)</t>
  </si>
  <si>
    <t>7) If this is a voluntary survey, is there a mechanism for notating refusal or limitation of consent and number of previous refusals to participate in the survey?</t>
  </si>
  <si>
    <t>6) If the project involves household data collection, does its procedures ensure within household confidentiality, as specified in the "Respondent Identification" policy?</t>
  </si>
  <si>
    <t>4) Will the processing or analysis of identifiable data involve access or potential access by employees or special sworn status individuals without a need to know?</t>
  </si>
  <si>
    <t>3rd party / administrative record data</t>
  </si>
  <si>
    <t>21a) Are there any additional privacy risks that have not been addressed elsewhere in this assessment?</t>
  </si>
  <si>
    <t xml:space="preserve">21c) Please specify </t>
  </si>
  <si>
    <t>Total unmitigated risk level</t>
  </si>
  <si>
    <t>Sample frame derived from 3rd party/administrative record data</t>
  </si>
  <si>
    <t>Subject to disclosure checklist</t>
  </si>
  <si>
    <t>Will continue to exist outside a formal archiving plan</t>
  </si>
  <si>
    <t>Net activity sensitivity score (after mitigation):</t>
  </si>
  <si>
    <t>Net data sensitivity score (after mitigation):</t>
  </si>
  <si>
    <t>21b) If so, are these risks you cannot mitigate, that would be detrimental to the Census Bureau mission?</t>
  </si>
  <si>
    <t>31 - 60 minutes</t>
  </si>
  <si>
    <t>Linked Geospatial data</t>
  </si>
  <si>
    <t>Geospatial only</t>
  </si>
  <si>
    <t>Revised score, based on additional risk (see PP4, question 21):</t>
  </si>
  <si>
    <t>DS001 Administrative Record Handbook in effect</t>
  </si>
  <si>
    <t xml:space="preserve">                   Privacy Impact Assessment</t>
  </si>
  <si>
    <t>Required Sensitivity Score (if applicable)</t>
  </si>
  <si>
    <t>Required Mitigation Score (if applicable)</t>
  </si>
  <si>
    <t xml:space="preserve">Related </t>
  </si>
  <si>
    <t xml:space="preserve">Unrelated </t>
  </si>
  <si>
    <t>DS002 Title 13 benefit</t>
  </si>
  <si>
    <t>Ongoing surveys</t>
  </si>
  <si>
    <t>New surveys</t>
  </si>
  <si>
    <t>Post-mitigation Sensitivity</t>
  </si>
  <si>
    <t>Requires use of a secure non-Census Bureau facility</t>
  </si>
  <si>
    <t>Specific mitigation for field representative access/safety concerns</t>
  </si>
  <si>
    <t>DS018 Unauthorized Browsing policy</t>
  </si>
  <si>
    <t>DS016 Respondent Identification policy</t>
  </si>
  <si>
    <t>DS015 Reimbursable policy- Supplementary (if applicable)</t>
  </si>
  <si>
    <t>DS015 Reimbursable policy - Basic (if applicable)</t>
  </si>
  <si>
    <t xml:space="preserve">DS015 Reimbursable policy </t>
  </si>
  <si>
    <t>Key:   PP=Privacy Principle, ID=Identification/contact; DR=Data Risk Assessment; AR=Activity Risk Assessment; DRM=Data Risk Mitigation; ARM=Activity Risk Mitigation.</t>
  </si>
  <si>
    <r>
      <t>Gray</t>
    </r>
    <r>
      <rPr>
        <sz val="10"/>
        <rFont val="Times New Roman"/>
        <family val="1"/>
      </rPr>
      <t xml:space="preserve"> shaded questions represent a major question, </t>
    </r>
    <r>
      <rPr>
        <b/>
        <sz val="10"/>
        <rFont val="Times New Roman"/>
        <family val="1"/>
      </rPr>
      <t xml:space="preserve">Yellow </t>
    </r>
    <r>
      <rPr>
        <sz val="10"/>
        <rFont val="Times New Roman"/>
        <family val="1"/>
      </rPr>
      <t xml:space="preserve">shaded questions represent follow-up question to a major question, and </t>
    </r>
    <r>
      <rPr>
        <b/>
        <sz val="10"/>
        <rFont val="Times New Roman"/>
        <family val="1"/>
      </rPr>
      <t xml:space="preserve">Orange </t>
    </r>
    <r>
      <rPr>
        <sz val="10"/>
        <rFont val="Times New Roman"/>
        <family val="1"/>
      </rPr>
      <t>shaded cells denote a new section on the form.</t>
    </r>
  </si>
  <si>
    <t>Title 13, U.S.C., Section 141</t>
  </si>
  <si>
    <t>Automated tracking and internal and external agreements</t>
  </si>
  <si>
    <t>72 Years</t>
  </si>
  <si>
    <t xml:space="preserve">Become public by law </t>
  </si>
  <si>
    <t>Continue to exist at the National Archives and Records Administration</t>
  </si>
  <si>
    <t xml:space="preserve">3a) Is there any actual or planned access of data by Special Sworn Status (SSS) at a secure non-Census Bureau facility?  </t>
  </si>
  <si>
    <t>Richard Swartz, Chief Information Officer (BOC)                    Date</t>
  </si>
  <si>
    <t>As a term of clearance for OMB the Census Bureau is restricted from using the data without additional OMB approval.</t>
  </si>
  <si>
    <t>Several constraints found in our Data Stewardship polices are: non-employee access to data, off-site access to data, reuse of data, browsing of data, data transmission.</t>
  </si>
  <si>
    <t xml:space="preserve">        Program Name</t>
  </si>
  <si>
    <t xml:space="preserve">                                       OMB 300 ID#:XXXXXXXX</t>
  </si>
  <si>
    <t>Census-5 Population and Housing Census Records of the 2000 Census Including Preliminary Statistics for the 2010 Decennial Census</t>
  </si>
  <si>
    <t>Census-9 Longitudinal Studies</t>
  </si>
  <si>
    <t xml:space="preserve">           Date, 2007</t>
  </si>
  <si>
    <t xml:space="preserve">CEN04  Commercie Business Systems (CBS) </t>
  </si>
  <si>
    <t xml:space="preserve">CEN12  Automated Export System AESDirect </t>
  </si>
  <si>
    <t>1a) Is the project identifiable by an OMB 300 or IT Business Plan?</t>
  </si>
  <si>
    <t>1c) What is the unique project identifier number/ITBP Number?</t>
  </si>
  <si>
    <t>Privacy Principle II:  Openness</t>
  </si>
  <si>
    <t>Privacy Principle III:  Respectful Treatment of Respondents</t>
  </si>
  <si>
    <t>Census-10 American Community Survey</t>
  </si>
  <si>
    <t>Census-8 Statistical Administrative Records System (STARS)</t>
  </si>
  <si>
    <t>Census-6 Population Census Personal Service Records for 1900 and
All Subsequent Decennial Censuses</t>
  </si>
  <si>
    <t xml:space="preserve">Privacy Impact Assessment Questions </t>
  </si>
  <si>
    <t>CEN13 Census Research Data Centers (RDCs)</t>
  </si>
  <si>
    <t>CEN14  Longitudinal Employer-Household Dynamics (LEHD)</t>
  </si>
  <si>
    <t>CEN16 Network Services</t>
  </si>
  <si>
    <t>CEN17 Client Services</t>
  </si>
  <si>
    <t>CEN18 Enterprise Applications</t>
  </si>
  <si>
    <t>CEN25 CBS Consolidated Infrastructure</t>
  </si>
  <si>
    <t>CEN28 Wireless Data Communications</t>
  </si>
  <si>
    <t>16) Has the disposal or archiving plan for data associated with this project been initiated for all types of media? Please identify any associated Records Schedules that may apply.</t>
  </si>
  <si>
    <t>Yes-Records Schedule(s)=</t>
  </si>
  <si>
    <t xml:space="preserve">PII or IBI with characteristics </t>
  </si>
  <si>
    <t xml:space="preserve">Other (list) - </t>
  </si>
  <si>
    <r>
      <t>__________________</t>
    </r>
    <r>
      <rPr>
        <u val="single"/>
        <sz val="10"/>
        <rFont val="Arial"/>
        <family val="2"/>
      </rPr>
      <t>__</t>
    </r>
    <r>
      <rPr>
        <sz val="10"/>
        <rFont val="Arial"/>
        <family val="0"/>
      </rPr>
      <t>____________________                x</t>
    </r>
    <r>
      <rPr>
        <u val="single"/>
        <sz val="10"/>
        <rFont val="Arial"/>
        <family val="2"/>
      </rPr>
      <t>/x/2007</t>
    </r>
  </si>
  <si>
    <r>
      <t>_____________</t>
    </r>
    <r>
      <rPr>
        <u val="single"/>
        <sz val="10"/>
        <rFont val="Arial"/>
        <family val="2"/>
      </rPr>
      <t>_______</t>
    </r>
    <r>
      <rPr>
        <sz val="10"/>
        <rFont val="Arial"/>
        <family val="0"/>
      </rPr>
      <t>____________________                 x</t>
    </r>
    <r>
      <rPr>
        <u val="single"/>
        <sz val="10"/>
        <rFont val="Arial"/>
        <family val="2"/>
      </rPr>
      <t>/x/2007</t>
    </r>
  </si>
  <si>
    <r>
      <t>__________________</t>
    </r>
    <r>
      <rPr>
        <sz val="10"/>
        <rFont val="Arial"/>
        <family val="0"/>
      </rPr>
      <t>______________________                  x</t>
    </r>
    <r>
      <rPr>
        <u val="single"/>
        <sz val="10"/>
        <rFont val="Arial"/>
        <family val="2"/>
      </rPr>
      <t>/x//2007</t>
    </r>
  </si>
  <si>
    <t>, Associate Director (BOC)                                                          Date</t>
  </si>
  <si>
    <t>CEN27 Decennial 2010 Print</t>
  </si>
  <si>
    <t>Title 5, U.S.C.</t>
  </si>
  <si>
    <t>Title 13, U.S.C., Section 301</t>
  </si>
  <si>
    <t>Title 13, U.S.C., Section 131</t>
  </si>
  <si>
    <t>Nancy Gordon, Associate Director, Innovation &amp; Strategic Planning and Acting Chief Privacy Officer (BOC)                               Date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</si>
</sst>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s>
  <fonts count="24">
    <font>
      <sz val="10"/>
      <name val="Arial"/>
      <family val="0"/>
    </font>
    <font>
      <b/>
      <sz val="14"/>
      <name val="Times New Roman"/>
      <family val="1"/>
    </font>
    <font>
      <b/>
      <sz val="12"/>
      <name val="Times New Roman"/>
      <family val="1"/>
    </font>
    <font>
      <sz val="10"/>
      <name val="Times New Roman"/>
      <family val="1"/>
    </font>
    <font>
      <b/>
      <sz val="10"/>
      <name val="Times New Roman"/>
      <family val="1"/>
    </font>
    <font>
      <b/>
      <sz val="8"/>
      <name val="Tahoma"/>
      <family val="2"/>
    </font>
    <font>
      <sz val="8"/>
      <name val="Tahoma"/>
      <family val="0"/>
    </font>
    <font>
      <u val="single"/>
      <sz val="10"/>
      <name val="Times New Roman"/>
      <family val="1"/>
    </font>
    <font>
      <sz val="10"/>
      <color indexed="12"/>
      <name val="Times New Roman"/>
      <family val="1"/>
    </font>
    <font>
      <b/>
      <sz val="10"/>
      <color indexed="12"/>
      <name val="Times New Roman"/>
      <family val="1"/>
    </font>
    <font>
      <u val="single"/>
      <sz val="10"/>
      <color indexed="12"/>
      <name val="Arial"/>
      <family val="0"/>
    </font>
    <font>
      <u val="single"/>
      <sz val="10"/>
      <color indexed="36"/>
      <name val="Arial"/>
      <family val="0"/>
    </font>
    <font>
      <sz val="10"/>
      <name val="Benguiat Bk BT"/>
      <family val="1"/>
    </font>
    <font>
      <b/>
      <sz val="22"/>
      <name val="Benguiat Bk BT"/>
      <family val="1"/>
    </font>
    <font>
      <sz val="16"/>
      <name val="Benguiat Bk BT"/>
      <family val="1"/>
    </font>
    <font>
      <sz val="16"/>
      <name val="Arial"/>
      <family val="0"/>
    </font>
    <font>
      <sz val="14"/>
      <name val="Benguiat Bk BT"/>
      <family val="1"/>
    </font>
    <font>
      <sz val="10"/>
      <color indexed="48"/>
      <name val="Times New Roman"/>
      <family val="1"/>
    </font>
    <font>
      <b/>
      <sz val="16"/>
      <name val="Arial"/>
      <family val="2"/>
    </font>
    <font>
      <b/>
      <sz val="14"/>
      <name val="Arial"/>
      <family val="2"/>
    </font>
    <font>
      <sz val="12"/>
      <name val="Times New Roman"/>
      <family val="1"/>
    </font>
    <font>
      <b/>
      <sz val="10"/>
      <name val="Arial"/>
      <family val="2"/>
    </font>
    <font>
      <u val="single"/>
      <sz val="10"/>
      <name val="Arial"/>
      <family val="2"/>
    </font>
    <font>
      <b/>
      <sz val="8"/>
      <name val="Arial"/>
      <family val="2"/>
    </font>
  </fonts>
  <fills count="16">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lightGrid">
        <bgColor indexed="43"/>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mediumGray">
        <bgColor indexed="31"/>
      </patternFill>
    </fill>
    <fill>
      <patternFill patternType="solid">
        <fgColor indexed="27"/>
        <bgColor indexed="64"/>
      </patternFill>
    </fill>
    <fill>
      <patternFill patternType="lightGrid">
        <bgColor indexed="9"/>
      </patternFill>
    </fill>
  </fills>
  <borders count="44">
    <border>
      <left/>
      <right/>
      <top/>
      <bottom/>
      <diagonal/>
    </border>
    <border>
      <left style="thick"/>
      <right style="thick"/>
      <top style="thick"/>
      <bottom style="thick"/>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color indexed="63"/>
      </left>
      <right style="thick"/>
      <top style="thick"/>
      <bottom>
        <color indexed="63"/>
      </bottom>
    </border>
    <border>
      <left>
        <color indexed="63"/>
      </left>
      <right style="thick"/>
      <top>
        <color indexed="63"/>
      </top>
      <bottom style="thick"/>
    </border>
    <border>
      <left style="thick"/>
      <right>
        <color indexed="63"/>
      </right>
      <top style="thick"/>
      <bottom>
        <color indexed="63"/>
      </bottom>
    </border>
    <border>
      <left style="thick"/>
      <right style="thick"/>
      <top>
        <color indexed="63"/>
      </top>
      <bottom style="dotted"/>
    </border>
    <border>
      <left style="thick"/>
      <right>
        <color indexed="63"/>
      </right>
      <top>
        <color indexed="63"/>
      </top>
      <bottom style="thick"/>
    </border>
    <border>
      <left style="thick"/>
      <right style="thick"/>
      <top style="dotted"/>
      <bottom>
        <color indexed="63"/>
      </bottom>
    </border>
    <border>
      <left style="thick"/>
      <right style="thick"/>
      <top style="thick"/>
      <bottom style="dotted"/>
    </border>
    <border>
      <left style="thick"/>
      <right style="thick"/>
      <top style="dotted"/>
      <bottom style="thick"/>
    </border>
    <border>
      <left>
        <color indexed="63"/>
      </left>
      <right>
        <color indexed="63"/>
      </right>
      <top>
        <color indexed="63"/>
      </top>
      <bottom style="thick"/>
    </border>
    <border>
      <left style="thick"/>
      <right style="thick"/>
      <top>
        <color indexed="63"/>
      </top>
      <bottom style="thick"/>
    </border>
    <border>
      <left>
        <color indexed="63"/>
      </left>
      <right>
        <color indexed="63"/>
      </right>
      <top style="thick"/>
      <bottom>
        <color indexed="63"/>
      </bottom>
    </border>
    <border>
      <left style="thick"/>
      <right style="thick"/>
      <top style="thick"/>
      <bottom>
        <color indexed="63"/>
      </bottom>
    </border>
    <border>
      <left style="thick"/>
      <right>
        <color indexed="63"/>
      </right>
      <top>
        <color indexed="63"/>
      </top>
      <bottom>
        <color indexed="63"/>
      </bottom>
    </border>
    <border>
      <left style="thick"/>
      <right style="thick"/>
      <top>
        <color indexed="63"/>
      </top>
      <bottom>
        <color indexed="63"/>
      </bottom>
    </border>
    <border>
      <left>
        <color indexed="63"/>
      </left>
      <right style="thick"/>
      <top>
        <color indexed="63"/>
      </top>
      <bottom>
        <color indexed="63"/>
      </bottom>
    </border>
    <border>
      <left style="thick"/>
      <right style="thick"/>
      <top style="dotted"/>
      <bottom style="dotted"/>
    </border>
    <border>
      <left style="thin"/>
      <right style="thin"/>
      <top style="thin"/>
      <bottom style="thin"/>
    </border>
    <border>
      <left style="medium"/>
      <right style="medium"/>
      <top style="medium"/>
      <bottom style="mediu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medium"/>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ck"/>
      <right style="thick"/>
      <top style="medium"/>
      <bottom style="mediu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double"/>
      <bottom>
        <color indexed="63"/>
      </bottom>
    </border>
    <border>
      <left>
        <color indexed="63"/>
      </left>
      <right>
        <color indexed="63"/>
      </right>
      <top style="thin"/>
      <bottom style="thin"/>
    </border>
    <border>
      <left style="thick"/>
      <right>
        <color indexed="63"/>
      </right>
      <top style="dotted"/>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99">
    <xf numFmtId="0" fontId="0" fillId="0" borderId="0" xfId="0" applyAlignment="1">
      <alignment/>
    </xf>
    <xf numFmtId="0" fontId="0" fillId="0" borderId="0" xfId="0" applyAlignment="1">
      <alignment/>
    </xf>
    <xf numFmtId="14" fontId="2" fillId="0" borderId="0" xfId="0" applyNumberFormat="1" applyFont="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2" borderId="1" xfId="0" applyFont="1" applyFill="1" applyBorder="1" applyAlignment="1">
      <alignment vertical="top" wrapText="1"/>
    </xf>
    <xf numFmtId="0" fontId="4" fillId="2" borderId="2" xfId="0" applyFont="1" applyFill="1" applyBorder="1" applyAlignment="1">
      <alignment vertical="top" wrapText="1"/>
    </xf>
    <xf numFmtId="0" fontId="3" fillId="2" borderId="3" xfId="0" applyFont="1" applyFill="1" applyBorder="1" applyAlignment="1">
      <alignment vertical="top" wrapText="1"/>
    </xf>
    <xf numFmtId="0" fontId="3" fillId="3" borderId="1" xfId="0" applyFont="1" applyFill="1" applyBorder="1" applyAlignment="1">
      <alignment vertical="top" wrapText="1"/>
    </xf>
    <xf numFmtId="0" fontId="3" fillId="3" borderId="3" xfId="0" applyFont="1" applyFill="1" applyBorder="1" applyAlignment="1">
      <alignment vertical="top" wrapText="1"/>
    </xf>
    <xf numFmtId="0" fontId="3" fillId="4" borderId="1" xfId="0" applyFont="1" applyFill="1" applyBorder="1" applyAlignment="1">
      <alignment vertical="top" wrapText="1"/>
    </xf>
    <xf numFmtId="0" fontId="3" fillId="4" borderId="3" xfId="0" applyFont="1" applyFill="1" applyBorder="1" applyAlignment="1">
      <alignment vertical="top" wrapText="1"/>
    </xf>
    <xf numFmtId="0" fontId="3" fillId="4" borderId="4" xfId="0" applyFont="1" applyFill="1" applyBorder="1" applyAlignment="1">
      <alignment vertical="top" wrapText="1"/>
    </xf>
    <xf numFmtId="0" fontId="3" fillId="5" borderId="1" xfId="0" applyFont="1" applyFill="1" applyBorder="1" applyAlignment="1">
      <alignment horizontal="center" vertical="center" wrapText="1"/>
    </xf>
    <xf numFmtId="1" fontId="3" fillId="4" borderId="1" xfId="0" applyNumberFormat="1" applyFont="1" applyFill="1" applyBorder="1" applyAlignment="1">
      <alignment horizontal="left" vertical="top" wrapText="1"/>
    </xf>
    <xf numFmtId="0" fontId="3" fillId="4" borderId="2" xfId="0" applyFont="1" applyFill="1" applyBorder="1" applyAlignment="1">
      <alignment vertical="top" wrapText="1"/>
    </xf>
    <xf numFmtId="0" fontId="3" fillId="3" borderId="5" xfId="0" applyFont="1" applyFill="1" applyBorder="1" applyAlignment="1">
      <alignment vertical="top" wrapText="1"/>
    </xf>
    <xf numFmtId="0" fontId="3" fillId="3" borderId="6" xfId="0" applyFont="1" applyFill="1" applyBorder="1" applyAlignment="1">
      <alignment vertical="top" wrapText="1"/>
    </xf>
    <xf numFmtId="0" fontId="4" fillId="2" borderId="4" xfId="0" applyFont="1" applyFill="1" applyBorder="1" applyAlignment="1">
      <alignment vertical="top" wrapText="1"/>
    </xf>
    <xf numFmtId="0" fontId="3" fillId="2" borderId="4" xfId="0" applyFont="1" applyFill="1" applyBorder="1" applyAlignment="1">
      <alignment vertical="top" wrapText="1"/>
    </xf>
    <xf numFmtId="0" fontId="3" fillId="2" borderId="1" xfId="0" applyFont="1" applyFill="1" applyBorder="1" applyAlignment="1">
      <alignment horizontal="center" vertical="center" wrapText="1"/>
    </xf>
    <xf numFmtId="0" fontId="3" fillId="4" borderId="7" xfId="0" applyFont="1" applyFill="1" applyBorder="1" applyAlignment="1">
      <alignment vertical="top" wrapText="1"/>
    </xf>
    <xf numFmtId="0" fontId="3" fillId="4" borderId="5" xfId="0" applyFont="1" applyFill="1" applyBorder="1" applyAlignment="1">
      <alignment vertical="top" wrapText="1"/>
    </xf>
    <xf numFmtId="0" fontId="3" fillId="4" borderId="8" xfId="0" applyFont="1" applyFill="1" applyBorder="1" applyAlignment="1">
      <alignment horizontal="center" vertical="center" wrapText="1"/>
    </xf>
    <xf numFmtId="0" fontId="3" fillId="4" borderId="9" xfId="0" applyFont="1" applyFill="1" applyBorder="1" applyAlignment="1">
      <alignment vertical="top" wrapText="1"/>
    </xf>
    <xf numFmtId="0" fontId="3" fillId="4" borderId="6" xfId="0" applyFont="1" applyFill="1" applyBorder="1" applyAlignment="1">
      <alignment vertical="top" wrapText="1"/>
    </xf>
    <xf numFmtId="0" fontId="3" fillId="4" borderId="10" xfId="0" applyFont="1" applyFill="1" applyBorder="1" applyAlignment="1">
      <alignment horizontal="center" vertical="center" wrapText="1"/>
    </xf>
    <xf numFmtId="0" fontId="3" fillId="4" borderId="0" xfId="0" applyFont="1" applyFill="1" applyBorder="1" applyAlignment="1">
      <alignment vertical="top"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vertical="top" wrapText="1"/>
    </xf>
    <xf numFmtId="0" fontId="3" fillId="3" borderId="14" xfId="0" applyFont="1" applyFill="1" applyBorder="1" applyAlignment="1">
      <alignment vertical="top" wrapText="1"/>
    </xf>
    <xf numFmtId="0" fontId="4" fillId="2" borderId="15" xfId="0" applyFont="1" applyFill="1" applyBorder="1" applyAlignment="1">
      <alignment vertical="top" wrapText="1"/>
    </xf>
    <xf numFmtId="0" fontId="3" fillId="2" borderId="15" xfId="0" applyFont="1" applyFill="1" applyBorder="1" applyAlignment="1">
      <alignment vertical="top" wrapText="1"/>
    </xf>
    <xf numFmtId="0" fontId="3" fillId="2" borderId="16" xfId="0" applyFont="1" applyFill="1" applyBorder="1" applyAlignment="1">
      <alignment horizontal="center" vertical="center" wrapText="1"/>
    </xf>
    <xf numFmtId="0" fontId="3" fillId="4" borderId="17" xfId="0" applyFont="1" applyFill="1" applyBorder="1" applyAlignment="1">
      <alignment vertical="top" wrapText="1"/>
    </xf>
    <xf numFmtId="0" fontId="3" fillId="0" borderId="1" xfId="0" applyFont="1" applyBorder="1" applyAlignment="1">
      <alignment vertical="top" wrapText="1"/>
    </xf>
    <xf numFmtId="0" fontId="3" fillId="6" borderId="3" xfId="0" applyFont="1" applyFill="1" applyBorder="1" applyAlignment="1">
      <alignment vertical="top" wrapText="1"/>
    </xf>
    <xf numFmtId="0" fontId="3" fillId="0" borderId="4" xfId="0" applyFont="1" applyBorder="1" applyAlignment="1">
      <alignment vertical="top" wrapText="1"/>
    </xf>
    <xf numFmtId="0" fontId="3" fillId="0" borderId="15" xfId="0" applyFont="1" applyBorder="1" applyAlignment="1">
      <alignment vertical="top" wrapText="1"/>
    </xf>
    <xf numFmtId="0" fontId="3" fillId="0" borderId="13"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0" xfId="0" applyFont="1" applyAlignment="1">
      <alignment vertical="top"/>
    </xf>
    <xf numFmtId="0" fontId="3" fillId="4" borderId="18"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19" xfId="0" applyFont="1" applyBorder="1" applyAlignment="1">
      <alignment vertical="top" wrapText="1"/>
    </xf>
    <xf numFmtId="0" fontId="3" fillId="4" borderId="20" xfId="0" applyFont="1" applyFill="1" applyBorder="1" applyAlignment="1">
      <alignment horizontal="center" vertical="center" wrapText="1"/>
    </xf>
    <xf numFmtId="0" fontId="3" fillId="4" borderId="19" xfId="0" applyFont="1" applyFill="1" applyBorder="1" applyAlignment="1">
      <alignment vertical="top" wrapText="1"/>
    </xf>
    <xf numFmtId="1" fontId="3" fillId="0" borderId="0" xfId="0" applyNumberFormat="1" applyFont="1" applyAlignment="1">
      <alignment horizontal="left" vertical="top" wrapText="1"/>
    </xf>
    <xf numFmtId="1" fontId="3" fillId="2" borderId="1" xfId="0" applyNumberFormat="1" applyFont="1" applyFill="1" applyBorder="1" applyAlignment="1">
      <alignment horizontal="left" vertical="top" wrapText="1"/>
    </xf>
    <xf numFmtId="1" fontId="3" fillId="4" borderId="8" xfId="0" applyNumberFormat="1" applyFont="1" applyFill="1" applyBorder="1" applyAlignment="1">
      <alignment horizontal="left" vertical="top" wrapText="1"/>
    </xf>
    <xf numFmtId="1" fontId="3" fillId="4" borderId="10" xfId="0" applyNumberFormat="1" applyFont="1" applyFill="1" applyBorder="1" applyAlignment="1">
      <alignment horizontal="left" vertical="top" wrapText="1"/>
    </xf>
    <xf numFmtId="1" fontId="3" fillId="4" borderId="11" xfId="0" applyNumberFormat="1" applyFont="1" applyFill="1" applyBorder="1" applyAlignment="1">
      <alignment horizontal="left" vertical="top" wrapText="1"/>
    </xf>
    <xf numFmtId="1" fontId="3" fillId="4" borderId="14" xfId="0" applyNumberFormat="1" applyFont="1" applyFill="1" applyBorder="1" applyAlignment="1">
      <alignment horizontal="left" vertical="top" wrapText="1"/>
    </xf>
    <xf numFmtId="1" fontId="3" fillId="4" borderId="18" xfId="0" applyNumberFormat="1" applyFont="1" applyFill="1" applyBorder="1" applyAlignment="1">
      <alignment horizontal="left" vertical="top" wrapText="1"/>
    </xf>
    <xf numFmtId="1" fontId="3" fillId="4" borderId="12" xfId="0" applyNumberFormat="1" applyFont="1" applyFill="1" applyBorder="1" applyAlignment="1">
      <alignment horizontal="left" vertical="top" wrapText="1"/>
    </xf>
    <xf numFmtId="1" fontId="3" fillId="4" borderId="20" xfId="0" applyNumberFormat="1" applyFont="1" applyFill="1" applyBorder="1" applyAlignment="1">
      <alignment horizontal="left" vertical="top" wrapText="1"/>
    </xf>
    <xf numFmtId="1" fontId="3" fillId="2" borderId="16" xfId="0" applyNumberFormat="1" applyFont="1" applyFill="1" applyBorder="1" applyAlignment="1">
      <alignment horizontal="left" vertical="top" wrapText="1"/>
    </xf>
    <xf numFmtId="1" fontId="3" fillId="0" borderId="1" xfId="0" applyNumberFormat="1" applyFont="1" applyBorder="1" applyAlignment="1">
      <alignment horizontal="left" vertical="top" wrapText="1"/>
    </xf>
    <xf numFmtId="1" fontId="3" fillId="0" borderId="18" xfId="0" applyNumberFormat="1" applyFont="1" applyBorder="1" applyAlignment="1">
      <alignment horizontal="left" vertical="top" wrapText="1"/>
    </xf>
    <xf numFmtId="1" fontId="3" fillId="0" borderId="11" xfId="0" applyNumberFormat="1" applyFont="1" applyBorder="1" applyAlignment="1">
      <alignment horizontal="left" vertical="top" wrapText="1"/>
    </xf>
    <xf numFmtId="1" fontId="3" fillId="0" borderId="16" xfId="0" applyNumberFormat="1" applyFont="1" applyBorder="1" applyAlignment="1">
      <alignment horizontal="left" vertical="top" wrapText="1"/>
    </xf>
    <xf numFmtId="1" fontId="3" fillId="0" borderId="14" xfId="0" applyNumberFormat="1" applyFont="1" applyBorder="1" applyAlignment="1">
      <alignment horizontal="left" vertical="top" wrapText="1"/>
    </xf>
    <xf numFmtId="1" fontId="0" fillId="0" borderId="0" xfId="0" applyNumberFormat="1" applyAlignment="1">
      <alignment horizontal="left"/>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3" fillId="3" borderId="1" xfId="0" applyNumberFormat="1" applyFont="1" applyFill="1" applyBorder="1" applyAlignment="1">
      <alignment horizontal="right" vertical="top" wrapText="1"/>
    </xf>
    <xf numFmtId="0" fontId="3" fillId="3" borderId="1" xfId="0" applyFont="1" applyFill="1" applyBorder="1" applyAlignment="1">
      <alignment horizontal="right" vertical="top" wrapText="1"/>
    </xf>
    <xf numFmtId="0" fontId="0" fillId="0" borderId="17" xfId="0" applyBorder="1" applyAlignment="1">
      <alignment/>
    </xf>
    <xf numFmtId="0" fontId="0" fillId="0" borderId="0" xfId="0" applyBorder="1" applyAlignment="1">
      <alignment/>
    </xf>
    <xf numFmtId="1" fontId="0" fillId="0" borderId="19" xfId="0" applyNumberFormat="1" applyBorder="1" applyAlignment="1">
      <alignment horizontal="left"/>
    </xf>
    <xf numFmtId="0" fontId="0" fillId="0" borderId="7" xfId="0" applyBorder="1" applyAlignment="1">
      <alignment/>
    </xf>
    <xf numFmtId="0" fontId="0" fillId="0" borderId="15" xfId="0" applyBorder="1" applyAlignment="1">
      <alignment/>
    </xf>
    <xf numFmtId="1" fontId="0" fillId="0" borderId="5" xfId="0" applyNumberFormat="1" applyBorder="1" applyAlignment="1">
      <alignment horizontal="left"/>
    </xf>
    <xf numFmtId="0" fontId="1" fillId="0" borderId="0" xfId="0" applyFont="1" applyAlignment="1">
      <alignment vertical="top"/>
    </xf>
    <xf numFmtId="0" fontId="3" fillId="0" borderId="0" xfId="0" applyFont="1" applyAlignment="1" applyProtection="1">
      <alignment wrapText="1"/>
      <protection hidden="1"/>
    </xf>
    <xf numFmtId="0" fontId="7" fillId="0" borderId="0" xfId="0" applyFont="1" applyAlignment="1" applyProtection="1">
      <alignment wrapText="1"/>
      <protection hidden="1"/>
    </xf>
    <xf numFmtId="0" fontId="3" fillId="7" borderId="21" xfId="0" applyFont="1" applyFill="1" applyBorder="1" applyAlignment="1" applyProtection="1">
      <alignment vertical="top" wrapText="1"/>
      <protection hidden="1"/>
    </xf>
    <xf numFmtId="0" fontId="3" fillId="0" borderId="21" xfId="0" applyFont="1" applyBorder="1" applyAlignment="1" applyProtection="1">
      <alignment horizontal="center" vertical="top" wrapText="1"/>
      <protection hidden="1"/>
    </xf>
    <xf numFmtId="0" fontId="3" fillId="0" borderId="21" xfId="0" applyFont="1" applyBorder="1" applyAlignment="1" applyProtection="1">
      <alignment wrapText="1"/>
      <protection hidden="1"/>
    </xf>
    <xf numFmtId="0" fontId="3" fillId="3" borderId="21" xfId="0" applyFont="1" applyFill="1" applyBorder="1" applyAlignment="1" applyProtection="1">
      <alignment wrapText="1"/>
      <protection hidden="1"/>
    </xf>
    <xf numFmtId="0" fontId="3" fillId="7"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protection hidden="1"/>
    </xf>
    <xf numFmtId="0" fontId="3" fillId="3" borderId="21" xfId="0" applyFont="1" applyFill="1" applyBorder="1" applyAlignment="1" applyProtection="1">
      <alignment horizontal="right" vertical="top" wrapText="1"/>
      <protection hidden="1"/>
    </xf>
    <xf numFmtId="0" fontId="3" fillId="3" borderId="21" xfId="0" applyFont="1" applyFill="1" applyBorder="1" applyAlignment="1" applyProtection="1">
      <alignment vertical="top" wrapText="1"/>
      <protection hidden="1"/>
    </xf>
    <xf numFmtId="0" fontId="3" fillId="0" borderId="0" xfId="0" applyFont="1" applyBorder="1" applyAlignment="1" applyProtection="1">
      <alignment vertical="top" wrapText="1"/>
      <protection hidden="1"/>
    </xf>
    <xf numFmtId="0" fontId="3" fillId="0" borderId="0" xfId="0" applyFont="1" applyAlignment="1" applyProtection="1">
      <alignment vertical="top" wrapText="1"/>
      <protection hidden="1"/>
    </xf>
    <xf numFmtId="0" fontId="4" fillId="8" borderId="22" xfId="0" applyFont="1" applyFill="1" applyBorder="1" applyAlignment="1" applyProtection="1">
      <alignment vertical="top" wrapText="1"/>
      <protection hidden="1"/>
    </xf>
    <xf numFmtId="0" fontId="2" fillId="9" borderId="22" xfId="0" applyFont="1" applyFill="1" applyBorder="1" applyAlignment="1" applyProtection="1">
      <alignment vertical="top" wrapText="1"/>
      <protection hidden="1"/>
    </xf>
    <xf numFmtId="0" fontId="3" fillId="0" borderId="21" xfId="0" applyFont="1" applyBorder="1" applyAlignment="1" applyProtection="1">
      <alignment/>
      <protection hidden="1"/>
    </xf>
    <xf numFmtId="0" fontId="3" fillId="0" borderId="23" xfId="0" applyFont="1" applyBorder="1" applyAlignment="1" applyProtection="1">
      <alignment horizontal="center" vertical="top" wrapText="1"/>
      <protection hidden="1"/>
    </xf>
    <xf numFmtId="0" fontId="3" fillId="0" borderId="0" xfId="0" applyFont="1" applyAlignment="1" applyProtection="1">
      <alignment horizontal="center" wrapText="1"/>
      <protection hidden="1"/>
    </xf>
    <xf numFmtId="0" fontId="7" fillId="0" borderId="0" xfId="0" applyFont="1" applyAlignment="1" applyProtection="1">
      <alignment horizontal="center" wrapText="1"/>
      <protection hidden="1"/>
    </xf>
    <xf numFmtId="0" fontId="3" fillId="10" borderId="21" xfId="0" applyFont="1" applyFill="1" applyBorder="1" applyAlignment="1" applyProtection="1">
      <alignment horizontal="center" vertical="top" wrapText="1"/>
      <protection hidden="1"/>
    </xf>
    <xf numFmtId="0" fontId="3" fillId="0" borderId="24" xfId="0" applyFont="1" applyBorder="1" applyAlignment="1" applyProtection="1">
      <alignment horizontal="center" vertical="top" wrapText="1"/>
      <protection hidden="1"/>
    </xf>
    <xf numFmtId="0" fontId="3" fillId="0" borderId="0" xfId="0" applyFont="1" applyBorder="1" applyAlignment="1" applyProtection="1">
      <alignment horizontal="center" vertical="top" wrapText="1"/>
      <protection hidden="1"/>
    </xf>
    <xf numFmtId="0" fontId="3" fillId="0" borderId="0" xfId="0" applyFont="1" applyAlignment="1" applyProtection="1">
      <alignment horizontal="center" vertical="top" wrapText="1"/>
      <protection hidden="1"/>
    </xf>
    <xf numFmtId="0" fontId="4" fillId="8" borderId="22" xfId="0" applyFont="1" applyFill="1" applyBorder="1" applyAlignment="1" applyProtection="1">
      <alignment horizontal="center" vertical="top" wrapText="1"/>
      <protection hidden="1"/>
    </xf>
    <xf numFmtId="0" fontId="3" fillId="10" borderId="21" xfId="0" applyFont="1" applyFill="1" applyBorder="1" applyAlignment="1" applyProtection="1">
      <alignment vertical="top" wrapText="1"/>
      <protection hidden="1"/>
    </xf>
    <xf numFmtId="0" fontId="3" fillId="0" borderId="21" xfId="0" applyFont="1" applyBorder="1" applyAlignment="1" applyProtection="1">
      <alignment vertical="top" wrapText="1"/>
      <protection hidden="1"/>
    </xf>
    <xf numFmtId="0" fontId="3" fillId="0" borderId="25" xfId="0" applyFont="1" applyBorder="1" applyAlignment="1" applyProtection="1">
      <alignment horizontal="center" vertical="top" wrapText="1"/>
      <protection hidden="1"/>
    </xf>
    <xf numFmtId="0" fontId="3" fillId="0" borderId="24" xfId="0" applyFont="1" applyBorder="1" applyAlignment="1" applyProtection="1">
      <alignment vertical="top" wrapText="1"/>
      <protection hidden="1"/>
    </xf>
    <xf numFmtId="0" fontId="0" fillId="0" borderId="26" xfId="0" applyBorder="1" applyAlignment="1">
      <alignment/>
    </xf>
    <xf numFmtId="0" fontId="0" fillId="0" borderId="27" xfId="0" applyBorder="1" applyAlignment="1">
      <alignment/>
    </xf>
    <xf numFmtId="0" fontId="0" fillId="0" borderId="0" xfId="0" applyBorder="1" applyAlignment="1">
      <alignment/>
    </xf>
    <xf numFmtId="0" fontId="0" fillId="0" borderId="28" xfId="0" applyBorder="1" applyAlignment="1">
      <alignment/>
    </xf>
    <xf numFmtId="0" fontId="0" fillId="0" borderId="29" xfId="0" applyBorder="1" applyAlignment="1">
      <alignment/>
    </xf>
    <xf numFmtId="49" fontId="3" fillId="4" borderId="1" xfId="0" applyNumberFormat="1" applyFont="1" applyFill="1" applyBorder="1" applyAlignment="1">
      <alignment horizontal="left" vertical="top" wrapText="1"/>
    </xf>
    <xf numFmtId="0" fontId="3" fillId="0" borderId="0" xfId="0" applyFont="1" applyFill="1" applyAlignment="1">
      <alignment vertical="top" wrapText="1"/>
    </xf>
    <xf numFmtId="0" fontId="3" fillId="0" borderId="14" xfId="0" applyFont="1" applyBorder="1" applyAlignment="1">
      <alignment vertical="top" wrapText="1"/>
    </xf>
    <xf numFmtId="0" fontId="3" fillId="4" borderId="1" xfId="0" applyFont="1" applyFill="1" applyBorder="1" applyAlignment="1">
      <alignment horizontal="center" vertical="center" wrapText="1"/>
    </xf>
    <xf numFmtId="0" fontId="3" fillId="6" borderId="0" xfId="0" applyFont="1" applyFill="1" applyAlignment="1" applyProtection="1">
      <alignment horizontal="right" vertical="center"/>
      <protection hidden="1"/>
    </xf>
    <xf numFmtId="14" fontId="3" fillId="0" borderId="0" xfId="0" applyNumberFormat="1" applyFont="1" applyAlignment="1" applyProtection="1">
      <alignment horizontal="left" wrapText="1"/>
      <protection hidden="1"/>
    </xf>
    <xf numFmtId="14" fontId="3" fillId="0" borderId="0" xfId="0" applyNumberFormat="1" applyFont="1" applyAlignment="1" applyProtection="1">
      <alignment horizontal="center" wrapText="1"/>
      <protection hidden="1"/>
    </xf>
    <xf numFmtId="0" fontId="3" fillId="6" borderId="0" xfId="0" applyFont="1" applyFill="1" applyAlignment="1" applyProtection="1">
      <alignment horizontal="right" vertical="center" wrapText="1"/>
      <protection hidden="1"/>
    </xf>
    <xf numFmtId="0" fontId="3" fillId="0" borderId="0" xfId="0" applyFont="1" applyAlignment="1" applyProtection="1">
      <alignment/>
      <protection hidden="1"/>
    </xf>
    <xf numFmtId="0" fontId="2" fillId="0" borderId="0" xfId="0" applyFont="1" applyAlignment="1" applyProtection="1">
      <alignment horizontal="left" wrapText="1"/>
      <protection hidden="1"/>
    </xf>
    <xf numFmtId="0" fontId="7" fillId="6" borderId="0" xfId="0" applyFont="1" applyFill="1" applyAlignment="1" applyProtection="1">
      <alignment horizontal="right" vertical="center" wrapText="1"/>
      <protection hidden="1"/>
    </xf>
    <xf numFmtId="0" fontId="3" fillId="11" borderId="21" xfId="0" applyFont="1" applyFill="1" applyBorder="1" applyAlignment="1" applyProtection="1">
      <alignment horizontal="right" vertical="center"/>
      <protection hidden="1"/>
    </xf>
    <xf numFmtId="0" fontId="4" fillId="10" borderId="21" xfId="0" applyFont="1" applyFill="1" applyBorder="1" applyAlignment="1" applyProtection="1">
      <alignment vertical="top" wrapText="1"/>
      <protection hidden="1"/>
    </xf>
    <xf numFmtId="0" fontId="17" fillId="10" borderId="21" xfId="0" applyFont="1" applyFill="1" applyBorder="1" applyAlignment="1" applyProtection="1">
      <alignment horizontal="center" vertical="top" wrapText="1"/>
      <protection hidden="1"/>
    </xf>
    <xf numFmtId="0" fontId="3" fillId="11" borderId="21" xfId="0" applyFont="1" applyFill="1" applyBorder="1" applyAlignment="1" applyProtection="1">
      <alignment horizontal="right" vertical="center" wrapText="1"/>
      <protection hidden="1"/>
    </xf>
    <xf numFmtId="0" fontId="17" fillId="0" borderId="21" xfId="0" applyFont="1" applyBorder="1" applyAlignment="1" applyProtection="1">
      <alignment horizontal="center" vertical="top" wrapText="1"/>
      <protection hidden="1"/>
    </xf>
    <xf numFmtId="0" fontId="8" fillId="0" borderId="21" xfId="0" applyFont="1" applyBorder="1" applyAlignment="1" applyProtection="1">
      <alignment horizontal="center" vertical="top" wrapText="1"/>
      <protection hidden="1"/>
    </xf>
    <xf numFmtId="0" fontId="3" fillId="3" borderId="21" xfId="0" applyFont="1" applyFill="1" applyBorder="1" applyAlignment="1" applyProtection="1">
      <alignment horizontal="right" vertical="center"/>
      <protection hidden="1"/>
    </xf>
    <xf numFmtId="0" fontId="17" fillId="3"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horizontal="right" vertical="center" wrapText="1"/>
      <protection hidden="1"/>
    </xf>
    <xf numFmtId="0" fontId="17" fillId="0" borderId="21" xfId="0" applyNumberFormat="1" applyFont="1" applyBorder="1" applyAlignment="1" applyProtection="1">
      <alignment horizontal="center" vertical="top" wrapText="1"/>
      <protection hidden="1"/>
    </xf>
    <xf numFmtId="0" fontId="3" fillId="0" borderId="21" xfId="0" applyFont="1" applyBorder="1" applyAlignment="1" applyProtection="1">
      <alignment horizontal="center" wrapText="1"/>
      <protection hidden="1"/>
    </xf>
    <xf numFmtId="0" fontId="17" fillId="0" borderId="24" xfId="0" applyFont="1" applyBorder="1" applyAlignment="1" applyProtection="1">
      <alignment horizontal="center" vertical="top" wrapText="1"/>
      <protection hidden="1"/>
    </xf>
    <xf numFmtId="0" fontId="17" fillId="3" borderId="24" xfId="0" applyFont="1" applyFill="1" applyBorder="1" applyAlignment="1" applyProtection="1">
      <alignment horizontal="center" vertical="top" wrapText="1"/>
      <protection hidden="1"/>
    </xf>
    <xf numFmtId="0" fontId="17" fillId="10" borderId="24" xfId="0" applyFont="1" applyFill="1" applyBorder="1" applyAlignment="1" applyProtection="1">
      <alignment horizontal="center" vertical="top" wrapText="1"/>
      <protection hidden="1"/>
    </xf>
    <xf numFmtId="0" fontId="3" fillId="11" borderId="30" xfId="0" applyFont="1" applyFill="1" applyBorder="1" applyAlignment="1" applyProtection="1">
      <alignment horizontal="right" vertical="center" wrapText="1"/>
      <protection hidden="1"/>
    </xf>
    <xf numFmtId="0" fontId="3" fillId="0" borderId="30" xfId="0" applyFont="1" applyBorder="1" applyAlignment="1" applyProtection="1">
      <alignment vertical="top" wrapText="1"/>
      <protection hidden="1"/>
    </xf>
    <xf numFmtId="0" fontId="17" fillId="0" borderId="22" xfId="0" applyFont="1" applyBorder="1" applyAlignment="1" applyProtection="1">
      <alignment horizontal="center" vertical="top" wrapText="1"/>
      <protection hidden="1"/>
    </xf>
    <xf numFmtId="0" fontId="17" fillId="0" borderId="31" xfId="0" applyFont="1" applyBorder="1" applyAlignment="1" applyProtection="1">
      <alignment horizontal="center" vertical="top" wrapText="1"/>
      <protection hidden="1"/>
    </xf>
    <xf numFmtId="0" fontId="3" fillId="11" borderId="0" xfId="0" applyFont="1" applyFill="1" applyAlignment="1" applyProtection="1">
      <alignment/>
      <protection hidden="1"/>
    </xf>
    <xf numFmtId="0" fontId="3" fillId="11" borderId="24" xfId="0" applyFont="1" applyFill="1" applyBorder="1" applyAlignment="1" applyProtection="1">
      <alignment horizontal="right" vertical="center" wrapText="1"/>
      <protection hidden="1"/>
    </xf>
    <xf numFmtId="0" fontId="17" fillId="0" borderId="32" xfId="0" applyFont="1" applyBorder="1" applyAlignment="1" applyProtection="1">
      <alignment horizontal="center" vertical="top" wrapText="1"/>
      <protection hidden="1"/>
    </xf>
    <xf numFmtId="0" fontId="8" fillId="3" borderId="21" xfId="0" applyFont="1" applyFill="1" applyBorder="1" applyAlignment="1" applyProtection="1">
      <alignment horizontal="center" vertical="top" wrapText="1"/>
      <protection hidden="1"/>
    </xf>
    <xf numFmtId="0" fontId="8" fillId="0" borderId="0" xfId="0" applyFont="1" applyBorder="1" applyAlignment="1" applyProtection="1">
      <alignment horizontal="center" vertical="top" wrapText="1"/>
      <protection hidden="1"/>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8" fillId="0" borderId="0" xfId="0" applyFont="1" applyAlignment="1" applyProtection="1">
      <alignment horizontal="center" vertical="top" wrapText="1"/>
      <protection hidden="1"/>
    </xf>
    <xf numFmtId="0" fontId="8" fillId="0" borderId="0" xfId="0" applyFont="1" applyAlignment="1" applyProtection="1">
      <alignment horizontal="center" wrapText="1"/>
      <protection hidden="1"/>
    </xf>
    <xf numFmtId="0" fontId="3" fillId="8" borderId="0" xfId="0" applyFont="1" applyFill="1" applyAlignment="1" applyProtection="1">
      <alignment/>
      <protection hidden="1"/>
    </xf>
    <xf numFmtId="0" fontId="3" fillId="8" borderId="0" xfId="0" applyFont="1" applyFill="1" applyAlignment="1" applyProtection="1">
      <alignment vertical="top" wrapText="1"/>
      <protection hidden="1"/>
    </xf>
    <xf numFmtId="0" fontId="3" fillId="8" borderId="0" xfId="0" applyFont="1" applyFill="1" applyAlignment="1" applyProtection="1">
      <alignment horizontal="center" vertical="top" wrapText="1"/>
      <protection hidden="1"/>
    </xf>
    <xf numFmtId="0" fontId="3" fillId="8" borderId="0" xfId="0" applyFont="1" applyFill="1" applyBorder="1" applyAlignment="1" applyProtection="1">
      <alignment horizontal="right" vertical="center" wrapText="1"/>
      <protection hidden="1"/>
    </xf>
    <xf numFmtId="0" fontId="8" fillId="8" borderId="0" xfId="0" applyFont="1" applyFill="1" applyAlignment="1" applyProtection="1">
      <alignment horizontal="center" vertical="top" wrapText="1"/>
      <protection hidden="1"/>
    </xf>
    <xf numFmtId="0" fontId="3" fillId="9" borderId="0" xfId="0" applyFont="1" applyFill="1" applyAlignment="1" applyProtection="1">
      <alignment/>
      <protection hidden="1"/>
    </xf>
    <xf numFmtId="0" fontId="4" fillId="9" borderId="0" xfId="0" applyFont="1" applyFill="1" applyAlignment="1" applyProtection="1">
      <alignment vertical="top" wrapText="1"/>
      <protection hidden="1"/>
    </xf>
    <xf numFmtId="0" fontId="4" fillId="9" borderId="22" xfId="0" applyFont="1" applyFill="1" applyBorder="1" applyAlignment="1" applyProtection="1">
      <alignment horizontal="center" vertical="top" wrapText="1"/>
      <protection hidden="1"/>
    </xf>
    <xf numFmtId="0" fontId="2" fillId="0" borderId="0" xfId="0" applyFont="1" applyAlignment="1" applyProtection="1">
      <alignment vertical="top" wrapText="1"/>
      <protection hidden="1"/>
    </xf>
    <xf numFmtId="0" fontId="2" fillId="0" borderId="0" xfId="0" applyFont="1" applyAlignment="1" applyProtection="1">
      <alignment wrapText="1"/>
      <protection hidden="1"/>
    </xf>
    <xf numFmtId="0" fontId="4" fillId="7" borderId="21" xfId="0" applyFont="1" applyFill="1" applyBorder="1" applyAlignment="1" applyProtection="1">
      <alignment vertical="top" wrapText="1"/>
      <protection hidden="1"/>
    </xf>
    <xf numFmtId="0" fontId="8" fillId="7" borderId="21" xfId="0" applyFont="1" applyFill="1" applyBorder="1" applyAlignment="1" applyProtection="1">
      <alignment horizontal="center" vertical="top" wrapText="1"/>
      <protection hidden="1"/>
    </xf>
    <xf numFmtId="0" fontId="17" fillId="7" borderId="21" xfId="0" applyFont="1" applyFill="1" applyBorder="1" applyAlignment="1" applyProtection="1">
      <alignment horizontal="center" vertical="top" wrapText="1"/>
      <protection hidden="1"/>
    </xf>
    <xf numFmtId="0" fontId="17" fillId="3" borderId="21" xfId="0" applyFont="1" applyFill="1" applyBorder="1" applyAlignment="1" applyProtection="1">
      <alignment wrapText="1"/>
      <protection hidden="1"/>
    </xf>
    <xf numFmtId="0" fontId="3" fillId="0" borderId="0" xfId="0" applyFont="1" applyFill="1" applyAlignment="1" applyProtection="1">
      <alignment/>
      <protection hidden="1"/>
    </xf>
    <xf numFmtId="0" fontId="4" fillId="0" borderId="0" xfId="0" applyFont="1" applyAlignment="1" applyProtection="1">
      <alignment/>
      <protection hidden="1"/>
    </xf>
    <xf numFmtId="0" fontId="17" fillId="0" borderId="21" xfId="0" applyFont="1" applyBorder="1" applyAlignment="1" applyProtection="1">
      <alignment/>
      <protection hidden="1"/>
    </xf>
    <xf numFmtId="0" fontId="4" fillId="3" borderId="21" xfId="0" applyFont="1" applyFill="1" applyBorder="1" applyAlignment="1" applyProtection="1">
      <alignment horizontal="right" vertical="top" wrapText="1"/>
      <protection hidden="1"/>
    </xf>
    <xf numFmtId="0" fontId="17" fillId="3" borderId="21" xfId="0" applyFont="1" applyFill="1" applyBorder="1" applyAlignment="1" applyProtection="1">
      <alignment horizontal="right" vertical="top" wrapText="1"/>
      <protection hidden="1"/>
    </xf>
    <xf numFmtId="0" fontId="3" fillId="0" borderId="33" xfId="0" applyFont="1" applyBorder="1" applyAlignment="1" applyProtection="1">
      <alignment vertical="top" wrapText="1"/>
      <protection hidden="1"/>
    </xf>
    <xf numFmtId="0" fontId="17" fillId="0" borderId="34" xfId="0" applyFont="1" applyBorder="1" applyAlignment="1" applyProtection="1">
      <alignment horizontal="center" vertical="top" wrapText="1"/>
      <protection hidden="1"/>
    </xf>
    <xf numFmtId="0" fontId="4" fillId="8" borderId="0" xfId="0" applyFont="1" applyFill="1" applyAlignment="1" applyProtection="1">
      <alignment vertical="top" wrapText="1"/>
      <protection hidden="1"/>
    </xf>
    <xf numFmtId="0" fontId="9" fillId="8" borderId="0" xfId="0" applyFont="1" applyFill="1" applyAlignment="1" applyProtection="1">
      <alignment horizontal="center" vertical="top" wrapText="1"/>
      <protection hidden="1"/>
    </xf>
    <xf numFmtId="0" fontId="4" fillId="8" borderId="0" xfId="0" applyFont="1" applyFill="1" applyBorder="1" applyAlignment="1" applyProtection="1">
      <alignment vertical="top" wrapText="1"/>
      <protection hidden="1"/>
    </xf>
    <xf numFmtId="0" fontId="9" fillId="9" borderId="0" xfId="0" applyFont="1" applyFill="1" applyAlignment="1" applyProtection="1">
      <alignment horizontal="center" vertical="top" wrapText="1"/>
      <protection hidden="1"/>
    </xf>
    <xf numFmtId="0" fontId="2" fillId="0" borderId="0" xfId="0" applyFont="1" applyBorder="1" applyAlignment="1" applyProtection="1">
      <alignment vertical="top" wrapText="1"/>
      <protection hidden="1"/>
    </xf>
    <xf numFmtId="0" fontId="3" fillId="2" borderId="21" xfId="0" applyFont="1" applyFill="1" applyBorder="1" applyAlignment="1" applyProtection="1">
      <alignment horizontal="right" vertical="top" wrapText="1"/>
      <protection hidden="1"/>
    </xf>
    <xf numFmtId="0" fontId="3" fillId="2" borderId="21" xfId="0" applyFont="1" applyFill="1" applyBorder="1" applyAlignment="1" applyProtection="1">
      <alignment horizontal="right" wrapText="1"/>
      <protection hidden="1"/>
    </xf>
    <xf numFmtId="0" fontId="3" fillId="3" borderId="24" xfId="0" applyFont="1" applyFill="1" applyBorder="1" applyAlignment="1" applyProtection="1">
      <alignment/>
      <protection hidden="1"/>
    </xf>
    <xf numFmtId="0" fontId="3" fillId="3" borderId="24" xfId="0" applyFont="1" applyFill="1" applyBorder="1" applyAlignment="1" applyProtection="1">
      <alignment vertical="top" wrapText="1"/>
      <protection hidden="1"/>
    </xf>
    <xf numFmtId="0" fontId="8" fillId="3" borderId="24" xfId="0" applyFont="1" applyFill="1" applyBorder="1" applyAlignment="1" applyProtection="1">
      <alignment horizontal="center" vertical="top" wrapText="1"/>
      <protection hidden="1"/>
    </xf>
    <xf numFmtId="0" fontId="3" fillId="3" borderId="24" xfId="0" applyFont="1" applyFill="1" applyBorder="1" applyAlignment="1" applyProtection="1">
      <alignment horizontal="center" vertical="top" wrapText="1"/>
      <protection hidden="1"/>
    </xf>
    <xf numFmtId="0" fontId="3" fillId="0" borderId="0" xfId="0" applyFont="1" applyBorder="1" applyAlignment="1" applyProtection="1">
      <alignment/>
      <protection hidden="1"/>
    </xf>
    <xf numFmtId="0" fontId="3" fillId="0" borderId="0" xfId="0" applyFont="1" applyBorder="1" applyAlignment="1" applyProtection="1">
      <alignment wrapText="1"/>
      <protection hidden="1"/>
    </xf>
    <xf numFmtId="0" fontId="3" fillId="0" borderId="0" xfId="0" applyFont="1" applyBorder="1" applyAlignment="1" applyProtection="1">
      <alignment horizontal="center" wrapText="1"/>
      <protection hidden="1"/>
    </xf>
    <xf numFmtId="0" fontId="3" fillId="7" borderId="35" xfId="0" applyFont="1" applyFill="1" applyBorder="1" applyAlignment="1" applyProtection="1">
      <alignment/>
      <protection hidden="1"/>
    </xf>
    <xf numFmtId="0" fontId="3" fillId="7" borderId="36" xfId="0" applyFont="1" applyFill="1" applyBorder="1" applyAlignment="1" applyProtection="1">
      <alignment horizontal="center" wrapText="1"/>
      <protection hidden="1"/>
    </xf>
    <xf numFmtId="0" fontId="3" fillId="7" borderId="36" xfId="0" applyFont="1" applyFill="1" applyBorder="1" applyAlignment="1" applyProtection="1">
      <alignment wrapText="1"/>
      <protection hidden="1"/>
    </xf>
    <xf numFmtId="0" fontId="2" fillId="7" borderId="36" xfId="0" applyFont="1" applyFill="1" applyBorder="1" applyAlignment="1" applyProtection="1">
      <alignment vertical="top" wrapText="1"/>
      <protection hidden="1"/>
    </xf>
    <xf numFmtId="0" fontId="8" fillId="7" borderId="36" xfId="0" applyFont="1" applyFill="1" applyBorder="1" applyAlignment="1" applyProtection="1">
      <alignment horizontal="center" vertical="top" wrapText="1"/>
      <protection hidden="1"/>
    </xf>
    <xf numFmtId="0" fontId="3" fillId="7" borderId="37" xfId="0" applyFont="1" applyFill="1" applyBorder="1" applyAlignment="1" applyProtection="1">
      <alignment vertical="top" wrapText="1"/>
      <protection hidden="1"/>
    </xf>
    <xf numFmtId="0" fontId="2" fillId="7" borderId="22" xfId="0" applyFont="1" applyFill="1" applyBorder="1" applyAlignment="1">
      <alignment horizontal="center" vertical="top" wrapText="1"/>
    </xf>
    <xf numFmtId="0" fontId="3" fillId="10" borderId="35" xfId="0" applyFont="1" applyFill="1" applyBorder="1" applyAlignment="1" applyProtection="1">
      <alignment/>
      <protection hidden="1"/>
    </xf>
    <xf numFmtId="0" fontId="2" fillId="10" borderId="36" xfId="0" applyFont="1" applyFill="1" applyBorder="1" applyAlignment="1" applyProtection="1">
      <alignment/>
      <protection hidden="1"/>
    </xf>
    <xf numFmtId="0" fontId="3" fillId="10" borderId="36" xfId="0" applyFont="1" applyFill="1" applyBorder="1" applyAlignment="1" applyProtection="1">
      <alignment horizontal="center" wrapText="1"/>
      <protection hidden="1"/>
    </xf>
    <xf numFmtId="0" fontId="3" fillId="10" borderId="36" xfId="0" applyFont="1" applyFill="1" applyBorder="1" applyAlignment="1" applyProtection="1">
      <alignment wrapText="1"/>
      <protection hidden="1"/>
    </xf>
    <xf numFmtId="0" fontId="3" fillId="10" borderId="36" xfId="0" applyFont="1" applyFill="1" applyBorder="1" applyAlignment="1" applyProtection="1">
      <alignment horizontal="right" vertical="center" wrapText="1"/>
      <protection hidden="1"/>
    </xf>
    <xf numFmtId="0" fontId="2" fillId="10" borderId="36" xfId="0" applyFont="1" applyFill="1" applyBorder="1" applyAlignment="1" applyProtection="1">
      <alignment wrapText="1"/>
      <protection hidden="1"/>
    </xf>
    <xf numFmtId="0" fontId="3" fillId="10" borderId="37" xfId="0" applyFont="1" applyFill="1" applyBorder="1" applyAlignment="1" applyProtection="1">
      <alignment wrapText="1"/>
      <protection hidden="1"/>
    </xf>
    <xf numFmtId="0" fontId="2" fillId="10" borderId="22" xfId="0" applyFont="1" applyFill="1" applyBorder="1" applyAlignment="1">
      <alignment horizontal="center" vertical="top" wrapText="1"/>
    </xf>
    <xf numFmtId="0" fontId="2" fillId="12" borderId="38" xfId="0" applyFont="1" applyFill="1" applyBorder="1" applyAlignment="1">
      <alignment horizontal="center" vertical="top" wrapText="1"/>
    </xf>
    <xf numFmtId="0" fontId="17" fillId="0" borderId="21" xfId="0" applyFont="1" applyBorder="1" applyAlignment="1" applyProtection="1">
      <alignment horizontal="center" wrapText="1"/>
      <protection hidden="1"/>
    </xf>
    <xf numFmtId="0" fontId="17" fillId="3" borderId="21" xfId="0" applyFont="1" applyFill="1" applyBorder="1" applyAlignment="1" applyProtection="1">
      <alignment horizontal="center" wrapText="1"/>
      <protection hidden="1"/>
    </xf>
    <xf numFmtId="0" fontId="17" fillId="3" borderId="21" xfId="0" applyFont="1" applyFill="1" applyBorder="1" applyAlignment="1" applyProtection="1">
      <alignment/>
      <protection hidden="1"/>
    </xf>
    <xf numFmtId="0" fontId="0" fillId="0" borderId="0" xfId="0"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0" fillId="0" borderId="39" xfId="0" applyBorder="1" applyAlignment="1">
      <alignment/>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6" fillId="0" borderId="0" xfId="0" applyFont="1" applyBorder="1" applyAlignment="1">
      <alignment horizontal="center" vertical="center"/>
    </xf>
    <xf numFmtId="0" fontId="18" fillId="0" borderId="0" xfId="0" applyFont="1" applyBorder="1" applyAlignment="1">
      <alignment/>
    </xf>
    <xf numFmtId="0" fontId="19" fillId="0" borderId="0" xfId="0" applyFont="1" applyBorder="1" applyAlignment="1">
      <alignment horizontal="center" vertical="center"/>
    </xf>
    <xf numFmtId="0" fontId="19" fillId="0" borderId="0" xfId="0" applyFont="1" applyBorder="1" applyAlignment="1">
      <alignment/>
    </xf>
    <xf numFmtId="0" fontId="0" fillId="13" borderId="17" xfId="0" applyFill="1" applyBorder="1" applyAlignment="1">
      <alignment/>
    </xf>
    <xf numFmtId="0" fontId="0" fillId="13" borderId="13" xfId="0" applyFill="1" applyBorder="1" applyAlignment="1">
      <alignment/>
    </xf>
    <xf numFmtId="0" fontId="0" fillId="13" borderId="0" xfId="0" applyFill="1" applyBorder="1" applyAlignment="1">
      <alignment/>
    </xf>
    <xf numFmtId="0" fontId="0" fillId="13" borderId="19" xfId="0" applyFill="1" applyBorder="1" applyAlignment="1">
      <alignment/>
    </xf>
    <xf numFmtId="0" fontId="0" fillId="13" borderId="7" xfId="0" applyFill="1" applyBorder="1" applyAlignment="1">
      <alignment/>
    </xf>
    <xf numFmtId="0" fontId="0" fillId="13" borderId="15" xfId="0" applyFill="1" applyBorder="1" applyAlignment="1">
      <alignment/>
    </xf>
    <xf numFmtId="0" fontId="0" fillId="13" borderId="5" xfId="0" applyFill="1" applyBorder="1" applyAlignment="1">
      <alignment/>
    </xf>
    <xf numFmtId="0" fontId="13" fillId="13" borderId="19" xfId="0" applyFont="1" applyFill="1" applyBorder="1" applyAlignment="1">
      <alignment horizontal="center" vertical="center"/>
    </xf>
    <xf numFmtId="0" fontId="15" fillId="13" borderId="19" xfId="0" applyFont="1" applyFill="1" applyBorder="1" applyAlignment="1">
      <alignment horizontal="center" vertical="center"/>
    </xf>
    <xf numFmtId="0" fontId="0" fillId="13" borderId="19" xfId="0" applyFill="1" applyBorder="1" applyAlignment="1">
      <alignment horizontal="center" vertical="center"/>
    </xf>
    <xf numFmtId="0" fontId="0" fillId="13" borderId="6" xfId="0" applyFill="1" applyBorder="1" applyAlignment="1">
      <alignment/>
    </xf>
    <xf numFmtId="0" fontId="0" fillId="13" borderId="9" xfId="0" applyFill="1" applyBorder="1" applyAlignment="1">
      <alignment/>
    </xf>
    <xf numFmtId="0" fontId="13" fillId="0" borderId="27" xfId="0" applyFont="1" applyBorder="1" applyAlignment="1">
      <alignment horizontal="center" vertical="center"/>
    </xf>
    <xf numFmtId="0" fontId="12" fillId="0" borderId="27" xfId="0" applyFont="1" applyBorder="1" applyAlignment="1">
      <alignment horizontal="center" vertical="center"/>
    </xf>
    <xf numFmtId="0" fontId="14" fillId="0" borderId="27" xfId="0" applyFont="1" applyBorder="1" applyAlignment="1">
      <alignment horizontal="center" vertical="center"/>
    </xf>
    <xf numFmtId="0" fontId="13" fillId="0" borderId="39" xfId="0" applyFont="1" applyBorder="1" applyAlignment="1">
      <alignment horizontal="center" vertical="center"/>
    </xf>
    <xf numFmtId="0" fontId="15" fillId="0" borderId="39"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xf>
    <xf numFmtId="0" fontId="0" fillId="0" borderId="41" xfId="0" applyBorder="1" applyAlignment="1">
      <alignment/>
    </xf>
    <xf numFmtId="0" fontId="20" fillId="9" borderId="35" xfId="0" applyFont="1" applyFill="1" applyBorder="1" applyAlignment="1" applyProtection="1">
      <alignment/>
      <protection hidden="1"/>
    </xf>
    <xf numFmtId="0" fontId="2" fillId="9" borderId="36" xfId="0" applyFont="1" applyFill="1" applyBorder="1" applyAlignment="1" applyProtection="1">
      <alignment vertical="top"/>
      <protection hidden="1"/>
    </xf>
    <xf numFmtId="0" fontId="8" fillId="9" borderId="36" xfId="0" applyFont="1" applyFill="1" applyBorder="1" applyAlignment="1" applyProtection="1">
      <alignment horizontal="center" vertical="top" wrapText="1"/>
      <protection hidden="1"/>
    </xf>
    <xf numFmtId="0" fontId="3" fillId="9" borderId="36" xfId="0" applyFont="1" applyFill="1" applyBorder="1" applyAlignment="1" applyProtection="1">
      <alignment vertical="top" wrapText="1"/>
      <protection hidden="1"/>
    </xf>
    <xf numFmtId="0" fontId="3" fillId="9" borderId="37" xfId="0" applyFont="1" applyFill="1" applyBorder="1" applyAlignment="1" applyProtection="1">
      <alignment vertical="top" wrapText="1"/>
      <protection hidden="1"/>
    </xf>
    <xf numFmtId="0" fontId="2" fillId="9" borderId="36" xfId="0" applyFont="1" applyFill="1" applyBorder="1" applyAlignment="1" applyProtection="1">
      <alignment vertical="top" wrapText="1"/>
      <protection hidden="1"/>
    </xf>
    <xf numFmtId="0" fontId="3" fillId="14" borderId="30" xfId="0" applyFont="1" applyFill="1" applyBorder="1" applyAlignment="1" applyProtection="1">
      <alignment/>
      <protection hidden="1"/>
    </xf>
    <xf numFmtId="0" fontId="3" fillId="14" borderId="42" xfId="0" applyFont="1" applyFill="1" applyBorder="1" applyAlignment="1" applyProtection="1">
      <alignment vertical="top" wrapText="1"/>
      <protection hidden="1"/>
    </xf>
    <xf numFmtId="0" fontId="8" fillId="14" borderId="25" xfId="0" applyFont="1" applyFill="1" applyBorder="1" applyAlignment="1" applyProtection="1">
      <alignment horizontal="center" vertical="top" wrapText="1"/>
      <protection hidden="1"/>
    </xf>
    <xf numFmtId="0" fontId="3" fillId="2" borderId="21" xfId="0" applyFont="1" applyFill="1" applyBorder="1" applyAlignment="1" applyProtection="1">
      <alignment vertical="top" wrapText="1"/>
      <protection hidden="1"/>
    </xf>
    <xf numFmtId="0" fontId="3" fillId="4" borderId="30" xfId="0" applyFont="1" applyFill="1" applyBorder="1" applyAlignment="1" applyProtection="1">
      <alignment/>
      <protection hidden="1"/>
    </xf>
    <xf numFmtId="0" fontId="3" fillId="4" borderId="42" xfId="0" applyFont="1" applyFill="1" applyBorder="1" applyAlignment="1" applyProtection="1">
      <alignment vertical="top" wrapText="1"/>
      <protection hidden="1"/>
    </xf>
    <xf numFmtId="0" fontId="8" fillId="4" borderId="25" xfId="0" applyFont="1" applyFill="1" applyBorder="1" applyAlignment="1" applyProtection="1">
      <alignment horizontal="center" vertical="top" wrapText="1"/>
      <protection hidden="1"/>
    </xf>
    <xf numFmtId="0" fontId="3" fillId="2" borderId="21" xfId="0" applyFont="1" applyFill="1" applyBorder="1" applyAlignment="1" applyProtection="1">
      <alignment horizontal="center" vertical="top" wrapText="1"/>
      <protection hidden="1"/>
    </xf>
    <xf numFmtId="0" fontId="2" fillId="7" borderId="36" xfId="0" applyFont="1" applyFill="1" applyBorder="1" applyAlignment="1" applyProtection="1">
      <alignment/>
      <protection hidden="1"/>
    </xf>
    <xf numFmtId="0" fontId="4" fillId="2" borderId="1" xfId="0" applyFont="1" applyFill="1" applyBorder="1" applyAlignment="1">
      <alignment vertical="top" wrapText="1"/>
    </xf>
    <xf numFmtId="0" fontId="0" fillId="0" borderId="0" xfId="0" applyFill="1" applyAlignment="1">
      <alignment/>
    </xf>
    <xf numFmtId="0" fontId="18" fillId="0" borderId="27" xfId="0" applyFont="1" applyBorder="1" applyAlignment="1">
      <alignment/>
    </xf>
    <xf numFmtId="0" fontId="4" fillId="3" borderId="21" xfId="0" applyFont="1" applyFill="1" applyBorder="1" applyAlignment="1" applyProtection="1">
      <alignment vertical="top" wrapText="1"/>
      <protection hidden="1"/>
    </xf>
    <xf numFmtId="0" fontId="2" fillId="9" borderId="1" xfId="0" applyFont="1" applyFill="1" applyBorder="1" applyAlignment="1">
      <alignment horizontal="center"/>
    </xf>
    <xf numFmtId="0" fontId="3" fillId="3" borderId="21" xfId="0" applyFont="1" applyFill="1" applyBorder="1" applyAlignment="1" applyProtection="1">
      <alignment wrapText="1"/>
      <protection locked="0"/>
    </xf>
    <xf numFmtId="0" fontId="17" fillId="3" borderId="21" xfId="0" applyFont="1" applyFill="1" applyBorder="1" applyAlignment="1" applyProtection="1">
      <alignment horizontal="center" wrapText="1"/>
      <protection locked="0"/>
    </xf>
    <xf numFmtId="0" fontId="3" fillId="3" borderId="21" xfId="0" applyFont="1" applyFill="1" applyBorder="1" applyAlignment="1" applyProtection="1">
      <alignment horizontal="right" vertical="center" wrapText="1"/>
      <protection locked="0"/>
    </xf>
    <xf numFmtId="0" fontId="4" fillId="3" borderId="21" xfId="0" applyFont="1" applyFill="1" applyBorder="1" applyAlignment="1" applyProtection="1">
      <alignment vertical="top" wrapText="1"/>
      <protection locked="0"/>
    </xf>
    <xf numFmtId="0" fontId="17" fillId="3" borderId="21" xfId="0" applyFont="1" applyFill="1" applyBorder="1" applyAlignment="1" applyProtection="1">
      <alignment horizontal="center" vertical="top" wrapText="1"/>
      <protection locked="0"/>
    </xf>
    <xf numFmtId="0" fontId="3" fillId="2" borderId="21" xfId="0" applyFont="1" applyFill="1" applyBorder="1" applyAlignment="1" applyProtection="1">
      <alignment horizontal="right" vertical="top" wrapText="1"/>
      <protection locked="0"/>
    </xf>
    <xf numFmtId="0" fontId="3" fillId="0" borderId="0" xfId="0" applyFont="1" applyAlignment="1" applyProtection="1">
      <alignment/>
      <protection locked="0"/>
    </xf>
    <xf numFmtId="0" fontId="3" fillId="3" borderId="21" xfId="0" applyFont="1" applyFill="1" applyBorder="1" applyAlignment="1" applyProtection="1">
      <alignment horizontal="left" vertical="center"/>
      <protection locked="0"/>
    </xf>
    <xf numFmtId="0" fontId="3" fillId="6" borderId="2" xfId="0" applyFont="1" applyFill="1" applyBorder="1" applyAlignment="1">
      <alignment vertical="top" wrapText="1"/>
    </xf>
    <xf numFmtId="0" fontId="3" fillId="6" borderId="4" xfId="0" applyFont="1" applyFill="1" applyBorder="1" applyAlignment="1">
      <alignment vertical="top" wrapText="1"/>
    </xf>
    <xf numFmtId="0" fontId="3" fillId="15" borderId="1" xfId="0" applyFont="1" applyFill="1" applyBorder="1" applyAlignment="1">
      <alignment horizontal="center" vertical="center" wrapText="1"/>
    </xf>
    <xf numFmtId="1" fontId="3" fillId="6" borderId="1" xfId="0" applyNumberFormat="1" applyFont="1" applyFill="1" applyBorder="1" applyAlignment="1">
      <alignment horizontal="left" vertical="top" wrapText="1"/>
    </xf>
    <xf numFmtId="1" fontId="10" fillId="6" borderId="1" xfId="20" applyNumberFormat="1" applyFill="1" applyBorder="1" applyAlignment="1">
      <alignment horizontal="left" vertical="top" wrapText="1"/>
    </xf>
    <xf numFmtId="0" fontId="3" fillId="6" borderId="7" xfId="0" applyFont="1" applyFill="1" applyBorder="1" applyAlignment="1">
      <alignment vertical="top" wrapText="1"/>
    </xf>
    <xf numFmtId="0" fontId="3" fillId="6" borderId="15" xfId="0" applyFont="1" applyFill="1" applyBorder="1" applyAlignment="1">
      <alignment vertical="top" wrapText="1"/>
    </xf>
    <xf numFmtId="0" fontId="3" fillId="6" borderId="11" xfId="0" applyFont="1" applyFill="1" applyBorder="1" applyAlignment="1">
      <alignment horizontal="center" vertical="center" wrapText="1"/>
    </xf>
    <xf numFmtId="1" fontId="3" fillId="6" borderId="11" xfId="0" applyNumberFormat="1" applyFont="1" applyFill="1" applyBorder="1" applyAlignment="1">
      <alignment horizontal="left" vertical="top" wrapText="1"/>
    </xf>
    <xf numFmtId="0" fontId="3" fillId="6" borderId="17" xfId="0" applyFont="1" applyFill="1" applyBorder="1" applyAlignment="1">
      <alignment vertical="top" wrapText="1"/>
    </xf>
    <xf numFmtId="0" fontId="3" fillId="6" borderId="0" xfId="0" applyFont="1" applyFill="1" applyBorder="1" applyAlignment="1">
      <alignment vertical="top" wrapText="1"/>
    </xf>
    <xf numFmtId="0" fontId="3" fillId="6" borderId="20" xfId="0" applyFont="1" applyFill="1" applyBorder="1" applyAlignment="1">
      <alignment horizontal="center" vertical="center" wrapText="1"/>
    </xf>
    <xf numFmtId="1" fontId="3" fillId="6" borderId="20" xfId="0" applyNumberFormat="1" applyFont="1" applyFill="1" applyBorder="1" applyAlignment="1">
      <alignment horizontal="left" vertical="top" wrapText="1"/>
    </xf>
    <xf numFmtId="0" fontId="3" fillId="6" borderId="9" xfId="0" applyFont="1" applyFill="1" applyBorder="1" applyAlignment="1">
      <alignment vertical="top" wrapText="1"/>
    </xf>
    <xf numFmtId="0" fontId="3" fillId="6" borderId="13" xfId="0" applyFont="1" applyFill="1" applyBorder="1" applyAlignment="1">
      <alignment vertical="top" wrapText="1"/>
    </xf>
    <xf numFmtId="0" fontId="3" fillId="6" borderId="12" xfId="0" applyFont="1" applyFill="1" applyBorder="1" applyAlignment="1">
      <alignment horizontal="center" vertical="center" wrapText="1"/>
    </xf>
    <xf numFmtId="1" fontId="3" fillId="6" borderId="12" xfId="0" applyNumberFormat="1" applyFont="1" applyFill="1" applyBorder="1" applyAlignment="1">
      <alignment horizontal="left" vertical="top" wrapText="1"/>
    </xf>
    <xf numFmtId="0" fontId="3" fillId="6" borderId="5" xfId="0" applyFont="1" applyFill="1" applyBorder="1" applyAlignment="1">
      <alignment vertical="top" wrapText="1"/>
    </xf>
    <xf numFmtId="0" fontId="3" fillId="6" borderId="19" xfId="0" applyFont="1" applyFill="1" applyBorder="1" applyAlignment="1">
      <alignment vertical="top" wrapText="1"/>
    </xf>
    <xf numFmtId="0" fontId="3" fillId="6" borderId="10" xfId="0" applyFont="1" applyFill="1" applyBorder="1" applyAlignment="1">
      <alignment horizontal="center" vertical="center" wrapText="1"/>
    </xf>
    <xf numFmtId="1" fontId="3" fillId="6" borderId="10" xfId="0" applyNumberFormat="1" applyFont="1" applyFill="1" applyBorder="1" applyAlignment="1">
      <alignment horizontal="left" vertical="top" wrapText="1"/>
    </xf>
    <xf numFmtId="0" fontId="3" fillId="6" borderId="6" xfId="0" applyFont="1" applyFill="1" applyBorder="1" applyAlignment="1">
      <alignment vertical="top" wrapText="1"/>
    </xf>
    <xf numFmtId="0" fontId="3" fillId="6" borderId="1" xfId="0" applyFont="1" applyFill="1" applyBorder="1" applyAlignment="1">
      <alignment horizontal="center" vertical="center" wrapText="1"/>
    </xf>
    <xf numFmtId="0" fontId="3" fillId="6" borderId="18" xfId="0" applyFont="1" applyFill="1" applyBorder="1" applyAlignment="1">
      <alignment horizontal="center" vertical="center" wrapText="1"/>
    </xf>
    <xf numFmtId="1" fontId="3" fillId="6" borderId="18" xfId="0" applyNumberFormat="1" applyFont="1" applyFill="1" applyBorder="1" applyAlignment="1">
      <alignment horizontal="left" vertical="top" wrapText="1"/>
    </xf>
    <xf numFmtId="1" fontId="3" fillId="4" borderId="0" xfId="0" applyNumberFormat="1" applyFont="1" applyFill="1" applyAlignment="1">
      <alignment horizontal="left" vertical="top"/>
    </xf>
    <xf numFmtId="0" fontId="3" fillId="6" borderId="8" xfId="0" applyFont="1" applyFill="1" applyBorder="1" applyAlignment="1">
      <alignment horizontal="center" vertical="center" wrapText="1"/>
    </xf>
    <xf numFmtId="1" fontId="3" fillId="6" borderId="8" xfId="0" applyNumberFormat="1" applyFont="1" applyFill="1" applyBorder="1" applyAlignment="1">
      <alignment horizontal="left" vertical="top" wrapText="1"/>
    </xf>
    <xf numFmtId="0" fontId="3" fillId="6" borderId="14" xfId="0" applyFont="1" applyFill="1" applyBorder="1" applyAlignment="1">
      <alignment horizontal="center" vertical="center" wrapText="1"/>
    </xf>
    <xf numFmtId="1" fontId="3" fillId="6" borderId="14" xfId="0" applyNumberFormat="1" applyFont="1" applyFill="1" applyBorder="1" applyAlignment="1">
      <alignment horizontal="left" vertical="top" wrapText="1"/>
    </xf>
    <xf numFmtId="1" fontId="3" fillId="6" borderId="20" xfId="0" applyNumberFormat="1" applyFont="1" applyFill="1" applyBorder="1" applyAlignment="1">
      <alignment horizontal="left"/>
    </xf>
    <xf numFmtId="1" fontId="3" fillId="6" borderId="0" xfId="0" applyNumberFormat="1" applyFont="1" applyFill="1" applyBorder="1" applyAlignment="1">
      <alignment horizontal="left"/>
    </xf>
    <xf numFmtId="1" fontId="3" fillId="6" borderId="43" xfId="0" applyNumberFormat="1" applyFont="1" applyFill="1" applyBorder="1" applyAlignment="1">
      <alignment horizontal="left"/>
    </xf>
    <xf numFmtId="0" fontId="0" fillId="0" borderId="17" xfId="0" applyBorder="1" applyAlignment="1">
      <alignment wrapText="1"/>
    </xf>
    <xf numFmtId="0" fontId="0" fillId="0" borderId="0" xfId="0" applyBorder="1" applyAlignment="1">
      <alignment wrapText="1"/>
    </xf>
    <xf numFmtId="0" fontId="0" fillId="0" borderId="19" xfId="0" applyBorder="1" applyAlignment="1">
      <alignment wrapText="1"/>
    </xf>
    <xf numFmtId="0" fontId="4" fillId="0" borderId="0" xfId="0" applyFont="1" applyAlignment="1">
      <alignment vertical="top" wrapText="1"/>
    </xf>
    <xf numFmtId="0" fontId="0" fillId="0" borderId="0" xfId="0" applyAlignment="1">
      <alignment wrapText="1"/>
    </xf>
    <xf numFmtId="0" fontId="0" fillId="0" borderId="13"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12</xdr:row>
      <xdr:rowOff>28575</xdr:rowOff>
    </xdr:from>
    <xdr:to>
      <xdr:col>4</xdr:col>
      <xdr:colOff>409575</xdr:colOff>
      <xdr:row>28</xdr:row>
      <xdr:rowOff>0</xdr:rowOff>
    </xdr:to>
    <xdr:pic>
      <xdr:nvPicPr>
        <xdr:cNvPr id="1" name="Picture 3"/>
        <xdr:cNvPicPr preferRelativeResize="1">
          <a:picLocks noChangeAspect="1"/>
        </xdr:cNvPicPr>
      </xdr:nvPicPr>
      <xdr:blipFill>
        <a:blip r:embed="rId1"/>
        <a:stretch>
          <a:fillRect/>
        </a:stretch>
      </xdr:blipFill>
      <xdr:spPr>
        <a:xfrm>
          <a:off x="914400" y="2400300"/>
          <a:ext cx="2019300" cy="2276475"/>
        </a:xfrm>
        <a:prstGeom prst="rect">
          <a:avLst/>
        </a:prstGeom>
        <a:noFill/>
        <a:ln w="9525" cmpd="sng">
          <a:noFill/>
        </a:ln>
      </xdr:spPr>
    </xdr:pic>
    <xdr:clientData/>
  </xdr:twoCellAnchor>
  <xdr:twoCellAnchor editAs="oneCell">
    <xdr:from>
      <xdr:col>1</xdr:col>
      <xdr:colOff>123825</xdr:colOff>
      <xdr:row>34</xdr:row>
      <xdr:rowOff>114300</xdr:rowOff>
    </xdr:from>
    <xdr:to>
      <xdr:col>4</xdr:col>
      <xdr:colOff>371475</xdr:colOff>
      <xdr:row>38</xdr:row>
      <xdr:rowOff>9525</xdr:rowOff>
    </xdr:to>
    <xdr:pic>
      <xdr:nvPicPr>
        <xdr:cNvPr id="2" name="Picture 4"/>
        <xdr:cNvPicPr preferRelativeResize="1">
          <a:picLocks noChangeAspect="1"/>
        </xdr:cNvPicPr>
      </xdr:nvPicPr>
      <xdr:blipFill>
        <a:blip r:embed="rId2"/>
        <a:stretch>
          <a:fillRect/>
        </a:stretch>
      </xdr:blipFill>
      <xdr:spPr>
        <a:xfrm>
          <a:off x="819150" y="5667375"/>
          <a:ext cx="20764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0</xdr:row>
      <xdr:rowOff>0</xdr:rowOff>
    </xdr:from>
    <xdr:ext cx="76200" cy="200025"/>
    <xdr:sp>
      <xdr:nvSpPr>
        <xdr:cNvPr id="1" name="TextBox 1"/>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47625</xdr:colOff>
      <xdr:row>3</xdr:row>
      <xdr:rowOff>28575</xdr:rowOff>
    </xdr:from>
    <xdr:ext cx="76200" cy="200025"/>
    <xdr:sp>
      <xdr:nvSpPr>
        <xdr:cNvPr id="2" name="TextBox 4"/>
        <xdr:cNvSpPr txBox="1">
          <a:spLocks noChangeArrowheads="1"/>
        </xdr:cNvSpPr>
      </xdr:nvSpPr>
      <xdr:spPr>
        <a:xfrm>
          <a:off x="3705225" y="51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76200</xdr:colOff>
      <xdr:row>0</xdr:row>
      <xdr:rowOff>0</xdr:rowOff>
    </xdr:from>
    <xdr:ext cx="76200" cy="200025"/>
    <xdr:sp>
      <xdr:nvSpPr>
        <xdr:cNvPr id="3" name="TextBox 10"/>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0</xdr:row>
      <xdr:rowOff>0</xdr:rowOff>
    </xdr:from>
    <xdr:ext cx="76200" cy="200025"/>
    <xdr:sp>
      <xdr:nvSpPr>
        <xdr:cNvPr id="4" name="TextBox 11"/>
        <xdr:cNvSpPr txBox="1">
          <a:spLocks noChangeArrowheads="1"/>
        </xdr:cNvSpPr>
      </xdr:nvSpPr>
      <xdr:spPr>
        <a:xfrm>
          <a:off x="3724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12</xdr:col>
      <xdr:colOff>295275</xdr:colOff>
      <xdr:row>0</xdr:row>
      <xdr:rowOff>0</xdr:rowOff>
    </xdr:to>
    <xdr:sp>
      <xdr:nvSpPr>
        <xdr:cNvPr id="5" name="TextBox 12"/>
        <xdr:cNvSpPr txBox="1">
          <a:spLocks noChangeArrowheads="1"/>
        </xdr:cNvSpPr>
      </xdr:nvSpPr>
      <xdr:spPr>
        <a:xfrm>
          <a:off x="28575" y="0"/>
          <a:ext cx="75819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Data Stewardship at the U.S. Census Bureau</a:t>
          </a:r>
          <a:r>
            <a:rPr lang="en-US" cap="none" sz="1000" b="0" i="0" u="none" baseline="0">
              <a:latin typeface="Arial"/>
              <a:ea typeface="Arial"/>
              <a:cs typeface="Arial"/>
            </a:rPr>
            <a:t>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Privacy Impact Assessment (PIA) is one tool for implementing and creating awareness of data stewardship policies.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The purpose of PIAs is to ensure no collection, storage, access, use, or dissemination of identifiable respondent information (businesses and individuals) that is not needed or permitted.  PIAs are structured reviews, initiated during the planning phase for any new computer system or other data collection activity (such as a new survey) in which respondent-identifiable information may be collected or maintained.  The review makes use of a structured tool--a series of questions that determine whether the planned system or activity is consistent with our organization’s privacy principles, procedures, and controls.  
</a:t>
          </a:r>
        </a:p>
      </xdr:txBody>
    </xdr:sp>
    <xdr:clientData/>
  </xdr:twoCellAnchor>
  <xdr:oneCellAnchor>
    <xdr:from>
      <xdr:col>1</xdr:col>
      <xdr:colOff>76200</xdr:colOff>
      <xdr:row>0</xdr:row>
      <xdr:rowOff>0</xdr:rowOff>
    </xdr:from>
    <xdr:ext cx="76200" cy="200025"/>
    <xdr:sp>
      <xdr:nvSpPr>
        <xdr:cNvPr id="6" name="TextBox 13"/>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0</xdr:row>
      <xdr:rowOff>0</xdr:rowOff>
    </xdr:from>
    <xdr:ext cx="76200" cy="200025"/>
    <xdr:sp>
      <xdr:nvSpPr>
        <xdr:cNvPr id="7" name="TextBox 14"/>
        <xdr:cNvSpPr txBox="1">
          <a:spLocks noChangeArrowheads="1"/>
        </xdr:cNvSpPr>
      </xdr:nvSpPr>
      <xdr:spPr>
        <a:xfrm>
          <a:off x="3724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12</xdr:col>
      <xdr:colOff>295275</xdr:colOff>
      <xdr:row>0</xdr:row>
      <xdr:rowOff>0</xdr:rowOff>
    </xdr:to>
    <xdr:sp>
      <xdr:nvSpPr>
        <xdr:cNvPr id="8" name="TextBox 15"/>
        <xdr:cNvSpPr txBox="1">
          <a:spLocks noChangeArrowheads="1"/>
        </xdr:cNvSpPr>
      </xdr:nvSpPr>
      <xdr:spPr>
        <a:xfrm>
          <a:off x="28575" y="0"/>
          <a:ext cx="75819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Data Stewardship at the U.S. Census Bureau</a:t>
          </a:r>
          <a:r>
            <a:rPr lang="en-US" cap="none" sz="1000" b="0" i="0" u="none" baseline="0">
              <a:latin typeface="Arial"/>
              <a:ea typeface="Arial"/>
              <a:cs typeface="Arial"/>
            </a:rPr>
            <a:t>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Privacy Impact Assessment (PIA) is one tool for implementing and creating awareness of data stewardship policies.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The purpose of PIAs is to ensure no collection, storage, access, use, or dissemination of identifiable respondent information (businesses and individuals) that is not needed or permitted.  PIAs are structured reviews, initiated during the planning phase for any new computer system or other data collection activity (such as a new survey) in which respondent-identifiable information may be collected or maintained.  The review makes use of a structured tool--a series of questions that determine whether the planned system or activity is consistent with our organization’s privacy principles, procedures, and controls.  
</a:t>
          </a:r>
        </a:p>
      </xdr:txBody>
    </xdr:sp>
    <xdr:clientData/>
  </xdr:twoCellAnchor>
  <xdr:oneCellAnchor>
    <xdr:from>
      <xdr:col>1</xdr:col>
      <xdr:colOff>76200</xdr:colOff>
      <xdr:row>0</xdr:row>
      <xdr:rowOff>0</xdr:rowOff>
    </xdr:from>
    <xdr:ext cx="76200" cy="200025"/>
    <xdr:sp>
      <xdr:nvSpPr>
        <xdr:cNvPr id="9" name="TextBox 16"/>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47625</xdr:colOff>
      <xdr:row>3</xdr:row>
      <xdr:rowOff>28575</xdr:rowOff>
    </xdr:from>
    <xdr:ext cx="76200" cy="200025"/>
    <xdr:sp>
      <xdr:nvSpPr>
        <xdr:cNvPr id="10" name="TextBox 17"/>
        <xdr:cNvSpPr txBox="1">
          <a:spLocks noChangeArrowheads="1"/>
        </xdr:cNvSpPr>
      </xdr:nvSpPr>
      <xdr:spPr>
        <a:xfrm>
          <a:off x="3705225" y="51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0</xdr:row>
      <xdr:rowOff>114300</xdr:rowOff>
    </xdr:from>
    <xdr:to>
      <xdr:col>12</xdr:col>
      <xdr:colOff>571500</xdr:colOff>
      <xdr:row>36</xdr:row>
      <xdr:rowOff>123825</xdr:rowOff>
    </xdr:to>
    <xdr:sp>
      <xdr:nvSpPr>
        <xdr:cNvPr id="11" name="TextBox 18"/>
        <xdr:cNvSpPr txBox="1">
          <a:spLocks noChangeArrowheads="1"/>
        </xdr:cNvSpPr>
      </xdr:nvSpPr>
      <xdr:spPr>
        <a:xfrm>
          <a:off x="66675" y="114300"/>
          <a:ext cx="7820025" cy="5838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Privacy Impact Assessments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Consistent with the objectives of the E-Government Act and to ensure the continued trust of our constituency, on February 3, 2004, the Census Bureau is releasing this PIA to the public.
The purpose of PIAs is to ensure no collection, storage, access, use, or dissemination of identifiable respondent information (businesses and individuals) that is not needed or permitted.  According to OMB, "PIAs are structured reviews of how information is handled:  (i) to ensure handling conforms to applicable legal, regulatory, and policy requirements, (ii) to determine the risks and effects of collecting, maintaining and disseminating information in identifiable form in an electronic information system, and (iii) to identify and evaluate protections and alternative processes for handling information to mitigate potential privacy risks."  The review makes use of a structured tool--a series of questions that determine whether the planned system or activity is consistent with our organization’s privacy principles, procedures, and controls.  
Despite the use of the term “privacy,” PIAs typically cover privacy, confidentiality, integrity, and availability issues, which the Census Bureau would equate with “data stewardship.”  Therefore, the U.S. Census Bureau refers to these evaluations as Data Stewardship/Privacy Impact Assessments (DS/PIAs).  DS/PIAs can facilitate data stewardship, management, awareness, and compliance efforts.
At the Census Bureau, DS/PIAs also provide a project management tool, allowing program and project managers to integrate data stewardship considerations into the planning and design phases of work.  This approach has the advantage of early detection and avoidance of certain sensitivities altogether or of identifying risk mitigation activities that may need to be incorporated into a funding request.
</a:t>
          </a:r>
          <a:r>
            <a:rPr lang="en-US" cap="none" sz="1000" b="0" i="0" u="sng" baseline="0">
              <a:latin typeface="Arial"/>
              <a:ea typeface="Arial"/>
              <a:cs typeface="Arial"/>
            </a:rPr>
            <a:t>Data Stewardship at the Census Bureau</a:t>
          </a:r>
          <a:r>
            <a:rPr lang="en-US" cap="none" sz="1000" b="0" i="0" u="none" baseline="0">
              <a:latin typeface="Arial"/>
              <a:ea typeface="Arial"/>
              <a:cs typeface="Arial"/>
            </a:rPr>
            <a:t>
Fully consistent with the E-Government Act of 2002, the Census Bureau has adopted a Data Stewardship program.  Data Stewardship is the process of meeting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Census Bureau respondents, customers, contractors or bidders, and employees. 
</a:t>
          </a:r>
        </a:p>
      </xdr:txBody>
    </xdr:sp>
    <xdr:clientData/>
  </xdr:twoCellAnchor>
  <xdr:oneCellAnchor>
    <xdr:from>
      <xdr:col>0</xdr:col>
      <xdr:colOff>28575</xdr:colOff>
      <xdr:row>39</xdr:row>
      <xdr:rowOff>47625</xdr:rowOff>
    </xdr:from>
    <xdr:ext cx="7648575" cy="4114800"/>
    <xdr:sp>
      <xdr:nvSpPr>
        <xdr:cNvPr id="12" name="TextBox 19"/>
        <xdr:cNvSpPr txBox="1">
          <a:spLocks noChangeArrowheads="1"/>
        </xdr:cNvSpPr>
      </xdr:nvSpPr>
      <xdr:spPr>
        <a:xfrm>
          <a:off x="28575" y="6362700"/>
          <a:ext cx="7648575" cy="411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has embarked upon a data stewardship program that addresses privacy and confidentiality as well as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PIA is one tool for implementing and creating awareness of data stewardship policies.
</a:t>
          </a:r>
          <a:r>
            <a:rPr lang="en-US" cap="none" sz="1000" b="0" i="0" u="sng" baseline="0">
              <a:latin typeface="Arial"/>
              <a:ea typeface="Arial"/>
              <a:cs typeface="Arial"/>
            </a:rPr>
            <a:t>The Census Bureau’s DS/PIA Scope and Methodology</a:t>
          </a:r>
          <a:r>
            <a:rPr lang="en-US" cap="none" sz="1000" b="0" i="0" u="none" baseline="0">
              <a:latin typeface="Arial"/>
              <a:ea typeface="Arial"/>
              <a:cs typeface="Arial"/>
            </a:rPr>
            <a:t>
For the first application of DS/PIAs, the Census Bureau included in scope the full program covered by each OMB Exhibit 300, each with its own DS/PIA, whether or not the full amount of the program’s funding was included in the OMB Exhibit 300.  In one case, the Economic Census and Surveys OMB Exhibit 300, the wide variety of functions covered by multiple legal authorities required it to be parsed into multiple DS/PIAs.  This DS/PIA tool, with slight modifications, is also intended for use with new data collections submitted under the Paperwork Reduction Act (PRA) to OMB.  
A full DS/PIA is conducted on programs whether they contained Personally Identifiable Information (PII), Identifiable Business Information (IBI), or both.  Identifiable information is defined as information that actually identifies people or businesses.  Examples include direct references such as name, address, social security number, employer identification number, financial information, or other identifying number or code such as telephone number, email address, etc.  It also includes any information used separately or in combination to reference other data elements that are used for identification such as gender, race, birth data, or geographic indicator.  These two types of identifiers (PII and IBI) allow identification of specific individuals or businesses, as defined in the glossary.  A partial DS/PIA (i.e., just the identification and systems components) is conducted on OMB Exhibit 300s that represent infrastructure system programs involving no “ownership” of data under the premise that the data and activity, or “program” components of the DS/PIA, are covered by program area DS/PIAs.
</a:t>
          </a:r>
        </a:p>
      </xdr:txBody>
    </xdr:sp>
    <xdr:clientData/>
  </xdr:oneCellAnchor>
  <xdr:oneCellAnchor>
    <xdr:from>
      <xdr:col>0</xdr:col>
      <xdr:colOff>66675</xdr:colOff>
      <xdr:row>75</xdr:row>
      <xdr:rowOff>19050</xdr:rowOff>
    </xdr:from>
    <xdr:ext cx="7800975" cy="5553075"/>
    <xdr:sp>
      <xdr:nvSpPr>
        <xdr:cNvPr id="13" name="TextBox 20"/>
        <xdr:cNvSpPr txBox="1">
          <a:spLocks noChangeArrowheads="1"/>
        </xdr:cNvSpPr>
      </xdr:nvSpPr>
      <xdr:spPr>
        <a:xfrm>
          <a:off x="66675" y="12163425"/>
          <a:ext cx="7800975" cy="5553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 complete assessment ensures alignment with Census Bureau data stewardship strategies, goals, principles and policies.  The guidance from OMB directs that PIAs cover the following items:  
1. What information is to be collected.
2. Why the information is being collected.
3. The intended use of information by the agency.
4. With whom the information will be shared.
5. What notice or opportunities for consent would be provided to individuals regarding what information is collected and how that                                                          information is shared.
6. How the information will be secured.
7. Whether a system of records is being created under Section 552a of Title 5, United State Code, (commonly referred to as the “Privacy Act”).
We address these items in three groupings, consistent with our privacy principles:
· The nature and type of </a:t>
          </a:r>
          <a:r>
            <a:rPr lang="en-US" cap="none" sz="1000" b="1" i="0" u="none" baseline="0">
              <a:latin typeface="Arial"/>
              <a:ea typeface="Arial"/>
              <a:cs typeface="Arial"/>
            </a:rPr>
            <a:t>data </a:t>
          </a:r>
          <a:r>
            <a:rPr lang="en-US" cap="none" sz="1000" b="0" i="0" u="none" baseline="0">
              <a:latin typeface="Arial"/>
              <a:ea typeface="Arial"/>
              <a:cs typeface="Arial"/>
            </a:rPr>
            <a:t>being collected (Items 1, 2, and 5 in part, above)
· The </a:t>
          </a:r>
          <a:r>
            <a:rPr lang="en-US" cap="none" sz="1000" b="1" i="0" u="none" baseline="0">
              <a:latin typeface="Arial"/>
              <a:ea typeface="Arial"/>
              <a:cs typeface="Arial"/>
            </a:rPr>
            <a:t>activities</a:t>
          </a:r>
          <a:r>
            <a:rPr lang="en-US" cap="none" sz="1000" b="0" i="0" u="none" baseline="0">
              <a:latin typeface="Arial"/>
              <a:ea typeface="Arial"/>
              <a:cs typeface="Arial"/>
            </a:rPr>
            <a:t> surrounding the handling of, use of, and access to the data (Items 3, 4, 5 in part, and 7 above)
· The computer </a:t>
          </a:r>
          <a:r>
            <a:rPr lang="en-US" cap="none" sz="1000" b="1" i="0" u="none" baseline="0">
              <a:latin typeface="Arial"/>
              <a:ea typeface="Arial"/>
              <a:cs typeface="Arial"/>
            </a:rPr>
            <a:t>systems</a:t>
          </a:r>
          <a:r>
            <a:rPr lang="en-US" cap="none" sz="1000" b="0" i="0" u="none" baseline="0">
              <a:latin typeface="Arial"/>
              <a:ea typeface="Arial"/>
              <a:cs typeface="Arial"/>
            </a:rPr>
            <a:t> through which the data will pass and/or in which they will reside (Item 6, above)
The first two components comprise the “project” aspects of the program, while the third focuses on supporting systems.  The DS/PIA assessment uses responses to a series of questions measuring sensitivity and mitigation to achieve a net rating of low, medium, or high for the "data" and "activity" aspects of a project.  Project data sensitivity may vary substantially, however stringent mitigation activities keep all project data protected.   The goal is to mitigate projects from high or medium to the medium or low levels.  For the third component, the net assessment score comes from the security review and certification process, with the documentation based on agency security plans.
Most of the mitigation questions ask about the applicability of and conformance to statute, regulation, or policy.  The Census Bureau’s suite of data stewardship policies covers most of the data, activity, and systems sensitivity areas.  In a few cases, policies are under development.  Therefore, the tool asks about additional activities that a program area may voluntarily undertake to reduce or mitigate sensitivity or risk.  
Staff familiar with the privacy principles, policies and the DS/PIA tool assist program managers in completing the DS/PIA through face-to-face meetings, thereby ensuring consistency and understanding.
</a:t>
          </a:r>
          <a:r>
            <a:rPr lang="en-US" cap="none" sz="1000" b="0" i="0" u="sng" baseline="0">
              <a:latin typeface="Arial"/>
              <a:ea typeface="Arial"/>
              <a:cs typeface="Arial"/>
            </a:rPr>
            <a:t/>
          </a:r>
        </a:p>
      </xdr:txBody>
    </xdr:sp>
    <xdr:clientData/>
  </xdr:oneCellAnchor>
  <xdr:oneCellAnchor>
    <xdr:from>
      <xdr:col>0</xdr:col>
      <xdr:colOff>19050</xdr:colOff>
      <xdr:row>64</xdr:row>
      <xdr:rowOff>114300</xdr:rowOff>
    </xdr:from>
    <xdr:ext cx="7772400" cy="1085850"/>
    <xdr:sp>
      <xdr:nvSpPr>
        <xdr:cNvPr id="14" name="TextBox 21"/>
        <xdr:cNvSpPr txBox="1">
          <a:spLocks noChangeArrowheads="1"/>
        </xdr:cNvSpPr>
      </xdr:nvSpPr>
      <xdr:spPr>
        <a:xfrm>
          <a:off x="19050" y="10477500"/>
          <a:ext cx="7772400" cy="1085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DS/PIA is organized by the Census Bureau’s four Privacy Principles, addressing:
·        Mission Necessity
·        Openness
·        Respectful Treatment of Respondents
·        Confidentiality
</a:t>
          </a:r>
        </a:p>
      </xdr:txBody>
    </xdr:sp>
    <xdr:clientData/>
  </xdr:oneCellAnchor>
  <xdr:oneCellAnchor>
    <xdr:from>
      <xdr:col>0</xdr:col>
      <xdr:colOff>66675</xdr:colOff>
      <xdr:row>112</xdr:row>
      <xdr:rowOff>0</xdr:rowOff>
    </xdr:from>
    <xdr:ext cx="7696200" cy="2962275"/>
    <xdr:sp>
      <xdr:nvSpPr>
        <xdr:cNvPr id="15" name="TextBox 22"/>
        <xdr:cNvSpPr txBox="1">
          <a:spLocks noChangeArrowheads="1"/>
        </xdr:cNvSpPr>
      </xdr:nvSpPr>
      <xdr:spPr>
        <a:xfrm>
          <a:off x="66675" y="18135600"/>
          <a:ext cx="7696200" cy="2962275"/>
        </a:xfrm>
        <a:prstGeom prst="rect">
          <a:avLst/>
        </a:prstGeom>
        <a:noFill/>
        <a:ln w="9525" cmpd="sng">
          <a:noFill/>
        </a:ln>
      </xdr:spPr>
      <xdr:txBody>
        <a:bodyPr vertOverflow="clip" wrap="square"/>
        <a:p>
          <a:pPr algn="l">
            <a:defRPr/>
          </a:pPr>
          <a:r>
            <a:rPr lang="en-US" cap="none" sz="1000" b="0" i="0" u="sng" baseline="0">
              <a:latin typeface="Arial"/>
              <a:ea typeface="Arial"/>
              <a:cs typeface="Arial"/>
            </a:rPr>
            <a:t>Limitations</a:t>
          </a:r>
          <a:r>
            <a:rPr lang="en-US" cap="none" sz="1000" b="0" i="0" u="none" baseline="0">
              <a:latin typeface="Arial"/>
              <a:ea typeface="Arial"/>
              <a:cs typeface="Arial"/>
            </a:rPr>
            <a:t>
The Census Bureau’s plan for this tool is for it to be used by program and project managers throughout the lifecycle of the project; beginning as part of the initial decision making process when initiating and designing projects involving the collection or use of identifiable data and the dissemination of protected products by disclosure avoidance techniques.  However, during the first implementation, the tool was used primarily to reflect the current state of program plans, which serves as a benchmark for future PIA assessments.  This limitation of our tool is offset by the fact that the current state of programs is currently influenced by data stewardship policies and controls that are at the foundation of this assessment tool.  In the future, the Census Bureau intends to utilize the original strategy of asking subsets of questions from the PIA assessment throughout the project development life cycle.  This approach will allow for the PIA tool to be an intrinsic part of the project management process at the Census Bureau and assure that data stewardship becomes an integral part of program decision-making. 
In addition, because the scoring system used to identify the adequacy of mitigation activities to sensitivities focus on net, or mitigated results, it is possible that some variation across programs may be masked.  To address that concern, the unmitigated risk score is provided on the scoring sheets.  Finally, there are a few content areas where additional analysis would be beneificial.  We envision progressing on each of these issues as our tool develops.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66675</xdr:rowOff>
    </xdr:from>
    <xdr:ext cx="7791450" cy="5838825"/>
    <xdr:sp>
      <xdr:nvSpPr>
        <xdr:cNvPr id="1" name="TextBox 7"/>
        <xdr:cNvSpPr txBox="1">
          <a:spLocks noChangeArrowheads="1"/>
        </xdr:cNvSpPr>
      </xdr:nvSpPr>
      <xdr:spPr>
        <a:xfrm>
          <a:off x="28575" y="66675"/>
          <a:ext cx="7791450" cy="5838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USER GUIDE AND GLOSSARY</a:t>
          </a:r>
          <a:r>
            <a:rPr lang="en-US" cap="none" sz="1000" b="0" i="0" u="none" baseline="0">
              <a:latin typeface="Arial"/>
              <a:ea typeface="Arial"/>
              <a:cs typeface="Arial"/>
            </a:rPr>
            <a:t>
The Census Bureau’s DS/PIA exists in Microsoft Excel, and each of the following sections is provided on a separate “sheet.”
Sheet 1: Cover Page
Sheet 2: Introduction
Sheet 3: User Guide/Glossary
Sheet 4: The DS/PIA Instrument
Sheet 5: The DS/PIA System Write-up
Sheet 6: The DS/PIA Data Sensitivity Worksheet
Sheet 7: The DS/PIA Activity Sensitivity Worksheet
This sheet is the User Guide/Glossary, with an explanation of the items on sheets four through seven.
</a:t>
          </a:r>
          <a:r>
            <a:rPr lang="en-US" cap="none" sz="1000" b="0" i="0" u="sng" baseline="0">
              <a:latin typeface="Arial"/>
              <a:ea typeface="Arial"/>
              <a:cs typeface="Arial"/>
            </a:rPr>
            <a:t>The DS/PIA Instrument</a:t>
          </a:r>
          <a:r>
            <a:rPr lang="en-US" cap="none" sz="1000" b="0" i="0" u="none" baseline="0">
              <a:latin typeface="Arial"/>
              <a:ea typeface="Arial"/>
              <a:cs typeface="Arial"/>
            </a:rPr>
            <a:t>
The instrument poses a set of questions to program managers.  Program identification questions are asked to ensure a clear link to OMB Exhibit 300 or Paperwork Reduction Act (PRA) Information Collection Request (ICR), among other items.  
The next set of questions under the first Privacy Principle on Mission Necessity covers the breadth and depth of a data collection, and whether sensitive topics are addressed.  Sensitive topics are defined as:  abortion; alcohol, drug, or other addictive products; illegal conduct; illegal immigration status; information damaging to financial standing, employability, or reputation; information leading to social stigmatization or discrimination; politics; psychological well-being or mental health; religion; same-sex partners; sexual behavior; sexual orientation; taxes; and other information due to specific cultural or other factors.  The Census Bureau considers religion a uniquely sensitive topic and has a specific policy on the collection of information about religion.   
The second Privacy Principle on Openness asks about tracking of notification for mandatory data collections, and about tracking of consent for voluntary data collections.  It also asks about consent related to the use of proxies or data from third parties, which are often, but not always administrative records from other federal agencies.  
The third Privacy Principle on Respectful Treatment of Respondants is relevant to the actual data collection activities.  It asks about targeting population groups, and about burden and frequency of the collection.
The fourth Privacy Principle on Confidentiality covers internal controls related to need-to-know access, use of off-site facilities, data transfers among systems, dissemination of products that have been protected by disclosure avoidance techniques, and archiving plans.  It asks about control of any sensitive data (including sensitive topics, but broader) or information. </a:t>
          </a:r>
        </a:p>
      </xdr:txBody>
    </xdr:sp>
    <xdr:clientData/>
  </xdr:oneCellAnchor>
  <xdr:oneCellAnchor>
    <xdr:from>
      <xdr:col>0</xdr:col>
      <xdr:colOff>19050</xdr:colOff>
      <xdr:row>37</xdr:row>
      <xdr:rowOff>66675</xdr:rowOff>
    </xdr:from>
    <xdr:ext cx="7791450" cy="5781675"/>
    <xdr:sp>
      <xdr:nvSpPr>
        <xdr:cNvPr id="2" name="TextBox 8"/>
        <xdr:cNvSpPr txBox="1">
          <a:spLocks noChangeArrowheads="1"/>
        </xdr:cNvSpPr>
      </xdr:nvSpPr>
      <xdr:spPr>
        <a:xfrm>
          <a:off x="19050" y="6057900"/>
          <a:ext cx="7791450" cy="5781675"/>
        </a:xfrm>
        <a:prstGeom prst="rect">
          <a:avLst/>
        </a:prstGeom>
        <a:noFill/>
        <a:ln w="9525" cmpd="sng">
          <a:noFill/>
        </a:ln>
      </xdr:spPr>
      <xdr:txBody>
        <a:bodyPr vertOverflow="clip" wrap="square"/>
        <a:p>
          <a:pPr algn="l">
            <a:defRPr/>
          </a:pPr>
          <a:r>
            <a:rPr lang="en-US" cap="none" sz="1000" b="0" i="0" u="sng" baseline="0">
              <a:latin typeface="Arial"/>
              <a:ea typeface="Arial"/>
              <a:cs typeface="Arial"/>
            </a:rPr>
            <a:t>The DS/PIA Data Sensitivity Worksheet</a:t>
          </a:r>
          <a:r>
            <a:rPr lang="en-US" cap="none" sz="1000" b="0" i="0" u="none" baseline="0">
              <a:latin typeface="Arial"/>
              <a:ea typeface="Arial"/>
              <a:cs typeface="Arial"/>
            </a:rPr>
            <a:t>
This sheet categorizes all of "data" related questions asked on the instrument into either "sensitivities" or "mitigations."  For example,  asking about a sensitive topic introduces "sensitivities" to the project.  Ensuring adherences to the Respondent Identification Policy, which addresses within household confidentiality, is a mitigation activity.  A score is associated with each question to “net” a ranking by topic of low, medium, or high for each topical area.  The objective is both to assess strengths for each topical area and for the overall project's "data" components.
</a:t>
          </a:r>
          <a:r>
            <a:rPr lang="en-US" cap="none" sz="1000" b="0" i="0" u="sng" baseline="0">
              <a:latin typeface="Arial"/>
              <a:ea typeface="Arial"/>
              <a:cs typeface="Arial"/>
            </a:rPr>
            <a:t>The DS/PIA Activity Sensitivity Worksheet</a:t>
          </a:r>
          <a:r>
            <a:rPr lang="en-US" cap="none" sz="1000" b="0" i="0" u="none" baseline="0">
              <a:latin typeface="Arial"/>
              <a:ea typeface="Arial"/>
              <a:cs typeface="Arial"/>
            </a:rPr>
            <a:t>
This sheet is organized in the same manner as the Data Sensitivity Sheet.  It covers all of the activity-related question topics, such as those related to use of Special Sworn Status or use of off-site facilities.
</a:t>
          </a:r>
          <a:r>
            <a:rPr lang="en-US" cap="none" sz="1000" b="0" i="0" u="sng" baseline="0">
              <a:latin typeface="Arial"/>
              <a:ea typeface="Arial"/>
              <a:cs typeface="Arial"/>
            </a:rPr>
            <a:t>The DS/PIA IT Systems Risk Worksheet</a:t>
          </a:r>
          <a:r>
            <a:rPr lang="en-US" cap="none" sz="1000" b="0" i="0" u="none" baseline="0">
              <a:latin typeface="Arial"/>
              <a:ea typeface="Arial"/>
              <a:cs typeface="Arial"/>
            </a:rPr>
            <a:t>
This narrative describes the specific mitigations in place for the particular IT systems supporting a program.  It also describes the Census Bureau's IT security review and certification process, which is undertaken for a computer system.  The DS/PIA uses results from this process to inform its systems component.
</a:t>
          </a:r>
          <a:r>
            <a:rPr lang="en-US" cap="none" sz="1000" b="0" i="0" u="sng" baseline="0">
              <a:latin typeface="Arial"/>
              <a:ea typeface="Arial"/>
              <a:cs typeface="Arial"/>
            </a:rPr>
            <a:t>Glossary </a:t>
          </a:r>
          <a:r>
            <a:rPr lang="en-US" cap="none" sz="1000" b="0" i="0" u="none" baseline="0">
              <a:latin typeface="Arial"/>
              <a:ea typeface="Arial"/>
              <a:cs typeface="Arial"/>
            </a:rPr>
            <a:t>
</a:t>
          </a:r>
          <a:r>
            <a:rPr lang="en-US" cap="none" sz="1000" b="1" i="0" u="none" baseline="0">
              <a:latin typeface="Arial"/>
              <a:ea typeface="Arial"/>
              <a:cs typeface="Arial"/>
            </a:rPr>
            <a:t>Administrative Records -</a:t>
          </a:r>
          <a:r>
            <a:rPr lang="en-US" cap="none" sz="1000" b="0" i="0" u="none" baseline="0">
              <a:latin typeface="Arial"/>
              <a:ea typeface="Arial"/>
              <a:cs typeface="Arial"/>
            </a:rPr>
            <a:t> Administrative records and administrative records data refer to microdata records contained in files collected and maintained by administrative (i.e., program) agencies and commercial entities.  Government and commercial entities maintain these files for the purpose of administering programs and providing services.  Administrative records are distinct from systems of information collected exclusively for statistical purposes, such as those the U.S. Census Bureau produces under the authority of Titles 13 or 15 of the United States Code (U.S.C.).  For the most part, the Census Bureau uses, and seeks to use, administrative records developed by federal agencies, as directed by Title 13, Section 6.  To a lesser degree, it may use information from state, local, and tribal governments, as well as from commercial entities.
</a:t>
          </a:r>
          <a:r>
            <a:rPr lang="en-US" cap="none" sz="1000" b="1" i="0" u="none" baseline="0">
              <a:latin typeface="Arial"/>
              <a:ea typeface="Arial"/>
              <a:cs typeface="Arial"/>
            </a:rPr>
            <a:t>Administrative Records Handbook - </a:t>
          </a:r>
          <a:r>
            <a:rPr lang="en-US" cap="none" sz="1000" b="0" i="0" u="none" baseline="0">
              <a:latin typeface="Arial"/>
              <a:ea typeface="Arial"/>
              <a:cs typeface="Arial"/>
            </a:rPr>
            <a:t>The Administrative Records Handbook, re-issued on May 16, 2001, states the restricted access policy for administrative records and describes the processes and procedures that implement the policy.  It is available on-line at the Policy Office Intranet site.  </a:t>
          </a:r>
        </a:p>
      </xdr:txBody>
    </xdr:sp>
    <xdr:clientData/>
  </xdr:oneCellAnchor>
  <xdr:oneCellAnchor>
    <xdr:from>
      <xdr:col>0</xdr:col>
      <xdr:colOff>19050</xdr:colOff>
      <xdr:row>74</xdr:row>
      <xdr:rowOff>114300</xdr:rowOff>
    </xdr:from>
    <xdr:ext cx="7772400" cy="5715000"/>
    <xdr:sp>
      <xdr:nvSpPr>
        <xdr:cNvPr id="3" name="TextBox 9"/>
        <xdr:cNvSpPr txBox="1">
          <a:spLocks noChangeArrowheads="1"/>
        </xdr:cNvSpPr>
      </xdr:nvSpPr>
      <xdr:spPr>
        <a:xfrm>
          <a:off x="19050" y="12096750"/>
          <a:ext cx="7772400" cy="57150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Articulating the Title 13 Benefits of Census Bureau Projects Policy - </a:t>
          </a:r>
          <a:r>
            <a:rPr lang="en-US" cap="none" sz="1000" b="0" i="0" u="none" baseline="0">
              <a:latin typeface="Arial"/>
              <a:ea typeface="Arial"/>
              <a:cs typeface="Arial"/>
            </a:rPr>
            <a:t>This policy provides guidance and criteria for determining whether a project delivers a benefit to the Census Bureau.  The policy is available from the Census Bureau's Policy Office.
</a:t>
          </a:r>
          <a:r>
            <a:rPr lang="en-US" cap="none" sz="1000" b="1" i="0" u="none" baseline="0">
              <a:latin typeface="Arial"/>
              <a:ea typeface="Arial"/>
              <a:cs typeface="Arial"/>
            </a:rPr>
            <a:t>Commingled Data Sets - </a:t>
          </a:r>
          <a:r>
            <a:rPr lang="en-US" cap="none" sz="1000" b="0" i="0" u="none" baseline="0">
              <a:latin typeface="Arial"/>
              <a:ea typeface="Arial"/>
              <a:cs typeface="Arial"/>
            </a:rPr>
            <a:t>These</a:t>
          </a:r>
          <a:r>
            <a:rPr lang="en-US" cap="none" sz="1000" b="0" i="0" u="none" baseline="0">
              <a:latin typeface="Arial"/>
              <a:ea typeface="Arial"/>
              <a:cs typeface="Arial"/>
            </a:rPr>
            <a:t> are files that contain Administrative Records data, such as tax data, along with Title 13-protected data.  Such files remain commingled even if the Administrative Records data use was limited to the sample selection phase.  They are typically subject to both Title 13 and any additional data-supplier imposed restrictions.
</a:t>
          </a:r>
          <a:r>
            <a:rPr lang="en-US" cap="none" sz="1000" b="1" i="0" u="none" baseline="0">
              <a:latin typeface="Arial"/>
              <a:ea typeface="Arial"/>
              <a:cs typeface="Arial"/>
            </a:rPr>
            <a:t>Confidentiality Protection in Statute - </a:t>
          </a:r>
          <a:r>
            <a:rPr lang="en-US" cap="none" sz="1000" b="0" i="0" u="none" baseline="0">
              <a:latin typeface="Arial"/>
              <a:ea typeface="Arial"/>
              <a:cs typeface="Arial"/>
            </a:rPr>
            <a:t>United States Code, Title 13, Sections 9 and 214 protects the confidentiality of personal information, including about businesses, collected during the decennial census and other censuses.   
</a:t>
          </a:r>
          <a:r>
            <a:rPr lang="en-US" cap="none" sz="1000" b="1" i="0" u="none" baseline="0">
              <a:latin typeface="Arial"/>
              <a:ea typeface="Arial"/>
              <a:cs typeface="Arial"/>
            </a:rPr>
            <a:t>Controlling Non-Employee Access to Title 13 Data Policy - </a:t>
          </a:r>
          <a:r>
            <a:rPr lang="en-US" cap="none" sz="1000" b="0" i="0" u="none" baseline="0">
              <a:latin typeface="Arial"/>
              <a:ea typeface="Arial"/>
              <a:cs typeface="Arial"/>
            </a:rPr>
            <a:t>Issued on July 15, 2002, this policy provides guidance on (1) when it is appropriate to confer special sworn status (SSS) on an individual for purposes of working with Census Bureau confidential data; and (2) when it is appropriate for access to those data to take place at a non-U.S. Census Bureau site or facility, including security requirements.  The policy is available through the Census Bureau's Policy Office.  
</a:t>
          </a:r>
          <a:r>
            <a:rPr lang="en-US" cap="none" sz="1000" b="1" i="0" u="none" baseline="0">
              <a:latin typeface="Arial"/>
              <a:ea typeface="Arial"/>
              <a:cs typeface="Arial"/>
            </a:rPr>
            <a:t>Data Stewardship Assurance Mechanisms - </a:t>
          </a:r>
          <a:r>
            <a:rPr lang="en-US" cap="none" sz="1000" b="0" i="0" u="none" baseline="0">
              <a:latin typeface="Arial"/>
              <a:ea typeface="Arial"/>
              <a:cs typeface="Arial"/>
            </a:rPr>
            <a:t>Data Stewardship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Data Stewardship assures that the Census Bureau can effectively collect and its customers can use high quality data about the Nation’s people and economy while fully meeting the Census Bureau’s ethical and legal obligations to respondents to respect privacy and protect confidentiality.  This includes fully meeting the legal and reporting obligations levied by the Census Act, the Privacy Act, and other applicable statutes, including the requirements of governmental and other suppliers of data to the Census Bureau.  It also includes meeting the ethical standards identified by our Privacy Principles and other data stewardship best practices.  It assures that high quality data are available for use through effective application of security and technology.  It includes the use of alternative data sources as appropriate to reduce burden, minimize cost, and improve data quality and timeliness.  Our Data Stewardship approach is supported by our culture, education, awareness, methodologies, and organizational structure.
</a:t>
          </a:r>
          <a:r>
            <a:rPr lang="en-US" cap="none" sz="1000" b="1" i="0" u="none" baseline="0">
              <a:latin typeface="Arial"/>
              <a:ea typeface="Arial"/>
              <a:cs typeface="Arial"/>
            </a:rPr>
            <a:t>Disclosure Review Board (DRB) Checklist on Disclosure Potential of Data - </a:t>
          </a:r>
          <a:r>
            <a:rPr lang="en-US" cap="none" sz="1000" b="0" i="0" u="none" baseline="0">
              <a:latin typeface="Arial"/>
              <a:ea typeface="Arial"/>
              <a:cs typeface="Arial"/>
            </a:rPr>
            <a:t>Is a tool that assists the DRB in reviewing disclosure-limited data products.  The checklist are completed and submitted to the DRB.</a:t>
          </a:r>
        </a:p>
      </xdr:txBody>
    </xdr:sp>
    <xdr:clientData/>
  </xdr:oneCellAnchor>
  <xdr:oneCellAnchor>
    <xdr:from>
      <xdr:col>0</xdr:col>
      <xdr:colOff>47625</xdr:colOff>
      <xdr:row>111</xdr:row>
      <xdr:rowOff>76200</xdr:rowOff>
    </xdr:from>
    <xdr:ext cx="7696200" cy="5848350"/>
    <xdr:sp>
      <xdr:nvSpPr>
        <xdr:cNvPr id="4" name="TextBox 10"/>
        <xdr:cNvSpPr txBox="1">
          <a:spLocks noChangeArrowheads="1"/>
        </xdr:cNvSpPr>
      </xdr:nvSpPr>
      <xdr:spPr>
        <a:xfrm>
          <a:off x="47625" y="18049875"/>
          <a:ext cx="7696200" cy="58483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Geospatial Information - </a:t>
          </a:r>
          <a:r>
            <a:rPr lang="en-US" cap="none" sz="1000" b="0" i="0" u="none" baseline="0">
              <a:latin typeface="Arial"/>
              <a:ea typeface="Arial"/>
              <a:cs typeface="Arial"/>
            </a:rPr>
            <a:t>This term covers the collection, information extraction, storage, dissemination, and exploitation of geodetic and geomagnetic imagery (both commercial and national source), gravimetric, aeronautical, topographic, hydrographic, littoral, cultural, and toponymic data accurately referenced to a precise location on the earth's surface.  It is information produced by multiple sources to common interoperable data standards.  It may be presented in the form of printed maps, charts, and publications; in digital simulation and modeling databases; in photographic form; or in the form of digitized maps and charts or attributed centerline data. 
</a:t>
          </a:r>
          <a:r>
            <a:rPr lang="en-US" cap="none" sz="1000" b="1" i="0" u="none" baseline="0">
              <a:latin typeface="Arial"/>
              <a:ea typeface="Arial"/>
              <a:cs typeface="Arial"/>
            </a:rPr>
            <a:t>High Sensitivity - </a:t>
          </a:r>
          <a:r>
            <a:rPr lang="en-US" cap="none" sz="1000" b="0" i="0" u="none" baseline="0">
              <a:latin typeface="Arial"/>
              <a:ea typeface="Arial"/>
              <a:cs typeface="Arial"/>
            </a:rPr>
            <a:t>High sensitivity projects involve data or activities that, if not mitigated, can significantly harm public confidence in the Census Bureau's ability to protect privacy and confidentially, thereby significantly inhibiting its ability to carry out its mission.
</a:t>
          </a:r>
          <a:r>
            <a:rPr lang="en-US" cap="none" sz="1000" b="1" i="0" u="none" baseline="0">
              <a:latin typeface="Arial"/>
              <a:ea typeface="Arial"/>
              <a:cs typeface="Arial"/>
            </a:rPr>
            <a:t>Identifiable form - </a:t>
          </a:r>
          <a:r>
            <a:rPr lang="en-US" cap="none" sz="1000" b="0" i="0" u="none" baseline="0">
              <a:latin typeface="Arial"/>
              <a:ea typeface="Arial"/>
              <a:cs typeface="Arial"/>
            </a:rPr>
            <a:t>As defined by the OMB Order Providing for the Confidentiality of Statistical Information, identifiable form “means any representation of information that permits information concerning a specific respondent to be reasonably inferred by either direct or indirect means.”
</a:t>
          </a:r>
          <a:r>
            <a:rPr lang="en-US" cap="none" sz="1000" b="1" i="0" u="none" baseline="0">
              <a:latin typeface="Arial"/>
              <a:ea typeface="Arial"/>
              <a:cs typeface="Arial"/>
            </a:rPr>
            <a:t>Identifiable Information (II) -</a:t>
          </a:r>
          <a:r>
            <a:rPr lang="en-US" cap="none" sz="1000" b="0" i="0" u="none" baseline="0">
              <a:latin typeface="Arial"/>
              <a:ea typeface="Arial"/>
              <a:cs typeface="Arial"/>
            </a:rPr>
            <a:t> This is information that actually identifies persons (see persons).  Examples include direct reference such as name, address, social security number, employer identification number, financial information, or other identifying number or code such as telephone number, email address, etc.  It also includes any information used to reference other data elements that are used for identification such as gender, race, birth date, geographic indicator, etc.
</a:t>
          </a:r>
          <a:r>
            <a:rPr lang="en-US" cap="none" sz="1000" b="1" i="0" u="none" baseline="0">
              <a:latin typeface="Arial"/>
              <a:ea typeface="Arial"/>
              <a:cs typeface="Arial"/>
            </a:rPr>
            <a:t>Personally Identifiable Information (PII) -</a:t>
          </a:r>
          <a:r>
            <a:rPr lang="en-US" cap="none" sz="1000" b="0" i="0" u="none" baseline="0">
              <a:latin typeface="Arial"/>
              <a:ea typeface="Arial"/>
              <a:cs typeface="Arial"/>
            </a:rPr>
            <a:t> Identifiable Information (II) that refers to individuals.   
</a:t>
          </a:r>
          <a:r>
            <a:rPr lang="en-US" cap="none" sz="1000" b="1" i="0" u="none" baseline="0">
              <a:latin typeface="Arial"/>
              <a:ea typeface="Arial"/>
              <a:cs typeface="Arial"/>
            </a:rPr>
            <a:t>Identifiable Business Information (IBI) -</a:t>
          </a:r>
          <a:r>
            <a:rPr lang="en-US" cap="none" sz="1000" b="0" i="0" u="none" baseline="0">
              <a:latin typeface="Arial"/>
              <a:ea typeface="Arial"/>
              <a:cs typeface="Arial"/>
            </a:rPr>
            <a:t> Identifiable Information (II) that refers to organizations or businesses. 
</a:t>
          </a:r>
          <a:r>
            <a:rPr lang="en-US" cap="none" sz="1000" b="1" i="0" u="none" baseline="0">
              <a:latin typeface="Arial"/>
              <a:ea typeface="Arial"/>
              <a:cs typeface="Arial"/>
            </a:rPr>
            <a:t>Information - </a:t>
          </a:r>
          <a:r>
            <a:rPr lang="en-US" cap="none" sz="1000" b="0" i="0" u="none" baseline="0">
              <a:latin typeface="Arial"/>
              <a:ea typeface="Arial"/>
              <a:cs typeface="Arial"/>
            </a:rPr>
            <a:t>As defined by the OMB Order Providing for the Confidentiality of Statistical Information, information “means information of any kind that is not generally available to the public, and includes data.”
</a:t>
          </a:r>
          <a:r>
            <a:rPr lang="en-US" cap="none" sz="1000" b="1" i="0" u="none" baseline="0">
              <a:latin typeface="Arial"/>
              <a:ea typeface="Arial"/>
              <a:cs typeface="Arial"/>
            </a:rPr>
            <a:t>Informed Consent - </a:t>
          </a:r>
          <a:r>
            <a:rPr lang="en-US" cap="none" sz="1000" b="0" i="0" u="none" baseline="0">
              <a:latin typeface="Arial"/>
              <a:ea typeface="Arial"/>
              <a:cs typeface="Arial"/>
            </a:rPr>
            <a:t>This is the agreement of the respondent to provide personal data for research and/or statistical purposes based on the full exposure to the facts, including any risks involved and available alternatives to providing the data needed to make an intelligent decision to participate.  It applies when respondents have a clear choice to participate or not and are not subject to any penalties for failing to provide data. 
</a:t>
          </a:r>
          <a:r>
            <a:rPr lang="en-US" cap="none" sz="1000" b="1" i="0" u="none" baseline="0">
              <a:latin typeface="Arial"/>
              <a:ea typeface="Arial"/>
              <a:cs typeface="Arial"/>
            </a:rPr>
            <a:t>Low Sensitivity -</a:t>
          </a:r>
          <a:r>
            <a:rPr lang="en-US" cap="none" sz="1000" b="0" i="0" u="none" baseline="0">
              <a:latin typeface="Arial"/>
              <a:ea typeface="Arial"/>
              <a:cs typeface="Arial"/>
            </a:rPr>
            <a:t> Low sensitivity projects involve data or activities that, if not mitigated, have limited potential to harm public confidence in the Census Bureau's ability to protect privacy and confidentially, thereby having limited potential to inhibit its ability to carry out its mission.</a:t>
          </a:r>
        </a:p>
      </xdr:txBody>
    </xdr:sp>
    <xdr:clientData/>
  </xdr:oneCellAnchor>
  <xdr:oneCellAnchor>
    <xdr:from>
      <xdr:col>0</xdr:col>
      <xdr:colOff>28575</xdr:colOff>
      <xdr:row>148</xdr:row>
      <xdr:rowOff>66675</xdr:rowOff>
    </xdr:from>
    <xdr:ext cx="7791450" cy="5876925"/>
    <xdr:sp>
      <xdr:nvSpPr>
        <xdr:cNvPr id="5" name="TextBox 11"/>
        <xdr:cNvSpPr txBox="1">
          <a:spLocks noChangeArrowheads="1"/>
        </xdr:cNvSpPr>
      </xdr:nvSpPr>
      <xdr:spPr>
        <a:xfrm>
          <a:off x="28575" y="24031575"/>
          <a:ext cx="7791450" cy="58769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Medium Sensitivity - </a:t>
          </a:r>
          <a:r>
            <a:rPr lang="en-US" cap="none" sz="1000" b="0" i="0" u="none" baseline="0">
              <a:latin typeface="Arial"/>
              <a:ea typeface="Arial"/>
              <a:cs typeface="Arial"/>
            </a:rPr>
            <a:t>Medium sensitivity projects involve data or activities that, if not mitigated, can harm public confidence in the Census Bureau's ability to protect privacy and confidentially, thereby somewhat inhibiting its ability to carry out its mission.
</a:t>
          </a:r>
          <a:r>
            <a:rPr lang="en-US" cap="none" sz="1000" b="1" i="0" u="none" baseline="0">
              <a:latin typeface="Arial"/>
              <a:ea typeface="Arial"/>
              <a:cs typeface="Arial"/>
            </a:rPr>
            <a:t>Microdata File -</a:t>
          </a:r>
          <a:r>
            <a:rPr lang="en-US" cap="none" sz="1000" b="0" i="0" u="none" baseline="0">
              <a:latin typeface="Arial"/>
              <a:ea typeface="Arial"/>
              <a:cs typeface="Arial"/>
            </a:rPr>
            <a:t> These are electronic files consisting of individual records each containing values of variables for a single person, business establishment or other unit.
</a:t>
          </a:r>
          <a:r>
            <a:rPr lang="en-US" cap="none" sz="1000" b="1" i="0" u="none" baseline="0">
              <a:latin typeface="Arial"/>
              <a:ea typeface="Arial"/>
              <a:cs typeface="Arial"/>
            </a:rPr>
            <a:t>Moderate Risk Level - </a:t>
          </a:r>
          <a:r>
            <a:rPr lang="en-US" cap="none" sz="1000" b="0" i="0" u="none" baseline="0">
              <a:latin typeface="Arial"/>
              <a:ea typeface="Arial"/>
              <a:cs typeface="Arial"/>
            </a:rPr>
            <a:t>NIST FIPS 199 defines a "Moderate risk level" as:  "The event could be expected to have a serious adverse effect on agency operations (including mission, functions, image or reputation), agency assets, or individuals. The event causes significant degradation in mission capability, places the agency at a significant disadvantage, or results in major damage to assets, requiring extensive corrective actions or repairs."
</a:t>
          </a:r>
          <a:r>
            <a:rPr lang="en-US" cap="none" sz="1000" b="1" i="0" u="none" baseline="0">
              <a:latin typeface="Arial"/>
              <a:ea typeface="Arial"/>
              <a:cs typeface="Arial"/>
            </a:rPr>
            <a:t>Notification - </a:t>
          </a:r>
          <a:r>
            <a:rPr lang="en-US" cap="none" sz="1000" b="0" i="0" u="none" baseline="0">
              <a:latin typeface="Arial"/>
              <a:ea typeface="Arial"/>
              <a:cs typeface="Arial"/>
            </a:rPr>
            <a:t>Denoted for a condition in which the respondent provides personal data for a mandatory data collection.  As with informed consent, the respondent provides data under a full exposure to the facts associated with the collection, but the choice or agreement to participate is not present.   
</a:t>
          </a:r>
          <a:r>
            <a:rPr lang="en-US" cap="none" sz="1000" b="1" i="0" u="none" baseline="0">
              <a:latin typeface="Arial"/>
              <a:ea typeface="Arial"/>
              <a:cs typeface="Arial"/>
            </a:rPr>
            <a:t>OMB Exhibit 300 - </a:t>
          </a:r>
          <a:r>
            <a:rPr lang="en-US" cap="none" sz="1000" b="0" i="0" u="none" baseline="0">
              <a:latin typeface="Arial"/>
              <a:ea typeface="Arial"/>
              <a:cs typeface="Arial"/>
            </a:rPr>
            <a:t>The Exhibit 300 is designed to coordinate OMB’s collection of agency information for its reports to Congress required by the Federal Acquisition Streamlining Act of 1994 (FASA) (Title V) and the Clinger-Cohen Act of 1996; to ensure that the business case for investments is made and tied to the mission statements, long-term goals and objectives, and annual performance plans developed pursuant to the Government Performance and Results Act of 1993 (GPRA); and for Information Technology, to ensure that security, privacy, records management, and electronic transactions policies are fully implemented. 
</a:t>
          </a:r>
          <a:r>
            <a:rPr lang="en-US" cap="none" sz="1000" b="1" i="0" u="none" baseline="0">
              <a:latin typeface="Arial"/>
              <a:ea typeface="Arial"/>
              <a:cs typeface="Arial"/>
            </a:rPr>
            <a:t>Persons -</a:t>
          </a:r>
          <a:r>
            <a:rPr lang="en-US" cap="none" sz="1000" b="0" i="0" u="none" baseline="0">
              <a:latin typeface="Arial"/>
              <a:ea typeface="Arial"/>
              <a:cs typeface="Arial"/>
            </a:rPr>
            <a:t> As defined by the OMB Order Providing for the Confidentiality of Statistical Information, persons “mean individuals, organized groups of individuals, societies, associations, firms, partnerships, business trusts, legal representatives, companies, joint stock companies, and corporations, and refers to both the singular and the plural.”
</a:t>
          </a:r>
          <a:r>
            <a:rPr lang="en-US" cap="none" sz="1000" b="1" i="0" u="none" baseline="0">
              <a:latin typeface="Arial"/>
              <a:ea typeface="Arial"/>
              <a:cs typeface="Arial"/>
            </a:rPr>
            <a:t>Privacy - </a:t>
          </a:r>
          <a:r>
            <a:rPr lang="en-US" cap="none" sz="1000" b="0" i="0" u="none" baseline="0">
              <a:latin typeface="Arial"/>
              <a:ea typeface="Arial"/>
              <a:cs typeface="Arial"/>
            </a:rPr>
            <a:t>Th</a:t>
          </a:r>
          <a:r>
            <a:rPr lang="en-US" cap="none" sz="1000" b="0" i="0" u="none" baseline="0">
              <a:latin typeface="Arial"/>
              <a:ea typeface="Arial"/>
              <a:cs typeface="Arial"/>
            </a:rPr>
            <a:t>is concerns how the Census Bureau respects and minimizes intrusion on the personal life or business operations of the respondent by the manner of collecting information and the nature of the information sought.
</a:t>
          </a:r>
          <a:r>
            <a:rPr lang="en-US" cap="none" sz="1000" b="1" i="0" u="none" baseline="0">
              <a:latin typeface="Arial"/>
              <a:ea typeface="Arial"/>
              <a:cs typeface="Arial"/>
            </a:rPr>
            <a:t>Privacy Impact Assessments (PIA) - </a:t>
          </a:r>
          <a:r>
            <a:rPr lang="en-US" cap="none" sz="1000" b="0" i="0" u="none" baseline="0">
              <a:latin typeface="Arial"/>
              <a:ea typeface="Arial"/>
              <a:cs typeface="Arial"/>
            </a:rPr>
            <a:t>PIAs are required by the E-Government Act of 2002 and by the Office of Management and Budget (OMB) Circular Number A-11, OMB Exhibit 300, “Capital Asset Plan and Business Case.”  According to OMB,  "PIAs are structured reviews of how information is handled:  (i) to ensure handling conforms to applicable legal, regulatory, and policy requirements, (ii) to determine the risks and effects of collecting, maintaining and disseminating information in identifiable form in an electronic information system, and (iii) to identify and evaluate protections and alternative processes for handling information to mitigate potential privacy risks."  PIAs also ensure consistency with an organization’s privacy principles, procedures, and controls.  Despite the use of the term “privacy,” PIAs typically cover privacy, confidentiality, security, and data use issues. </a:t>
          </a:r>
        </a:p>
      </xdr:txBody>
    </xdr:sp>
    <xdr:clientData/>
  </xdr:oneCellAnchor>
  <xdr:oneCellAnchor>
    <xdr:from>
      <xdr:col>0</xdr:col>
      <xdr:colOff>66675</xdr:colOff>
      <xdr:row>185</xdr:row>
      <xdr:rowOff>76200</xdr:rowOff>
    </xdr:from>
    <xdr:ext cx="7772400" cy="5781675"/>
    <xdr:sp>
      <xdr:nvSpPr>
        <xdr:cNvPr id="6" name="TextBox 12"/>
        <xdr:cNvSpPr txBox="1">
          <a:spLocks noChangeArrowheads="1"/>
        </xdr:cNvSpPr>
      </xdr:nvSpPr>
      <xdr:spPr>
        <a:xfrm>
          <a:off x="66675" y="30032325"/>
          <a:ext cx="7772400" cy="57816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Public-Use Microdata Files -</a:t>
          </a:r>
          <a:r>
            <a:rPr lang="en-US" cap="none" sz="1000" b="0" i="0" u="none" baseline="0">
              <a:latin typeface="Arial"/>
              <a:ea typeface="Arial"/>
              <a:cs typeface="Arial"/>
            </a:rPr>
            <a:t> These are statistical products released without restriction on use or other conditions except for payment of purchase fees.  These are files with records that contain information about individuals or households, or about businesses, with all personal identifiers removed.  They are released only after disclosure avoidance techniques have been applied to protect the data.
</a:t>
          </a:r>
          <a:r>
            <a:rPr lang="en-US" cap="none" sz="1000" b="1" i="0" u="none" baseline="0">
              <a:latin typeface="Arial"/>
              <a:ea typeface="Arial"/>
              <a:cs typeface="Arial"/>
            </a:rPr>
            <a:t>Reimbursable Project Acceptance Criteria Policy -</a:t>
          </a:r>
          <a:r>
            <a:rPr lang="en-US" cap="none" sz="1000" b="0" i="0" u="none" baseline="0">
              <a:latin typeface="Arial"/>
              <a:ea typeface="Arial"/>
              <a:cs typeface="Arial"/>
            </a:rPr>
            <a:t> This policy establishes criteria for accepting reimbursable projects at the U.S. Census Bureau.  This covers all projects for which the Census Bureau would receive funds and for which a BC-505-A form is required by the Budget Office, excluding product sales.  The policy is available at the Policy Office Intranet site.
</a:t>
          </a:r>
          <a:r>
            <a:rPr lang="en-US" cap="none" sz="1000" b="1" i="0" u="none" baseline="0">
              <a:latin typeface="Arial"/>
              <a:ea typeface="Arial"/>
              <a:cs typeface="Arial"/>
            </a:rPr>
            <a:t>Respondent - </a:t>
          </a:r>
          <a:r>
            <a:rPr lang="en-US" cap="none" sz="1000" b="0" i="0" u="none" baseline="0">
              <a:latin typeface="Arial"/>
              <a:ea typeface="Arial"/>
              <a:cs typeface="Arial"/>
            </a:rPr>
            <a:t>As defined by the OMB Order Providing for the Confidentiality of Statistical Information, respondent “means a person (other than a Federal employee responding to inquiries within the scope of his employment, see CFR 1320.3(c)(4)) who is requested to provide information, or is the subject of that information, or who provides that information.” (See "persons.")
</a:t>
          </a:r>
          <a:r>
            <a:rPr lang="en-US" cap="none" sz="1000" b="1" i="0" u="none" baseline="0">
              <a:latin typeface="Arial"/>
              <a:ea typeface="Arial"/>
              <a:cs typeface="Arial"/>
            </a:rPr>
            <a:t>Respondent Identification Policy - </a:t>
          </a:r>
          <a:r>
            <a:rPr lang="en-US" cap="none" sz="1000" b="0" i="0" u="none" baseline="0">
              <a:latin typeface="Arial"/>
              <a:ea typeface="Arial"/>
              <a:cs typeface="Arial"/>
            </a:rPr>
            <a:t>Issued on August 6, 1998, the policy provides guidance for the decennial census and household surveys employing dependent interviewing techniques. The policy applies when field representatives revisit a household for a follow-up interview or quality control operation, and the field representative is instructed to update/review information previously provided.  The policy is available at the Policy Office Intranet site.
</a:t>
          </a:r>
          <a:r>
            <a:rPr lang="en-US" cap="none" sz="1000" b="1" i="0" u="none" baseline="0">
              <a:latin typeface="Arial"/>
              <a:ea typeface="Arial"/>
              <a:cs typeface="Arial"/>
            </a:rPr>
            <a:t>Sensitive Information - </a:t>
          </a:r>
          <a:r>
            <a:rPr lang="en-US" cap="none" sz="1000" b="0" i="0" u="none" baseline="0">
              <a:latin typeface="Arial"/>
              <a:ea typeface="Arial"/>
              <a:cs typeface="Arial"/>
            </a:rPr>
            <a:t>This is defined in the Computer Security Act of 1987 as, “ . . . any information, the loss, misuse, or unauthorized access to or modification of which could adversely affect the national interest or the conduct of federal programs, or the privacy to which individuals are entitled under section 552a of Title 5, United States Code (the Privacy Act), but which has not been specifically authorized under criteria established by an Executive Order or an Act of Congress to be kept secret in the interest of national defense or foreign policy.”  This includes information about Census Bureau investigations, enforcement actions, personnel contracts, financial matters, EEO cases, and reorganizations.   
</a:t>
          </a:r>
          <a:r>
            <a:rPr lang="en-US" cap="none" sz="1000" b="1" i="0" u="none" baseline="0">
              <a:latin typeface="Arial"/>
              <a:ea typeface="Arial"/>
              <a:cs typeface="Arial"/>
            </a:rPr>
            <a:t>Sensitive Topics - </a:t>
          </a:r>
          <a:r>
            <a:rPr lang="en-US" cap="none" sz="1000" b="0" i="0" u="none" baseline="0">
              <a:latin typeface="Arial"/>
              <a:ea typeface="Arial"/>
              <a:cs typeface="Arial"/>
            </a:rPr>
            <a:t>They include:  abortion; alcohol, drug or other addictive products; illegal conduct; illegal immigration status; income, information damaging to financial standing, employability, or reputation; information leading to social stigmatization or discrimination; politics; psychological well-being or mental health; religion; same-sex partners; sexual behavior; sexual orientation; taxes; and other information due to specific cultural or other factors.  The Census Bureau considers religion a uniquely sensitive topic and has a specific policy on the collection of information about religion.
</a:t>
          </a:r>
          <a:r>
            <a:rPr lang="en-US" cap="none" sz="1000" b="1" i="0" u="none" baseline="0">
              <a:latin typeface="Arial"/>
              <a:ea typeface="Arial"/>
              <a:cs typeface="Arial"/>
            </a:rPr>
            <a:t>Special Sworn Status (SSS) - </a:t>
          </a:r>
          <a:r>
            <a:rPr lang="en-US" cap="none" sz="1000" b="0" i="0" u="none" baseline="0">
              <a:latin typeface="Arial"/>
              <a:ea typeface="Arial"/>
              <a:cs typeface="Arial"/>
            </a:rPr>
            <a:t>Special Sworn Status is the designation given to non-employees who are given the Oath of Nondisclosure in order to access confidential, and other statutory protected data, in support of Title 13 programs.  SSS is authorized by Title 13, U.S.C., Section 23(c), which permits the temporary staff to be sworn to assist the work of the Census Bureau provided they observe the limitations imposed by Title 13, U.S.C., Section 9.</a:t>
          </a:r>
        </a:p>
      </xdr:txBody>
    </xdr:sp>
    <xdr:clientData/>
  </xdr:oneCellAnchor>
  <xdr:oneCellAnchor>
    <xdr:from>
      <xdr:col>0</xdr:col>
      <xdr:colOff>66675</xdr:colOff>
      <xdr:row>222</xdr:row>
      <xdr:rowOff>47625</xdr:rowOff>
    </xdr:from>
    <xdr:ext cx="7696200" cy="4238625"/>
    <xdr:sp>
      <xdr:nvSpPr>
        <xdr:cNvPr id="7" name="TextBox 13"/>
        <xdr:cNvSpPr txBox="1">
          <a:spLocks noChangeArrowheads="1"/>
        </xdr:cNvSpPr>
      </xdr:nvSpPr>
      <xdr:spPr>
        <a:xfrm>
          <a:off x="66675" y="35994975"/>
          <a:ext cx="7696200" cy="42386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System of Records - </a:t>
          </a:r>
          <a:r>
            <a:rPr lang="en-US" cap="none" sz="1000" b="0" i="0" u="none" baseline="0">
              <a:latin typeface="Arial"/>
              <a:ea typeface="Arial"/>
              <a:cs typeface="Arial"/>
            </a:rPr>
            <a:t>Under the Privacy Act, it is defined as “a group of any records under the control of an agency from which information is retrieved by the name of the individual or by some identifying number, symbol, or other identifying particular assigned to the individual.”    
</a:t>
          </a:r>
          <a:r>
            <a:rPr lang="en-US" cap="none" sz="1000" b="1" i="0" u="none" baseline="0">
              <a:latin typeface="Arial"/>
              <a:ea typeface="Arial"/>
              <a:cs typeface="Arial"/>
            </a:rPr>
            <a:t>Tabular Data - </a:t>
          </a:r>
          <a:r>
            <a:rPr lang="en-US" cap="none" sz="1000" b="0" i="0" u="none" baseline="0">
              <a:latin typeface="Arial"/>
              <a:ea typeface="Arial"/>
              <a:cs typeface="Arial"/>
            </a:rPr>
            <a:t>Tabular data is a means of bringing together and presenting related material or other information in columns or rows.
</a:t>
          </a:r>
          <a:r>
            <a:rPr lang="en-US" cap="none" sz="1000" b="1" i="0" u="none" baseline="0">
              <a:latin typeface="Arial"/>
              <a:ea typeface="Arial"/>
              <a:cs typeface="Arial"/>
            </a:rPr>
            <a:t>Title 13 Training - </a:t>
          </a:r>
          <a:r>
            <a:rPr lang="en-US" cap="none" sz="1000" b="0" i="0" u="none" baseline="0">
              <a:latin typeface="Arial"/>
              <a:ea typeface="Arial"/>
              <a:cs typeface="Arial"/>
            </a:rPr>
            <a:t>This refers to the Title 13 Computer-Based Training (CBT) used to teach those new to the Census Bureau and to annually remind current workers of the Census Bureau’s strict confidentiality standards and how the standards apply to everyday worklife at the Census Bureau.  The training provides awareness and a basic understanding of the oath of nondisclosure, the confidentiality aspects of Title 13, the basic differences between Title 13 and Title 15, and the Privacy Principles and Unauthorized Browsing policy.
</a:t>
          </a:r>
          <a:r>
            <a:rPr lang="en-US" cap="none" sz="1000" b="1" i="0" u="none" baseline="0">
              <a:latin typeface="Arial"/>
              <a:ea typeface="Arial"/>
              <a:cs typeface="Arial"/>
            </a:rPr>
            <a:t>Unauthorized Browsing - </a:t>
          </a:r>
          <a:r>
            <a:rPr lang="en-US" cap="none" sz="1000" b="0" i="0" u="none" baseline="0">
              <a:latin typeface="Arial"/>
              <a:ea typeface="Arial"/>
              <a:cs typeface="Arial"/>
            </a:rPr>
            <a:t>It is the act of searching or looking through, for other than work-related purposes, protected personal or business-related information that directly or indirectly identifies individual persons or businesses.  Unauthorized browsing is prohibited.</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66675</xdr:rowOff>
    </xdr:from>
    <xdr:ext cx="7772400" cy="6315075"/>
    <xdr:sp>
      <xdr:nvSpPr>
        <xdr:cNvPr id="1" name="TextBox 3"/>
        <xdr:cNvSpPr txBox="1">
          <a:spLocks noChangeArrowheads="1"/>
        </xdr:cNvSpPr>
      </xdr:nvSpPr>
      <xdr:spPr>
        <a:xfrm>
          <a:off x="66675" y="66675"/>
          <a:ext cx="7772400" cy="6315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U.S. Census Bureau IT System Security Evaluation for Privacy Impact Assessments
</a:t>
          </a:r>
          <a:r>
            <a:rPr lang="en-US" cap="none" sz="1000" b="0" i="0" u="sng" baseline="0">
              <a:latin typeface="Arial"/>
              <a:ea typeface="Arial"/>
              <a:cs typeface="Arial"/>
            </a:rPr>
            <a:t>&lt;Program Name&gt;</a:t>
          </a:r>
          <a:r>
            <a:rPr lang="en-US" cap="none" sz="1000" b="0" i="0" u="none" baseline="0">
              <a:latin typeface="Arial"/>
              <a:ea typeface="Arial"/>
              <a:cs typeface="Arial"/>
            </a:rPr>
            <a:t> – </a:t>
          </a:r>
          <a:r>
            <a:rPr lang="en-US" cap="none" sz="1000" b="0" i="0" u="sng" baseline="0">
              <a:latin typeface="Arial"/>
              <a:ea typeface="Arial"/>
              <a:cs typeface="Arial"/>
            </a:rPr>
            <a:t>&lt;IT Security Plan # CENxx&gt;</a:t>
          </a:r>
          <a:r>
            <a:rPr lang="en-US" cap="none" sz="1000" b="0" i="0" u="none" baseline="0">
              <a:latin typeface="Arial"/>
              <a:ea typeface="Arial"/>
              <a:cs typeface="Arial"/>
            </a:rPr>
            <a:t>
Risk Level – </a:t>
          </a:r>
          <a:r>
            <a:rPr lang="en-US" cap="none" sz="1000" b="0" i="0" u="sng" baseline="0">
              <a:latin typeface="Arial"/>
              <a:ea typeface="Arial"/>
              <a:cs typeface="Arial"/>
            </a:rPr>
            <a:t>&lt;low, moderate, high&gt;</a:t>
          </a:r>
          <a:r>
            <a:rPr lang="en-US" cap="none" sz="1000" b="0" i="0" u="none" baseline="0">
              <a:latin typeface="Arial"/>
              <a:ea typeface="Arial"/>
              <a:cs typeface="Arial"/>
            </a:rPr>
            <a:t>
The Census Bureau IT Security Office, based on the information contained in the IT security documentation provided for the </a:t>
          </a:r>
          <a:r>
            <a:rPr lang="en-US" cap="none" sz="1000" b="0" i="0" u="sng" baseline="0">
              <a:latin typeface="Arial"/>
              <a:ea typeface="Arial"/>
              <a:cs typeface="Arial"/>
            </a:rPr>
            <a:t>&lt;program name&gt;</a:t>
          </a:r>
          <a:r>
            <a:rPr lang="en-US" cap="none" sz="1000" b="0" i="0" u="none" baseline="0">
              <a:latin typeface="Arial"/>
              <a:ea typeface="Arial"/>
              <a:cs typeface="Arial"/>
            </a:rPr>
            <a:t>, has determined the risk level of the system to be </a:t>
          </a:r>
          <a:r>
            <a:rPr lang="en-US" cap="none" sz="1000" b="0" i="0" u="sng" baseline="0">
              <a:latin typeface="Arial"/>
              <a:ea typeface="Arial"/>
              <a:cs typeface="Arial"/>
            </a:rPr>
            <a:t>&lt;low, moderate, high&gt;</a:t>
          </a:r>
          <a:r>
            <a:rPr lang="en-US" cap="none" sz="1000" b="0" i="0" u="none" baseline="0">
              <a:latin typeface="Arial"/>
              <a:ea typeface="Arial"/>
              <a:cs typeface="Arial"/>
            </a:rPr>
            <a:t>.  This risk level was determined by a careful review of information relating to IT configuration and security controls that make up the &lt;program name&gt; system.  In addition to an independent review of security controls, the program area coordinated with the Technical Security Staff of the IT Security Office to perform a technical vulnerability assessment scan on the </a:t>
          </a:r>
          <a:r>
            <a:rPr lang="en-US" cap="none" sz="1000" b="0" i="0" u="sng" baseline="0">
              <a:latin typeface="Arial"/>
              <a:ea typeface="Arial"/>
              <a:cs typeface="Arial"/>
            </a:rPr>
            <a:t>&lt;program name&gt;</a:t>
          </a:r>
          <a:r>
            <a:rPr lang="en-US" cap="none" sz="1000" b="0" i="0" u="none" baseline="0">
              <a:latin typeface="Arial"/>
              <a:ea typeface="Arial"/>
              <a:cs typeface="Arial"/>
            </a:rPr>
            <a:t> computing system.  Security risks defined by this scan were corrected by the program area and were documented as part of the package provided to the Census Bureau Chief Information Officer (CIO) for authorization to process sensitive data on the Census Bureau network.  The main computing system that stores and processes the Personally Identifiable Information (PII) resides behind the Census Bureau firewall.  Access to the system and file structure is controlled by access control lists and specific user privileges.  All activity on the system is recorded in security audit logs that are reviewed on a regular basis by designated personnel.  Any anomalies noted are reported to the Census Bureau IT Security Office, which conducts an investigation and documents the findings for management review.
Data collection and input activities are resident in the Census Bureau </a:t>
          </a:r>
          <a:r>
            <a:rPr lang="en-US" cap="none" sz="1000" b="0" i="0" u="sng" baseline="0">
              <a:latin typeface="Arial"/>
              <a:ea typeface="Arial"/>
              <a:cs typeface="Arial"/>
            </a:rPr>
            <a:t>&lt;IT security plan name (CENXX)&gt;</a:t>
          </a:r>
          <a:r>
            <a:rPr lang="en-US" cap="none" sz="1000" b="0" i="0" u="none" baseline="0">
              <a:latin typeface="Arial"/>
              <a:ea typeface="Arial"/>
              <a:cs typeface="Arial"/>
            </a:rPr>
            <a:t>.  &lt;</a:t>
          </a:r>
          <a:r>
            <a:rPr lang="en-US" cap="none" sz="1000" b="0" i="0" u="sng" baseline="0">
              <a:latin typeface="Arial"/>
              <a:ea typeface="Arial"/>
              <a:cs typeface="Arial"/>
            </a:rPr>
            <a:t>Field collection is completed using both the Computer Assisted Personal Interview (CAPI) and the Computer Assisted Telephone Interview (CATI) systems.  Both of these systems, CAPI and CATI, have undergone rigorous security testing within the Census Bureau and use encryption solutions approved by the National Institute for Standards and Technology (NIST).  All field employees and data processing clerks at the NPC undergo background checks prior to being hired and receive regular training on the importance of maintaining the confidentiality of any information collected by the Census Bureau.&gt;</a:t>
          </a:r>
          <a:r>
            <a:rPr lang="en-US" cap="none" sz="1000" b="0" i="0" u="none" baseline="0">
              <a:latin typeface="Arial"/>
              <a:ea typeface="Arial"/>
              <a:cs typeface="Arial"/>
            </a:rPr>
            <a:t>
The Census Bureau classifies its IT systems risk levels as high, moderate, or low as indicated by the individual risk levels to confidentiality, integrity, and availability.  Confidentiality risk has the greatest bearing on privacy per the risk levels defined in the NIST Federal Information Processing Standards (FIPS) Publication 199.  Confidentiality is defined as “Preserving authorized restrictions on information access and disclosure, including means for protecting privacy and proprietary information.”  Systems judged to be moderate risk systems are further defined as systems processing information for which “The unauthorized disclosure of information could be expected to have a serious adverse effect on agency operations (including mission, functions, image or reputation), agency assets, or individuals.  A loss of confidentiality could be expected to cause significant degradation in mission capability, place the agency at a significant disadvantage, or result in major damage to assets, requiring extensive corrective actions or repairs."  The Census Bureau standard for any system that processes sensitive information protected under United States Code is to have minimum-security controls in place for a system at the moderate risk level.  The system may be elevated to a high-risk category if warranted:  when combined with specific program information during the Privacy Impact Assessment process, or when the system functions change during the life cycle.  Risk levels are reviewed regularly by the IT Security Office, program areas, and the Privacy Office to ensure that they reflect the level most appropriate for the system based on the PIA life-cycle and processing requirements.</a:t>
          </a:r>
        </a:p>
      </xdr:txBody>
    </xdr:sp>
    <xdr:clientData/>
  </xdr:oneCellAnchor>
  <xdr:oneCellAnchor>
    <xdr:from>
      <xdr:col>0</xdr:col>
      <xdr:colOff>47625</xdr:colOff>
      <xdr:row>40</xdr:row>
      <xdr:rowOff>19050</xdr:rowOff>
    </xdr:from>
    <xdr:ext cx="7715250" cy="6162675"/>
    <xdr:sp>
      <xdr:nvSpPr>
        <xdr:cNvPr id="2" name="TextBox 4"/>
        <xdr:cNvSpPr txBox="1">
          <a:spLocks noChangeArrowheads="1"/>
        </xdr:cNvSpPr>
      </xdr:nvSpPr>
      <xdr:spPr>
        <a:xfrm>
          <a:off x="47625" y="6496050"/>
          <a:ext cx="7715250" cy="61626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has organized its IT systems by business area into 09 major systems and all are categorized at the Sensitive, But Unclassified level.  Each of these systems has a security plan completed in accordance with NIST Special Publication 800-18 and the requirements of the Federal Information Security Management Act, Title III of the E-Government Act of 2002.  The security plans are prepared by the system owners and provide the basis for identification and implementation of required security controls.  These controls ensure the appropriate level of security is applied, relative to the overall risk level of the system.  Each system security plan provides the following information pertaining to the system:
Section:
3.2.1 - System Name/Title
3.2.2 - Responsible Organization
3.2.3 - Information Contact (System Owner)
3.4    - General Description/Purpose (Describes the type of data, as well as a general
           overview of functions)
3.5    - System Environment
3.6    - System Interconnection/Information Sharing
3.7    - Sensitivity of Information Handled
3.7.1 - Laws, Regulations, and Policies Affecting the System
3.7.2 - General Level of Sensitivity (Pertaining to confidentiality, integrity, and
            availability).
4.1    - Risk Assessment and Management
4.2    - Review of Security Controls (How does the system comply with existing security        
            policies?).
4.3     - Rules of Behavior (Delineates the responsibilities and expected
            behavior of all individuals with access to the system.
5.1    - Personnel Security (Contains information about personnel security measures)
6.1    - Identification and Authentication
6.2    - Logical Access Controls (Authorization/Access Controls)
6.3    - Public Access Controls
6.4    - Audit Trails</a:t>
          </a:r>
        </a:p>
      </xdr:txBody>
    </xdr:sp>
    <xdr:clientData/>
  </xdr:oneCellAnchor>
  <xdr:oneCellAnchor>
    <xdr:from>
      <xdr:col>0</xdr:col>
      <xdr:colOff>114300</xdr:colOff>
      <xdr:row>80</xdr:row>
      <xdr:rowOff>66675</xdr:rowOff>
    </xdr:from>
    <xdr:ext cx="7753350" cy="6267450"/>
    <xdr:sp>
      <xdr:nvSpPr>
        <xdr:cNvPr id="3" name="TextBox 5"/>
        <xdr:cNvSpPr txBox="1">
          <a:spLocks noChangeArrowheads="1"/>
        </xdr:cNvSpPr>
      </xdr:nvSpPr>
      <xdr:spPr>
        <a:xfrm>
          <a:off x="114300" y="13020675"/>
          <a:ext cx="7753350" cy="6267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uses a multi-step IT security planning process that begins with the identification of a new system or modification to an existing system.  Once identified, the system owner contacts the IT Security Office (ITSO) to determine what level of documentation is required for their system.  The system owner develops and submits his/her documentation to the IT Security Office for review.  The ITSO, working with the Information System Support and Review Office, coordinates with the system owner to ensure that all required information has been provided.  Concurrently, a technical security review of the security controls and system security level is conducted by the ITSO to determine if the system’s controls comply with the published security policies.  This review also assures that all technical vulnerabilities are either corrected or mitigated to an acceptable level of risk prior to the CIO’s authorization of the system to process sensitive data.
The Census Bureau has fully integrated the IT security process into its business planning. The IT security personnel are involved in the early stages of projects to ensure that appropriate security controls are addressed and that project personnel understand, and are responsive to, IT security requirements for protecting their systems and the data they process.  This involvement extends throughout the life cycle of the project, and regular reviews are conducted to ensure continued compliance with security requirements.
All systems identified in the Census Bureau inventory have been Certified and Accredited using the "Guide for the Security Certification and Accreditation of Federal Information Systems", NIST Special Publication 800-37.
Security documentation, risk assessments, and corrective action plans for each system are kept on file in the ITSO and made available as requested to authorized individuals.  These documents are classified as “For Official Use Only” and access is restricted to individuals with a demonstrated need to know.
The Census Bureau has ensured that the security controls required by NIST for systems with a moderate risk level are in place using the NIST guidance, "Guide for Mapping Types of Information and Information Systems to Categories, Special Pub 800-60, and "Standards for Security Categorization of Federal Information and Information Systems," FIPS Pub 199.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Normal="75" zoomScaleSheetLayoutView="100" workbookViewId="0" topLeftCell="A1">
      <selection activeCell="B3" sqref="B3"/>
    </sheetView>
  </sheetViews>
  <sheetFormatPr defaultColWidth="9.140625" defaultRowHeight="9.75" customHeight="1"/>
  <cols>
    <col min="1" max="1" width="10.421875" style="1" customWidth="1"/>
    <col min="2" max="10" width="9.140625" style="1" customWidth="1"/>
    <col min="11" max="11" width="9.00390625" style="1" customWidth="1"/>
    <col min="12" max="12" width="9.140625" style="1" customWidth="1"/>
    <col min="13" max="13" width="10.00390625" style="1" customWidth="1"/>
    <col min="14" max="14" width="9.140625" style="1" customWidth="1"/>
    <col min="15" max="15" width="18.421875" style="1" customWidth="1"/>
    <col min="16" max="16384" width="9.140625" style="1" customWidth="1"/>
  </cols>
  <sheetData>
    <row r="1" spans="1:16" ht="9.75" customHeight="1" thickTop="1">
      <c r="A1" s="216"/>
      <c r="B1" s="217"/>
      <c r="C1" s="217"/>
      <c r="D1" s="217"/>
      <c r="E1" s="217"/>
      <c r="F1" s="217"/>
      <c r="G1" s="217"/>
      <c r="H1" s="217"/>
      <c r="I1" s="217"/>
      <c r="J1" s="217"/>
      <c r="K1" s="217"/>
      <c r="L1" s="217"/>
      <c r="M1" s="218"/>
      <c r="N1" s="106"/>
      <c r="O1" s="106"/>
      <c r="P1" s="106"/>
    </row>
    <row r="2" spans="1:16" ht="27.75" customHeight="1" thickBot="1">
      <c r="A2" s="212"/>
      <c r="B2" s="214"/>
      <c r="C2" s="214"/>
      <c r="D2" s="214"/>
      <c r="E2" s="214"/>
      <c r="F2" s="214"/>
      <c r="G2" s="214"/>
      <c r="H2" s="214"/>
      <c r="I2" s="214"/>
      <c r="J2" s="214"/>
      <c r="K2" s="214"/>
      <c r="L2" s="214"/>
      <c r="M2" s="215"/>
      <c r="N2" s="106"/>
      <c r="O2" s="106"/>
      <c r="P2" s="106"/>
    </row>
    <row r="3" spans="1:16" ht="9.75" customHeight="1" thickTop="1">
      <c r="A3" s="212"/>
      <c r="B3" s="214"/>
      <c r="C3" s="104"/>
      <c r="D3" s="104"/>
      <c r="E3" s="104"/>
      <c r="F3" s="104"/>
      <c r="G3" s="104"/>
      <c r="H3" s="104"/>
      <c r="I3" s="104"/>
      <c r="J3" s="104"/>
      <c r="K3" s="104"/>
      <c r="L3" s="231"/>
      <c r="M3" s="215"/>
      <c r="N3" s="106"/>
      <c r="O3" s="106"/>
      <c r="P3" s="106"/>
    </row>
    <row r="4" spans="1:16" ht="11.25" customHeight="1">
      <c r="A4" s="212"/>
      <c r="B4" s="105"/>
      <c r="C4" s="106"/>
      <c r="D4" s="106"/>
      <c r="E4" s="106"/>
      <c r="F4" s="106"/>
      <c r="G4" s="106"/>
      <c r="H4" s="106"/>
      <c r="I4" s="106"/>
      <c r="J4" s="106"/>
      <c r="K4" s="106"/>
      <c r="L4" s="204"/>
      <c r="M4" s="215"/>
      <c r="N4" s="106"/>
      <c r="O4" s="106"/>
      <c r="P4" s="106"/>
    </row>
    <row r="5" spans="1:16" ht="24" customHeight="1">
      <c r="A5" s="212"/>
      <c r="B5" s="249"/>
      <c r="C5" s="106"/>
      <c r="D5" s="106"/>
      <c r="E5" s="106"/>
      <c r="F5" s="106"/>
      <c r="G5" s="106"/>
      <c r="H5" s="106"/>
      <c r="I5" s="106"/>
      <c r="J5" s="106"/>
      <c r="K5" s="106"/>
      <c r="L5" s="204"/>
      <c r="M5" s="215"/>
      <c r="N5" s="106"/>
      <c r="O5" s="106"/>
      <c r="P5" s="106"/>
    </row>
    <row r="6" spans="1:16" ht="9.75" customHeight="1">
      <c r="A6" s="212"/>
      <c r="B6" s="105"/>
      <c r="C6" s="106"/>
      <c r="D6" s="106"/>
      <c r="E6" s="106"/>
      <c r="F6" s="106"/>
      <c r="G6" s="206"/>
      <c r="H6" s="206"/>
      <c r="I6" s="206"/>
      <c r="J6" s="206"/>
      <c r="K6" s="206"/>
      <c r="L6" s="227"/>
      <c r="M6" s="219"/>
      <c r="N6" s="206"/>
      <c r="O6" s="206"/>
      <c r="P6" s="106"/>
    </row>
    <row r="7" spans="1:16" ht="10.5" customHeight="1">
      <c r="A7" s="212"/>
      <c r="B7" s="105"/>
      <c r="C7" s="106"/>
      <c r="D7" s="106"/>
      <c r="E7" s="106"/>
      <c r="F7" s="106"/>
      <c r="G7" s="206"/>
      <c r="H7" s="206"/>
      <c r="I7" s="206"/>
      <c r="J7" s="206"/>
      <c r="K7" s="206"/>
      <c r="L7" s="227"/>
      <c r="M7" s="219"/>
      <c r="N7" s="206"/>
      <c r="O7" s="206"/>
      <c r="P7" s="106"/>
    </row>
    <row r="8" spans="1:16" ht="9.75" customHeight="1" hidden="1">
      <c r="A8" s="212"/>
      <c r="B8" s="105"/>
      <c r="C8" s="106"/>
      <c r="D8" s="106"/>
      <c r="E8" s="106"/>
      <c r="F8" s="106"/>
      <c r="G8" s="206"/>
      <c r="H8" s="206"/>
      <c r="I8" s="206"/>
      <c r="J8" s="206"/>
      <c r="K8" s="206"/>
      <c r="L8" s="227"/>
      <c r="M8" s="219"/>
      <c r="N8" s="206"/>
      <c r="O8" s="206"/>
      <c r="P8" s="106"/>
    </row>
    <row r="9" spans="1:16" ht="27.75" customHeight="1">
      <c r="A9" s="212"/>
      <c r="B9" s="105"/>
      <c r="C9" s="106"/>
      <c r="D9" s="106"/>
      <c r="E9" s="106"/>
      <c r="F9" s="205" t="s">
        <v>253</v>
      </c>
      <c r="H9" s="206"/>
      <c r="I9" s="206"/>
      <c r="J9" s="206"/>
      <c r="K9" s="206"/>
      <c r="L9" s="227"/>
      <c r="M9" s="219"/>
      <c r="N9" s="206"/>
      <c r="O9" s="206"/>
      <c r="P9" s="106"/>
    </row>
    <row r="10" spans="1:16" ht="21" customHeight="1">
      <c r="A10" s="212"/>
      <c r="B10" s="105"/>
      <c r="C10" s="106"/>
      <c r="D10" s="106"/>
      <c r="E10" s="106"/>
      <c r="F10" s="106"/>
      <c r="G10" s="206" t="s">
        <v>254</v>
      </c>
      <c r="H10" s="206"/>
      <c r="I10" s="206"/>
      <c r="J10" s="206"/>
      <c r="K10" s="206"/>
      <c r="L10" s="227"/>
      <c r="M10" s="219"/>
      <c r="N10" s="206"/>
      <c r="O10" s="206"/>
      <c r="P10" s="106"/>
    </row>
    <row r="11" spans="1:16" ht="25.5" customHeight="1">
      <c r="A11" s="212"/>
      <c r="B11" s="105"/>
      <c r="C11" s="106"/>
      <c r="D11" s="106"/>
      <c r="E11" s="106"/>
      <c r="F11" s="106"/>
      <c r="G11" s="206" t="s">
        <v>278</v>
      </c>
      <c r="H11" s="206"/>
      <c r="I11" s="206"/>
      <c r="J11" s="206"/>
      <c r="K11" s="206"/>
      <c r="L11" s="227"/>
      <c r="M11" s="219"/>
      <c r="N11" s="206"/>
      <c r="O11" s="206"/>
      <c r="P11" s="106"/>
    </row>
    <row r="12" spans="1:16" ht="9.75" customHeight="1">
      <c r="A12" s="212"/>
      <c r="B12" s="105"/>
      <c r="C12" s="106"/>
      <c r="D12" s="106"/>
      <c r="E12" s="106"/>
      <c r="F12" s="106"/>
      <c r="G12" s="106"/>
      <c r="H12" s="106"/>
      <c r="I12" s="106"/>
      <c r="J12" s="106"/>
      <c r="K12" s="106"/>
      <c r="L12" s="204"/>
      <c r="M12" s="215"/>
      <c r="N12" s="106"/>
      <c r="O12" s="106"/>
      <c r="P12" s="106"/>
    </row>
    <row r="13" spans="1:16" ht="9.75" customHeight="1">
      <c r="A13" s="212"/>
      <c r="B13" s="105"/>
      <c r="C13" s="106"/>
      <c r="D13" s="106"/>
      <c r="E13" s="106"/>
      <c r="F13" s="106"/>
      <c r="G13" s="106"/>
      <c r="H13" s="106"/>
      <c r="I13" s="106"/>
      <c r="J13" s="106"/>
      <c r="K13" s="106"/>
      <c r="L13" s="204"/>
      <c r="M13" s="215"/>
      <c r="N13" s="106"/>
      <c r="O13" s="106"/>
      <c r="P13" s="106"/>
    </row>
    <row r="14" spans="1:16" ht="9.75" customHeight="1">
      <c r="A14" s="212"/>
      <c r="B14" s="105"/>
      <c r="C14" s="106"/>
      <c r="D14" s="106"/>
      <c r="E14" s="106"/>
      <c r="F14" s="106"/>
      <c r="G14" s="106"/>
      <c r="H14" s="106"/>
      <c r="I14" s="106"/>
      <c r="J14" s="106"/>
      <c r="K14" s="106"/>
      <c r="L14" s="204"/>
      <c r="M14" s="215"/>
      <c r="N14" s="106"/>
      <c r="O14" s="106"/>
      <c r="P14" s="106"/>
    </row>
    <row r="15" spans="1:16" ht="9.75" customHeight="1">
      <c r="A15" s="212"/>
      <c r="B15" s="105"/>
      <c r="C15" s="106"/>
      <c r="D15" s="106"/>
      <c r="E15" s="106"/>
      <c r="F15" s="106"/>
      <c r="G15" s="106"/>
      <c r="H15" s="106"/>
      <c r="I15" s="106"/>
      <c r="J15" s="106"/>
      <c r="K15" s="106"/>
      <c r="L15" s="204"/>
      <c r="M15" s="215"/>
      <c r="N15" s="106"/>
      <c r="O15" s="106"/>
      <c r="P15" s="106"/>
    </row>
    <row r="16" spans="1:16" ht="9.75" customHeight="1">
      <c r="A16" s="212"/>
      <c r="B16" s="105"/>
      <c r="C16" s="106"/>
      <c r="D16" s="106"/>
      <c r="E16" s="106"/>
      <c r="F16" s="106"/>
      <c r="G16" s="106"/>
      <c r="H16" s="106"/>
      <c r="I16" s="106"/>
      <c r="J16" s="106"/>
      <c r="K16" s="106"/>
      <c r="L16" s="204"/>
      <c r="M16" s="215"/>
      <c r="N16" s="106"/>
      <c r="O16" s="106"/>
      <c r="P16" s="106"/>
    </row>
    <row r="17" spans="1:16" ht="9.75" customHeight="1">
      <c r="A17" s="212"/>
      <c r="B17" s="105"/>
      <c r="C17" s="106"/>
      <c r="D17" s="106"/>
      <c r="E17" s="106"/>
      <c r="F17" s="106"/>
      <c r="G17" s="106"/>
      <c r="H17" s="106"/>
      <c r="I17" s="106"/>
      <c r="J17" s="106"/>
      <c r="K17" s="106"/>
      <c r="L17" s="204"/>
      <c r="M17" s="215"/>
      <c r="N17" s="106"/>
      <c r="O17" s="106"/>
      <c r="P17" s="106"/>
    </row>
    <row r="18" spans="1:16" ht="9.75" customHeight="1">
      <c r="A18" s="212"/>
      <c r="B18" s="105"/>
      <c r="C18" s="106"/>
      <c r="D18" s="106"/>
      <c r="E18" s="106"/>
      <c r="F18" s="106"/>
      <c r="G18" s="106"/>
      <c r="H18" s="106"/>
      <c r="I18" s="106"/>
      <c r="J18" s="106"/>
      <c r="K18" s="106"/>
      <c r="L18" s="204"/>
      <c r="M18" s="215"/>
      <c r="N18" s="106"/>
      <c r="O18" s="106"/>
      <c r="P18" s="106"/>
    </row>
    <row r="19" spans="1:16" ht="9.75" customHeight="1">
      <c r="A19" s="212"/>
      <c r="B19" s="105"/>
      <c r="C19" s="106"/>
      <c r="D19" s="106"/>
      <c r="E19" s="106"/>
      <c r="F19" s="106"/>
      <c r="G19" s="106"/>
      <c r="H19" s="106"/>
      <c r="I19" s="106"/>
      <c r="J19" s="106"/>
      <c r="K19" s="106"/>
      <c r="L19" s="204"/>
      <c r="M19" s="215"/>
      <c r="N19" s="106"/>
      <c r="O19" s="106"/>
      <c r="P19" s="106"/>
    </row>
    <row r="20" spans="1:16" ht="12" customHeight="1">
      <c r="A20" s="212"/>
      <c r="B20" s="105"/>
      <c r="C20" s="106"/>
      <c r="D20" s="106"/>
      <c r="E20" s="106"/>
      <c r="F20" s="106"/>
      <c r="G20" s="106"/>
      <c r="H20" s="106"/>
      <c r="I20" s="106"/>
      <c r="J20" s="106"/>
      <c r="K20" s="106"/>
      <c r="L20" s="204"/>
      <c r="M20" s="215"/>
      <c r="N20" s="106"/>
      <c r="O20" s="106"/>
      <c r="P20" s="106"/>
    </row>
    <row r="21" spans="1:16" ht="9.75" customHeight="1" hidden="1">
      <c r="A21" s="212"/>
      <c r="B21" s="105"/>
      <c r="C21" s="106"/>
      <c r="D21" s="106"/>
      <c r="E21" s="106"/>
      <c r="F21" s="106"/>
      <c r="G21" s="106"/>
      <c r="H21" s="106"/>
      <c r="I21" s="106"/>
      <c r="J21" s="106"/>
      <c r="K21" s="106"/>
      <c r="L21" s="204"/>
      <c r="M21" s="215"/>
      <c r="N21" s="106"/>
      <c r="O21" s="106"/>
      <c r="P21" s="106"/>
    </row>
    <row r="22" spans="1:16" ht="19.5" customHeight="1">
      <c r="A22" s="212"/>
      <c r="B22" s="105"/>
      <c r="C22" s="106"/>
      <c r="D22" s="106"/>
      <c r="E22" s="106"/>
      <c r="F22" s="209" t="s">
        <v>305</v>
      </c>
      <c r="H22" s="106"/>
      <c r="I22" s="106"/>
      <c r="J22" s="106"/>
      <c r="K22" s="106"/>
      <c r="L22" s="204"/>
      <c r="M22" s="215"/>
      <c r="N22" s="106"/>
      <c r="O22" s="106"/>
      <c r="P22" s="106"/>
    </row>
    <row r="23" spans="1:16" ht="9.75" customHeight="1">
      <c r="A23" s="212"/>
      <c r="B23" s="105"/>
      <c r="C23" s="106"/>
      <c r="D23" s="106"/>
      <c r="E23" s="106"/>
      <c r="F23" s="106"/>
      <c r="G23" s="202"/>
      <c r="H23" s="106"/>
      <c r="I23" s="106"/>
      <c r="J23" s="106"/>
      <c r="K23" s="106"/>
      <c r="L23" s="204"/>
      <c r="M23" s="215"/>
      <c r="N23" s="106"/>
      <c r="O23" s="106"/>
      <c r="P23" s="106"/>
    </row>
    <row r="24" spans="1:16" ht="9.75" customHeight="1">
      <c r="A24" s="212"/>
      <c r="B24" s="105"/>
      <c r="C24" s="106"/>
      <c r="D24" s="106"/>
      <c r="E24" s="106"/>
      <c r="F24" s="106"/>
      <c r="G24" s="106"/>
      <c r="H24" s="106"/>
      <c r="I24" s="106"/>
      <c r="J24" s="106"/>
      <c r="K24" s="106"/>
      <c r="L24" s="204"/>
      <c r="M24" s="215"/>
      <c r="N24" s="106"/>
      <c r="O24" s="106"/>
      <c r="P24" s="106"/>
    </row>
    <row r="25" spans="1:16" ht="33" customHeight="1">
      <c r="A25" s="212"/>
      <c r="B25" s="105"/>
      <c r="C25" s="106"/>
      <c r="D25" s="106"/>
      <c r="E25" s="106"/>
      <c r="F25" s="106"/>
      <c r="G25" s="210" t="s">
        <v>306</v>
      </c>
      <c r="H25" s="203"/>
      <c r="I25" s="203"/>
      <c r="J25" s="203"/>
      <c r="K25" s="203"/>
      <c r="L25" s="228"/>
      <c r="M25" s="220"/>
      <c r="N25" s="201"/>
      <c r="O25" s="201"/>
      <c r="P25" s="106"/>
    </row>
    <row r="26" spans="1:16" ht="9.75" customHeight="1">
      <c r="A26" s="212"/>
      <c r="B26" s="105"/>
      <c r="C26" s="106"/>
      <c r="D26" s="106"/>
      <c r="E26" s="106"/>
      <c r="F26" s="106"/>
      <c r="G26" s="106"/>
      <c r="H26" s="106"/>
      <c r="I26" s="106"/>
      <c r="J26" s="106"/>
      <c r="K26" s="106"/>
      <c r="L26" s="204"/>
      <c r="M26" s="215"/>
      <c r="N26" s="106"/>
      <c r="O26" s="106"/>
      <c r="P26" s="106"/>
    </row>
    <row r="27" spans="1:16" ht="9.75" customHeight="1">
      <c r="A27" s="212"/>
      <c r="B27" s="224"/>
      <c r="C27" s="207"/>
      <c r="D27" s="207"/>
      <c r="E27" s="207"/>
      <c r="F27" s="207"/>
      <c r="G27" s="207"/>
      <c r="H27" s="207"/>
      <c r="I27" s="106"/>
      <c r="J27" s="106"/>
      <c r="K27" s="106"/>
      <c r="L27" s="204"/>
      <c r="M27" s="215"/>
      <c r="N27" s="106"/>
      <c r="O27" s="106"/>
      <c r="P27" s="106"/>
    </row>
    <row r="28" spans="1:16" ht="9.75" customHeight="1">
      <c r="A28" s="212"/>
      <c r="B28" s="225"/>
      <c r="C28" s="207"/>
      <c r="D28" s="207"/>
      <c r="E28" s="207"/>
      <c r="F28" s="207"/>
      <c r="G28" s="106"/>
      <c r="H28" s="106"/>
      <c r="I28" s="106"/>
      <c r="J28" s="106"/>
      <c r="K28" s="106"/>
      <c r="L28" s="204"/>
      <c r="M28" s="215"/>
      <c r="N28" s="106"/>
      <c r="O28" s="106"/>
      <c r="P28" s="106"/>
    </row>
    <row r="29" spans="1:16" ht="9.75" customHeight="1">
      <c r="A29" s="212"/>
      <c r="B29" s="225"/>
      <c r="C29" s="207"/>
      <c r="D29" s="207"/>
      <c r="E29" s="207"/>
      <c r="F29" s="106"/>
      <c r="G29" s="106"/>
      <c r="H29" s="106"/>
      <c r="I29" s="106"/>
      <c r="J29" s="106"/>
      <c r="K29" s="106"/>
      <c r="L29" s="204"/>
      <c r="M29" s="215"/>
      <c r="N29" s="106"/>
      <c r="O29" s="106"/>
      <c r="P29" s="106"/>
    </row>
    <row r="30" spans="1:16" ht="9.75" customHeight="1">
      <c r="A30" s="212"/>
      <c r="B30" s="225"/>
      <c r="C30" s="207"/>
      <c r="D30" s="207"/>
      <c r="E30" s="207"/>
      <c r="F30" s="207"/>
      <c r="G30" s="207"/>
      <c r="H30" s="207"/>
      <c r="I30" s="106"/>
      <c r="J30" s="106"/>
      <c r="K30" s="106"/>
      <c r="L30" s="204"/>
      <c r="M30" s="215"/>
      <c r="N30" s="106"/>
      <c r="O30" s="106"/>
      <c r="P30" s="106"/>
    </row>
    <row r="31" spans="1:16" ht="9.75" customHeight="1">
      <c r="A31" s="212"/>
      <c r="B31" s="225"/>
      <c r="C31" s="207"/>
      <c r="D31" s="207"/>
      <c r="E31" s="207"/>
      <c r="F31" s="207"/>
      <c r="G31" s="207"/>
      <c r="H31" s="207"/>
      <c r="I31" s="106"/>
      <c r="J31" s="106"/>
      <c r="K31" s="106"/>
      <c r="L31" s="204"/>
      <c r="M31" s="215"/>
      <c r="N31" s="106"/>
      <c r="O31" s="106"/>
      <c r="P31" s="106"/>
    </row>
    <row r="32" spans="1:16" ht="9.75" customHeight="1">
      <c r="A32" s="212"/>
      <c r="B32" s="225"/>
      <c r="C32" s="207"/>
      <c r="D32" s="207"/>
      <c r="E32" s="207"/>
      <c r="F32" s="207"/>
      <c r="G32" s="207"/>
      <c r="H32" s="207"/>
      <c r="I32" s="106"/>
      <c r="J32" s="106"/>
      <c r="K32" s="106"/>
      <c r="L32" s="204"/>
      <c r="M32" s="215"/>
      <c r="N32" s="106"/>
      <c r="O32" s="106"/>
      <c r="P32" s="106"/>
    </row>
    <row r="33" spans="1:16" ht="9" customHeight="1">
      <c r="A33" s="212"/>
      <c r="B33" s="105"/>
      <c r="C33" s="106"/>
      <c r="D33" s="106"/>
      <c r="E33" s="106"/>
      <c r="F33" s="106"/>
      <c r="G33" s="106"/>
      <c r="H33" s="106"/>
      <c r="I33" s="106"/>
      <c r="J33" s="106"/>
      <c r="K33" s="106"/>
      <c r="L33" s="204"/>
      <c r="M33" s="215"/>
      <c r="N33" s="106"/>
      <c r="O33" s="106"/>
      <c r="P33" s="106"/>
    </row>
    <row r="34" spans="1:16" ht="21" customHeight="1">
      <c r="A34" s="212"/>
      <c r="B34" s="105"/>
      <c r="C34" s="106"/>
      <c r="D34" s="106"/>
      <c r="E34" s="106"/>
      <c r="F34" s="106"/>
      <c r="G34" s="211" t="s">
        <v>309</v>
      </c>
      <c r="I34" s="106"/>
      <c r="J34" s="106"/>
      <c r="K34" s="106"/>
      <c r="L34" s="204"/>
      <c r="M34" s="215"/>
      <c r="N34" s="106"/>
      <c r="O34" s="106"/>
      <c r="P34" s="106"/>
    </row>
    <row r="35" spans="1:16" ht="9.75" customHeight="1">
      <c r="A35" s="212"/>
      <c r="B35" s="105"/>
      <c r="C35" s="106"/>
      <c r="D35" s="106"/>
      <c r="E35" s="106"/>
      <c r="F35" s="106"/>
      <c r="G35" s="106"/>
      <c r="H35" s="106"/>
      <c r="I35" s="106"/>
      <c r="J35" s="106"/>
      <c r="K35" s="106"/>
      <c r="L35" s="204"/>
      <c r="M35" s="215"/>
      <c r="N35" s="106"/>
      <c r="O35" s="106"/>
      <c r="P35" s="106"/>
    </row>
    <row r="36" spans="1:16" ht="9.75" customHeight="1">
      <c r="A36" s="212"/>
      <c r="B36" s="105"/>
      <c r="C36" s="106"/>
      <c r="D36" s="106"/>
      <c r="E36" s="106"/>
      <c r="F36" s="106"/>
      <c r="G36" s="106"/>
      <c r="H36" s="106"/>
      <c r="I36" s="106"/>
      <c r="J36" s="106"/>
      <c r="K36" s="106"/>
      <c r="L36" s="204"/>
      <c r="M36" s="215"/>
      <c r="N36" s="106"/>
      <c r="O36" s="106"/>
      <c r="P36" s="106"/>
    </row>
    <row r="37" spans="1:16" ht="9.75" customHeight="1">
      <c r="A37" s="212"/>
      <c r="B37" s="226"/>
      <c r="C37" s="106"/>
      <c r="D37" s="106"/>
      <c r="E37" s="106"/>
      <c r="F37" s="106"/>
      <c r="G37" s="106"/>
      <c r="H37" s="106"/>
      <c r="I37" s="106"/>
      <c r="J37" s="106"/>
      <c r="K37" s="106"/>
      <c r="L37" s="204"/>
      <c r="M37" s="215"/>
      <c r="N37" s="106"/>
      <c r="O37" s="106"/>
      <c r="P37" s="106"/>
    </row>
    <row r="38" spans="1:16" ht="9.75" customHeight="1">
      <c r="A38" s="212"/>
      <c r="B38" s="226"/>
      <c r="C38" s="203"/>
      <c r="D38" s="203"/>
      <c r="E38" s="203"/>
      <c r="F38" s="106"/>
      <c r="G38" s="208"/>
      <c r="H38" s="201"/>
      <c r="I38" s="201"/>
      <c r="J38" s="201"/>
      <c r="K38" s="201"/>
      <c r="L38" s="229"/>
      <c r="M38" s="221"/>
      <c r="N38" s="201"/>
      <c r="O38" s="201"/>
      <c r="P38" s="106"/>
    </row>
    <row r="39" spans="1:16" ht="9.75" customHeight="1" thickBot="1">
      <c r="A39" s="212"/>
      <c r="B39" s="107"/>
      <c r="C39" s="108"/>
      <c r="D39" s="108"/>
      <c r="E39" s="108"/>
      <c r="F39" s="108"/>
      <c r="G39" s="108"/>
      <c r="H39" s="108"/>
      <c r="I39" s="108"/>
      <c r="J39" s="108"/>
      <c r="K39" s="108"/>
      <c r="L39" s="230"/>
      <c r="M39" s="215"/>
      <c r="N39" s="106"/>
      <c r="O39" s="106"/>
      <c r="P39" s="106"/>
    </row>
    <row r="40" spans="1:16" ht="9.75" customHeight="1" thickTop="1">
      <c r="A40" s="212"/>
      <c r="B40" s="214"/>
      <c r="C40" s="214"/>
      <c r="D40" s="214"/>
      <c r="E40" s="214"/>
      <c r="F40" s="214"/>
      <c r="G40" s="214"/>
      <c r="H40" s="214"/>
      <c r="I40" s="214"/>
      <c r="J40" s="214"/>
      <c r="K40" s="214"/>
      <c r="L40" s="214"/>
      <c r="M40" s="215"/>
      <c r="N40" s="106"/>
      <c r="O40" s="106"/>
      <c r="P40" s="106"/>
    </row>
    <row r="41" spans="1:16" ht="28.5" customHeight="1" thickBot="1">
      <c r="A41" s="223"/>
      <c r="B41" s="213"/>
      <c r="C41" s="213"/>
      <c r="D41" s="213"/>
      <c r="E41" s="213"/>
      <c r="F41" s="213"/>
      <c r="G41" s="213"/>
      <c r="H41" s="213"/>
      <c r="I41" s="213"/>
      <c r="J41" s="213"/>
      <c r="K41" s="213"/>
      <c r="L41" s="213"/>
      <c r="M41" s="222"/>
      <c r="N41" s="106"/>
      <c r="O41" s="106"/>
      <c r="P41" s="106"/>
    </row>
    <row r="42" spans="1:16" ht="9.75" customHeight="1" thickTop="1">
      <c r="A42" s="106"/>
      <c r="B42" s="106"/>
      <c r="C42" s="106"/>
      <c r="D42" s="106"/>
      <c r="E42" s="106"/>
      <c r="F42" s="106"/>
      <c r="G42" s="106"/>
      <c r="H42" s="106"/>
      <c r="I42" s="106"/>
      <c r="J42" s="106"/>
      <c r="K42" s="106"/>
      <c r="L42" s="106"/>
      <c r="M42" s="106"/>
      <c r="N42" s="106"/>
      <c r="O42" s="106"/>
      <c r="P42" s="106"/>
    </row>
    <row r="43" spans="1:16" ht="9.75" customHeight="1">
      <c r="A43" s="106"/>
      <c r="B43" s="106"/>
      <c r="C43" s="106"/>
      <c r="D43" s="106"/>
      <c r="E43" s="106"/>
      <c r="F43" s="106"/>
      <c r="G43" s="106"/>
      <c r="H43" s="106"/>
      <c r="I43" s="106"/>
      <c r="J43" s="106"/>
      <c r="K43" s="106"/>
      <c r="L43" s="106"/>
      <c r="M43" s="106"/>
      <c r="N43" s="106"/>
      <c r="O43" s="106"/>
      <c r="P43" s="106"/>
    </row>
    <row r="44" spans="1:16" ht="9.75" customHeight="1">
      <c r="A44" s="106"/>
      <c r="B44" s="106"/>
      <c r="C44" s="106"/>
      <c r="D44" s="106"/>
      <c r="E44" s="106"/>
      <c r="F44" s="106"/>
      <c r="G44" s="106"/>
      <c r="H44" s="106"/>
      <c r="I44" s="106"/>
      <c r="J44" s="106"/>
      <c r="K44" s="106"/>
      <c r="L44" s="106"/>
      <c r="M44" s="106"/>
      <c r="N44" s="106"/>
      <c r="O44" s="106"/>
      <c r="P44" s="106"/>
    </row>
    <row r="45" spans="1:16" ht="9.75" customHeight="1">
      <c r="A45" s="106"/>
      <c r="B45" s="106"/>
      <c r="C45" s="106"/>
      <c r="D45" s="106"/>
      <c r="E45" s="106"/>
      <c r="F45" s="106"/>
      <c r="G45" s="106"/>
      <c r="H45" s="106"/>
      <c r="I45" s="106"/>
      <c r="J45" s="106"/>
      <c r="K45" s="106"/>
      <c r="L45" s="106"/>
      <c r="M45" s="106"/>
      <c r="N45" s="106"/>
      <c r="O45" s="106"/>
      <c r="P45" s="106"/>
    </row>
    <row r="46" spans="1:15" ht="9.75" customHeight="1">
      <c r="A46" s="106"/>
      <c r="B46" s="106"/>
      <c r="C46" s="106"/>
      <c r="D46" s="106"/>
      <c r="E46" s="106"/>
      <c r="F46" s="106"/>
      <c r="G46" s="106"/>
      <c r="H46" s="106"/>
      <c r="I46" s="106"/>
      <c r="J46" s="106"/>
      <c r="K46" s="106"/>
      <c r="L46" s="106"/>
      <c r="M46" s="106"/>
      <c r="N46" s="106"/>
      <c r="O46" s="106"/>
    </row>
    <row r="47" spans="1:15" ht="9.75" customHeight="1">
      <c r="A47" s="106"/>
      <c r="B47" s="106"/>
      <c r="C47" s="106"/>
      <c r="D47" s="106"/>
      <c r="E47" s="106"/>
      <c r="F47" s="106"/>
      <c r="G47" s="106"/>
      <c r="H47" s="106"/>
      <c r="I47" s="106"/>
      <c r="J47" s="106"/>
      <c r="K47" s="106"/>
      <c r="L47" s="106"/>
      <c r="M47" s="106"/>
      <c r="N47" s="106"/>
      <c r="O47" s="106"/>
    </row>
    <row r="48" spans="1:15" ht="9.75" customHeight="1">
      <c r="A48" s="106"/>
      <c r="B48" s="106"/>
      <c r="C48" s="106"/>
      <c r="D48" s="106"/>
      <c r="E48" s="106"/>
      <c r="F48" s="106"/>
      <c r="G48" s="106"/>
      <c r="H48" s="106"/>
      <c r="I48" s="106"/>
      <c r="J48" s="106"/>
      <c r="K48" s="106"/>
      <c r="L48" s="106"/>
      <c r="M48" s="106"/>
      <c r="N48" s="106"/>
      <c r="O48" s="106"/>
    </row>
    <row r="49" spans="1:15" ht="9.75" customHeight="1">
      <c r="A49" s="106"/>
      <c r="B49" s="106"/>
      <c r="C49" s="106"/>
      <c r="D49" s="106"/>
      <c r="E49" s="106"/>
      <c r="F49" s="106"/>
      <c r="G49" s="106"/>
      <c r="H49" s="106"/>
      <c r="I49" s="106"/>
      <c r="J49" s="106"/>
      <c r="K49" s="106"/>
      <c r="L49" s="106"/>
      <c r="M49" s="106"/>
      <c r="N49" s="106"/>
      <c r="O49" s="106"/>
    </row>
  </sheetData>
  <printOptions/>
  <pageMargins left="0.83" right="0.83" top="0.76" bottom="0.76" header="0.26" footer="0.23"/>
  <pageSetup horizontalDpi="600" verticalDpi="600" orientation="landscape" scale="98" r:id="rId2"/>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P25" sqref="P25"/>
    </sheetView>
  </sheetViews>
  <sheetFormatPr defaultColWidth="9.140625" defaultRowHeight="12.75"/>
  <sheetData/>
  <printOptions/>
  <pageMargins left="0.75" right="0.75" top="1" bottom="1" header="0.5" footer="0.5"/>
  <pageSetup horizontalDpi="600" verticalDpi="600" orientation="landscape" r:id="rId2"/>
  <headerFooter alignWithMargins="0">
    <oddFooter>&amp;C&amp;"Times New Roman,Regular"[&amp;P]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Normal="75" zoomScaleSheetLayoutView="100" workbookViewId="0" topLeftCell="A1">
      <selection activeCell="O178" sqref="O178"/>
    </sheetView>
  </sheetViews>
  <sheetFormatPr defaultColWidth="9.140625" defaultRowHeight="12.75"/>
  <sheetData/>
  <printOptions/>
  <pageMargins left="0.75" right="0.75" top="1" bottom="1" header="0.5" footer="0.5"/>
  <pageSetup horizontalDpi="600" verticalDpi="600" orientation="landscape" r:id="rId2"/>
  <headerFooter alignWithMargins="0">
    <oddFooter>&amp;C&amp;"Times New Roman,Regular"[&amp;P]</oddFooter>
  </headerFooter>
  <drawing r:id="rId1"/>
</worksheet>
</file>

<file path=xl/worksheets/sheet4.xml><?xml version="1.0" encoding="utf-8"?>
<worksheet xmlns="http://schemas.openxmlformats.org/spreadsheetml/2006/main" xmlns:r="http://schemas.openxmlformats.org/officeDocument/2006/relationships">
  <dimension ref="A1:G253"/>
  <sheetViews>
    <sheetView view="pageBreakPreview" zoomScale="75" zoomScaleNormal="75" zoomScaleSheetLayoutView="75" workbookViewId="0" topLeftCell="A1">
      <selection activeCell="B1" sqref="B1"/>
    </sheetView>
  </sheetViews>
  <sheetFormatPr defaultColWidth="9.140625" defaultRowHeight="12.75"/>
  <cols>
    <col min="1" max="1" width="12.8515625" style="0" customWidth="1"/>
    <col min="4" max="4" width="67.57421875" style="0" customWidth="1"/>
    <col min="5" max="5" width="15.00390625" style="0" customWidth="1"/>
    <col min="6" max="6" width="8.00390625" style="0" customWidth="1"/>
    <col min="7" max="7" width="65.421875" style="64" customWidth="1"/>
  </cols>
  <sheetData>
    <row r="1" spans="1:7" ht="18.75">
      <c r="A1" s="2"/>
      <c r="B1" s="3"/>
      <c r="C1" s="4"/>
      <c r="D1" s="75" t="s">
        <v>319</v>
      </c>
      <c r="E1" s="4"/>
      <c r="F1" s="4"/>
      <c r="G1" s="49"/>
    </row>
    <row r="2" spans="1:7" ht="12.75">
      <c r="A2" s="4"/>
      <c r="B2" s="3"/>
      <c r="C2" s="4"/>
      <c r="D2" s="4"/>
      <c r="E2" s="4"/>
      <c r="F2" s="4"/>
      <c r="G2" s="49"/>
    </row>
    <row r="3" spans="1:7" ht="26.25" thickBot="1">
      <c r="A3" s="4"/>
      <c r="B3" s="65"/>
      <c r="C3" s="4"/>
      <c r="D3" s="4"/>
      <c r="E3" s="4"/>
      <c r="F3" s="66" t="s">
        <v>152</v>
      </c>
      <c r="G3" s="49"/>
    </row>
    <row r="4" spans="1:7" ht="14.25" thickBot="1" thickTop="1">
      <c r="A4" s="4"/>
      <c r="B4" s="247" t="s">
        <v>80</v>
      </c>
      <c r="C4" s="5"/>
      <c r="D4" s="6" t="s">
        <v>81</v>
      </c>
      <c r="E4" s="7"/>
      <c r="F4" s="5"/>
      <c r="G4" s="50"/>
    </row>
    <row r="5" spans="1:7" ht="14.25" thickBot="1" thickTop="1">
      <c r="A5" s="4"/>
      <c r="B5" s="8">
        <v>0</v>
      </c>
      <c r="C5" s="9" t="s">
        <v>82</v>
      </c>
      <c r="D5" s="266" t="s">
        <v>312</v>
      </c>
      <c r="E5" s="266"/>
      <c r="F5" s="267"/>
      <c r="G5" s="268" t="s">
        <v>83</v>
      </c>
    </row>
    <row r="6" spans="1:7" ht="14.25" thickBot="1" thickTop="1">
      <c r="A6" s="4"/>
      <c r="B6" s="8">
        <v>0</v>
      </c>
      <c r="C6" s="9" t="s">
        <v>82</v>
      </c>
      <c r="D6" s="274"/>
      <c r="E6" s="274"/>
      <c r="F6" s="275"/>
      <c r="G6" s="276" t="s">
        <v>84</v>
      </c>
    </row>
    <row r="7" spans="1:7" ht="14.25" thickBot="1" thickTop="1">
      <c r="A7" s="4"/>
      <c r="B7" s="10">
        <v>0</v>
      </c>
      <c r="C7" s="11" t="s">
        <v>82</v>
      </c>
      <c r="D7" s="12" t="s">
        <v>85</v>
      </c>
      <c r="E7" s="12"/>
      <c r="F7" s="13"/>
      <c r="G7" s="14"/>
    </row>
    <row r="8" spans="1:7" ht="14.25" thickBot="1" thickTop="1">
      <c r="A8" s="4"/>
      <c r="B8" s="10">
        <v>0</v>
      </c>
      <c r="C8" s="11" t="s">
        <v>82</v>
      </c>
      <c r="D8" s="12" t="s">
        <v>313</v>
      </c>
      <c r="E8" s="12"/>
      <c r="F8" s="13"/>
      <c r="G8" s="109"/>
    </row>
    <row r="9" spans="1:7" ht="14.25" thickBot="1" thickTop="1">
      <c r="A9" s="4"/>
      <c r="B9" s="8">
        <v>0</v>
      </c>
      <c r="C9" s="9" t="s">
        <v>82</v>
      </c>
      <c r="D9" s="266" t="s">
        <v>159</v>
      </c>
      <c r="E9" s="266"/>
      <c r="F9" s="267"/>
      <c r="G9" s="268" t="s">
        <v>83</v>
      </c>
    </row>
    <row r="10" spans="1:7" ht="14.25" thickBot="1" thickTop="1">
      <c r="A10" s="4"/>
      <c r="B10" s="8">
        <v>0</v>
      </c>
      <c r="C10" s="9" t="s">
        <v>82</v>
      </c>
      <c r="D10" s="274"/>
      <c r="E10" s="274"/>
      <c r="F10" s="275"/>
      <c r="G10" s="276" t="s">
        <v>84</v>
      </c>
    </row>
    <row r="11" spans="1:7" ht="14.25" thickBot="1" thickTop="1">
      <c r="A11" s="4"/>
      <c r="B11" s="10">
        <v>0</v>
      </c>
      <c r="C11" s="11" t="s">
        <v>82</v>
      </c>
      <c r="D11" s="12" t="s">
        <v>160</v>
      </c>
      <c r="E11" s="12"/>
      <c r="F11" s="13"/>
      <c r="G11" s="14"/>
    </row>
    <row r="12" spans="1:7" ht="14.25" thickBot="1" thickTop="1">
      <c r="A12" s="4"/>
      <c r="B12" s="10">
        <v>0</v>
      </c>
      <c r="C12" s="11" t="s">
        <v>82</v>
      </c>
      <c r="D12" s="15" t="s">
        <v>165</v>
      </c>
      <c r="E12" s="12"/>
      <c r="F12" s="13"/>
      <c r="G12" s="109"/>
    </row>
    <row r="13" spans="1:7" ht="14.25" thickBot="1" thickTop="1">
      <c r="A13" s="4"/>
      <c r="B13" s="8">
        <v>0</v>
      </c>
      <c r="C13" s="9" t="s">
        <v>82</v>
      </c>
      <c r="D13" s="260" t="s">
        <v>86</v>
      </c>
      <c r="E13" s="261"/>
      <c r="F13" s="262"/>
      <c r="G13" s="263"/>
    </row>
    <row r="14" spans="1:7" ht="14.25" thickBot="1" thickTop="1">
      <c r="A14" s="4"/>
      <c r="B14" s="8">
        <v>0</v>
      </c>
      <c r="C14" s="9" t="s">
        <v>82</v>
      </c>
      <c r="D14" s="260" t="s">
        <v>87</v>
      </c>
      <c r="E14" s="261"/>
      <c r="F14" s="262"/>
      <c r="G14" s="263"/>
    </row>
    <row r="15" spans="1:7" ht="14.25" thickBot="1" thickTop="1">
      <c r="A15" s="4"/>
      <c r="B15" s="8">
        <v>0</v>
      </c>
      <c r="C15" s="9" t="s">
        <v>82</v>
      </c>
      <c r="D15" s="260" t="s">
        <v>88</v>
      </c>
      <c r="E15" s="261"/>
      <c r="F15" s="262"/>
      <c r="G15" s="263"/>
    </row>
    <row r="16" spans="1:7" ht="14.25" thickBot="1" thickTop="1">
      <c r="A16" s="4"/>
      <c r="B16" s="8">
        <v>0</v>
      </c>
      <c r="C16" s="9" t="s">
        <v>82</v>
      </c>
      <c r="D16" s="260" t="s">
        <v>255</v>
      </c>
      <c r="E16" s="261"/>
      <c r="F16" s="262"/>
      <c r="G16" s="264"/>
    </row>
    <row r="17" spans="1:7" ht="14.25" thickBot="1" thickTop="1">
      <c r="A17" s="4"/>
      <c r="B17" s="8">
        <v>0</v>
      </c>
      <c r="C17" s="9" t="s">
        <v>82</v>
      </c>
      <c r="D17" s="265" t="s">
        <v>89</v>
      </c>
      <c r="E17" s="266"/>
      <c r="F17" s="267"/>
      <c r="G17" s="268" t="s">
        <v>90</v>
      </c>
    </row>
    <row r="18" spans="1:7" ht="18" customHeight="1" thickBot="1" thickTop="1">
      <c r="A18" s="4"/>
      <c r="B18" s="8">
        <v>0</v>
      </c>
      <c r="C18" s="9" t="s">
        <v>82</v>
      </c>
      <c r="D18" s="269"/>
      <c r="E18" s="270"/>
      <c r="F18" s="271"/>
      <c r="G18" s="272" t="s">
        <v>91</v>
      </c>
    </row>
    <row r="19" spans="1:7" ht="18" customHeight="1" thickBot="1" thickTop="1">
      <c r="A19" s="4"/>
      <c r="B19" s="8">
        <v>0</v>
      </c>
      <c r="C19" s="9" t="s">
        <v>82</v>
      </c>
      <c r="D19" s="269"/>
      <c r="E19" s="270"/>
      <c r="F19" s="271"/>
      <c r="G19" s="272" t="s">
        <v>92</v>
      </c>
    </row>
    <row r="20" spans="1:7" ht="18" customHeight="1" thickBot="1" thickTop="1">
      <c r="A20" s="4"/>
      <c r="B20" s="8">
        <v>0</v>
      </c>
      <c r="C20" s="9" t="s">
        <v>82</v>
      </c>
      <c r="D20" s="273"/>
      <c r="E20" s="274"/>
      <c r="F20" s="275"/>
      <c r="G20" s="276" t="s">
        <v>208</v>
      </c>
    </row>
    <row r="21" spans="1:7" ht="14.25" thickBot="1" thickTop="1">
      <c r="A21" s="4"/>
      <c r="B21" s="8">
        <v>0</v>
      </c>
      <c r="C21" s="9" t="s">
        <v>82</v>
      </c>
      <c r="D21" s="265" t="s">
        <v>233</v>
      </c>
      <c r="E21" s="277"/>
      <c r="F21" s="267"/>
      <c r="G21" s="268" t="s">
        <v>93</v>
      </c>
    </row>
    <row r="22" spans="1:7" ht="18" customHeight="1" thickBot="1" thickTop="1">
      <c r="A22" s="4"/>
      <c r="B22" s="8">
        <v>0</v>
      </c>
      <c r="C22" s="9" t="s">
        <v>82</v>
      </c>
      <c r="D22" s="269"/>
      <c r="E22" s="278"/>
      <c r="F22" s="271"/>
      <c r="G22" s="272" t="s">
        <v>94</v>
      </c>
    </row>
    <row r="23" spans="1:7" ht="17.25" customHeight="1" thickBot="1" thickTop="1">
      <c r="A23" s="4"/>
      <c r="B23" s="8">
        <v>0</v>
      </c>
      <c r="C23" s="9" t="s">
        <v>82</v>
      </c>
      <c r="D23" s="269"/>
      <c r="E23" s="278"/>
      <c r="F23" s="271"/>
      <c r="G23" s="272" t="s">
        <v>95</v>
      </c>
    </row>
    <row r="24" spans="1:7" ht="14.25" thickBot="1" thickTop="1">
      <c r="A24" s="4"/>
      <c r="B24" s="8">
        <v>0</v>
      </c>
      <c r="C24" s="9" t="s">
        <v>82</v>
      </c>
      <c r="D24" s="269"/>
      <c r="E24" s="278"/>
      <c r="F24" s="271"/>
      <c r="G24" s="272" t="s">
        <v>310</v>
      </c>
    </row>
    <row r="25" spans="1:7" ht="14.25" thickBot="1" thickTop="1">
      <c r="A25" s="4"/>
      <c r="B25" s="8">
        <v>0</v>
      </c>
      <c r="C25" s="9" t="s">
        <v>82</v>
      </c>
      <c r="D25" s="269"/>
      <c r="E25" s="278"/>
      <c r="F25" s="271"/>
      <c r="G25" s="272" t="s">
        <v>96</v>
      </c>
    </row>
    <row r="26" spans="1:7" ht="14.25" thickBot="1" thickTop="1">
      <c r="A26" s="4"/>
      <c r="B26" s="8">
        <v>0</v>
      </c>
      <c r="C26" s="9" t="s">
        <v>82</v>
      </c>
      <c r="D26" s="269"/>
      <c r="E26" s="278"/>
      <c r="F26" s="271"/>
      <c r="G26" s="272" t="s">
        <v>97</v>
      </c>
    </row>
    <row r="27" spans="1:7" ht="14.25" thickBot="1" thickTop="1">
      <c r="A27" s="4"/>
      <c r="B27" s="8">
        <v>0</v>
      </c>
      <c r="C27" s="9" t="s">
        <v>82</v>
      </c>
      <c r="D27" s="269"/>
      <c r="E27" s="278"/>
      <c r="F27" s="271"/>
      <c r="G27" s="272" t="s">
        <v>98</v>
      </c>
    </row>
    <row r="28" spans="1:7" ht="14.25" thickBot="1" thickTop="1">
      <c r="A28" s="4"/>
      <c r="B28" s="8">
        <v>0</v>
      </c>
      <c r="C28" s="9" t="s">
        <v>82</v>
      </c>
      <c r="D28" s="269"/>
      <c r="E28" s="278"/>
      <c r="F28" s="271"/>
      <c r="G28" s="272" t="s">
        <v>99</v>
      </c>
    </row>
    <row r="29" spans="1:7" ht="15" customHeight="1" thickBot="1" thickTop="1">
      <c r="A29" s="4"/>
      <c r="B29" s="8">
        <v>0</v>
      </c>
      <c r="C29" s="9" t="s">
        <v>82</v>
      </c>
      <c r="D29" s="269"/>
      <c r="E29" s="278"/>
      <c r="F29" s="271"/>
      <c r="G29" s="272" t="s">
        <v>100</v>
      </c>
    </row>
    <row r="30" spans="1:7" ht="14.25" thickBot="1" thickTop="1">
      <c r="A30" s="4"/>
      <c r="B30" s="8">
        <v>0</v>
      </c>
      <c r="C30" s="9" t="s">
        <v>82</v>
      </c>
      <c r="D30" s="269"/>
      <c r="E30" s="278"/>
      <c r="F30" s="271"/>
      <c r="G30" s="272" t="s">
        <v>311</v>
      </c>
    </row>
    <row r="31" spans="1:7" ht="14.25" thickBot="1" thickTop="1">
      <c r="A31" s="4"/>
      <c r="B31" s="8">
        <v>0</v>
      </c>
      <c r="C31" s="9" t="s">
        <v>82</v>
      </c>
      <c r="D31" s="269"/>
      <c r="E31" s="278"/>
      <c r="F31" s="279"/>
      <c r="G31" s="284" t="s">
        <v>320</v>
      </c>
    </row>
    <row r="32" spans="1:7" ht="14.25" thickBot="1" thickTop="1">
      <c r="A32" s="4"/>
      <c r="B32" s="8">
        <v>0</v>
      </c>
      <c r="C32" s="9" t="s">
        <v>82</v>
      </c>
      <c r="D32" s="269"/>
      <c r="E32" s="278"/>
      <c r="F32" s="279"/>
      <c r="G32" s="280" t="s">
        <v>321</v>
      </c>
    </row>
    <row r="33" spans="1:7" ht="14.25" thickBot="1" thickTop="1">
      <c r="A33" s="4"/>
      <c r="B33" s="8">
        <v>0</v>
      </c>
      <c r="C33" s="9" t="s">
        <v>82</v>
      </c>
      <c r="D33" s="269"/>
      <c r="E33" s="278"/>
      <c r="F33" s="279"/>
      <c r="G33" s="280" t="s">
        <v>322</v>
      </c>
    </row>
    <row r="34" spans="1:7" ht="14.25" thickBot="1" thickTop="1">
      <c r="A34" s="4"/>
      <c r="B34" s="8">
        <v>0</v>
      </c>
      <c r="C34" s="9" t="s">
        <v>82</v>
      </c>
      <c r="D34" s="269"/>
      <c r="E34" s="278"/>
      <c r="F34" s="279"/>
      <c r="G34" s="280" t="s">
        <v>323</v>
      </c>
    </row>
    <row r="35" spans="1:7" ht="14.25" thickBot="1" thickTop="1">
      <c r="A35" s="4"/>
      <c r="B35" s="8">
        <v>0</v>
      </c>
      <c r="C35" s="9" t="s">
        <v>82</v>
      </c>
      <c r="D35" s="269"/>
      <c r="E35" s="278"/>
      <c r="F35" s="279"/>
      <c r="G35" s="272" t="s">
        <v>324</v>
      </c>
    </row>
    <row r="36" spans="1:7" ht="14.25" thickBot="1" thickTop="1">
      <c r="A36" s="4"/>
      <c r="B36" s="8">
        <v>0</v>
      </c>
      <c r="C36" s="9" t="s">
        <v>82</v>
      </c>
      <c r="D36" s="269"/>
      <c r="E36" s="278"/>
      <c r="F36" s="279"/>
      <c r="G36" s="290" t="s">
        <v>325</v>
      </c>
    </row>
    <row r="37" spans="1:7" ht="14.25" thickBot="1" thickTop="1">
      <c r="A37" s="4"/>
      <c r="B37" s="8">
        <v>0</v>
      </c>
      <c r="C37" s="9" t="s">
        <v>82</v>
      </c>
      <c r="D37" s="269"/>
      <c r="E37" s="278"/>
      <c r="F37" s="279"/>
      <c r="G37" s="292" t="s">
        <v>335</v>
      </c>
    </row>
    <row r="38" spans="1:7" ht="14.25" thickBot="1" thickTop="1">
      <c r="A38" s="4"/>
      <c r="B38" s="8">
        <v>0</v>
      </c>
      <c r="C38" s="9" t="s">
        <v>82</v>
      </c>
      <c r="D38" s="269"/>
      <c r="E38" s="278"/>
      <c r="F38" s="279"/>
      <c r="G38" s="291" t="s">
        <v>326</v>
      </c>
    </row>
    <row r="39" spans="1:7" ht="14.25" thickBot="1" thickTop="1">
      <c r="A39" s="4"/>
      <c r="B39" s="8">
        <v>0</v>
      </c>
      <c r="C39" s="9" t="s">
        <v>101</v>
      </c>
      <c r="D39" s="265" t="s">
        <v>161</v>
      </c>
      <c r="E39" s="277"/>
      <c r="F39" s="267"/>
      <c r="G39" s="268" t="s">
        <v>25</v>
      </c>
    </row>
    <row r="40" spans="1:7" ht="14.25" thickBot="1" thickTop="1">
      <c r="A40" s="4"/>
      <c r="B40" s="8">
        <v>0</v>
      </c>
      <c r="C40" s="9" t="s">
        <v>101</v>
      </c>
      <c r="D40" s="269"/>
      <c r="E40" s="278"/>
      <c r="F40" s="271"/>
      <c r="G40" s="272" t="s">
        <v>102</v>
      </c>
    </row>
    <row r="41" spans="1:7" ht="14.25" thickBot="1" thickTop="1">
      <c r="A41" s="4"/>
      <c r="B41" s="8">
        <v>0</v>
      </c>
      <c r="C41" s="9" t="s">
        <v>101</v>
      </c>
      <c r="D41" s="273"/>
      <c r="E41" s="281"/>
      <c r="F41" s="275"/>
      <c r="G41" s="276" t="s">
        <v>20</v>
      </c>
    </row>
    <row r="42" spans="1:7" ht="102.75" customHeight="1" thickBot="1" thickTop="1">
      <c r="A42" s="4"/>
      <c r="B42" s="8">
        <v>0</v>
      </c>
      <c r="C42" s="9" t="s">
        <v>103</v>
      </c>
      <c r="D42" s="260" t="s">
        <v>247</v>
      </c>
      <c r="E42" s="261"/>
      <c r="F42" s="282"/>
      <c r="G42" s="263"/>
    </row>
    <row r="43" spans="1:7" ht="25.5" customHeight="1" thickBot="1" thickTop="1">
      <c r="A43" s="4"/>
      <c r="B43" s="8">
        <v>0</v>
      </c>
      <c r="C43" s="8" t="s">
        <v>103</v>
      </c>
      <c r="D43" s="265" t="s">
        <v>256</v>
      </c>
      <c r="E43" s="266"/>
      <c r="F43" s="267"/>
      <c r="G43" s="268" t="s">
        <v>23</v>
      </c>
    </row>
    <row r="44" spans="1:7" ht="16.5" customHeight="1" thickBot="1" thickTop="1">
      <c r="A44" s="4"/>
      <c r="B44" s="8">
        <v>0</v>
      </c>
      <c r="C44" s="8" t="s">
        <v>82</v>
      </c>
      <c r="D44" s="269"/>
      <c r="E44" s="270"/>
      <c r="F44" s="271"/>
      <c r="G44" s="272" t="s">
        <v>22</v>
      </c>
    </row>
    <row r="45" spans="1:7" ht="16.5" customHeight="1" thickBot="1" thickTop="1">
      <c r="A45" s="4"/>
      <c r="B45" s="8">
        <v>0</v>
      </c>
      <c r="C45" s="8" t="s">
        <v>82</v>
      </c>
      <c r="D45" s="269"/>
      <c r="E45" s="278"/>
      <c r="F45" s="271"/>
      <c r="G45" s="272" t="s">
        <v>168</v>
      </c>
    </row>
    <row r="46" spans="1:7" ht="16.5" customHeight="1" thickBot="1" thickTop="1">
      <c r="A46" s="4"/>
      <c r="B46" s="8">
        <v>0</v>
      </c>
      <c r="C46" s="9" t="s">
        <v>82</v>
      </c>
      <c r="D46" s="273"/>
      <c r="E46" s="281"/>
      <c r="F46" s="275"/>
      <c r="G46" s="276" t="s">
        <v>169</v>
      </c>
    </row>
    <row r="47" spans="1:7" ht="30.75" customHeight="1" thickBot="1" thickTop="1">
      <c r="A47" s="4"/>
      <c r="B47" s="8">
        <v>0</v>
      </c>
      <c r="C47" s="9" t="s">
        <v>82</v>
      </c>
      <c r="D47" s="265" t="s">
        <v>257</v>
      </c>
      <c r="E47" s="266"/>
      <c r="F47" s="267"/>
      <c r="G47" s="268" t="s">
        <v>296</v>
      </c>
    </row>
    <row r="48" spans="1:7" ht="15.75" customHeight="1" thickBot="1" thickTop="1">
      <c r="A48" s="4"/>
      <c r="B48" s="8">
        <v>0</v>
      </c>
      <c r="C48" s="9" t="s">
        <v>82</v>
      </c>
      <c r="D48" s="269"/>
      <c r="E48" s="270"/>
      <c r="F48" s="279"/>
      <c r="G48" s="280" t="s">
        <v>104</v>
      </c>
    </row>
    <row r="49" spans="1:7" ht="15.75" customHeight="1" thickBot="1" thickTop="1">
      <c r="A49" s="4"/>
      <c r="B49" s="8">
        <v>0</v>
      </c>
      <c r="C49" s="9" t="s">
        <v>82</v>
      </c>
      <c r="D49" s="269"/>
      <c r="E49" s="270"/>
      <c r="F49" s="279"/>
      <c r="G49" s="280" t="s">
        <v>336</v>
      </c>
    </row>
    <row r="50" spans="1:7" ht="15.75" customHeight="1" thickBot="1" thickTop="1">
      <c r="A50" s="4"/>
      <c r="B50" s="8">
        <v>0</v>
      </c>
      <c r="C50" s="9" t="s">
        <v>82</v>
      </c>
      <c r="D50" s="269"/>
      <c r="E50" s="270"/>
      <c r="F50" s="279"/>
      <c r="G50" s="280" t="s">
        <v>337</v>
      </c>
    </row>
    <row r="51" spans="1:7" ht="15.75" customHeight="1" thickBot="1" thickTop="1">
      <c r="A51" s="4"/>
      <c r="B51" s="8">
        <v>0</v>
      </c>
      <c r="C51" s="9" t="s">
        <v>82</v>
      </c>
      <c r="D51" s="273"/>
      <c r="E51" s="281"/>
      <c r="F51" s="275"/>
      <c r="G51" s="276" t="s">
        <v>338</v>
      </c>
    </row>
    <row r="52" spans="1:7" ht="31.5" customHeight="1" thickBot="1" thickTop="1">
      <c r="A52" s="4"/>
      <c r="B52" s="8">
        <v>0</v>
      </c>
      <c r="C52" s="9" t="s">
        <v>82</v>
      </c>
      <c r="D52" s="266" t="s">
        <v>162</v>
      </c>
      <c r="E52" s="266"/>
      <c r="F52" s="267"/>
      <c r="G52" s="268" t="s">
        <v>83</v>
      </c>
    </row>
    <row r="53" spans="1:7" ht="14.25" customHeight="1" thickBot="1" thickTop="1">
      <c r="A53" s="4"/>
      <c r="B53" s="8">
        <v>0</v>
      </c>
      <c r="C53" s="16" t="s">
        <v>82</v>
      </c>
      <c r="D53" s="270"/>
      <c r="E53" s="270"/>
      <c r="F53" s="283"/>
      <c r="G53" s="284" t="s">
        <v>84</v>
      </c>
    </row>
    <row r="54" spans="1:7" ht="14.25" thickBot="1" thickTop="1">
      <c r="A54" s="4"/>
      <c r="B54" s="5">
        <v>1</v>
      </c>
      <c r="C54" s="5"/>
      <c r="D54" s="18" t="s">
        <v>209</v>
      </c>
      <c r="E54" s="19"/>
      <c r="F54" s="20"/>
      <c r="G54" s="50"/>
    </row>
    <row r="55" spans="1:7" ht="16.5" customHeight="1" thickBot="1" thickTop="1">
      <c r="A55" s="4"/>
      <c r="B55" s="8">
        <v>1</v>
      </c>
      <c r="C55" s="9" t="s">
        <v>105</v>
      </c>
      <c r="D55" s="266" t="s">
        <v>106</v>
      </c>
      <c r="E55" s="266"/>
      <c r="F55" s="267"/>
      <c r="G55" s="268" t="s">
        <v>107</v>
      </c>
    </row>
    <row r="56" spans="1:7" ht="16.5" customHeight="1" thickBot="1" thickTop="1">
      <c r="A56" s="4"/>
      <c r="B56" s="8">
        <v>1</v>
      </c>
      <c r="C56" s="9" t="s">
        <v>105</v>
      </c>
      <c r="D56" s="270"/>
      <c r="E56" s="270"/>
      <c r="F56" s="271"/>
      <c r="G56" s="272" t="s">
        <v>108</v>
      </c>
    </row>
    <row r="57" spans="1:7" ht="16.5" customHeight="1" thickBot="1" thickTop="1">
      <c r="A57" s="4"/>
      <c r="B57" s="8">
        <v>1</v>
      </c>
      <c r="C57" s="8" t="s">
        <v>105</v>
      </c>
      <c r="D57" s="270"/>
      <c r="E57" s="270"/>
      <c r="F57" s="271"/>
      <c r="G57" s="272" t="s">
        <v>109</v>
      </c>
    </row>
    <row r="58" spans="1:7" ht="26.25" customHeight="1" thickBot="1" thickTop="1">
      <c r="A58" s="4"/>
      <c r="B58" s="8">
        <v>1</v>
      </c>
      <c r="C58" s="8" t="s">
        <v>105</v>
      </c>
      <c r="D58" s="269"/>
      <c r="E58" s="278"/>
      <c r="F58" s="271"/>
      <c r="G58" s="272" t="s">
        <v>245</v>
      </c>
    </row>
    <row r="59" spans="1:7" ht="18.75" customHeight="1" thickBot="1" thickTop="1">
      <c r="A59" s="4"/>
      <c r="B59" s="8">
        <v>1</v>
      </c>
      <c r="C59" s="9" t="s">
        <v>105</v>
      </c>
      <c r="D59" s="273"/>
      <c r="E59" s="281"/>
      <c r="F59" s="275"/>
      <c r="G59" s="276" t="s">
        <v>251</v>
      </c>
    </row>
    <row r="60" spans="1:7" ht="27" thickBot="1" thickTop="1">
      <c r="A60" s="4"/>
      <c r="B60" s="10">
        <v>1</v>
      </c>
      <c r="C60" s="11" t="s">
        <v>105</v>
      </c>
      <c r="D60" s="21" t="s">
        <v>110</v>
      </c>
      <c r="E60" s="22"/>
      <c r="F60" s="23"/>
      <c r="G60" s="51" t="s">
        <v>83</v>
      </c>
    </row>
    <row r="61" spans="1:7" ht="14.25" thickBot="1" thickTop="1">
      <c r="A61" s="4"/>
      <c r="B61" s="10">
        <v>1</v>
      </c>
      <c r="C61" s="11" t="s">
        <v>105</v>
      </c>
      <c r="D61" s="24"/>
      <c r="E61" s="25"/>
      <c r="F61" s="26"/>
      <c r="G61" s="52" t="s">
        <v>84</v>
      </c>
    </row>
    <row r="62" spans="1:7" ht="27" thickBot="1" thickTop="1">
      <c r="A62" s="4"/>
      <c r="B62" s="10">
        <v>1</v>
      </c>
      <c r="C62" s="11" t="s">
        <v>105</v>
      </c>
      <c r="D62" s="27" t="s">
        <v>111</v>
      </c>
      <c r="E62" s="27"/>
      <c r="F62" s="28"/>
      <c r="G62" s="53" t="s">
        <v>83</v>
      </c>
    </row>
    <row r="63" spans="1:7" ht="14.25" thickBot="1" thickTop="1">
      <c r="A63" s="4"/>
      <c r="B63" s="10">
        <v>1</v>
      </c>
      <c r="C63" s="11" t="s">
        <v>105</v>
      </c>
      <c r="D63" s="24"/>
      <c r="E63" s="30"/>
      <c r="F63" s="45"/>
      <c r="G63" s="54" t="s">
        <v>84</v>
      </c>
    </row>
    <row r="64" spans="1:7" ht="14.25" thickBot="1" thickTop="1">
      <c r="A64" s="4"/>
      <c r="B64" s="8">
        <v>1</v>
      </c>
      <c r="C64" s="9" t="s">
        <v>112</v>
      </c>
      <c r="D64" s="266" t="s">
        <v>113</v>
      </c>
      <c r="E64" s="266"/>
      <c r="F64" s="267"/>
      <c r="G64" s="268" t="s">
        <v>83</v>
      </c>
    </row>
    <row r="65" spans="1:7" ht="14.25" thickBot="1" thickTop="1">
      <c r="A65" s="4"/>
      <c r="B65" s="8">
        <v>1</v>
      </c>
      <c r="C65" s="9" t="s">
        <v>112</v>
      </c>
      <c r="D65" s="269"/>
      <c r="E65" s="278"/>
      <c r="F65" s="271"/>
      <c r="G65" s="272" t="s">
        <v>84</v>
      </c>
    </row>
    <row r="66" spans="1:7" ht="14.25" thickBot="1" thickTop="1">
      <c r="A66" s="4"/>
      <c r="B66" s="8">
        <v>1</v>
      </c>
      <c r="C66" s="9" t="s">
        <v>112</v>
      </c>
      <c r="D66" s="273"/>
      <c r="E66" s="281"/>
      <c r="F66" s="275"/>
      <c r="G66" s="276" t="s">
        <v>114</v>
      </c>
    </row>
    <row r="67" spans="2:7" ht="25.5" customHeight="1" thickBot="1" thickTop="1">
      <c r="B67" s="10">
        <v>1</v>
      </c>
      <c r="C67" s="11" t="s">
        <v>112</v>
      </c>
      <c r="D67" s="30" t="s">
        <v>115</v>
      </c>
      <c r="E67" s="30"/>
      <c r="F67" s="45"/>
      <c r="G67" s="54"/>
    </row>
    <row r="68" spans="1:7" ht="33.75" customHeight="1" thickBot="1" thickTop="1">
      <c r="A68" s="4"/>
      <c r="B68" s="8">
        <v>1</v>
      </c>
      <c r="C68" s="9" t="s">
        <v>105</v>
      </c>
      <c r="D68" s="265" t="s">
        <v>116</v>
      </c>
      <c r="E68" s="277"/>
      <c r="F68" s="267"/>
      <c r="G68" s="268" t="s">
        <v>258</v>
      </c>
    </row>
    <row r="69" spans="1:7" ht="33.75" customHeight="1" thickBot="1" thickTop="1">
      <c r="A69" s="4"/>
      <c r="B69" s="8">
        <v>1</v>
      </c>
      <c r="C69" s="9" t="s">
        <v>105</v>
      </c>
      <c r="D69" s="269"/>
      <c r="E69" s="270"/>
      <c r="F69" s="271"/>
      <c r="G69" s="272" t="s">
        <v>259</v>
      </c>
    </row>
    <row r="70" spans="1:7" ht="33.75" customHeight="1" thickBot="1" thickTop="1">
      <c r="A70" s="4"/>
      <c r="B70" s="8">
        <v>1</v>
      </c>
      <c r="C70" s="9" t="s">
        <v>105</v>
      </c>
      <c r="D70" s="273"/>
      <c r="E70" s="274"/>
      <c r="F70" s="275"/>
      <c r="G70" s="276" t="s">
        <v>117</v>
      </c>
    </row>
    <row r="71" spans="1:7" ht="16.5" customHeight="1" thickBot="1" thickTop="1">
      <c r="A71" s="4"/>
      <c r="B71" s="8">
        <v>1</v>
      </c>
      <c r="C71" s="9" t="s">
        <v>105</v>
      </c>
      <c r="D71" s="266" t="s">
        <v>118</v>
      </c>
      <c r="E71" s="266"/>
      <c r="F71" s="267"/>
      <c r="G71" s="268" t="s">
        <v>329</v>
      </c>
    </row>
    <row r="72" spans="1:7" ht="30" customHeight="1" thickBot="1" thickTop="1">
      <c r="A72" s="4"/>
      <c r="B72" s="8">
        <v>1</v>
      </c>
      <c r="C72" s="9" t="s">
        <v>105</v>
      </c>
      <c r="D72" s="270"/>
      <c r="E72" s="270"/>
      <c r="F72" s="271"/>
      <c r="G72" s="272" t="s">
        <v>119</v>
      </c>
    </row>
    <row r="73" spans="1:7" ht="44.25" customHeight="1" thickBot="1" thickTop="1">
      <c r="A73" s="4"/>
      <c r="B73" s="8">
        <v>1</v>
      </c>
      <c r="C73" s="9" t="s">
        <v>105</v>
      </c>
      <c r="D73" s="270"/>
      <c r="E73" s="270"/>
      <c r="F73" s="271"/>
      <c r="G73" s="272" t="s">
        <v>120</v>
      </c>
    </row>
    <row r="74" spans="1:7" ht="30" customHeight="1" thickBot="1" thickTop="1">
      <c r="A74" s="4"/>
      <c r="B74" s="8">
        <v>1</v>
      </c>
      <c r="C74" s="9" t="s">
        <v>105</v>
      </c>
      <c r="D74" s="269"/>
      <c r="E74" s="270"/>
      <c r="F74" s="271"/>
      <c r="G74" s="272" t="s">
        <v>121</v>
      </c>
    </row>
    <row r="75" spans="1:7" ht="15.75" customHeight="1" thickBot="1" thickTop="1">
      <c r="A75" s="4"/>
      <c r="B75" s="8">
        <v>1</v>
      </c>
      <c r="C75" s="9" t="s">
        <v>105</v>
      </c>
      <c r="D75" s="269"/>
      <c r="E75" s="270"/>
      <c r="F75" s="271"/>
      <c r="G75" s="272" t="s">
        <v>19</v>
      </c>
    </row>
    <row r="76" spans="1:7" ht="28.5" customHeight="1" thickBot="1" thickTop="1">
      <c r="A76" s="4"/>
      <c r="B76" s="8">
        <v>1</v>
      </c>
      <c r="C76" s="9" t="s">
        <v>105</v>
      </c>
      <c r="D76" s="269"/>
      <c r="E76" s="278"/>
      <c r="F76" s="271"/>
      <c r="G76" s="272" t="s">
        <v>122</v>
      </c>
    </row>
    <row r="77" spans="1:7" ht="16.5" customHeight="1" thickBot="1" thickTop="1">
      <c r="A77" s="4"/>
      <c r="B77" s="8">
        <v>1</v>
      </c>
      <c r="C77" s="9" t="s">
        <v>105</v>
      </c>
      <c r="D77" s="273"/>
      <c r="E77" s="281"/>
      <c r="F77" s="275"/>
      <c r="G77" s="276" t="s">
        <v>252</v>
      </c>
    </row>
    <row r="78" spans="1:7" ht="14.25" thickBot="1" thickTop="1">
      <c r="A78" s="4"/>
      <c r="B78" s="8">
        <v>1</v>
      </c>
      <c r="C78" s="9" t="s">
        <v>105</v>
      </c>
      <c r="D78" s="265" t="s">
        <v>149</v>
      </c>
      <c r="E78" s="266"/>
      <c r="F78" s="267"/>
      <c r="G78" s="268" t="s">
        <v>20</v>
      </c>
    </row>
    <row r="79" spans="1:7" ht="14.25" thickBot="1" thickTop="1">
      <c r="A79" s="4"/>
      <c r="B79" s="8">
        <v>1</v>
      </c>
      <c r="C79" s="9" t="s">
        <v>105</v>
      </c>
      <c r="D79" s="269"/>
      <c r="E79" s="270"/>
      <c r="F79" s="283"/>
      <c r="G79" s="284" t="s">
        <v>184</v>
      </c>
    </row>
    <row r="80" spans="1:7" ht="14.25" thickBot="1" thickTop="1">
      <c r="A80" s="4"/>
      <c r="B80" s="8">
        <v>1</v>
      </c>
      <c r="C80" s="9" t="s">
        <v>105</v>
      </c>
      <c r="D80" s="273"/>
      <c r="E80" s="274"/>
      <c r="F80" s="275"/>
      <c r="G80" s="276" t="s">
        <v>150</v>
      </c>
    </row>
    <row r="81" spans="1:7" ht="20.25" customHeight="1" thickBot="1" thickTop="1">
      <c r="A81" s="4"/>
      <c r="B81" s="67" t="s">
        <v>163</v>
      </c>
      <c r="C81" s="9" t="s">
        <v>105</v>
      </c>
      <c r="D81" s="265" t="s">
        <v>151</v>
      </c>
      <c r="E81" s="277"/>
      <c r="F81" s="267"/>
      <c r="G81" s="268" t="s">
        <v>83</v>
      </c>
    </row>
    <row r="82" spans="1:7" ht="14.25" thickBot="1" thickTop="1">
      <c r="A82" s="4"/>
      <c r="B82" s="68" t="s">
        <v>163</v>
      </c>
      <c r="C82" s="9" t="s">
        <v>105</v>
      </c>
      <c r="D82" s="269"/>
      <c r="E82" s="278"/>
      <c r="F82" s="271"/>
      <c r="G82" s="272" t="s">
        <v>84</v>
      </c>
    </row>
    <row r="83" spans="2:7" ht="14.25" thickBot="1" thickTop="1">
      <c r="B83" s="68" t="s">
        <v>163</v>
      </c>
      <c r="C83" s="9" t="s">
        <v>105</v>
      </c>
      <c r="D83" s="273"/>
      <c r="E83" s="281"/>
      <c r="F83" s="275"/>
      <c r="G83" s="276" t="s">
        <v>114</v>
      </c>
    </row>
    <row r="84" spans="1:7" ht="14.25" thickBot="1" thickTop="1">
      <c r="A84" s="4"/>
      <c r="B84" s="5">
        <v>2</v>
      </c>
      <c r="C84" s="7"/>
      <c r="D84" s="18" t="s">
        <v>314</v>
      </c>
      <c r="E84" s="19"/>
      <c r="F84" s="20"/>
      <c r="G84" s="50"/>
    </row>
    <row r="85" spans="1:7" ht="14.25" thickBot="1" thickTop="1">
      <c r="A85" s="4"/>
      <c r="B85" s="8">
        <v>2</v>
      </c>
      <c r="C85" s="9" t="s">
        <v>82</v>
      </c>
      <c r="D85" s="265" t="s">
        <v>170</v>
      </c>
      <c r="E85" s="266"/>
      <c r="F85" s="267"/>
      <c r="G85" s="268" t="s">
        <v>83</v>
      </c>
    </row>
    <row r="86" spans="1:7" ht="14.25" thickBot="1" thickTop="1">
      <c r="A86" s="4"/>
      <c r="B86" s="8">
        <v>2</v>
      </c>
      <c r="C86" s="9" t="s">
        <v>82</v>
      </c>
      <c r="D86" s="273"/>
      <c r="E86" s="274"/>
      <c r="F86" s="275"/>
      <c r="G86" s="276" t="s">
        <v>84</v>
      </c>
    </row>
    <row r="87" spans="1:7" ht="14.25" thickBot="1" thickTop="1">
      <c r="A87" s="4"/>
      <c r="B87" s="10">
        <v>2</v>
      </c>
      <c r="C87" s="11" t="s">
        <v>82</v>
      </c>
      <c r="D87" s="15" t="s">
        <v>171</v>
      </c>
      <c r="E87" s="11"/>
      <c r="F87" s="45"/>
      <c r="G87" s="55"/>
    </row>
    <row r="88" spans="1:7" ht="39.75" thickBot="1" thickTop="1">
      <c r="A88" s="4"/>
      <c r="B88" s="8">
        <v>2</v>
      </c>
      <c r="C88" s="9" t="s">
        <v>124</v>
      </c>
      <c r="D88" s="265" t="s">
        <v>172</v>
      </c>
      <c r="E88" s="277"/>
      <c r="F88" s="267"/>
      <c r="G88" s="268" t="s">
        <v>83</v>
      </c>
    </row>
    <row r="89" spans="1:7" ht="14.25" thickBot="1" thickTop="1">
      <c r="A89" s="4"/>
      <c r="B89" s="8">
        <v>2</v>
      </c>
      <c r="C89" s="9" t="s">
        <v>124</v>
      </c>
      <c r="D89" s="269"/>
      <c r="E89" s="278"/>
      <c r="F89" s="271"/>
      <c r="G89" s="272" t="s">
        <v>84</v>
      </c>
    </row>
    <row r="90" spans="1:7" ht="14.25" thickBot="1" thickTop="1">
      <c r="A90" s="4"/>
      <c r="B90" s="8">
        <v>2</v>
      </c>
      <c r="C90" s="9" t="s">
        <v>124</v>
      </c>
      <c r="D90" s="273"/>
      <c r="E90" s="281"/>
      <c r="F90" s="275"/>
      <c r="G90" s="276" t="s">
        <v>114</v>
      </c>
    </row>
    <row r="91" spans="1:7" ht="39.75" thickBot="1" thickTop="1">
      <c r="A91" s="4"/>
      <c r="B91" s="8">
        <v>2</v>
      </c>
      <c r="C91" s="9" t="s">
        <v>101</v>
      </c>
      <c r="D91" s="265" t="s">
        <v>6</v>
      </c>
      <c r="E91" s="277"/>
      <c r="F91" s="267"/>
      <c r="G91" s="268" t="s">
        <v>83</v>
      </c>
    </row>
    <row r="92" spans="1:7" ht="14.25" thickBot="1" thickTop="1">
      <c r="A92" s="4"/>
      <c r="B92" s="8">
        <v>2</v>
      </c>
      <c r="C92" s="9" t="s">
        <v>101</v>
      </c>
      <c r="D92" s="269"/>
      <c r="E92" s="278"/>
      <c r="F92" s="271"/>
      <c r="G92" s="272" t="s">
        <v>84</v>
      </c>
    </row>
    <row r="93" spans="1:7" ht="14.25" thickBot="1" thickTop="1">
      <c r="A93" s="4"/>
      <c r="B93" s="8">
        <v>2</v>
      </c>
      <c r="C93" s="8" t="s">
        <v>101</v>
      </c>
      <c r="D93" s="273"/>
      <c r="E93" s="281"/>
      <c r="F93" s="275"/>
      <c r="G93" s="276" t="s">
        <v>114</v>
      </c>
    </row>
    <row r="94" spans="1:7" ht="39.75" thickBot="1" thickTop="1">
      <c r="A94" s="4"/>
      <c r="B94" s="10">
        <v>2</v>
      </c>
      <c r="C94" s="25" t="s">
        <v>124</v>
      </c>
      <c r="D94" s="21" t="s">
        <v>210</v>
      </c>
      <c r="E94" s="22"/>
      <c r="F94" s="28"/>
      <c r="G94" s="53" t="s">
        <v>83</v>
      </c>
    </row>
    <row r="95" spans="1:7" ht="14.25" thickBot="1" thickTop="1">
      <c r="A95" s="4"/>
      <c r="B95" s="10">
        <v>2</v>
      </c>
      <c r="C95" s="11" t="s">
        <v>124</v>
      </c>
      <c r="D95" s="24"/>
      <c r="E95" s="25"/>
      <c r="F95" s="29"/>
      <c r="G95" s="56" t="s">
        <v>84</v>
      </c>
    </row>
    <row r="96" spans="1:7" ht="14.25" thickBot="1" thickTop="1">
      <c r="A96" s="4"/>
      <c r="B96" s="8">
        <v>2</v>
      </c>
      <c r="C96" s="9" t="s">
        <v>101</v>
      </c>
      <c r="D96" s="266" t="s">
        <v>177</v>
      </c>
      <c r="E96" s="266"/>
      <c r="F96" s="267"/>
      <c r="G96" s="268" t="s">
        <v>83</v>
      </c>
    </row>
    <row r="97" spans="1:7" ht="14.25" thickBot="1" thickTop="1">
      <c r="A97" s="4"/>
      <c r="B97" s="8">
        <v>2</v>
      </c>
      <c r="C97" s="9" t="s">
        <v>101</v>
      </c>
      <c r="D97" s="274"/>
      <c r="E97" s="274"/>
      <c r="F97" s="275"/>
      <c r="G97" s="276" t="s">
        <v>84</v>
      </c>
    </row>
    <row r="98" spans="1:7" ht="28.5" customHeight="1" thickBot="1" thickTop="1">
      <c r="A98" s="4"/>
      <c r="B98" s="10">
        <v>2</v>
      </c>
      <c r="C98" s="11" t="s">
        <v>101</v>
      </c>
      <c r="D98" s="12" t="s">
        <v>173</v>
      </c>
      <c r="E98" s="12"/>
      <c r="F98" s="112"/>
      <c r="G98" s="14" t="s">
        <v>303</v>
      </c>
    </row>
    <row r="99" spans="1:7" ht="14.25" thickBot="1" thickTop="1">
      <c r="A99" s="4"/>
      <c r="B99" s="8">
        <v>2</v>
      </c>
      <c r="C99" s="9" t="s">
        <v>101</v>
      </c>
      <c r="D99" s="265" t="s">
        <v>176</v>
      </c>
      <c r="E99" s="266"/>
      <c r="F99" s="267"/>
      <c r="G99" s="268" t="s">
        <v>83</v>
      </c>
    </row>
    <row r="100" spans="1:7" ht="14.25" thickBot="1" thickTop="1">
      <c r="A100" s="4"/>
      <c r="B100" s="8">
        <v>2</v>
      </c>
      <c r="C100" s="9" t="s">
        <v>101</v>
      </c>
      <c r="D100" s="273"/>
      <c r="E100" s="274"/>
      <c r="F100" s="275"/>
      <c r="G100" s="276" t="s">
        <v>84</v>
      </c>
    </row>
    <row r="101" spans="1:7" ht="39.75" thickBot="1" thickTop="1">
      <c r="A101" s="4"/>
      <c r="B101" s="10">
        <v>2</v>
      </c>
      <c r="C101" s="11" t="s">
        <v>101</v>
      </c>
      <c r="D101" s="12" t="s">
        <v>174</v>
      </c>
      <c r="E101" s="12"/>
      <c r="F101" s="112"/>
      <c r="G101" s="14" t="s">
        <v>304</v>
      </c>
    </row>
    <row r="102" spans="1:7" ht="27" thickBot="1" thickTop="1">
      <c r="A102" s="4"/>
      <c r="B102" s="31">
        <v>2</v>
      </c>
      <c r="C102" s="17" t="s">
        <v>112</v>
      </c>
      <c r="D102" s="269" t="s">
        <v>228</v>
      </c>
      <c r="E102" s="278"/>
      <c r="F102" s="286"/>
      <c r="G102" s="287" t="s">
        <v>123</v>
      </c>
    </row>
    <row r="103" spans="1:7" ht="14.25" thickBot="1" thickTop="1">
      <c r="A103" s="4"/>
      <c r="B103" s="8">
        <v>2</v>
      </c>
      <c r="C103" s="9" t="s">
        <v>112</v>
      </c>
      <c r="D103" s="270"/>
      <c r="E103" s="270"/>
      <c r="F103" s="271"/>
      <c r="G103" s="272" t="s">
        <v>224</v>
      </c>
    </row>
    <row r="104" spans="1:7" ht="14.25" thickBot="1" thickTop="1">
      <c r="A104" s="4"/>
      <c r="B104" s="8">
        <v>2</v>
      </c>
      <c r="C104" s="9" t="s">
        <v>112</v>
      </c>
      <c r="D104" s="274"/>
      <c r="E104" s="274"/>
      <c r="F104" s="275"/>
      <c r="G104" s="276" t="s">
        <v>164</v>
      </c>
    </row>
    <row r="105" spans="1:7" ht="56.25" customHeight="1" thickBot="1" thickTop="1">
      <c r="A105" s="4"/>
      <c r="B105" s="8">
        <v>2</v>
      </c>
      <c r="C105" s="9" t="s">
        <v>112</v>
      </c>
      <c r="D105" s="270" t="s">
        <v>260</v>
      </c>
      <c r="E105" s="270"/>
      <c r="F105" s="286"/>
      <c r="G105" s="287" t="s">
        <v>83</v>
      </c>
    </row>
    <row r="106" spans="1:7" ht="14.25" thickBot="1" thickTop="1">
      <c r="A106" s="4"/>
      <c r="B106" s="8">
        <v>2</v>
      </c>
      <c r="C106" s="9" t="s">
        <v>112</v>
      </c>
      <c r="D106" s="269"/>
      <c r="E106" s="278"/>
      <c r="F106" s="271"/>
      <c r="G106" s="272" t="s">
        <v>84</v>
      </c>
    </row>
    <row r="107" spans="1:7" ht="14.25" thickBot="1" thickTop="1">
      <c r="A107" s="4"/>
      <c r="B107" s="8">
        <v>2</v>
      </c>
      <c r="C107" s="9" t="s">
        <v>112</v>
      </c>
      <c r="D107" s="273"/>
      <c r="E107" s="281"/>
      <c r="F107" s="275"/>
      <c r="G107" s="276" t="s">
        <v>114</v>
      </c>
    </row>
    <row r="108" spans="1:7" ht="36.75" customHeight="1" thickBot="1" thickTop="1">
      <c r="A108" s="4"/>
      <c r="B108" s="8">
        <v>2</v>
      </c>
      <c r="C108" s="9" t="s">
        <v>101</v>
      </c>
      <c r="D108" s="266" t="s">
        <v>175</v>
      </c>
      <c r="E108" s="266"/>
      <c r="F108" s="267"/>
      <c r="G108" s="268" t="s">
        <v>83</v>
      </c>
    </row>
    <row r="109" spans="1:7" ht="14.25" thickBot="1" thickTop="1">
      <c r="A109" s="4"/>
      <c r="B109" s="8">
        <v>2</v>
      </c>
      <c r="C109" s="9" t="s">
        <v>101</v>
      </c>
      <c r="D109" s="269"/>
      <c r="E109" s="278"/>
      <c r="F109" s="271"/>
      <c r="G109" s="272" t="s">
        <v>84</v>
      </c>
    </row>
    <row r="110" spans="1:7" ht="14.25" thickBot="1" thickTop="1">
      <c r="A110" s="4"/>
      <c r="B110" s="8">
        <v>2</v>
      </c>
      <c r="C110" s="9" t="s">
        <v>101</v>
      </c>
      <c r="D110" s="273"/>
      <c r="E110" s="281"/>
      <c r="F110" s="275"/>
      <c r="G110" s="276" t="s">
        <v>114</v>
      </c>
    </row>
    <row r="111" spans="1:7" ht="33" customHeight="1" thickBot="1" thickTop="1">
      <c r="A111" s="4"/>
      <c r="B111" s="8">
        <v>2</v>
      </c>
      <c r="C111" s="9" t="s">
        <v>124</v>
      </c>
      <c r="D111" s="266" t="s">
        <v>125</v>
      </c>
      <c r="E111" s="266"/>
      <c r="F111" s="267"/>
      <c r="G111" s="268" t="s">
        <v>83</v>
      </c>
    </row>
    <row r="112" spans="1:7" ht="14.25" thickBot="1" thickTop="1">
      <c r="A112" s="4"/>
      <c r="B112" s="8">
        <v>2</v>
      </c>
      <c r="C112" s="9" t="s">
        <v>124</v>
      </c>
      <c r="D112" s="270"/>
      <c r="E112" s="270"/>
      <c r="F112" s="271"/>
      <c r="G112" s="272" t="s">
        <v>84</v>
      </c>
    </row>
    <row r="113" spans="2:7" ht="14.25" thickBot="1" thickTop="1">
      <c r="B113" s="8">
        <v>2</v>
      </c>
      <c r="C113" s="9" t="s">
        <v>124</v>
      </c>
      <c r="D113" s="273"/>
      <c r="E113" s="281"/>
      <c r="F113" s="275"/>
      <c r="G113" s="276" t="s">
        <v>114</v>
      </c>
    </row>
    <row r="114" spans="2:7" ht="27" thickBot="1" thickTop="1">
      <c r="B114" s="8">
        <v>2</v>
      </c>
      <c r="C114" s="9" t="s">
        <v>124</v>
      </c>
      <c r="D114" s="266" t="s">
        <v>126</v>
      </c>
      <c r="E114" s="266"/>
      <c r="F114" s="267"/>
      <c r="G114" s="268" t="s">
        <v>83</v>
      </c>
    </row>
    <row r="115" spans="1:7" ht="14.25" thickBot="1" thickTop="1">
      <c r="A115" s="4"/>
      <c r="B115" s="8">
        <v>2</v>
      </c>
      <c r="C115" s="9" t="s">
        <v>124</v>
      </c>
      <c r="D115" s="269"/>
      <c r="E115" s="278"/>
      <c r="F115" s="271"/>
      <c r="G115" s="272" t="s">
        <v>84</v>
      </c>
    </row>
    <row r="116" spans="1:7" ht="14.25" thickBot="1" thickTop="1">
      <c r="A116" s="4"/>
      <c r="B116" s="8">
        <v>2</v>
      </c>
      <c r="C116" s="9" t="s">
        <v>124</v>
      </c>
      <c r="D116" s="273"/>
      <c r="E116" s="281"/>
      <c r="F116" s="275"/>
      <c r="G116" s="276" t="s">
        <v>114</v>
      </c>
    </row>
    <row r="117" spans="1:7" ht="27" thickBot="1" thickTop="1">
      <c r="A117" s="4"/>
      <c r="B117" s="10">
        <v>2</v>
      </c>
      <c r="C117" s="11" t="s">
        <v>124</v>
      </c>
      <c r="D117" s="35" t="s">
        <v>127</v>
      </c>
      <c r="E117" s="48"/>
      <c r="F117" s="23"/>
      <c r="G117" s="57" t="s">
        <v>157</v>
      </c>
    </row>
    <row r="118" spans="1:7" ht="30.75" customHeight="1" thickBot="1" thickTop="1">
      <c r="A118" s="4"/>
      <c r="B118" s="10">
        <v>2</v>
      </c>
      <c r="C118" s="11" t="s">
        <v>124</v>
      </c>
      <c r="D118" s="35"/>
      <c r="E118" s="48"/>
      <c r="F118" s="47"/>
      <c r="G118" s="57" t="s">
        <v>128</v>
      </c>
    </row>
    <row r="119" spans="1:7" ht="28.5" customHeight="1" thickBot="1" thickTop="1">
      <c r="A119" s="4"/>
      <c r="B119" s="10">
        <v>2</v>
      </c>
      <c r="C119" s="11" t="s">
        <v>124</v>
      </c>
      <c r="D119" s="35"/>
      <c r="E119" s="48"/>
      <c r="F119" s="47"/>
      <c r="G119" s="57" t="s">
        <v>129</v>
      </c>
    </row>
    <row r="120" spans="1:7" ht="30.75" customHeight="1" thickBot="1" thickTop="1">
      <c r="A120" s="4"/>
      <c r="B120" s="10">
        <v>2</v>
      </c>
      <c r="C120" s="11" t="s">
        <v>124</v>
      </c>
      <c r="D120" s="35"/>
      <c r="E120" s="48"/>
      <c r="F120" s="47"/>
      <c r="G120" s="57" t="s">
        <v>307</v>
      </c>
    </row>
    <row r="121" spans="1:7" ht="42.75" customHeight="1" thickBot="1" thickTop="1">
      <c r="A121" s="4"/>
      <c r="B121" s="10">
        <v>2</v>
      </c>
      <c r="C121" s="11" t="s">
        <v>124</v>
      </c>
      <c r="D121" s="35"/>
      <c r="E121" s="48"/>
      <c r="F121" s="47"/>
      <c r="G121" s="57" t="s">
        <v>318</v>
      </c>
    </row>
    <row r="122" spans="1:7" ht="48" customHeight="1" thickBot="1" thickTop="1">
      <c r="A122" s="4"/>
      <c r="B122" s="10">
        <v>2</v>
      </c>
      <c r="C122" s="11" t="s">
        <v>124</v>
      </c>
      <c r="D122" s="35"/>
      <c r="E122" s="48"/>
      <c r="F122" s="47"/>
      <c r="G122" s="57" t="s">
        <v>158</v>
      </c>
    </row>
    <row r="123" spans="1:7" ht="29.25" customHeight="1" thickBot="1" thickTop="1">
      <c r="A123" s="4"/>
      <c r="B123" s="10">
        <v>2</v>
      </c>
      <c r="C123" s="11" t="s">
        <v>124</v>
      </c>
      <c r="D123" s="35"/>
      <c r="E123" s="48"/>
      <c r="F123" s="47"/>
      <c r="G123" s="57" t="s">
        <v>317</v>
      </c>
    </row>
    <row r="124" spans="1:7" ht="29.25" customHeight="1" thickBot="1" thickTop="1">
      <c r="A124" s="4"/>
      <c r="B124" s="10">
        <v>2</v>
      </c>
      <c r="C124" s="11" t="s">
        <v>124</v>
      </c>
      <c r="D124" s="35"/>
      <c r="E124" s="48"/>
      <c r="F124" s="26"/>
      <c r="G124" s="285" t="s">
        <v>308</v>
      </c>
    </row>
    <row r="125" spans="1:7" ht="31.5" customHeight="1" thickBot="1" thickTop="1">
      <c r="A125" s="4"/>
      <c r="B125" s="10">
        <v>2</v>
      </c>
      <c r="C125" s="11" t="s">
        <v>124</v>
      </c>
      <c r="D125" s="35"/>
      <c r="E125" s="48"/>
      <c r="F125" s="26"/>
      <c r="G125" s="57" t="s">
        <v>316</v>
      </c>
    </row>
    <row r="126" spans="1:7" ht="31.5" customHeight="1" thickBot="1" thickTop="1">
      <c r="A126" s="4"/>
      <c r="B126" s="10">
        <v>2</v>
      </c>
      <c r="C126" s="11" t="s">
        <v>124</v>
      </c>
      <c r="D126" s="24"/>
      <c r="E126" s="25"/>
      <c r="F126" s="29"/>
      <c r="G126" s="55" t="s">
        <v>330</v>
      </c>
    </row>
    <row r="127" spans="1:7" ht="18" customHeight="1" thickBot="1" thickTop="1">
      <c r="A127" s="4"/>
      <c r="B127" s="5">
        <v>3</v>
      </c>
      <c r="C127" s="7"/>
      <c r="D127" s="32" t="s">
        <v>315</v>
      </c>
      <c r="E127" s="33"/>
      <c r="F127" s="34"/>
      <c r="G127" s="58"/>
    </row>
    <row r="128" spans="1:7" ht="14.25" thickBot="1" thickTop="1">
      <c r="A128" s="4"/>
      <c r="B128" s="8">
        <v>3</v>
      </c>
      <c r="C128" s="9" t="s">
        <v>105</v>
      </c>
      <c r="D128" s="265" t="s">
        <v>130</v>
      </c>
      <c r="E128" s="277"/>
      <c r="F128" s="267"/>
      <c r="G128" s="268" t="s">
        <v>21</v>
      </c>
    </row>
    <row r="129" spans="1:7" ht="19.5" customHeight="1" thickBot="1" thickTop="1">
      <c r="A129" s="4"/>
      <c r="B129" s="8">
        <v>3</v>
      </c>
      <c r="C129" s="9" t="s">
        <v>105</v>
      </c>
      <c r="D129" s="269"/>
      <c r="E129" s="270"/>
      <c r="F129" s="271"/>
      <c r="G129" s="272" t="s">
        <v>131</v>
      </c>
    </row>
    <row r="130" spans="1:7" ht="16.5" customHeight="1" thickBot="1" thickTop="1">
      <c r="A130" s="4"/>
      <c r="B130" s="8">
        <v>3</v>
      </c>
      <c r="C130" s="9" t="s">
        <v>105</v>
      </c>
      <c r="D130" s="273"/>
      <c r="E130" s="274"/>
      <c r="F130" s="275"/>
      <c r="G130" s="276" t="s">
        <v>132</v>
      </c>
    </row>
    <row r="131" spans="1:7" ht="18" customHeight="1" thickBot="1" thickTop="1">
      <c r="A131" s="4"/>
      <c r="B131" s="8">
        <v>3</v>
      </c>
      <c r="C131" s="9" t="s">
        <v>105</v>
      </c>
      <c r="D131" s="265" t="s">
        <v>133</v>
      </c>
      <c r="E131" s="266"/>
      <c r="F131" s="267"/>
      <c r="G131" s="268" t="s">
        <v>134</v>
      </c>
    </row>
    <row r="132" spans="1:7" ht="18" customHeight="1" thickBot="1" thickTop="1">
      <c r="A132" s="4"/>
      <c r="B132" s="8">
        <v>3</v>
      </c>
      <c r="C132" s="8" t="s">
        <v>105</v>
      </c>
      <c r="D132" s="270"/>
      <c r="E132" s="278"/>
      <c r="F132" s="286"/>
      <c r="G132" s="287" t="s">
        <v>273</v>
      </c>
    </row>
    <row r="133" spans="1:7" ht="18" customHeight="1" thickBot="1" thickTop="1">
      <c r="A133" s="4"/>
      <c r="B133" s="8">
        <v>3</v>
      </c>
      <c r="C133" s="8" t="s">
        <v>105</v>
      </c>
      <c r="D133" s="269"/>
      <c r="E133" s="278"/>
      <c r="F133" s="271"/>
      <c r="G133" s="272" t="s">
        <v>211</v>
      </c>
    </row>
    <row r="134" spans="1:7" ht="18" customHeight="1" thickBot="1" thickTop="1">
      <c r="A134" s="4"/>
      <c r="B134" s="8">
        <v>3</v>
      </c>
      <c r="C134" s="9" t="s">
        <v>105</v>
      </c>
      <c r="D134" s="273"/>
      <c r="E134" s="281"/>
      <c r="F134" s="275"/>
      <c r="G134" s="276" t="s">
        <v>156</v>
      </c>
    </row>
    <row r="135" spans="1:7" ht="30" customHeight="1" thickBot="1" thickTop="1">
      <c r="A135" s="4"/>
      <c r="B135" s="8">
        <v>3</v>
      </c>
      <c r="C135" s="9" t="s">
        <v>105</v>
      </c>
      <c r="D135" s="269" t="s">
        <v>212</v>
      </c>
      <c r="E135" s="278"/>
      <c r="F135" s="267"/>
      <c r="G135" s="268" t="s">
        <v>153</v>
      </c>
    </row>
    <row r="136" spans="1:7" ht="15.75" customHeight="1" thickBot="1" thickTop="1">
      <c r="A136" s="4"/>
      <c r="B136" s="8">
        <v>3</v>
      </c>
      <c r="C136" s="9" t="s">
        <v>105</v>
      </c>
      <c r="D136" s="269"/>
      <c r="E136" s="278"/>
      <c r="F136" s="271"/>
      <c r="G136" s="272" t="s">
        <v>154</v>
      </c>
    </row>
    <row r="137" spans="1:7" ht="15.75" customHeight="1" thickBot="1" thickTop="1">
      <c r="A137" s="4"/>
      <c r="B137" s="8">
        <v>3</v>
      </c>
      <c r="C137" s="9" t="s">
        <v>105</v>
      </c>
      <c r="D137" s="269"/>
      <c r="E137" s="278"/>
      <c r="F137" s="271"/>
      <c r="G137" s="272" t="s">
        <v>155</v>
      </c>
    </row>
    <row r="138" spans="1:7" ht="15.75" customHeight="1" thickBot="1" thickTop="1">
      <c r="A138" s="4"/>
      <c r="B138" s="8">
        <v>3</v>
      </c>
      <c r="C138" s="9" t="s">
        <v>105</v>
      </c>
      <c r="D138" s="273"/>
      <c r="E138" s="281"/>
      <c r="F138" s="275"/>
      <c r="G138" s="276" t="s">
        <v>114</v>
      </c>
    </row>
    <row r="139" spans="1:7" ht="68.25" customHeight="1" thickBot="1" thickTop="1">
      <c r="A139" s="4"/>
      <c r="B139" s="8">
        <v>3</v>
      </c>
      <c r="C139" s="9" t="s">
        <v>112</v>
      </c>
      <c r="D139" s="269" t="s">
        <v>135</v>
      </c>
      <c r="E139" s="278"/>
      <c r="F139" s="286"/>
      <c r="G139" s="287" t="s">
        <v>83</v>
      </c>
    </row>
    <row r="140" spans="1:7" ht="14.25" thickBot="1" thickTop="1">
      <c r="A140" s="4"/>
      <c r="B140" s="8">
        <v>3</v>
      </c>
      <c r="C140" s="9" t="s">
        <v>112</v>
      </c>
      <c r="D140" s="269"/>
      <c r="E140" s="278"/>
      <c r="F140" s="271"/>
      <c r="G140" s="272" t="s">
        <v>84</v>
      </c>
    </row>
    <row r="141" spans="1:7" ht="14.25" thickBot="1" thickTop="1">
      <c r="A141" s="4"/>
      <c r="B141" s="8">
        <v>3</v>
      </c>
      <c r="C141" s="9" t="s">
        <v>112</v>
      </c>
      <c r="D141" s="273"/>
      <c r="E141" s="281"/>
      <c r="F141" s="275"/>
      <c r="G141" s="276" t="s">
        <v>114</v>
      </c>
    </row>
    <row r="142" spans="1:7" ht="39.75" thickBot="1" thickTop="1">
      <c r="A142" s="4"/>
      <c r="B142" s="8">
        <v>3</v>
      </c>
      <c r="C142" s="9" t="s">
        <v>112</v>
      </c>
      <c r="D142" s="265" t="s">
        <v>136</v>
      </c>
      <c r="E142" s="277"/>
      <c r="F142" s="286"/>
      <c r="G142" s="287" t="s">
        <v>83</v>
      </c>
    </row>
    <row r="143" spans="1:7" ht="14.25" thickBot="1" thickTop="1">
      <c r="A143" s="4"/>
      <c r="B143" s="8">
        <v>3</v>
      </c>
      <c r="C143" s="9" t="s">
        <v>112</v>
      </c>
      <c r="D143" s="269"/>
      <c r="E143" s="278"/>
      <c r="F143" s="271"/>
      <c r="G143" s="272" t="s">
        <v>84</v>
      </c>
    </row>
    <row r="144" spans="1:7" ht="14.25" thickBot="1" thickTop="1">
      <c r="A144" s="4"/>
      <c r="B144" s="8">
        <v>3</v>
      </c>
      <c r="C144" s="9" t="s">
        <v>112</v>
      </c>
      <c r="D144" s="273"/>
      <c r="E144" s="281"/>
      <c r="F144" s="275"/>
      <c r="G144" s="276" t="s">
        <v>114</v>
      </c>
    </row>
    <row r="145" spans="1:7" ht="39.75" thickBot="1" thickTop="1">
      <c r="A145" s="4"/>
      <c r="B145" s="8">
        <v>3</v>
      </c>
      <c r="C145" s="9" t="s">
        <v>112</v>
      </c>
      <c r="D145" s="265" t="s">
        <v>261</v>
      </c>
      <c r="E145" s="277"/>
      <c r="F145" s="286"/>
      <c r="G145" s="287" t="s">
        <v>83</v>
      </c>
    </row>
    <row r="146" spans="1:7" ht="14.25" thickBot="1" thickTop="1">
      <c r="A146" s="4"/>
      <c r="B146" s="8">
        <v>3</v>
      </c>
      <c r="C146" s="9" t="s">
        <v>112</v>
      </c>
      <c r="D146" s="269"/>
      <c r="E146" s="278"/>
      <c r="F146" s="271"/>
      <c r="G146" s="272" t="s">
        <v>84</v>
      </c>
    </row>
    <row r="147" spans="1:7" ht="14.25" thickBot="1" thickTop="1">
      <c r="A147" s="4"/>
      <c r="B147" s="8">
        <v>3</v>
      </c>
      <c r="C147" s="9" t="s">
        <v>112</v>
      </c>
      <c r="D147" s="273"/>
      <c r="E147" s="281"/>
      <c r="F147" s="275"/>
      <c r="G147" s="276" t="s">
        <v>114</v>
      </c>
    </row>
    <row r="148" spans="1:7" ht="14.25" thickBot="1" thickTop="1">
      <c r="A148" s="4"/>
      <c r="B148" s="5">
        <v>4</v>
      </c>
      <c r="C148" s="7"/>
      <c r="D148" s="6" t="s">
        <v>213</v>
      </c>
      <c r="E148" s="19"/>
      <c r="F148" s="20"/>
      <c r="G148" s="50"/>
    </row>
    <row r="149" spans="1:7" ht="27" thickBot="1" thickTop="1">
      <c r="A149" s="4"/>
      <c r="B149" s="8">
        <v>4</v>
      </c>
      <c r="C149" s="9" t="s">
        <v>101</v>
      </c>
      <c r="D149" s="270" t="s">
        <v>137</v>
      </c>
      <c r="E149" s="270"/>
      <c r="F149" s="286"/>
      <c r="G149" s="287" t="s">
        <v>83</v>
      </c>
    </row>
    <row r="150" spans="1:7" ht="14.25" thickBot="1" thickTop="1">
      <c r="A150" s="4"/>
      <c r="B150" s="8">
        <v>4</v>
      </c>
      <c r="C150" s="9" t="s">
        <v>101</v>
      </c>
      <c r="D150" s="274"/>
      <c r="E150" s="274"/>
      <c r="F150" s="275"/>
      <c r="G150" s="276" t="s">
        <v>84</v>
      </c>
    </row>
    <row r="151" spans="1:7" ht="14.25" thickBot="1" thickTop="1">
      <c r="A151" s="4"/>
      <c r="B151" s="10">
        <v>4</v>
      </c>
      <c r="C151" s="11" t="s">
        <v>124</v>
      </c>
      <c r="D151" s="35" t="s">
        <v>244</v>
      </c>
      <c r="E151" s="27"/>
      <c r="F151" s="45"/>
      <c r="G151" s="54"/>
    </row>
    <row r="152" spans="1:7" ht="27" thickBot="1" thickTop="1">
      <c r="A152" s="4"/>
      <c r="B152" s="8">
        <v>4</v>
      </c>
      <c r="C152" s="9" t="s">
        <v>101</v>
      </c>
      <c r="D152" s="265" t="s">
        <v>138</v>
      </c>
      <c r="E152" s="266"/>
      <c r="F152" s="267"/>
      <c r="G152" s="268" t="s">
        <v>83</v>
      </c>
    </row>
    <row r="153" spans="1:7" ht="14.25" thickBot="1" thickTop="1">
      <c r="A153" s="4"/>
      <c r="B153" s="8">
        <v>4</v>
      </c>
      <c r="C153" s="9" t="s">
        <v>101</v>
      </c>
      <c r="D153" s="273"/>
      <c r="E153" s="274"/>
      <c r="F153" s="275"/>
      <c r="G153" s="276" t="s">
        <v>84</v>
      </c>
    </row>
    <row r="154" spans="1:7" ht="14.25" thickBot="1" thickTop="1">
      <c r="A154" s="4"/>
      <c r="B154" s="10">
        <v>4</v>
      </c>
      <c r="C154" s="11" t="s">
        <v>124</v>
      </c>
      <c r="D154" s="35" t="s">
        <v>139</v>
      </c>
      <c r="E154" s="27"/>
      <c r="F154" s="45"/>
      <c r="G154" s="54"/>
    </row>
    <row r="155" spans="1:7" ht="27" thickBot="1" thickTop="1">
      <c r="A155" s="4"/>
      <c r="B155" s="8">
        <v>4</v>
      </c>
      <c r="C155" s="9" t="s">
        <v>124</v>
      </c>
      <c r="D155" s="265" t="s">
        <v>301</v>
      </c>
      <c r="E155" s="277"/>
      <c r="F155" s="267"/>
      <c r="G155" s="268" t="s">
        <v>83</v>
      </c>
    </row>
    <row r="156" spans="1:7" ht="14.25" thickBot="1" thickTop="1">
      <c r="A156" s="4"/>
      <c r="B156" s="8">
        <v>4</v>
      </c>
      <c r="C156" s="9" t="s">
        <v>124</v>
      </c>
      <c r="D156" s="273"/>
      <c r="E156" s="281"/>
      <c r="F156" s="275"/>
      <c r="G156" s="276" t="s">
        <v>84</v>
      </c>
    </row>
    <row r="157" spans="1:7" ht="39.75" thickBot="1" thickTop="1">
      <c r="A157" s="4"/>
      <c r="B157" s="10">
        <v>4</v>
      </c>
      <c r="C157" s="11" t="s">
        <v>101</v>
      </c>
      <c r="D157" s="35" t="s">
        <v>214</v>
      </c>
      <c r="E157" s="27"/>
      <c r="F157" s="28"/>
      <c r="G157" s="53" t="s">
        <v>83</v>
      </c>
    </row>
    <row r="158" spans="2:7" ht="14.25" thickBot="1" thickTop="1">
      <c r="B158" s="10">
        <v>4</v>
      </c>
      <c r="C158" s="11" t="s">
        <v>124</v>
      </c>
      <c r="D158" s="35"/>
      <c r="E158" s="27"/>
      <c r="F158" s="29"/>
      <c r="G158" s="56" t="s">
        <v>84</v>
      </c>
    </row>
    <row r="159" spans="1:7" ht="39.75" thickBot="1" thickTop="1">
      <c r="A159" s="4"/>
      <c r="B159" s="8">
        <v>4</v>
      </c>
      <c r="C159" s="9" t="s">
        <v>101</v>
      </c>
      <c r="D159" s="265" t="s">
        <v>262</v>
      </c>
      <c r="E159" s="266"/>
      <c r="F159" s="267"/>
      <c r="G159" s="268" t="s">
        <v>83</v>
      </c>
    </row>
    <row r="160" spans="1:7" ht="14.25" thickBot="1" thickTop="1">
      <c r="A160" s="4"/>
      <c r="B160" s="8">
        <v>4</v>
      </c>
      <c r="C160" s="9" t="s">
        <v>101</v>
      </c>
      <c r="D160" s="273"/>
      <c r="E160" s="274"/>
      <c r="F160" s="275"/>
      <c r="G160" s="276" t="s">
        <v>84</v>
      </c>
    </row>
    <row r="161" spans="1:7" ht="14.25" thickBot="1" thickTop="1">
      <c r="A161" s="4"/>
      <c r="B161" s="8">
        <v>4</v>
      </c>
      <c r="C161" s="9" t="s">
        <v>101</v>
      </c>
      <c r="D161" s="265" t="s">
        <v>180</v>
      </c>
      <c r="E161" s="266"/>
      <c r="F161" s="267"/>
      <c r="G161" s="268" t="s">
        <v>140</v>
      </c>
    </row>
    <row r="162" spans="1:7" ht="14.25" thickBot="1" thickTop="1">
      <c r="A162" s="4"/>
      <c r="B162" s="8">
        <v>4</v>
      </c>
      <c r="C162" s="9" t="s">
        <v>101</v>
      </c>
      <c r="D162" s="269"/>
      <c r="E162" s="278"/>
      <c r="F162" s="271"/>
      <c r="G162" s="272" t="s">
        <v>141</v>
      </c>
    </row>
    <row r="163" spans="1:7" ht="14.25" thickBot="1" thickTop="1">
      <c r="A163" s="4"/>
      <c r="B163" s="8">
        <v>4</v>
      </c>
      <c r="C163" s="9" t="s">
        <v>101</v>
      </c>
      <c r="D163" s="269"/>
      <c r="E163" s="278"/>
      <c r="F163" s="271"/>
      <c r="G163" s="272" t="s">
        <v>179</v>
      </c>
    </row>
    <row r="164" spans="1:7" ht="14.25" thickBot="1" thickTop="1">
      <c r="A164" s="4"/>
      <c r="B164" s="8">
        <v>4</v>
      </c>
      <c r="C164" s="9" t="s">
        <v>101</v>
      </c>
      <c r="D164" s="269"/>
      <c r="E164" s="270"/>
      <c r="F164" s="279"/>
      <c r="G164" s="280" t="s">
        <v>178</v>
      </c>
    </row>
    <row r="165" spans="1:7" ht="14.25" thickBot="1" thickTop="1">
      <c r="A165" s="4"/>
      <c r="B165" s="8">
        <v>4</v>
      </c>
      <c r="C165" s="9" t="s">
        <v>101</v>
      </c>
      <c r="D165" s="269"/>
      <c r="E165" s="278"/>
      <c r="F165" s="271"/>
      <c r="G165" s="272" t="s">
        <v>263</v>
      </c>
    </row>
    <row r="166" spans="1:7" ht="14.25" thickBot="1" thickTop="1">
      <c r="A166" s="4"/>
      <c r="B166" s="8">
        <v>4</v>
      </c>
      <c r="C166" s="9" t="s">
        <v>101</v>
      </c>
      <c r="D166" s="273"/>
      <c r="E166" s="281"/>
      <c r="F166" s="275"/>
      <c r="G166" s="276" t="s">
        <v>114</v>
      </c>
    </row>
    <row r="167" spans="1:7" ht="27" thickBot="1" thickTop="1">
      <c r="A167" s="4"/>
      <c r="B167" s="8">
        <v>4</v>
      </c>
      <c r="C167" s="9" t="s">
        <v>124</v>
      </c>
      <c r="D167" s="265" t="s">
        <v>186</v>
      </c>
      <c r="E167" s="266"/>
      <c r="F167" s="267"/>
      <c r="G167" s="268" t="s">
        <v>83</v>
      </c>
    </row>
    <row r="168" spans="1:7" ht="14.25" thickBot="1" thickTop="1">
      <c r="A168" s="4"/>
      <c r="B168" s="8">
        <v>4</v>
      </c>
      <c r="C168" s="9" t="s">
        <v>124</v>
      </c>
      <c r="D168" s="273"/>
      <c r="E168" s="274"/>
      <c r="F168" s="275"/>
      <c r="G168" s="276" t="s">
        <v>84</v>
      </c>
    </row>
    <row r="169" spans="1:7" ht="27" thickBot="1" thickTop="1">
      <c r="A169" s="4"/>
      <c r="B169" s="10">
        <v>4</v>
      </c>
      <c r="C169" s="11" t="s">
        <v>124</v>
      </c>
      <c r="D169" s="21" t="s">
        <v>185</v>
      </c>
      <c r="E169" s="27"/>
      <c r="F169" s="28"/>
      <c r="G169" s="53" t="s">
        <v>83</v>
      </c>
    </row>
    <row r="170" spans="1:7" ht="14.25" thickBot="1" thickTop="1">
      <c r="A170" s="4"/>
      <c r="B170" s="10">
        <v>4</v>
      </c>
      <c r="C170" s="11" t="s">
        <v>124</v>
      </c>
      <c r="D170" s="35"/>
      <c r="E170" s="27"/>
      <c r="F170" s="29"/>
      <c r="G170" s="56" t="s">
        <v>84</v>
      </c>
    </row>
    <row r="171" spans="1:7" ht="27.75" customHeight="1" thickBot="1" thickTop="1">
      <c r="A171" s="4"/>
      <c r="B171" s="8">
        <v>4</v>
      </c>
      <c r="C171" s="9" t="s">
        <v>101</v>
      </c>
      <c r="D171" s="265" t="s">
        <v>181</v>
      </c>
      <c r="E171" s="266"/>
      <c r="F171" s="267"/>
      <c r="G171" s="268" t="s">
        <v>83</v>
      </c>
    </row>
    <row r="172" spans="2:7" ht="14.25" thickBot="1" thickTop="1">
      <c r="B172" s="8">
        <v>4</v>
      </c>
      <c r="C172" s="9" t="s">
        <v>101</v>
      </c>
      <c r="D172" s="273"/>
      <c r="E172" s="274"/>
      <c r="F172" s="275"/>
      <c r="G172" s="276" t="s">
        <v>84</v>
      </c>
    </row>
    <row r="173" spans="2:7" ht="14.25" thickBot="1" thickTop="1">
      <c r="B173" s="8">
        <v>4</v>
      </c>
      <c r="C173" s="9" t="s">
        <v>101</v>
      </c>
      <c r="D173" s="265" t="s">
        <v>182</v>
      </c>
      <c r="E173" s="266"/>
      <c r="F173" s="267"/>
      <c r="G173" s="268" t="s">
        <v>225</v>
      </c>
    </row>
    <row r="174" spans="1:7" ht="14.25" thickBot="1" thickTop="1">
      <c r="A174" s="4"/>
      <c r="B174" s="8">
        <v>4</v>
      </c>
      <c r="C174" s="9" t="s">
        <v>101</v>
      </c>
      <c r="D174" s="269"/>
      <c r="E174" s="270"/>
      <c r="F174" s="271"/>
      <c r="G174" s="272" t="s">
        <v>142</v>
      </c>
    </row>
    <row r="175" spans="1:7" ht="14.25" thickBot="1" thickTop="1">
      <c r="A175" s="4"/>
      <c r="B175" s="8">
        <v>4</v>
      </c>
      <c r="C175" s="9" t="s">
        <v>101</v>
      </c>
      <c r="D175" s="269"/>
      <c r="E175" s="270"/>
      <c r="F175" s="271"/>
      <c r="G175" s="272" t="s">
        <v>143</v>
      </c>
    </row>
    <row r="176" spans="1:7" ht="14.25" thickBot="1" thickTop="1">
      <c r="A176" s="4"/>
      <c r="B176" s="8">
        <v>4</v>
      </c>
      <c r="C176" s="9" t="s">
        <v>101</v>
      </c>
      <c r="D176" s="269"/>
      <c r="E176" s="278"/>
      <c r="F176" s="279"/>
      <c r="G176" s="280" t="s">
        <v>250</v>
      </c>
    </row>
    <row r="177" spans="1:7" ht="14.25" thickBot="1" thickTop="1">
      <c r="A177" s="4"/>
      <c r="B177" s="8">
        <v>4</v>
      </c>
      <c r="C177" s="9" t="s">
        <v>101</v>
      </c>
      <c r="D177" s="273"/>
      <c r="E177" s="281"/>
      <c r="F177" s="275"/>
      <c r="G177" s="276" t="s">
        <v>20</v>
      </c>
    </row>
    <row r="178" spans="1:7" ht="39.75" thickBot="1" thickTop="1">
      <c r="A178" s="4"/>
      <c r="B178" s="8">
        <v>4</v>
      </c>
      <c r="C178" s="9" t="s">
        <v>101</v>
      </c>
      <c r="D178" s="265" t="s">
        <v>246</v>
      </c>
      <c r="E178" s="266"/>
      <c r="F178" s="267"/>
      <c r="G178" s="268" t="s">
        <v>83</v>
      </c>
    </row>
    <row r="179" spans="1:7" ht="14.25" thickBot="1" thickTop="1">
      <c r="A179" s="4"/>
      <c r="B179" s="8">
        <v>4</v>
      </c>
      <c r="C179" s="9" t="s">
        <v>101</v>
      </c>
      <c r="D179" s="273"/>
      <c r="E179" s="274"/>
      <c r="F179" s="275"/>
      <c r="G179" s="276" t="s">
        <v>84</v>
      </c>
    </row>
    <row r="180" spans="1:7" ht="28.5" customHeight="1" thickBot="1" thickTop="1">
      <c r="A180" s="4"/>
      <c r="B180" s="10">
        <v>4</v>
      </c>
      <c r="C180" s="11" t="s">
        <v>124</v>
      </c>
      <c r="D180" s="35" t="s">
        <v>232</v>
      </c>
      <c r="E180" s="27"/>
      <c r="F180" s="44"/>
      <c r="G180" s="55" t="s">
        <v>83</v>
      </c>
    </row>
    <row r="181" spans="1:7" ht="21" customHeight="1" thickBot="1" thickTop="1">
      <c r="A181" s="4"/>
      <c r="B181" s="10">
        <v>4</v>
      </c>
      <c r="C181" s="11" t="s">
        <v>124</v>
      </c>
      <c r="D181" s="35"/>
      <c r="E181" s="27"/>
      <c r="F181" s="29"/>
      <c r="G181" s="56" t="s">
        <v>84</v>
      </c>
    </row>
    <row r="182" spans="1:7" ht="14.25" thickBot="1" thickTop="1">
      <c r="A182" s="4"/>
      <c r="B182" s="8">
        <v>4</v>
      </c>
      <c r="C182" s="9" t="s">
        <v>124</v>
      </c>
      <c r="D182" s="265" t="s">
        <v>207</v>
      </c>
      <c r="E182" s="277"/>
      <c r="F182" s="267"/>
      <c r="G182" s="268" t="s">
        <v>83</v>
      </c>
    </row>
    <row r="183" spans="1:7" ht="14.25" thickBot="1" thickTop="1">
      <c r="A183" s="4"/>
      <c r="B183" s="8">
        <v>4</v>
      </c>
      <c r="C183" s="9" t="s">
        <v>124</v>
      </c>
      <c r="D183" s="273"/>
      <c r="E183" s="281"/>
      <c r="F183" s="275"/>
      <c r="G183" s="276" t="s">
        <v>84</v>
      </c>
    </row>
    <row r="184" spans="1:7" s="248" customFormat="1" ht="27" thickBot="1" thickTop="1">
      <c r="A184" s="110"/>
      <c r="B184" s="10">
        <v>4</v>
      </c>
      <c r="C184" s="11" t="s">
        <v>124</v>
      </c>
      <c r="D184" s="30" t="s">
        <v>206</v>
      </c>
      <c r="E184" s="30"/>
      <c r="F184" s="45"/>
      <c r="G184" s="54" t="s">
        <v>297</v>
      </c>
    </row>
    <row r="185" spans="1:7" ht="39.75" thickBot="1" thickTop="1">
      <c r="A185" s="4"/>
      <c r="B185" s="8">
        <v>4</v>
      </c>
      <c r="C185" s="9" t="s">
        <v>112</v>
      </c>
      <c r="D185" s="265" t="s">
        <v>215</v>
      </c>
      <c r="E185" s="266"/>
      <c r="F185" s="267"/>
      <c r="G185" s="268" t="s">
        <v>83</v>
      </c>
    </row>
    <row r="186" spans="2:7" ht="14.25" thickBot="1" thickTop="1">
      <c r="B186" s="8">
        <v>4</v>
      </c>
      <c r="C186" s="9" t="s">
        <v>112</v>
      </c>
      <c r="D186" s="273"/>
      <c r="E186" s="274"/>
      <c r="F186" s="275"/>
      <c r="G186" s="276" t="s">
        <v>84</v>
      </c>
    </row>
    <row r="187" spans="2:7" ht="27" thickBot="1" thickTop="1">
      <c r="B187" s="8">
        <v>4</v>
      </c>
      <c r="C187" s="9" t="s">
        <v>101</v>
      </c>
      <c r="D187" s="265" t="s">
        <v>216</v>
      </c>
      <c r="E187" s="277"/>
      <c r="F187" s="267"/>
      <c r="G187" s="268" t="s">
        <v>83</v>
      </c>
    </row>
    <row r="188" spans="2:7" ht="14.25" thickBot="1" thickTop="1">
      <c r="B188" s="8">
        <v>4</v>
      </c>
      <c r="C188" s="9" t="s">
        <v>101</v>
      </c>
      <c r="D188" s="273"/>
      <c r="E188" s="281"/>
      <c r="F188" s="275"/>
      <c r="G188" s="276" t="s">
        <v>84</v>
      </c>
    </row>
    <row r="189" spans="2:7" ht="27" thickBot="1" thickTop="1">
      <c r="B189" s="8">
        <v>4</v>
      </c>
      <c r="C189" s="9" t="s">
        <v>124</v>
      </c>
      <c r="D189" s="265" t="s">
        <v>217</v>
      </c>
      <c r="E189" s="266"/>
      <c r="F189" s="267"/>
      <c r="G189" s="268" t="s">
        <v>83</v>
      </c>
    </row>
    <row r="190" spans="1:7" ht="14.25" thickBot="1" thickTop="1">
      <c r="A190" s="4"/>
      <c r="B190" s="8">
        <v>4</v>
      </c>
      <c r="C190" s="9" t="s">
        <v>124</v>
      </c>
      <c r="D190" s="269"/>
      <c r="E190" s="278"/>
      <c r="F190" s="271"/>
      <c r="G190" s="272" t="s">
        <v>84</v>
      </c>
    </row>
    <row r="191" spans="1:7" ht="14.25" thickBot="1" thickTop="1">
      <c r="A191" s="4"/>
      <c r="B191" s="8">
        <v>4</v>
      </c>
      <c r="C191" s="9" t="s">
        <v>124</v>
      </c>
      <c r="D191" s="273"/>
      <c r="E191" s="281"/>
      <c r="F191" s="275"/>
      <c r="G191" s="276" t="s">
        <v>114</v>
      </c>
    </row>
    <row r="192" spans="1:7" ht="27" thickBot="1" thickTop="1">
      <c r="A192" s="4"/>
      <c r="B192" s="8">
        <v>4</v>
      </c>
      <c r="C192" s="9" t="s">
        <v>101</v>
      </c>
      <c r="D192" s="265" t="s">
        <v>218</v>
      </c>
      <c r="E192" s="277"/>
      <c r="F192" s="267"/>
      <c r="G192" s="268" t="s">
        <v>83</v>
      </c>
    </row>
    <row r="193" spans="1:7" ht="14.25" thickBot="1" thickTop="1">
      <c r="A193" s="4"/>
      <c r="B193" s="8">
        <v>4</v>
      </c>
      <c r="C193" s="9" t="s">
        <v>124</v>
      </c>
      <c r="D193" s="273"/>
      <c r="E193" s="281"/>
      <c r="F193" s="275"/>
      <c r="G193" s="276" t="s">
        <v>84</v>
      </c>
    </row>
    <row r="194" spans="1:7" ht="14.25" thickBot="1" thickTop="1">
      <c r="A194" s="4"/>
      <c r="B194" s="10">
        <v>4</v>
      </c>
      <c r="C194" s="11" t="s">
        <v>124</v>
      </c>
      <c r="D194" s="35" t="s">
        <v>219</v>
      </c>
      <c r="E194" s="27"/>
      <c r="F194" s="44"/>
      <c r="G194" s="55" t="s">
        <v>298</v>
      </c>
    </row>
    <row r="195" spans="1:7" ht="14.25" thickBot="1" thickTop="1">
      <c r="A195" s="4"/>
      <c r="B195" s="8">
        <v>4</v>
      </c>
      <c r="C195" s="9" t="s">
        <v>101</v>
      </c>
      <c r="D195" s="265" t="s">
        <v>235</v>
      </c>
      <c r="E195" s="266"/>
      <c r="F195" s="267"/>
      <c r="G195" s="268" t="s">
        <v>144</v>
      </c>
    </row>
    <row r="196" spans="1:7" ht="14.25" thickBot="1" thickTop="1">
      <c r="A196" s="4"/>
      <c r="B196" s="8">
        <v>4</v>
      </c>
      <c r="C196" s="9" t="s">
        <v>101</v>
      </c>
      <c r="D196" s="269"/>
      <c r="E196" s="270"/>
      <c r="F196" s="271"/>
      <c r="G196" s="272" t="s">
        <v>145</v>
      </c>
    </row>
    <row r="197" spans="1:7" ht="14.25" thickBot="1" thickTop="1">
      <c r="A197" s="4"/>
      <c r="B197" s="8">
        <v>4</v>
      </c>
      <c r="C197" s="9" t="s">
        <v>101</v>
      </c>
      <c r="D197" s="269"/>
      <c r="E197" s="270"/>
      <c r="F197" s="271"/>
      <c r="G197" s="272" t="s">
        <v>146</v>
      </c>
    </row>
    <row r="198" spans="1:7" ht="29.25" customHeight="1" thickBot="1" thickTop="1">
      <c r="A198" s="4"/>
      <c r="B198" s="8">
        <v>4</v>
      </c>
      <c r="C198" s="9" t="s">
        <v>101</v>
      </c>
      <c r="D198" s="269"/>
      <c r="E198" s="278"/>
      <c r="F198" s="271"/>
      <c r="G198" s="272" t="s">
        <v>300</v>
      </c>
    </row>
    <row r="199" spans="1:7" ht="14.25" thickBot="1" thickTop="1">
      <c r="A199" s="4"/>
      <c r="B199" s="8">
        <v>4</v>
      </c>
      <c r="C199" s="9" t="s">
        <v>101</v>
      </c>
      <c r="D199" s="269"/>
      <c r="E199" s="278"/>
      <c r="F199" s="271"/>
      <c r="G199" s="272" t="s">
        <v>299</v>
      </c>
    </row>
    <row r="200" spans="1:7" ht="14.25" thickBot="1" thickTop="1">
      <c r="A200" s="4"/>
      <c r="B200" s="8">
        <v>4</v>
      </c>
      <c r="C200" s="9" t="s">
        <v>101</v>
      </c>
      <c r="D200" s="269"/>
      <c r="E200" s="278"/>
      <c r="F200" s="271"/>
      <c r="G200" s="272" t="s">
        <v>71</v>
      </c>
    </row>
    <row r="201" spans="1:7" ht="14.25" thickBot="1" thickTop="1">
      <c r="A201" s="4"/>
      <c r="B201" s="8"/>
      <c r="C201" s="9"/>
      <c r="D201" s="273"/>
      <c r="E201" s="281"/>
      <c r="F201" s="275"/>
      <c r="G201" s="276" t="s">
        <v>114</v>
      </c>
    </row>
    <row r="202" spans="1:7" ht="39.75" thickBot="1" thickTop="1">
      <c r="A202" s="4"/>
      <c r="B202" s="8">
        <v>4</v>
      </c>
      <c r="C202" s="9" t="s">
        <v>124</v>
      </c>
      <c r="D202" s="265" t="s">
        <v>327</v>
      </c>
      <c r="E202" s="266"/>
      <c r="F202" s="267"/>
      <c r="G202" s="268" t="s">
        <v>328</v>
      </c>
    </row>
    <row r="203" spans="1:7" ht="14.25" thickBot="1" thickTop="1">
      <c r="A203" s="4"/>
      <c r="B203" s="8">
        <v>4</v>
      </c>
      <c r="C203" s="9" t="s">
        <v>124</v>
      </c>
      <c r="D203" s="274"/>
      <c r="E203" s="274"/>
      <c r="F203" s="288"/>
      <c r="G203" s="289" t="s">
        <v>84</v>
      </c>
    </row>
    <row r="204" spans="1:7" ht="39.75" thickBot="1" thickTop="1">
      <c r="A204" s="4"/>
      <c r="B204" s="8">
        <v>4</v>
      </c>
      <c r="C204" s="9" t="s">
        <v>124</v>
      </c>
      <c r="D204" s="265" t="s">
        <v>220</v>
      </c>
      <c r="E204" s="277"/>
      <c r="F204" s="267"/>
      <c r="G204" s="268" t="s">
        <v>83</v>
      </c>
    </row>
    <row r="205" spans="1:7" ht="14.25" thickBot="1" thickTop="1">
      <c r="A205" s="4"/>
      <c r="B205" s="8">
        <v>4</v>
      </c>
      <c r="C205" s="9" t="s">
        <v>124</v>
      </c>
      <c r="D205" s="273"/>
      <c r="E205" s="281"/>
      <c r="F205" s="275"/>
      <c r="G205" s="276" t="s">
        <v>84</v>
      </c>
    </row>
    <row r="206" spans="1:7" ht="39.75" thickBot="1" thickTop="1">
      <c r="A206" s="4"/>
      <c r="B206" s="8">
        <v>4</v>
      </c>
      <c r="C206" s="9" t="s">
        <v>124</v>
      </c>
      <c r="D206" s="265" t="s">
        <v>221</v>
      </c>
      <c r="E206" s="277"/>
      <c r="F206" s="267"/>
      <c r="G206" s="268" t="s">
        <v>83</v>
      </c>
    </row>
    <row r="207" spans="1:7" ht="14.25" thickBot="1" thickTop="1">
      <c r="A207" s="4"/>
      <c r="B207" s="8">
        <v>4</v>
      </c>
      <c r="C207" s="9" t="s">
        <v>124</v>
      </c>
      <c r="D207" s="273"/>
      <c r="E207" s="281"/>
      <c r="F207" s="275"/>
      <c r="G207" s="276" t="s">
        <v>84</v>
      </c>
    </row>
    <row r="208" spans="1:7" ht="27" thickBot="1" thickTop="1">
      <c r="A208" s="4"/>
      <c r="B208" s="8">
        <v>4</v>
      </c>
      <c r="C208" s="9" t="s">
        <v>124</v>
      </c>
      <c r="D208" s="266" t="s">
        <v>222</v>
      </c>
      <c r="E208" s="266"/>
      <c r="F208" s="267"/>
      <c r="G208" s="268" t="s">
        <v>83</v>
      </c>
    </row>
    <row r="209" spans="1:7" ht="14.25" thickBot="1" thickTop="1">
      <c r="A209" s="4"/>
      <c r="B209" s="8">
        <v>4</v>
      </c>
      <c r="C209" s="9" t="s">
        <v>124</v>
      </c>
      <c r="D209" s="274"/>
      <c r="E209" s="274"/>
      <c r="F209" s="275"/>
      <c r="G209" s="276" t="s">
        <v>84</v>
      </c>
    </row>
    <row r="210" spans="1:7" ht="27" thickBot="1" thickTop="1">
      <c r="A210" s="4"/>
      <c r="B210" s="8">
        <v>4</v>
      </c>
      <c r="C210" s="9" t="s">
        <v>124</v>
      </c>
      <c r="D210" s="261" t="s">
        <v>223</v>
      </c>
      <c r="E210" s="261"/>
      <c r="F210" s="282"/>
      <c r="G210" s="263"/>
    </row>
    <row r="211" spans="1:7" ht="27" thickBot="1" thickTop="1">
      <c r="A211" s="4"/>
      <c r="B211" s="8">
        <v>4</v>
      </c>
      <c r="C211" s="9" t="s">
        <v>124</v>
      </c>
      <c r="D211" s="265" t="s">
        <v>264</v>
      </c>
      <c r="E211" s="277"/>
      <c r="F211" s="267"/>
      <c r="G211" s="268" t="s">
        <v>83</v>
      </c>
    </row>
    <row r="212" spans="1:7" ht="14.25" thickBot="1" thickTop="1">
      <c r="A212" s="4"/>
      <c r="B212" s="8">
        <v>4</v>
      </c>
      <c r="C212" s="9" t="s">
        <v>124</v>
      </c>
      <c r="D212" s="273"/>
      <c r="E212" s="281"/>
      <c r="F212" s="275"/>
      <c r="G212" s="276" t="s">
        <v>84</v>
      </c>
    </row>
    <row r="213" spans="1:7" ht="27" thickBot="1" thickTop="1">
      <c r="A213" s="4"/>
      <c r="B213" s="10">
        <v>4</v>
      </c>
      <c r="C213" s="11" t="s">
        <v>124</v>
      </c>
      <c r="D213" s="21" t="s">
        <v>272</v>
      </c>
      <c r="E213" s="22"/>
      <c r="F213" s="28"/>
      <c r="G213" s="53" t="s">
        <v>83</v>
      </c>
    </row>
    <row r="214" spans="1:7" ht="14.25" thickBot="1" thickTop="1">
      <c r="A214" s="4"/>
      <c r="B214" s="10">
        <v>4</v>
      </c>
      <c r="C214" s="11" t="s">
        <v>124</v>
      </c>
      <c r="D214" s="24"/>
      <c r="E214" s="25"/>
      <c r="F214" s="29"/>
      <c r="G214" s="56" t="s">
        <v>84</v>
      </c>
    </row>
    <row r="215" spans="1:7" ht="14.25" thickBot="1" thickTop="1">
      <c r="A215" s="4"/>
      <c r="B215" s="10">
        <v>4</v>
      </c>
      <c r="C215" s="11" t="s">
        <v>124</v>
      </c>
      <c r="D215" s="12" t="s">
        <v>265</v>
      </c>
      <c r="E215" s="11"/>
      <c r="F215" s="112"/>
      <c r="G215" s="14"/>
    </row>
    <row r="216" spans="1:7" ht="14.25" thickBot="1" thickTop="1">
      <c r="A216" s="4"/>
      <c r="B216" s="36">
        <v>7</v>
      </c>
      <c r="C216" s="37" t="s">
        <v>105</v>
      </c>
      <c r="D216" s="38"/>
      <c r="E216" s="39"/>
      <c r="F216" s="36"/>
      <c r="G216" s="59"/>
    </row>
    <row r="217" spans="1:7" ht="17.25" thickBot="1" thickTop="1">
      <c r="A217" s="4"/>
      <c r="B217" s="36">
        <v>7</v>
      </c>
      <c r="C217" s="37" t="s">
        <v>105</v>
      </c>
      <c r="D217" s="4" t="s">
        <v>166</v>
      </c>
      <c r="E217" s="196" t="str">
        <f>'Data Sensitivity'!G94</f>
        <v>Low</v>
      </c>
      <c r="F217" s="46"/>
      <c r="G217" s="60"/>
    </row>
    <row r="218" spans="1:7" ht="14.25" thickBot="1" thickTop="1">
      <c r="A218" s="4"/>
      <c r="B218" s="36">
        <v>7</v>
      </c>
      <c r="C218" s="37" t="s">
        <v>105</v>
      </c>
      <c r="D218" s="39"/>
      <c r="E218" s="3"/>
      <c r="F218" s="36"/>
      <c r="G218" s="61"/>
    </row>
    <row r="219" spans="1:7" ht="17.25" thickBot="1" thickTop="1">
      <c r="A219" s="4"/>
      <c r="B219" s="36">
        <v>7</v>
      </c>
      <c r="C219" s="37" t="s">
        <v>101</v>
      </c>
      <c r="D219" s="39" t="s">
        <v>167</v>
      </c>
      <c r="E219" s="188" t="str">
        <f>'Activity Sensitivity'!F58</f>
        <v>Low</v>
      </c>
      <c r="F219" s="41"/>
      <c r="G219" s="59"/>
    </row>
    <row r="220" spans="1:7" ht="14.25" thickBot="1" thickTop="1">
      <c r="A220" s="4"/>
      <c r="B220" s="36">
        <v>7</v>
      </c>
      <c r="C220" s="37" t="s">
        <v>101</v>
      </c>
      <c r="D220" s="40"/>
      <c r="E220" s="3"/>
      <c r="F220" s="36"/>
      <c r="G220" s="59"/>
    </row>
    <row r="221" spans="1:7" ht="18" customHeight="1" thickBot="1" thickTop="1">
      <c r="A221" s="4"/>
      <c r="B221" s="36">
        <v>7</v>
      </c>
      <c r="C221" s="37" t="s">
        <v>183</v>
      </c>
      <c r="D221" t="s">
        <v>227</v>
      </c>
      <c r="E221" s="251" t="str">
        <f>IF((E217="Low")*AND(E219="Low"),"Low",(IF((E217="Low")*AND(E219="Medium"),"Medium",(IF((E217="Medium")*AND(E219="Low"),"Medium",(IF((E217="Medium")*AND(E219="Medium"),"Medium",(IF((E217="High")*AND(E219="Low"),"Medium",(IF((E217="Low")*AND(E219="High"),"Medium","High")))))))))))</f>
        <v>Low</v>
      </c>
      <c r="F221" s="36"/>
      <c r="G221" s="60"/>
    </row>
    <row r="222" spans="1:7" ht="14.25" thickBot="1" thickTop="1">
      <c r="A222" s="4"/>
      <c r="B222" s="36">
        <v>7</v>
      </c>
      <c r="C222" s="37" t="s">
        <v>183</v>
      </c>
      <c r="D222" s="3"/>
      <c r="E222" s="3"/>
      <c r="F222" s="36"/>
      <c r="G222" s="60"/>
    </row>
    <row r="223" spans="1:7" ht="14.25" thickBot="1" thickTop="1">
      <c r="A223" s="4"/>
      <c r="B223" s="36">
        <v>7</v>
      </c>
      <c r="C223" s="41" t="s">
        <v>124</v>
      </c>
      <c r="D223" s="42"/>
      <c r="E223" s="39"/>
      <c r="F223" s="36"/>
      <c r="G223" s="62"/>
    </row>
    <row r="224" spans="1:7" ht="18" customHeight="1" thickBot="1" thickTop="1">
      <c r="A224" s="4"/>
      <c r="B224" s="36">
        <v>7</v>
      </c>
      <c r="C224" s="41" t="s">
        <v>124</v>
      </c>
      <c r="D224" s="111" t="s">
        <v>226</v>
      </c>
      <c r="E224" s="197"/>
      <c r="F224" s="41"/>
      <c r="G224" s="63"/>
    </row>
    <row r="225" spans="1:7" ht="13.5" thickTop="1">
      <c r="A225" s="43"/>
      <c r="B225" s="43" t="s">
        <v>294</v>
      </c>
      <c r="C225" s="4"/>
      <c r="D225" s="4"/>
      <c r="E225" s="4"/>
      <c r="F225" s="4"/>
      <c r="G225" s="49"/>
    </row>
    <row r="226" spans="1:7" ht="12.75">
      <c r="A226" s="4"/>
      <c r="B226" s="296" t="s">
        <v>295</v>
      </c>
      <c r="C226" s="297"/>
      <c r="D226" s="297"/>
      <c r="E226" s="297"/>
      <c r="F226" s="297"/>
      <c r="G226" s="297"/>
    </row>
    <row r="227" spans="2:7" ht="13.5" thickBot="1">
      <c r="B227" s="298"/>
      <c r="C227" s="298"/>
      <c r="D227" s="298"/>
      <c r="E227" s="298"/>
      <c r="F227" s="298"/>
      <c r="G227" s="298"/>
    </row>
    <row r="228" spans="2:7" ht="13.5" thickTop="1">
      <c r="B228" s="72"/>
      <c r="C228" s="73"/>
      <c r="D228" s="73"/>
      <c r="E228" s="73"/>
      <c r="F228" s="73"/>
      <c r="G228" s="74"/>
    </row>
    <row r="229" spans="2:7" ht="16.5" customHeight="1">
      <c r="B229" s="293"/>
      <c r="C229" s="294"/>
      <c r="D229" s="294"/>
      <c r="E229" s="294"/>
      <c r="F229" s="294"/>
      <c r="G229" s="295"/>
    </row>
    <row r="230" spans="2:7" ht="12.75">
      <c r="B230" s="69" t="s">
        <v>0</v>
      </c>
      <c r="C230" s="70"/>
      <c r="D230" s="70"/>
      <c r="E230" s="70"/>
      <c r="F230" s="70"/>
      <c r="G230" s="71"/>
    </row>
    <row r="231" spans="2:7" ht="12.75">
      <c r="B231" s="69" t="s">
        <v>1</v>
      </c>
      <c r="C231" s="70"/>
      <c r="D231" s="70"/>
      <c r="E231" s="70"/>
      <c r="F231" s="70"/>
      <c r="G231" s="71"/>
    </row>
    <row r="232" spans="2:7" ht="12.75">
      <c r="B232" s="69"/>
      <c r="C232" s="70"/>
      <c r="D232" s="70"/>
      <c r="E232" s="70"/>
      <c r="F232" s="70"/>
      <c r="G232" s="71"/>
    </row>
    <row r="233" spans="2:7" ht="12.75">
      <c r="B233" s="69"/>
      <c r="C233" s="70"/>
      <c r="D233" s="70"/>
      <c r="E233" s="70"/>
      <c r="F233" s="70"/>
      <c r="G233" s="71"/>
    </row>
    <row r="234" spans="2:7" ht="12.75">
      <c r="B234" s="69" t="s">
        <v>331</v>
      </c>
      <c r="C234" s="70"/>
      <c r="D234" s="70"/>
      <c r="E234" s="70"/>
      <c r="F234" s="70"/>
      <c r="G234" s="71"/>
    </row>
    <row r="235" spans="2:7" ht="12.75">
      <c r="B235" s="69" t="s">
        <v>334</v>
      </c>
      <c r="C235" s="70"/>
      <c r="D235" s="70"/>
      <c r="E235" s="70"/>
      <c r="F235" s="70"/>
      <c r="G235" s="71"/>
    </row>
    <row r="236" spans="2:7" ht="12.75">
      <c r="B236" s="69"/>
      <c r="C236" s="70"/>
      <c r="D236" s="70"/>
      <c r="E236" s="70"/>
      <c r="F236" s="70"/>
      <c r="G236" s="71"/>
    </row>
    <row r="237" spans="2:7" ht="12.75">
      <c r="B237" s="69"/>
      <c r="C237" s="70"/>
      <c r="D237" s="70"/>
      <c r="E237" s="70"/>
      <c r="F237" s="70"/>
      <c r="G237" s="71"/>
    </row>
    <row r="238" spans="2:7" ht="12.75">
      <c r="B238" s="69" t="s">
        <v>2</v>
      </c>
      <c r="C238" s="70"/>
      <c r="D238" s="70"/>
      <c r="E238" s="70"/>
      <c r="F238" s="70"/>
      <c r="G238" s="71"/>
    </row>
    <row r="239" spans="2:7" ht="12.75">
      <c r="B239" s="69" t="s">
        <v>3</v>
      </c>
      <c r="C239" s="70"/>
      <c r="D239" s="70"/>
      <c r="E239" s="70"/>
      <c r="F239" s="70"/>
      <c r="G239" s="71"/>
    </row>
    <row r="240" spans="2:7" ht="12.75">
      <c r="B240" s="69"/>
      <c r="C240" s="70"/>
      <c r="D240" s="70"/>
      <c r="E240" s="70"/>
      <c r="F240" s="70"/>
      <c r="G240" s="71"/>
    </row>
    <row r="241" spans="2:7" ht="12.75">
      <c r="B241" s="69"/>
      <c r="C241" s="70"/>
      <c r="D241" s="70"/>
      <c r="E241" s="70"/>
      <c r="F241" s="70"/>
      <c r="G241" s="71"/>
    </row>
    <row r="242" spans="2:7" ht="12.75">
      <c r="B242" s="69" t="s">
        <v>332</v>
      </c>
      <c r="C242" s="70"/>
      <c r="D242" s="70"/>
      <c r="E242" s="70"/>
      <c r="F242" s="70"/>
      <c r="G242" s="71"/>
    </row>
    <row r="243" spans="2:7" ht="12.75">
      <c r="B243" s="69" t="s">
        <v>302</v>
      </c>
      <c r="C243" s="70"/>
      <c r="D243" s="70"/>
      <c r="E243" s="70"/>
      <c r="F243" s="70"/>
      <c r="G243" s="71"/>
    </row>
    <row r="244" spans="2:7" ht="12.75">
      <c r="B244" s="69"/>
      <c r="C244" s="70"/>
      <c r="D244" s="70"/>
      <c r="E244" s="70"/>
      <c r="F244" s="70"/>
      <c r="G244" s="71"/>
    </row>
    <row r="245" spans="2:7" ht="12.75">
      <c r="B245" s="69"/>
      <c r="C245" s="70"/>
      <c r="D245" s="70"/>
      <c r="E245" s="70"/>
      <c r="F245" s="70"/>
      <c r="G245" s="71"/>
    </row>
    <row r="246" spans="2:7" ht="12.75">
      <c r="B246" s="69" t="s">
        <v>4</v>
      </c>
      <c r="C246" s="70"/>
      <c r="D246" s="70"/>
      <c r="E246" s="70"/>
      <c r="F246" s="70"/>
      <c r="G246" s="71"/>
    </row>
    <row r="247" spans="2:7" ht="12.75">
      <c r="B247" s="69" t="s">
        <v>5</v>
      </c>
      <c r="C247" s="70"/>
      <c r="D247" s="70"/>
      <c r="E247" s="70"/>
      <c r="F247" s="70"/>
      <c r="G247" s="71"/>
    </row>
    <row r="248" spans="2:7" ht="12.75">
      <c r="B248" s="69"/>
      <c r="C248" s="70"/>
      <c r="D248" s="70"/>
      <c r="E248" s="70"/>
      <c r="F248" s="70"/>
      <c r="G248" s="71"/>
    </row>
    <row r="249" spans="2:7" ht="12.75">
      <c r="B249" s="69"/>
      <c r="C249" s="70"/>
      <c r="D249" s="70"/>
      <c r="E249" s="70"/>
      <c r="F249" s="70"/>
      <c r="G249" s="71"/>
    </row>
    <row r="250" spans="2:7" ht="12.75">
      <c r="B250" s="69" t="s">
        <v>333</v>
      </c>
      <c r="C250" s="70"/>
      <c r="D250" s="70"/>
      <c r="E250" s="70"/>
      <c r="F250" s="70"/>
      <c r="G250" s="71"/>
    </row>
    <row r="251" spans="2:7" ht="12.75">
      <c r="B251" s="69" t="s">
        <v>339</v>
      </c>
      <c r="C251" s="70"/>
      <c r="D251" s="70"/>
      <c r="E251" s="70"/>
      <c r="F251" s="70"/>
      <c r="G251" s="71"/>
    </row>
    <row r="252" spans="2:7" ht="12.75">
      <c r="B252" s="69"/>
      <c r="C252" s="70"/>
      <c r="D252" s="70"/>
      <c r="E252" s="70"/>
      <c r="F252" s="70"/>
      <c r="G252" s="71"/>
    </row>
    <row r="253" spans="2:7" ht="12.75">
      <c r="B253" s="69"/>
      <c r="C253" s="70"/>
      <c r="D253" s="70"/>
      <c r="E253" s="70"/>
      <c r="F253" s="70"/>
      <c r="G253" s="71"/>
    </row>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343" ht="12.75"/>
    <row r="344" ht="12.75"/>
    <row r="345" ht="12.75"/>
    <row r="346" ht="12.75"/>
    <row r="347" ht="12.75"/>
    <row r="348" ht="12.75"/>
    <row r="349" ht="12.75"/>
    <row r="350" ht="12.75"/>
    <row r="351" ht="12.75"/>
    <row r="352" ht="12.75"/>
    <row r="353" ht="12.75"/>
    <row r="354" ht="12.75"/>
    <row r="355" ht="12.75"/>
    <row r="356" ht="12.75"/>
    <row r="357" ht="12.75"/>
    <row r="358" ht="12.75"/>
    <row r="365" ht="12.75"/>
    <row r="366" ht="12.75"/>
    <row r="367" ht="12.75"/>
    <row r="368" ht="12.75"/>
    <row r="369" ht="12.75"/>
    <row r="370" ht="12.75"/>
    <row r="371" ht="12.75"/>
    <row r="372"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sheetData>
  <mergeCells count="2">
    <mergeCell ref="B229:G229"/>
    <mergeCell ref="B226:G227"/>
  </mergeCells>
  <printOptions headings="1"/>
  <pageMargins left="0.75" right="0.75" top="1" bottom="1" header="0.5" footer="0.5"/>
  <pageSetup horizontalDpi="600" verticalDpi="600" orientation="landscape" scale="60" r:id="rId3"/>
  <headerFooter alignWithMargins="0">
    <oddFooter>&amp;C
&amp;"Times New Roman,Regular"&amp;12[&amp;P]</oddFooter>
  </headerFooter>
  <rowBreaks count="6" manualBreakCount="6">
    <brk id="51" min="1" max="6" man="1"/>
    <brk id="90" min="1" max="6" man="1"/>
    <brk id="113" min="1" max="6" man="1"/>
    <brk id="147" max="255" man="1"/>
    <brk id="188" min="1" max="6" man="1"/>
    <brk id="215" min="1" max="6" man="1"/>
  </rowBreaks>
  <legacyDrawing r:id="rId2"/>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N140" sqref="N140"/>
    </sheetView>
  </sheetViews>
  <sheetFormatPr defaultColWidth="9.140625" defaultRowHeight="12.75"/>
  <sheetData/>
  <printOptions/>
  <pageMargins left="0.75" right="0.75" top="0.75" bottom="0.75" header="0.5" footer="0.5"/>
  <pageSetup horizontalDpi="600" verticalDpi="600" orientation="landscape" r:id="rId2"/>
  <headerFooter alignWithMargins="0">
    <oddFooter>&amp;C&amp;"Times New Roman,Regular"[&amp;P]</oddFooter>
  </headerFooter>
  <drawing r:id="rId1"/>
</worksheet>
</file>

<file path=xl/worksheets/sheet6.xml><?xml version="1.0" encoding="utf-8"?>
<worksheet xmlns="http://schemas.openxmlformats.org/spreadsheetml/2006/main" xmlns:r="http://schemas.openxmlformats.org/officeDocument/2006/relationships">
  <dimension ref="A1:I696"/>
  <sheetViews>
    <sheetView view="pageBreakPreview" zoomScaleNormal="60" zoomScaleSheetLayoutView="100" workbookViewId="0" topLeftCell="A2">
      <selection activeCell="E9" sqref="E9"/>
    </sheetView>
  </sheetViews>
  <sheetFormatPr defaultColWidth="9.140625" defaultRowHeight="12.75"/>
  <cols>
    <col min="1" max="1" width="6.7109375" style="117" customWidth="1"/>
    <col min="2" max="2" width="46.421875" style="76" customWidth="1"/>
    <col min="3" max="3" width="10.8515625" style="93" customWidth="1"/>
    <col min="4" max="4" width="26.140625" style="76" hidden="1" customWidth="1"/>
    <col min="5" max="5" width="9.8515625" style="93" customWidth="1"/>
    <col min="6" max="6" width="7.00390625" style="144" customWidth="1"/>
    <col min="7" max="7" width="44.00390625" style="76" customWidth="1"/>
    <col min="8" max="8" width="11.140625" style="93" customWidth="1"/>
    <col min="9" max="9" width="8.57421875" style="76" customWidth="1"/>
    <col min="10" max="16384" width="9.140625" style="117" customWidth="1"/>
  </cols>
  <sheetData>
    <row r="1" spans="1:6" ht="12.75">
      <c r="A1" s="113"/>
      <c r="B1" s="114"/>
      <c r="C1" s="115"/>
      <c r="F1" s="116"/>
    </row>
    <row r="2" spans="1:6" ht="15.75">
      <c r="A2" s="113"/>
      <c r="B2" s="118" t="s">
        <v>7</v>
      </c>
      <c r="F2" s="116"/>
    </row>
    <row r="3" spans="1:9" ht="51">
      <c r="A3" s="113"/>
      <c r="C3" s="94" t="s">
        <v>279</v>
      </c>
      <c r="D3" s="77" t="s">
        <v>16</v>
      </c>
      <c r="E3" s="94" t="s">
        <v>65</v>
      </c>
      <c r="F3" s="119"/>
      <c r="G3" s="77" t="s">
        <v>66</v>
      </c>
      <c r="H3" s="94" t="s">
        <v>280</v>
      </c>
      <c r="I3" s="77" t="s">
        <v>64</v>
      </c>
    </row>
    <row r="4" spans="1:9" ht="12.75">
      <c r="A4" s="120"/>
      <c r="B4" s="121" t="s">
        <v>8</v>
      </c>
      <c r="C4" s="122"/>
      <c r="D4" s="100"/>
      <c r="E4" s="95"/>
      <c r="F4" s="123"/>
      <c r="G4" s="100"/>
      <c r="H4" s="95"/>
      <c r="I4" s="100"/>
    </row>
    <row r="5" spans="1:9" ht="12.75">
      <c r="A5" s="120"/>
      <c r="B5" s="101" t="s">
        <v>9</v>
      </c>
      <c r="C5" s="124">
        <v>0</v>
      </c>
      <c r="D5" s="101" t="s">
        <v>17</v>
      </c>
      <c r="E5" s="79">
        <f>IF('The Assessment'!F55="x",0,0)</f>
        <v>0</v>
      </c>
      <c r="F5" s="123"/>
      <c r="G5" s="101"/>
      <c r="H5" s="125"/>
      <c r="I5" s="101"/>
    </row>
    <row r="6" spans="1:9" ht="12.75">
      <c r="A6" s="120"/>
      <c r="B6" s="101" t="s">
        <v>10</v>
      </c>
      <c r="C6" s="124">
        <v>0</v>
      </c>
      <c r="D6" s="101" t="s">
        <v>17</v>
      </c>
      <c r="E6" s="79">
        <f>IF('The Assessment'!F56="x",0,0)</f>
        <v>0</v>
      </c>
      <c r="F6" s="123"/>
      <c r="G6" s="101"/>
      <c r="H6" s="125"/>
      <c r="I6" s="101"/>
    </row>
    <row r="7" spans="1:9" ht="12.75">
      <c r="A7" s="120"/>
      <c r="B7" s="101" t="s">
        <v>11</v>
      </c>
      <c r="C7" s="124">
        <v>0</v>
      </c>
      <c r="D7" s="101"/>
      <c r="E7" s="79">
        <f>IF('The Assessment'!F57="x",0,0)</f>
        <v>0</v>
      </c>
      <c r="F7" s="123"/>
      <c r="G7" s="101"/>
      <c r="H7" s="125"/>
      <c r="I7" s="101"/>
    </row>
    <row r="8" spans="1:9" ht="12.75">
      <c r="A8" s="120"/>
      <c r="B8" s="101" t="s">
        <v>12</v>
      </c>
      <c r="C8" s="124">
        <v>0</v>
      </c>
      <c r="D8" s="101"/>
      <c r="E8" s="79">
        <f>IF('The Assessment'!F58="x",0,0)</f>
        <v>0</v>
      </c>
      <c r="F8" s="123"/>
      <c r="G8" s="101"/>
      <c r="H8" s="125"/>
      <c r="I8" s="101"/>
    </row>
    <row r="9" spans="1:9" ht="12.75">
      <c r="A9" s="120"/>
      <c r="B9" s="101" t="s">
        <v>274</v>
      </c>
      <c r="C9" s="124">
        <v>0</v>
      </c>
      <c r="D9" s="101"/>
      <c r="E9" s="79">
        <v>0</v>
      </c>
      <c r="F9" s="123"/>
      <c r="G9" s="101"/>
      <c r="H9" s="125"/>
      <c r="I9" s="101"/>
    </row>
    <row r="10" spans="1:9" ht="12.75">
      <c r="A10" s="120"/>
      <c r="B10" s="121" t="s">
        <v>72</v>
      </c>
      <c r="C10" s="122"/>
      <c r="D10" s="100"/>
      <c r="E10" s="95"/>
      <c r="F10" s="123"/>
      <c r="G10" s="100"/>
      <c r="H10" s="122"/>
      <c r="I10" s="100"/>
    </row>
    <row r="11" spans="1:9" ht="26.25" customHeight="1">
      <c r="A11" s="120"/>
      <c r="B11" s="101" t="s">
        <v>13</v>
      </c>
      <c r="C11" s="124">
        <v>1</v>
      </c>
      <c r="D11" s="101" t="s">
        <v>40</v>
      </c>
      <c r="E11" s="79">
        <f>IF('The Assessment'!F62="x",C11,0)</f>
        <v>0</v>
      </c>
      <c r="F11" s="123"/>
      <c r="G11" s="101" t="s">
        <v>39</v>
      </c>
      <c r="H11" s="124">
        <v>1</v>
      </c>
      <c r="I11" s="79">
        <f>IF('The Assessment'!F64="x",H11,0)</f>
        <v>0</v>
      </c>
    </row>
    <row r="12" spans="1:9" ht="27" customHeight="1">
      <c r="A12" s="120"/>
      <c r="B12" s="101" t="s">
        <v>147</v>
      </c>
      <c r="C12" s="124">
        <v>0</v>
      </c>
      <c r="D12" s="101"/>
      <c r="E12" s="79">
        <f>IF('The Assessment'!F61="x",C12,0)</f>
        <v>0</v>
      </c>
      <c r="F12" s="123"/>
      <c r="G12" s="101"/>
      <c r="H12" s="124"/>
      <c r="I12" s="79"/>
    </row>
    <row r="13" spans="1:9" ht="26.25" customHeight="1">
      <c r="A13" s="120"/>
      <c r="B13" s="101" t="s">
        <v>14</v>
      </c>
      <c r="C13" s="124">
        <v>1</v>
      </c>
      <c r="D13" s="101" t="s">
        <v>40</v>
      </c>
      <c r="E13" s="79">
        <f>IF('The Assessment'!F62="x",C13,0)</f>
        <v>0</v>
      </c>
      <c r="F13" s="123"/>
      <c r="G13" s="101"/>
      <c r="H13" s="124"/>
      <c r="I13" s="79"/>
    </row>
    <row r="14" spans="1:9" ht="16.5" customHeight="1">
      <c r="A14" s="120"/>
      <c r="B14" s="101" t="s">
        <v>205</v>
      </c>
      <c r="C14" s="124">
        <v>0</v>
      </c>
      <c r="D14" s="101"/>
      <c r="E14" s="79">
        <f>IF('The Assessment'!F61="x",C14,0)</f>
        <v>0</v>
      </c>
      <c r="F14" s="123"/>
      <c r="G14" s="101"/>
      <c r="H14" s="124"/>
      <c r="I14" s="79"/>
    </row>
    <row r="15" spans="1:9" ht="26.25" customHeight="1">
      <c r="A15" s="120"/>
      <c r="B15" s="101" t="s">
        <v>15</v>
      </c>
      <c r="C15" s="124">
        <v>2</v>
      </c>
      <c r="D15" s="101" t="s">
        <v>40</v>
      </c>
      <c r="E15" s="79">
        <f>IF('The Assessment'!F57="x",C15,0)</f>
        <v>0</v>
      </c>
      <c r="F15" s="123"/>
      <c r="G15" s="101"/>
      <c r="H15" s="124"/>
      <c r="I15" s="79"/>
    </row>
    <row r="16" spans="1:9" ht="15.75" customHeight="1">
      <c r="A16" s="120"/>
      <c r="B16" s="101" t="s">
        <v>148</v>
      </c>
      <c r="C16" s="124">
        <v>0</v>
      </c>
      <c r="D16" s="101"/>
      <c r="E16" s="79">
        <v>0</v>
      </c>
      <c r="F16" s="123"/>
      <c r="G16" s="101"/>
      <c r="H16" s="124"/>
      <c r="I16" s="79"/>
    </row>
    <row r="17" spans="1:9" ht="12.75">
      <c r="A17" s="120"/>
      <c r="B17" s="101" t="s">
        <v>274</v>
      </c>
      <c r="C17" s="124">
        <v>1</v>
      </c>
      <c r="D17" s="101"/>
      <c r="E17" s="79">
        <f>IF('The Assessment'!F59="x",C17,0)</f>
        <v>0</v>
      </c>
      <c r="F17" s="123"/>
      <c r="G17" s="101"/>
      <c r="H17" s="124"/>
      <c r="I17" s="79"/>
    </row>
    <row r="18" spans="1:9" ht="12.75">
      <c r="A18" s="120"/>
      <c r="B18" s="101"/>
      <c r="C18" s="124"/>
      <c r="D18" s="101"/>
      <c r="E18" s="79"/>
      <c r="F18" s="123"/>
      <c r="G18" s="101"/>
      <c r="H18" s="124"/>
      <c r="I18" s="79"/>
    </row>
    <row r="19" spans="1:9" ht="12.75">
      <c r="A19" s="126"/>
      <c r="B19" s="86"/>
      <c r="C19" s="127"/>
      <c r="D19" s="86"/>
      <c r="E19" s="83"/>
      <c r="F19" s="128"/>
      <c r="G19" s="86"/>
      <c r="H19" s="127"/>
      <c r="I19" s="86">
        <f>IF((SUM(I11:I13)&gt;SUM(E11:E17)),SUM(E11:E17),SUM(I11:I13))</f>
        <v>0</v>
      </c>
    </row>
    <row r="20" spans="1:9" ht="12.75">
      <c r="A20" s="126"/>
      <c r="B20" s="86"/>
      <c r="C20" s="127"/>
      <c r="D20" s="86"/>
      <c r="E20" s="83"/>
      <c r="F20" s="128"/>
      <c r="G20" s="86"/>
      <c r="H20" s="127"/>
      <c r="I20" s="86">
        <f>SUM(E11:E17)-I19</f>
        <v>0</v>
      </c>
    </row>
    <row r="21" spans="1:9" ht="12.75">
      <c r="A21" s="126"/>
      <c r="B21" s="86"/>
      <c r="C21" s="127"/>
      <c r="D21" s="86"/>
      <c r="E21" s="83"/>
      <c r="F21" s="128"/>
      <c r="G21" s="250" t="s">
        <v>286</v>
      </c>
      <c r="H21" s="127"/>
      <c r="I21" s="173" t="str">
        <f>IF(I20=0,"Low",(IF(I20=1,"Medium","High")))</f>
        <v>Low</v>
      </c>
    </row>
    <row r="22" spans="1:9" ht="12.75">
      <c r="A22" s="120"/>
      <c r="B22" s="121" t="s">
        <v>73</v>
      </c>
      <c r="C22" s="122"/>
      <c r="D22" s="100"/>
      <c r="E22" s="95"/>
      <c r="F22" s="123"/>
      <c r="G22" s="100"/>
      <c r="H22" s="122"/>
      <c r="I22" s="100"/>
    </row>
    <row r="23" spans="1:9" ht="12.75">
      <c r="A23" s="120"/>
      <c r="B23" s="101" t="s">
        <v>236</v>
      </c>
      <c r="C23" s="124">
        <v>0</v>
      </c>
      <c r="D23" s="101"/>
      <c r="E23" s="79">
        <f>IF('The Assessment'!F68="x",C23,0)</f>
        <v>0</v>
      </c>
      <c r="F23" s="123"/>
      <c r="G23" s="101" t="s">
        <v>46</v>
      </c>
      <c r="H23" s="124">
        <v>2</v>
      </c>
      <c r="I23" s="79">
        <f>IF('The Assessment'!F167="x",H23,0)</f>
        <v>0</v>
      </c>
    </row>
    <row r="24" spans="1:9" ht="25.5">
      <c r="A24" s="120"/>
      <c r="B24" s="101" t="s">
        <v>237</v>
      </c>
      <c r="C24" s="124">
        <v>1</v>
      </c>
      <c r="D24" s="101" t="s">
        <v>31</v>
      </c>
      <c r="E24" s="79">
        <f>IF('The Assessment'!F69="x",C24,0)</f>
        <v>0</v>
      </c>
      <c r="F24" s="123"/>
      <c r="G24" s="101" t="s">
        <v>268</v>
      </c>
      <c r="H24" s="124">
        <v>1</v>
      </c>
      <c r="I24" s="79">
        <f>IF('The Assessment'!F180="x",H24,0)</f>
        <v>0</v>
      </c>
    </row>
    <row r="25" spans="1:9" ht="25.5">
      <c r="A25" s="120"/>
      <c r="B25" s="101" t="s">
        <v>238</v>
      </c>
      <c r="C25" s="124">
        <v>2</v>
      </c>
      <c r="D25" s="101" t="s">
        <v>31</v>
      </c>
      <c r="E25" s="79">
        <f>IF('The Assessment'!F70="x",C25,0)</f>
        <v>0</v>
      </c>
      <c r="F25" s="123"/>
      <c r="G25" s="101"/>
      <c r="H25" s="124"/>
      <c r="I25" s="79"/>
    </row>
    <row r="26" spans="1:9" ht="35.25" customHeight="1">
      <c r="A26" s="120"/>
      <c r="B26" s="101"/>
      <c r="C26" s="124"/>
      <c r="D26" s="101"/>
      <c r="E26" s="79"/>
      <c r="F26" s="123"/>
      <c r="G26" s="101"/>
      <c r="H26" s="124"/>
      <c r="I26" s="79"/>
    </row>
    <row r="27" spans="1:9" ht="35.25" customHeight="1">
      <c r="A27" s="120"/>
      <c r="B27" s="101"/>
      <c r="C27" s="124"/>
      <c r="D27" s="101"/>
      <c r="E27" s="79"/>
      <c r="F27" s="123"/>
      <c r="G27" s="101"/>
      <c r="H27" s="124"/>
      <c r="I27" s="101"/>
    </row>
    <row r="28" spans="1:9" ht="13.5" customHeight="1">
      <c r="A28" s="120"/>
      <c r="B28" s="101"/>
      <c r="C28" s="124"/>
      <c r="D28" s="101"/>
      <c r="E28" s="79"/>
      <c r="F28" s="123"/>
      <c r="G28" s="101"/>
      <c r="H28" s="124"/>
      <c r="I28" s="101"/>
    </row>
    <row r="29" spans="1:9" ht="13.5" customHeight="1">
      <c r="A29" s="126"/>
      <c r="B29" s="86"/>
      <c r="C29" s="127"/>
      <c r="D29" s="86"/>
      <c r="E29" s="83"/>
      <c r="F29" s="128"/>
      <c r="G29" s="86"/>
      <c r="H29" s="127"/>
      <c r="I29" s="86">
        <f>IF((SUM(I23:I26)&gt;SUM(E23:E25)),SUM(E23:E25),(SUM(I23:I26)))</f>
        <v>0</v>
      </c>
    </row>
    <row r="30" spans="1:9" ht="13.5" customHeight="1">
      <c r="A30" s="126"/>
      <c r="B30" s="86"/>
      <c r="C30" s="127"/>
      <c r="D30" s="86"/>
      <c r="E30" s="83"/>
      <c r="F30" s="128"/>
      <c r="G30" s="86"/>
      <c r="H30" s="127"/>
      <c r="I30" s="86">
        <f>SUM(E23:E25)-I29</f>
        <v>0</v>
      </c>
    </row>
    <row r="31" spans="1:9" ht="13.5" customHeight="1">
      <c r="A31" s="126"/>
      <c r="B31" s="86"/>
      <c r="C31" s="127"/>
      <c r="D31" s="86"/>
      <c r="E31" s="83"/>
      <c r="F31" s="128"/>
      <c r="G31" s="250" t="s">
        <v>286</v>
      </c>
      <c r="H31" s="127"/>
      <c r="I31" s="173" t="str">
        <f>IF(I30=0,"Low",(IF(I30=1,"Medium","High")))</f>
        <v>Low</v>
      </c>
    </row>
    <row r="32" spans="1:9" ht="12.75">
      <c r="A32" s="120"/>
      <c r="B32" s="121" t="s">
        <v>74</v>
      </c>
      <c r="C32" s="122"/>
      <c r="D32" s="100"/>
      <c r="E32" s="95"/>
      <c r="F32" s="123"/>
      <c r="G32" s="100"/>
      <c r="H32" s="122"/>
      <c r="I32" s="100"/>
    </row>
    <row r="33" spans="1:9" ht="21.75" customHeight="1">
      <c r="A33" s="120"/>
      <c r="B33" s="101" t="s">
        <v>18</v>
      </c>
      <c r="C33" s="124">
        <v>0</v>
      </c>
      <c r="D33" s="101"/>
      <c r="E33" s="79">
        <f>IF('The Assessment'!F71="x",C33,0)</f>
        <v>0</v>
      </c>
      <c r="F33" s="123"/>
      <c r="G33" s="101" t="s">
        <v>42</v>
      </c>
      <c r="H33" s="124">
        <v>1</v>
      </c>
      <c r="I33" s="79">
        <f>IF('The Assessment'!F102="x",H33,0)</f>
        <v>0</v>
      </c>
    </row>
    <row r="34" spans="1:9" ht="25.5">
      <c r="A34" s="120"/>
      <c r="B34" s="101" t="s">
        <v>239</v>
      </c>
      <c r="C34" s="124">
        <v>0</v>
      </c>
      <c r="D34" s="101"/>
      <c r="E34" s="79">
        <f>IF('The Assessment'!F72="x",C34,0)</f>
        <v>0</v>
      </c>
      <c r="F34" s="123"/>
      <c r="G34" s="101" t="s">
        <v>43</v>
      </c>
      <c r="H34" s="124">
        <v>1</v>
      </c>
      <c r="I34" s="79">
        <f>IF('The Assessment'!F105="x",H34,0)</f>
        <v>0</v>
      </c>
    </row>
    <row r="35" spans="1:9" ht="25.5">
      <c r="A35" s="120"/>
      <c r="B35" s="101" t="s">
        <v>240</v>
      </c>
      <c r="C35" s="124">
        <v>1</v>
      </c>
      <c r="D35" s="101" t="s">
        <v>32</v>
      </c>
      <c r="E35" s="79">
        <f>IF('The Assessment'!F73="x",C35,0)</f>
        <v>0</v>
      </c>
      <c r="F35" s="123"/>
      <c r="G35" s="101" t="s">
        <v>46</v>
      </c>
      <c r="H35" s="124">
        <v>1</v>
      </c>
      <c r="I35" s="79">
        <f>IF('The Assessment'!F167="x",H35,0)</f>
        <v>0</v>
      </c>
    </row>
    <row r="36" spans="1:9" ht="25.5">
      <c r="A36" s="120"/>
      <c r="B36" s="101" t="s">
        <v>241</v>
      </c>
      <c r="C36" s="124">
        <v>2</v>
      </c>
      <c r="D36" s="101" t="s">
        <v>41</v>
      </c>
      <c r="E36" s="79">
        <f>IF('The Assessment'!F74="x",C36,0)</f>
        <v>0</v>
      </c>
      <c r="F36" s="123"/>
      <c r="G36" s="101"/>
      <c r="H36" s="124"/>
      <c r="I36" s="79"/>
    </row>
    <row r="37" spans="1:9" ht="25.5">
      <c r="A37" s="120"/>
      <c r="B37" s="101" t="s">
        <v>19</v>
      </c>
      <c r="C37" s="124">
        <v>2</v>
      </c>
      <c r="D37" s="101" t="s">
        <v>32</v>
      </c>
      <c r="E37" s="79">
        <f>IF('The Assessment'!F75="x",C37,0)</f>
        <v>0</v>
      </c>
      <c r="F37" s="123"/>
      <c r="G37" s="101"/>
      <c r="H37" s="124"/>
      <c r="I37" s="101"/>
    </row>
    <row r="38" spans="1:9" ht="25.5">
      <c r="A38" s="120"/>
      <c r="B38" s="101" t="s">
        <v>122</v>
      </c>
      <c r="C38" s="124">
        <v>3</v>
      </c>
      <c r="D38" s="101" t="s">
        <v>32</v>
      </c>
      <c r="E38" s="79">
        <f>IF('The Assessment'!F76="x",C38,0)</f>
        <v>0</v>
      </c>
      <c r="F38" s="123"/>
      <c r="G38" s="101"/>
      <c r="H38" s="124"/>
      <c r="I38" s="101"/>
    </row>
    <row r="39" spans="1:9" ht="12.75">
      <c r="A39" s="120"/>
      <c r="B39" s="101" t="s">
        <v>275</v>
      </c>
      <c r="C39" s="124">
        <v>0</v>
      </c>
      <c r="D39" s="101"/>
      <c r="E39" s="79">
        <f>IF('The Assessment'!F77="x",C39,0)</f>
        <v>0</v>
      </c>
      <c r="F39" s="123"/>
      <c r="G39" s="101"/>
      <c r="H39" s="124"/>
      <c r="I39" s="101"/>
    </row>
    <row r="40" spans="1:9" ht="13.5" customHeight="1">
      <c r="A40" s="120"/>
      <c r="B40" s="101"/>
      <c r="C40" s="124"/>
      <c r="D40" s="101"/>
      <c r="E40" s="79"/>
      <c r="F40" s="123"/>
      <c r="G40" s="101"/>
      <c r="H40" s="124"/>
      <c r="I40" s="101"/>
    </row>
    <row r="41" spans="1:9" ht="12.75">
      <c r="A41" s="126"/>
      <c r="B41" s="86"/>
      <c r="C41" s="127"/>
      <c r="D41" s="86"/>
      <c r="E41" s="83"/>
      <c r="F41" s="128"/>
      <c r="G41" s="86"/>
      <c r="H41" s="127"/>
      <c r="I41" s="86">
        <f>IF((SUM(I33:I36)&gt;SUM(E33:E39)),SUM(E33:E39),(SUM(I33:I36)))</f>
        <v>0</v>
      </c>
    </row>
    <row r="42" spans="1:9" ht="12.75">
      <c r="A42" s="126"/>
      <c r="B42" s="86"/>
      <c r="C42" s="127"/>
      <c r="D42" s="86"/>
      <c r="E42" s="83"/>
      <c r="F42" s="128"/>
      <c r="G42" s="86"/>
      <c r="H42" s="127"/>
      <c r="I42" s="86">
        <f>SUM(E33:E39)-I41</f>
        <v>0</v>
      </c>
    </row>
    <row r="43" spans="1:9" ht="12.75">
      <c r="A43" s="126"/>
      <c r="B43" s="86"/>
      <c r="C43" s="127"/>
      <c r="D43" s="86"/>
      <c r="E43" s="83"/>
      <c r="F43" s="128"/>
      <c r="G43" s="250" t="s">
        <v>286</v>
      </c>
      <c r="H43" s="127"/>
      <c r="I43" s="173" t="str">
        <f>IF(I42=0,"Low",(IF(I42=1,"Medium",(IF(I42=2,"Medium","High")))))</f>
        <v>Low</v>
      </c>
    </row>
    <row r="44" spans="1:9" ht="12.75">
      <c r="A44" s="120"/>
      <c r="B44" s="121" t="s">
        <v>189</v>
      </c>
      <c r="C44" s="122"/>
      <c r="D44" s="100"/>
      <c r="E44" s="95"/>
      <c r="F44" s="123"/>
      <c r="G44" s="100"/>
      <c r="H44" s="122"/>
      <c r="I44" s="100"/>
    </row>
    <row r="45" spans="1:9" ht="12.75">
      <c r="A45" s="120"/>
      <c r="B45" s="101" t="s">
        <v>20</v>
      </c>
      <c r="C45" s="124">
        <v>0</v>
      </c>
      <c r="D45" s="101"/>
      <c r="E45" s="79">
        <f>IF('The Assessment'!F78="x",C45,0)</f>
        <v>0</v>
      </c>
      <c r="F45" s="123"/>
      <c r="G45" s="101" t="s">
        <v>44</v>
      </c>
      <c r="H45" s="124">
        <v>1</v>
      </c>
      <c r="I45" s="79">
        <f>IF('The Assessment'!F142="x",H45,0)</f>
        <v>0</v>
      </c>
    </row>
    <row r="46" spans="1:9" ht="17.25" customHeight="1">
      <c r="A46" s="120"/>
      <c r="B46" s="101" t="s">
        <v>187</v>
      </c>
      <c r="C46" s="124">
        <v>1</v>
      </c>
      <c r="D46" s="101" t="s">
        <v>47</v>
      </c>
      <c r="E46" s="79">
        <f>IF('The Assessment'!F79="x",C46,0)</f>
        <v>0</v>
      </c>
      <c r="F46" s="123"/>
      <c r="G46" s="101" t="s">
        <v>283</v>
      </c>
      <c r="H46" s="124">
        <v>1</v>
      </c>
      <c r="I46" s="79">
        <f>IF('The Assessment'!F139="x",H46,0)</f>
        <v>0</v>
      </c>
    </row>
    <row r="47" spans="1:9" ht="27.75" customHeight="1">
      <c r="A47" s="120"/>
      <c r="B47" s="101" t="s">
        <v>150</v>
      </c>
      <c r="C47" s="124">
        <v>2</v>
      </c>
      <c r="D47" s="101" t="s">
        <v>48</v>
      </c>
      <c r="E47" s="79">
        <f>IF('The Assessment'!F80="x",C47,0)</f>
        <v>0</v>
      </c>
      <c r="F47" s="123"/>
      <c r="G47" s="101" t="s">
        <v>290</v>
      </c>
      <c r="H47" s="124">
        <v>1</v>
      </c>
      <c r="I47" s="79">
        <f>IF('The Assessment'!F145="x",H47,0)</f>
        <v>0</v>
      </c>
    </row>
    <row r="48" spans="1:9" ht="12.75">
      <c r="A48" s="120"/>
      <c r="B48" s="101" t="s">
        <v>281</v>
      </c>
      <c r="C48" s="124">
        <v>0</v>
      </c>
      <c r="D48" s="101"/>
      <c r="E48" s="79">
        <f>IF('The Assessment'!F81="x",C48,0)</f>
        <v>0</v>
      </c>
      <c r="F48" s="123"/>
      <c r="G48" s="101"/>
      <c r="H48" s="124"/>
      <c r="I48" s="101"/>
    </row>
    <row r="49" spans="1:9" ht="12.75">
      <c r="A49" s="120"/>
      <c r="B49" s="101" t="s">
        <v>282</v>
      </c>
      <c r="C49" s="124">
        <v>1</v>
      </c>
      <c r="D49" s="101"/>
      <c r="E49" s="79">
        <f>IF('The Assessment'!F82="x",C49,0)</f>
        <v>0</v>
      </c>
      <c r="F49" s="123"/>
      <c r="G49" s="101"/>
      <c r="H49" s="124"/>
      <c r="I49" s="101"/>
    </row>
    <row r="50" spans="1:9" ht="12.75">
      <c r="A50" s="120"/>
      <c r="B50" s="101"/>
      <c r="C50" s="124"/>
      <c r="D50" s="101"/>
      <c r="E50" s="79"/>
      <c r="F50" s="123"/>
      <c r="G50" s="101"/>
      <c r="H50" s="124"/>
      <c r="I50" s="101"/>
    </row>
    <row r="51" spans="1:9" ht="12.75">
      <c r="A51" s="126"/>
      <c r="B51" s="86"/>
      <c r="C51" s="127"/>
      <c r="D51" s="86"/>
      <c r="E51" s="83"/>
      <c r="F51" s="128"/>
      <c r="G51" s="86"/>
      <c r="H51" s="127"/>
      <c r="I51" s="86">
        <f>IF((SUM(I45:I47)&gt;SUM(E45:E49)),SUM(E45:E49),(SUM(I45:I47)))</f>
        <v>0</v>
      </c>
    </row>
    <row r="52" spans="1:9" ht="12.75">
      <c r="A52" s="126"/>
      <c r="B52" s="86"/>
      <c r="C52" s="127"/>
      <c r="D52" s="86"/>
      <c r="E52" s="83"/>
      <c r="F52" s="128"/>
      <c r="G52" s="86"/>
      <c r="H52" s="127"/>
      <c r="I52" s="86">
        <f>SUM(E45:E49)-I51</f>
        <v>0</v>
      </c>
    </row>
    <row r="53" spans="1:9" ht="12.75">
      <c r="A53" s="126"/>
      <c r="B53" s="86"/>
      <c r="C53" s="127"/>
      <c r="D53" s="86"/>
      <c r="E53" s="83"/>
      <c r="F53" s="128"/>
      <c r="G53" s="250" t="s">
        <v>286</v>
      </c>
      <c r="H53" s="127"/>
      <c r="I53" s="173" t="str">
        <f>IF(I52=0,"Low",(IF(I52=1,"Medium",(IF(I52=2,"Medium","High")))))</f>
        <v>Low</v>
      </c>
    </row>
    <row r="54" spans="1:9" ht="12.75">
      <c r="A54" s="120"/>
      <c r="B54" s="121" t="s">
        <v>188</v>
      </c>
      <c r="C54" s="122"/>
      <c r="D54" s="100"/>
      <c r="E54" s="95"/>
      <c r="F54" s="123"/>
      <c r="G54" s="100"/>
      <c r="H54" s="122"/>
      <c r="I54" s="100"/>
    </row>
    <row r="55" spans="1:9" ht="12.75">
      <c r="A55" s="120"/>
      <c r="B55" s="101" t="s">
        <v>21</v>
      </c>
      <c r="C55" s="124">
        <v>0</v>
      </c>
      <c r="D55" s="101"/>
      <c r="E55" s="79">
        <f>IF('The Assessment'!F128="x",C55,0)</f>
        <v>0</v>
      </c>
      <c r="F55" s="123"/>
      <c r="G55" s="101" t="s">
        <v>293</v>
      </c>
      <c r="H55" s="124">
        <v>1</v>
      </c>
      <c r="I55" s="79">
        <f>IF('The Assessment'!F142="x",H55,0)</f>
        <v>0</v>
      </c>
    </row>
    <row r="56" spans="1:9" ht="12.75">
      <c r="A56" s="120"/>
      <c r="B56" s="101" t="s">
        <v>132</v>
      </c>
      <c r="C56" s="124">
        <v>0</v>
      </c>
      <c r="D56" s="101"/>
      <c r="E56" s="79">
        <f>IF('The Assessment'!F130="x",C56,0)</f>
        <v>0</v>
      </c>
      <c r="F56" s="123"/>
      <c r="G56" s="101"/>
      <c r="H56" s="124"/>
      <c r="I56" s="79"/>
    </row>
    <row r="57" spans="1:9" ht="19.5" customHeight="1">
      <c r="A57" s="120"/>
      <c r="B57" s="101" t="s">
        <v>131</v>
      </c>
      <c r="C57" s="124">
        <v>1</v>
      </c>
      <c r="D57" s="101" t="s">
        <v>30</v>
      </c>
      <c r="E57" s="79">
        <f>IF('The Assessment'!F129="x",C57,0)</f>
        <v>0</v>
      </c>
      <c r="F57" s="123"/>
      <c r="G57" s="101"/>
      <c r="H57" s="124"/>
      <c r="I57" s="101"/>
    </row>
    <row r="58" spans="1:9" ht="12.75">
      <c r="A58" s="120"/>
      <c r="B58" s="101"/>
      <c r="C58" s="124"/>
      <c r="D58" s="101"/>
      <c r="E58" s="79"/>
      <c r="F58" s="123"/>
      <c r="G58" s="101"/>
      <c r="H58" s="124"/>
      <c r="I58" s="101"/>
    </row>
    <row r="59" spans="1:9" ht="12.75">
      <c r="A59" s="126"/>
      <c r="B59" s="86"/>
      <c r="C59" s="127"/>
      <c r="D59" s="86"/>
      <c r="E59" s="83"/>
      <c r="F59" s="128"/>
      <c r="G59" s="86"/>
      <c r="H59" s="127"/>
      <c r="I59" s="86">
        <f>IF((SUM(I55:I56)&gt;SUM(E55:E57)),SUM(E55:E57),(SUM(I55:I56)))</f>
        <v>0</v>
      </c>
    </row>
    <row r="60" spans="1:9" ht="12.75">
      <c r="A60" s="126"/>
      <c r="B60" s="86"/>
      <c r="C60" s="127"/>
      <c r="D60" s="86"/>
      <c r="E60" s="83"/>
      <c r="F60" s="128"/>
      <c r="G60" s="86"/>
      <c r="H60" s="127"/>
      <c r="I60" s="86">
        <f>SUM(E55:E57)-I59</f>
        <v>0</v>
      </c>
    </row>
    <row r="61" spans="1:9" ht="12.75">
      <c r="A61" s="126"/>
      <c r="B61" s="86"/>
      <c r="C61" s="127"/>
      <c r="D61" s="86"/>
      <c r="E61" s="83"/>
      <c r="F61" s="128"/>
      <c r="G61" s="250" t="s">
        <v>286</v>
      </c>
      <c r="H61" s="127"/>
      <c r="I61" s="173" t="str">
        <f>IF(I60=0,"Low",(IF(I60=1,"High","")))</f>
        <v>Low</v>
      </c>
    </row>
    <row r="62" spans="1:9" ht="12.75">
      <c r="A62" s="120"/>
      <c r="B62" s="121" t="s">
        <v>229</v>
      </c>
      <c r="C62" s="122"/>
      <c r="D62" s="100"/>
      <c r="E62" s="95"/>
      <c r="F62" s="123"/>
      <c r="G62" s="100"/>
      <c r="H62" s="122"/>
      <c r="I62" s="100"/>
    </row>
    <row r="63" spans="1:9" ht="12.75">
      <c r="A63" s="120"/>
      <c r="B63" s="101" t="s">
        <v>67</v>
      </c>
      <c r="C63" s="124">
        <v>0</v>
      </c>
      <c r="D63" s="101"/>
      <c r="E63" s="79">
        <f>IF('The Assessment'!F131="x",C63,0)</f>
        <v>0</v>
      </c>
      <c r="F63" s="123"/>
      <c r="G63" s="101" t="s">
        <v>292</v>
      </c>
      <c r="H63" s="129">
        <v>1</v>
      </c>
      <c r="I63" s="79">
        <f>IF('The Assessment'!F142="x",H63,0)</f>
        <v>0</v>
      </c>
    </row>
    <row r="64" spans="1:9" ht="25.5" customHeight="1">
      <c r="A64" s="120"/>
      <c r="B64" s="101" t="s">
        <v>68</v>
      </c>
      <c r="C64" s="124">
        <v>1</v>
      </c>
      <c r="D64" s="101" t="s">
        <v>49</v>
      </c>
      <c r="E64" s="79">
        <f>IF('The Assessment'!F132="x",C64,0)</f>
        <v>0</v>
      </c>
      <c r="F64" s="123"/>
      <c r="G64" s="101" t="s">
        <v>291</v>
      </c>
      <c r="H64" s="129">
        <v>0</v>
      </c>
      <c r="I64" s="79">
        <v>0</v>
      </c>
    </row>
    <row r="65" spans="1:9" ht="12.75">
      <c r="A65" s="120"/>
      <c r="B65" s="101" t="s">
        <v>69</v>
      </c>
      <c r="C65" s="124">
        <v>2</v>
      </c>
      <c r="D65" s="101" t="s">
        <v>29</v>
      </c>
      <c r="E65" s="79">
        <f>IF('The Assessment'!F133="x",C65,0)</f>
        <v>0</v>
      </c>
      <c r="F65" s="123"/>
      <c r="G65" s="101"/>
      <c r="H65" s="124"/>
      <c r="I65" s="79"/>
    </row>
    <row r="66" spans="1:9" ht="16.5" customHeight="1">
      <c r="A66" s="120"/>
      <c r="B66" s="101" t="s">
        <v>70</v>
      </c>
      <c r="C66" s="124">
        <v>3</v>
      </c>
      <c r="D66" s="101"/>
      <c r="E66" s="79">
        <f>IF('The Assessment'!F134="x",C66,0)</f>
        <v>0</v>
      </c>
      <c r="F66" s="123"/>
      <c r="G66" s="80"/>
      <c r="H66" s="130"/>
      <c r="I66" s="80"/>
    </row>
    <row r="67" spans="1:9" ht="12.75">
      <c r="A67" s="120"/>
      <c r="B67" s="101" t="s">
        <v>153</v>
      </c>
      <c r="C67" s="124">
        <v>1</v>
      </c>
      <c r="D67" s="101"/>
      <c r="E67" s="79">
        <f>IF('The Assessment'!F135="x",C67,0)</f>
        <v>0</v>
      </c>
      <c r="F67" s="123"/>
      <c r="G67" s="91"/>
      <c r="H67" s="91"/>
      <c r="I67" s="91"/>
    </row>
    <row r="68" spans="1:9" ht="12.75">
      <c r="A68" s="120"/>
      <c r="B68" s="101" t="s">
        <v>190</v>
      </c>
      <c r="C68" s="124">
        <v>2</v>
      </c>
      <c r="D68" s="101"/>
      <c r="E68" s="79">
        <f>IF('The Assessment'!F136="x",C68,0)</f>
        <v>0</v>
      </c>
      <c r="F68" s="123"/>
      <c r="G68" s="91"/>
      <c r="H68" s="91"/>
      <c r="I68" s="91"/>
    </row>
    <row r="69" spans="1:9" ht="12.75">
      <c r="A69" s="120"/>
      <c r="B69" s="101" t="s">
        <v>191</v>
      </c>
      <c r="C69" s="124">
        <v>3</v>
      </c>
      <c r="D69" s="101"/>
      <c r="E69" s="79">
        <f>IF('The Assessment'!F137="x",C69,0)</f>
        <v>0</v>
      </c>
      <c r="F69" s="123"/>
      <c r="G69" s="101"/>
      <c r="H69" s="124"/>
      <c r="I69" s="101"/>
    </row>
    <row r="70" spans="1:9" ht="12.75">
      <c r="A70" s="120"/>
      <c r="B70" s="101"/>
      <c r="C70" s="124"/>
      <c r="D70" s="101"/>
      <c r="E70" s="79"/>
      <c r="F70" s="123"/>
      <c r="G70" s="101"/>
      <c r="H70" s="124"/>
      <c r="I70" s="101"/>
    </row>
    <row r="71" spans="1:9" ht="12.75">
      <c r="A71" s="126"/>
      <c r="B71" s="86"/>
      <c r="C71" s="127"/>
      <c r="D71" s="86"/>
      <c r="E71" s="83"/>
      <c r="F71" s="128"/>
      <c r="G71" s="86"/>
      <c r="H71" s="127"/>
      <c r="I71" s="86">
        <f>IF((SUM(I63:I67)&gt;SUM(E63:E69)),SUM(E63:E69),(SUM(I63:I67)))</f>
        <v>0</v>
      </c>
    </row>
    <row r="72" spans="1:9" ht="12.75">
      <c r="A72" s="126"/>
      <c r="B72" s="86"/>
      <c r="C72" s="127"/>
      <c r="D72" s="86"/>
      <c r="E72" s="83"/>
      <c r="F72" s="128"/>
      <c r="G72" s="86"/>
      <c r="H72" s="127"/>
      <c r="I72" s="86">
        <f>SUM(E63:E69)-I71</f>
        <v>0</v>
      </c>
    </row>
    <row r="73" spans="1:9" ht="12.75">
      <c r="A73" s="126"/>
      <c r="B73" s="86"/>
      <c r="C73" s="127"/>
      <c r="D73" s="86"/>
      <c r="E73" s="83"/>
      <c r="F73" s="128"/>
      <c r="G73" s="250" t="s">
        <v>286</v>
      </c>
      <c r="H73" s="127"/>
      <c r="I73" s="173" t="str">
        <f>IF(I72=0,"Low",(IF(I72=1,"Low",(IF(I72=2,"Medium",(IF(I72=3,"Medium",(IF(I72=4,"Medium","High")))))))))</f>
        <v>Low</v>
      </c>
    </row>
    <row r="74" spans="1:9" ht="12.75">
      <c r="A74" s="120"/>
      <c r="B74" s="121" t="s">
        <v>75</v>
      </c>
      <c r="C74" s="122"/>
      <c r="D74" s="100"/>
      <c r="E74" s="95"/>
      <c r="F74" s="123"/>
      <c r="G74" s="100"/>
      <c r="H74" s="122"/>
      <c r="I74" s="100"/>
    </row>
    <row r="75" spans="1:9" ht="30" customHeight="1">
      <c r="A75" s="120"/>
      <c r="B75" s="101" t="s">
        <v>22</v>
      </c>
      <c r="C75" s="124">
        <v>0</v>
      </c>
      <c r="D75" s="101"/>
      <c r="E75" s="79">
        <f>IF('The Assessment'!F44="x",C75,0)</f>
        <v>0</v>
      </c>
      <c r="F75" s="123"/>
      <c r="G75" s="101"/>
      <c r="H75" s="124"/>
      <c r="I75" s="79"/>
    </row>
    <row r="76" spans="1:9" ht="16.5" customHeight="1">
      <c r="A76" s="120"/>
      <c r="B76" s="101" t="s">
        <v>23</v>
      </c>
      <c r="C76" s="124">
        <v>1</v>
      </c>
      <c r="D76" s="101" t="s">
        <v>28</v>
      </c>
      <c r="E76" s="79">
        <f>IF('The Assessment'!F43="x",C76,0)</f>
        <v>0</v>
      </c>
      <c r="F76" s="123"/>
      <c r="G76" s="101"/>
      <c r="H76" s="124"/>
      <c r="I76" s="79"/>
    </row>
    <row r="77" spans="1:9" ht="15.75" customHeight="1">
      <c r="A77" s="120"/>
      <c r="B77" s="101" t="s">
        <v>24</v>
      </c>
      <c r="C77" s="124">
        <v>1</v>
      </c>
      <c r="D77" s="101" t="s">
        <v>33</v>
      </c>
      <c r="E77" s="79">
        <f>IF(('The Assessment'!F44="x")*AND('The Assessment'!F43="x"),C77,0)</f>
        <v>0</v>
      </c>
      <c r="F77" s="123"/>
      <c r="G77" s="101"/>
      <c r="H77" s="124"/>
      <c r="I77" s="79"/>
    </row>
    <row r="78" spans="1:9" ht="15.75" customHeight="1">
      <c r="A78" s="120"/>
      <c r="B78" s="101" t="s">
        <v>168</v>
      </c>
      <c r="C78" s="124">
        <v>0</v>
      </c>
      <c r="D78" s="101"/>
      <c r="E78" s="79">
        <f>IF('The Assessment'!F45="x",C78,0)</f>
        <v>0</v>
      </c>
      <c r="F78" s="123"/>
      <c r="G78" s="101"/>
      <c r="H78" s="124"/>
      <c r="I78" s="79"/>
    </row>
    <row r="79" spans="1:9" ht="12.75">
      <c r="A79" s="120"/>
      <c r="B79" s="101" t="s">
        <v>202</v>
      </c>
      <c r="C79" s="124">
        <v>0</v>
      </c>
      <c r="D79" s="101"/>
      <c r="E79" s="79">
        <f>IF('The Assessment'!F46="x",C79,0)</f>
        <v>0</v>
      </c>
      <c r="F79" s="123"/>
      <c r="G79" s="101"/>
      <c r="H79" s="124"/>
      <c r="I79" s="79"/>
    </row>
    <row r="80" spans="1:9" ht="12.75">
      <c r="A80" s="120"/>
      <c r="B80" s="101"/>
      <c r="C80" s="124"/>
      <c r="D80" s="101"/>
      <c r="E80" s="79"/>
      <c r="F80" s="123"/>
      <c r="G80" s="101"/>
      <c r="H80" s="131"/>
      <c r="I80" s="79"/>
    </row>
    <row r="81" spans="1:9" ht="12.75">
      <c r="A81" s="126"/>
      <c r="B81" s="86"/>
      <c r="C81" s="127"/>
      <c r="D81" s="86"/>
      <c r="E81" s="83"/>
      <c r="F81" s="128"/>
      <c r="G81" s="86"/>
      <c r="H81" s="132"/>
      <c r="I81" s="86">
        <f>IF((SUM(I75:I75)&gt;SUM(E75:E79)),SUM(E75:E79),(SUM(I75:I75)))</f>
        <v>0</v>
      </c>
    </row>
    <row r="82" spans="1:9" ht="12.75">
      <c r="A82" s="126"/>
      <c r="B82" s="86"/>
      <c r="C82" s="127"/>
      <c r="D82" s="86"/>
      <c r="E82" s="83"/>
      <c r="F82" s="128"/>
      <c r="G82" s="86"/>
      <c r="H82" s="132"/>
      <c r="I82" s="86">
        <f>SUM(E75:E79)-I81</f>
        <v>0</v>
      </c>
    </row>
    <row r="83" spans="1:9" ht="12.75">
      <c r="A83" s="126"/>
      <c r="B83" s="86"/>
      <c r="C83" s="127"/>
      <c r="D83" s="86"/>
      <c r="E83" s="83"/>
      <c r="F83" s="128"/>
      <c r="G83" s="250" t="s">
        <v>286</v>
      </c>
      <c r="H83" s="132"/>
      <c r="I83" s="173" t="str">
        <f>IF(I82=0,"Low",(IF(I82=1,"High","")))</f>
        <v>Low</v>
      </c>
    </row>
    <row r="84" spans="1:9" ht="13.5" thickBot="1">
      <c r="A84" s="120"/>
      <c r="B84" s="121" t="s">
        <v>192</v>
      </c>
      <c r="C84" s="122"/>
      <c r="D84" s="100"/>
      <c r="E84" s="95"/>
      <c r="F84" s="123"/>
      <c r="G84" s="100"/>
      <c r="H84" s="133"/>
      <c r="I84" s="100"/>
    </row>
    <row r="85" spans="1:9" ht="27.75" customHeight="1" thickBot="1">
      <c r="A85" s="120"/>
      <c r="B85" s="101" t="s">
        <v>284</v>
      </c>
      <c r="C85" s="124">
        <v>0</v>
      </c>
      <c r="D85" s="101" t="s">
        <v>26</v>
      </c>
      <c r="E85" s="79">
        <f>IF('The Assessment'!F40="x",C85,0)</f>
        <v>0</v>
      </c>
      <c r="F85" s="134"/>
      <c r="G85" s="135" t="s">
        <v>45</v>
      </c>
      <c r="H85" s="136">
        <v>1</v>
      </c>
      <c r="I85" s="102">
        <f>IF('The Assessment'!F213="x",H85,0)</f>
        <v>0</v>
      </c>
    </row>
    <row r="86" spans="1:9" ht="12.75">
      <c r="A86" s="120"/>
      <c r="B86" s="101" t="s">
        <v>285</v>
      </c>
      <c r="C86" s="124">
        <v>1</v>
      </c>
      <c r="D86" s="101" t="s">
        <v>27</v>
      </c>
      <c r="E86" s="79">
        <f>IF('The Assessment'!F39="x",C86,0)</f>
        <v>0</v>
      </c>
      <c r="F86" s="123"/>
      <c r="G86" s="101"/>
      <c r="H86" s="137"/>
      <c r="I86" s="79"/>
    </row>
    <row r="87" spans="1:9" ht="12.75">
      <c r="A87" s="138"/>
      <c r="B87" s="103"/>
      <c r="C87" s="131"/>
      <c r="D87" s="103"/>
      <c r="E87" s="96"/>
      <c r="F87" s="139"/>
      <c r="G87" s="103"/>
      <c r="H87" s="140"/>
      <c r="I87" s="103"/>
    </row>
    <row r="88" spans="1:9" ht="13.5" customHeight="1">
      <c r="A88" s="84"/>
      <c r="B88" s="86"/>
      <c r="C88" s="141"/>
      <c r="D88" s="86"/>
      <c r="E88" s="83"/>
      <c r="F88" s="128"/>
      <c r="G88" s="86"/>
      <c r="H88" s="141"/>
      <c r="I88" s="86">
        <f>IF((SUM(I85:I85)&gt;SUM(E85:E86)),SUM(E85:E86),(SUM(I85:I85)))</f>
        <v>0</v>
      </c>
    </row>
    <row r="89" spans="1:9" ht="13.5" customHeight="1">
      <c r="A89" s="84"/>
      <c r="B89" s="86"/>
      <c r="C89" s="141"/>
      <c r="D89" s="86"/>
      <c r="E89" s="83"/>
      <c r="F89" s="128"/>
      <c r="G89" s="86"/>
      <c r="H89" s="141"/>
      <c r="I89" s="86">
        <f>SUM(E85:E86)-I88</f>
        <v>0</v>
      </c>
    </row>
    <row r="90" spans="1:9" ht="13.5" customHeight="1">
      <c r="A90" s="175"/>
      <c r="B90" s="176"/>
      <c r="C90" s="177"/>
      <c r="D90" s="176"/>
      <c r="E90" s="178"/>
      <c r="F90" s="128"/>
      <c r="G90" s="250" t="s">
        <v>286</v>
      </c>
      <c r="H90" s="141"/>
      <c r="I90" s="173" t="str">
        <f>IF(I89=0,"Low",(IF(I89=1,"High","High")))</f>
        <v>Low</v>
      </c>
    </row>
    <row r="91" spans="1:9" ht="12.75">
      <c r="A91" s="242"/>
      <c r="B91" s="243" t="s">
        <v>266</v>
      </c>
      <c r="C91" s="244"/>
      <c r="D91" s="241" t="str">
        <f>IF(D735&lt;=4,"Low",(IF(D735&lt;=9,"Medium","High")))</f>
        <v>Low</v>
      </c>
      <c r="E91" s="245" t="str">
        <f>IF(E695&lt;=4,"Low",(IF(E695&lt;=11,"Medium","High")))</f>
        <v>Low</v>
      </c>
      <c r="F91" s="143"/>
      <c r="G91" s="87"/>
      <c r="H91" s="142"/>
      <c r="I91" s="87"/>
    </row>
    <row r="92" spans="1:9" ht="12.75">
      <c r="A92" s="179"/>
      <c r="B92" s="87"/>
      <c r="C92" s="142"/>
      <c r="D92" s="87"/>
      <c r="E92" s="97"/>
      <c r="F92" s="143"/>
      <c r="G92" s="87"/>
      <c r="H92" s="142"/>
      <c r="I92" s="87"/>
    </row>
    <row r="93" spans="1:9" ht="13.5" thickBot="1">
      <c r="A93" s="179"/>
      <c r="B93" s="87"/>
      <c r="C93" s="142"/>
      <c r="D93" s="87"/>
      <c r="E93" s="97"/>
      <c r="F93" s="143"/>
      <c r="G93" s="87"/>
      <c r="H93" s="142"/>
      <c r="I93" s="87"/>
    </row>
    <row r="94" spans="1:9" ht="17.25" thickBot="1" thickTop="1">
      <c r="A94" s="189"/>
      <c r="B94" s="190" t="s">
        <v>271</v>
      </c>
      <c r="C94" s="191"/>
      <c r="D94" s="192"/>
      <c r="E94" s="191"/>
      <c r="F94" s="193"/>
      <c r="G94" s="194" t="str">
        <f>IF(C696&lt;=4,"Low",(IF(C696&lt;=11,"Medium","High")))</f>
        <v>Low</v>
      </c>
      <c r="H94" s="191"/>
      <c r="I94" s="195"/>
    </row>
    <row r="95" spans="1:9" ht="13.5" thickTop="1">
      <c r="A95" s="179"/>
      <c r="B95" s="180"/>
      <c r="C95" s="181"/>
      <c r="D95" s="180"/>
      <c r="E95" s="181"/>
      <c r="F95" s="143"/>
      <c r="G95" s="180"/>
      <c r="H95" s="181"/>
      <c r="I95" s="180"/>
    </row>
    <row r="96" spans="1:9" ht="12.75">
      <c r="A96" s="179"/>
      <c r="B96" s="87"/>
      <c r="C96" s="97"/>
      <c r="D96" s="87"/>
      <c r="E96" s="97"/>
      <c r="F96" s="143"/>
      <c r="G96" s="87"/>
      <c r="H96" s="142"/>
      <c r="I96" s="87"/>
    </row>
    <row r="97" spans="2:9" ht="12.75">
      <c r="B97" s="88"/>
      <c r="C97" s="98"/>
      <c r="D97" s="88"/>
      <c r="E97" s="98"/>
      <c r="G97" s="88"/>
      <c r="H97" s="145"/>
      <c r="I97" s="88"/>
    </row>
    <row r="98" spans="2:9" ht="12.75">
      <c r="B98" s="88"/>
      <c r="C98" s="98"/>
      <c r="D98" s="88"/>
      <c r="E98" s="98"/>
      <c r="G98" s="88"/>
      <c r="H98" s="145"/>
      <c r="I98" s="88"/>
    </row>
    <row r="99" spans="2:9" ht="12.75">
      <c r="B99" s="88"/>
      <c r="C99" s="98"/>
      <c r="D99" s="88"/>
      <c r="E99" s="98"/>
      <c r="G99" s="88"/>
      <c r="H99" s="145"/>
      <c r="I99" s="88"/>
    </row>
    <row r="100" spans="2:9" ht="12.75">
      <c r="B100" s="88"/>
      <c r="C100" s="98"/>
      <c r="D100" s="88"/>
      <c r="E100" s="98"/>
      <c r="G100" s="88"/>
      <c r="H100" s="145"/>
      <c r="I100" s="88"/>
    </row>
    <row r="101" spans="2:9" ht="12.75">
      <c r="B101" s="88"/>
      <c r="C101" s="98"/>
      <c r="D101" s="88"/>
      <c r="E101" s="98"/>
      <c r="G101" s="88"/>
      <c r="H101" s="145"/>
      <c r="I101" s="88"/>
    </row>
    <row r="102" spans="2:9" ht="12.75">
      <c r="B102" s="88"/>
      <c r="C102" s="98"/>
      <c r="D102" s="88"/>
      <c r="E102" s="98"/>
      <c r="G102" s="88"/>
      <c r="H102" s="145"/>
      <c r="I102" s="88"/>
    </row>
    <row r="103" spans="2:9" ht="12.75">
      <c r="B103" s="88"/>
      <c r="C103" s="98"/>
      <c r="D103" s="88"/>
      <c r="E103" s="98"/>
      <c r="G103" s="88"/>
      <c r="H103" s="145"/>
      <c r="I103" s="88"/>
    </row>
    <row r="104" spans="2:9" ht="12.75">
      <c r="B104" s="88"/>
      <c r="C104" s="98"/>
      <c r="D104" s="88"/>
      <c r="E104" s="98"/>
      <c r="G104" s="88"/>
      <c r="H104" s="145"/>
      <c r="I104" s="88"/>
    </row>
    <row r="105" spans="2:9" ht="12.75">
      <c r="B105" s="88"/>
      <c r="C105" s="98"/>
      <c r="D105" s="88"/>
      <c r="E105" s="98"/>
      <c r="G105" s="88"/>
      <c r="H105" s="145"/>
      <c r="I105" s="88"/>
    </row>
    <row r="106" spans="2:9" ht="12.75">
      <c r="B106" s="88"/>
      <c r="C106" s="98"/>
      <c r="D106" s="88"/>
      <c r="E106" s="98"/>
      <c r="G106" s="88"/>
      <c r="H106" s="145"/>
      <c r="I106" s="88"/>
    </row>
    <row r="107" spans="2:9" ht="12.75">
      <c r="B107" s="88"/>
      <c r="C107" s="98"/>
      <c r="D107" s="88"/>
      <c r="E107" s="98"/>
      <c r="G107" s="88"/>
      <c r="H107" s="145"/>
      <c r="I107" s="88"/>
    </row>
    <row r="108" spans="2:9" ht="12.75">
      <c r="B108" s="88"/>
      <c r="C108" s="98"/>
      <c r="D108" s="88"/>
      <c r="E108" s="98"/>
      <c r="G108" s="88"/>
      <c r="H108" s="145"/>
      <c r="I108" s="88"/>
    </row>
    <row r="109" spans="2:9" ht="12.75">
      <c r="B109" s="88"/>
      <c r="C109" s="98"/>
      <c r="D109" s="88"/>
      <c r="E109" s="98"/>
      <c r="G109" s="88"/>
      <c r="H109" s="145"/>
      <c r="I109" s="88"/>
    </row>
    <row r="110" spans="2:9" ht="12.75">
      <c r="B110" s="88"/>
      <c r="C110" s="98"/>
      <c r="D110" s="88"/>
      <c r="E110" s="98"/>
      <c r="G110" s="88"/>
      <c r="H110" s="145"/>
      <c r="I110" s="88"/>
    </row>
    <row r="111" spans="2:9" ht="12.75">
      <c r="B111" s="88"/>
      <c r="C111" s="98"/>
      <c r="D111" s="88"/>
      <c r="E111" s="98"/>
      <c r="G111" s="88"/>
      <c r="H111" s="145"/>
      <c r="I111" s="88"/>
    </row>
    <row r="112" spans="2:9" ht="12.75">
      <c r="B112" s="88"/>
      <c r="C112" s="98"/>
      <c r="D112" s="88"/>
      <c r="E112" s="98"/>
      <c r="G112" s="88"/>
      <c r="H112" s="145"/>
      <c r="I112" s="88"/>
    </row>
    <row r="113" spans="2:9" ht="12.75">
      <c r="B113" s="88"/>
      <c r="C113" s="98"/>
      <c r="D113" s="88"/>
      <c r="E113" s="98"/>
      <c r="G113" s="88"/>
      <c r="H113" s="145"/>
      <c r="I113" s="88"/>
    </row>
    <row r="114" spans="2:9" ht="12.75">
      <c r="B114" s="88"/>
      <c r="C114" s="98"/>
      <c r="D114" s="88"/>
      <c r="E114" s="98"/>
      <c r="G114" s="88"/>
      <c r="H114" s="145"/>
      <c r="I114" s="88"/>
    </row>
    <row r="115" spans="2:9" ht="12.75">
      <c r="B115" s="88"/>
      <c r="C115" s="98"/>
      <c r="D115" s="88"/>
      <c r="E115" s="98"/>
      <c r="G115" s="88"/>
      <c r="H115" s="145"/>
      <c r="I115" s="88"/>
    </row>
    <row r="116" spans="2:9" ht="12.75">
      <c r="B116" s="88"/>
      <c r="C116" s="98"/>
      <c r="D116" s="88"/>
      <c r="E116" s="98"/>
      <c r="G116" s="88"/>
      <c r="H116" s="145"/>
      <c r="I116" s="88"/>
    </row>
    <row r="117" spans="2:9" ht="12.75">
      <c r="B117" s="88"/>
      <c r="C117" s="98"/>
      <c r="D117" s="88"/>
      <c r="E117" s="98"/>
      <c r="G117" s="88"/>
      <c r="H117" s="145"/>
      <c r="I117" s="88"/>
    </row>
    <row r="118" spans="2:9" ht="12.75">
      <c r="B118" s="88"/>
      <c r="C118" s="98"/>
      <c r="D118" s="88"/>
      <c r="E118" s="98"/>
      <c r="G118" s="88"/>
      <c r="H118" s="145"/>
      <c r="I118" s="88"/>
    </row>
    <row r="119" spans="2:9" ht="12.75">
      <c r="B119" s="88"/>
      <c r="C119" s="98"/>
      <c r="D119" s="88"/>
      <c r="E119" s="98"/>
      <c r="G119" s="88"/>
      <c r="H119" s="145"/>
      <c r="I119" s="88"/>
    </row>
    <row r="120" spans="2:9" ht="12.75">
      <c r="B120" s="88"/>
      <c r="C120" s="98"/>
      <c r="D120" s="88"/>
      <c r="E120" s="98"/>
      <c r="G120" s="88"/>
      <c r="H120" s="145"/>
      <c r="I120" s="88"/>
    </row>
    <row r="121" spans="2:9" ht="12.75">
      <c r="B121" s="88"/>
      <c r="C121" s="98"/>
      <c r="D121" s="88"/>
      <c r="E121" s="98"/>
      <c r="G121" s="88"/>
      <c r="H121" s="145"/>
      <c r="I121" s="88"/>
    </row>
    <row r="122" spans="2:9" ht="12.75">
      <c r="B122" s="88"/>
      <c r="C122" s="98"/>
      <c r="D122" s="88"/>
      <c r="E122" s="98"/>
      <c r="G122" s="88"/>
      <c r="H122" s="145"/>
      <c r="I122" s="88"/>
    </row>
    <row r="123" spans="2:9" ht="12.75">
      <c r="B123" s="88"/>
      <c r="C123" s="98"/>
      <c r="D123" s="88"/>
      <c r="E123" s="98"/>
      <c r="G123" s="88"/>
      <c r="H123" s="145"/>
      <c r="I123" s="88"/>
    </row>
    <row r="124" spans="2:9" ht="12.75">
      <c r="B124" s="88"/>
      <c r="C124" s="98"/>
      <c r="D124" s="88"/>
      <c r="E124" s="98"/>
      <c r="G124" s="88"/>
      <c r="H124" s="145"/>
      <c r="I124" s="88"/>
    </row>
    <row r="125" spans="2:9" ht="12.75">
      <c r="B125" s="88"/>
      <c r="C125" s="98"/>
      <c r="D125" s="88"/>
      <c r="E125" s="98"/>
      <c r="G125" s="88"/>
      <c r="H125" s="145"/>
      <c r="I125" s="88"/>
    </row>
    <row r="126" spans="2:9" ht="12.75">
      <c r="B126" s="88"/>
      <c r="C126" s="98"/>
      <c r="D126" s="88"/>
      <c r="E126" s="98"/>
      <c r="G126" s="88"/>
      <c r="H126" s="145"/>
      <c r="I126" s="88"/>
    </row>
    <row r="127" spans="2:9" ht="12.75">
      <c r="B127" s="88"/>
      <c r="C127" s="98"/>
      <c r="D127" s="88"/>
      <c r="E127" s="98"/>
      <c r="G127" s="88"/>
      <c r="H127" s="145"/>
      <c r="I127" s="88"/>
    </row>
    <row r="128" spans="2:9" ht="12.75">
      <c r="B128" s="88"/>
      <c r="C128" s="98"/>
      <c r="D128" s="88"/>
      <c r="E128" s="98"/>
      <c r="G128" s="88"/>
      <c r="H128" s="145"/>
      <c r="I128" s="88"/>
    </row>
    <row r="129" spans="2:9" ht="12.75">
      <c r="B129" s="88"/>
      <c r="C129" s="98"/>
      <c r="D129" s="88"/>
      <c r="E129" s="98"/>
      <c r="G129" s="88"/>
      <c r="H129" s="145"/>
      <c r="I129" s="88"/>
    </row>
    <row r="130" spans="2:9" ht="12.75">
      <c r="B130" s="88"/>
      <c r="C130" s="98"/>
      <c r="D130" s="88"/>
      <c r="E130" s="98"/>
      <c r="G130" s="88"/>
      <c r="H130" s="145"/>
      <c r="I130" s="88"/>
    </row>
    <row r="131" spans="2:9" ht="12.75">
      <c r="B131" s="88"/>
      <c r="C131" s="98"/>
      <c r="D131" s="88"/>
      <c r="E131" s="98"/>
      <c r="G131" s="88"/>
      <c r="H131" s="145"/>
      <c r="I131" s="88"/>
    </row>
    <row r="132" spans="2:9" ht="12.75">
      <c r="B132" s="88"/>
      <c r="C132" s="98"/>
      <c r="D132" s="88"/>
      <c r="E132" s="98"/>
      <c r="G132" s="88"/>
      <c r="H132" s="145"/>
      <c r="I132" s="88"/>
    </row>
    <row r="133" spans="2:9" ht="12.75">
      <c r="B133" s="88"/>
      <c r="C133" s="98"/>
      <c r="D133" s="88"/>
      <c r="E133" s="98"/>
      <c r="G133" s="88"/>
      <c r="H133" s="145"/>
      <c r="I133" s="88"/>
    </row>
    <row r="134" spans="2:9" ht="12.75">
      <c r="B134" s="88"/>
      <c r="C134" s="98"/>
      <c r="D134" s="88"/>
      <c r="E134" s="98"/>
      <c r="G134" s="88"/>
      <c r="H134" s="145"/>
      <c r="I134" s="88"/>
    </row>
    <row r="135" spans="2:9" ht="12.75">
      <c r="B135" s="88"/>
      <c r="C135" s="98"/>
      <c r="D135" s="88"/>
      <c r="E135" s="98"/>
      <c r="G135" s="88"/>
      <c r="H135" s="145"/>
      <c r="I135" s="88"/>
    </row>
    <row r="136" spans="2:9" ht="12.75">
      <c r="B136" s="88"/>
      <c r="C136" s="98"/>
      <c r="D136" s="88"/>
      <c r="E136" s="98"/>
      <c r="G136" s="88"/>
      <c r="H136" s="145"/>
      <c r="I136" s="88"/>
    </row>
    <row r="137" spans="2:9" ht="12.75">
      <c r="B137" s="88"/>
      <c r="C137" s="98"/>
      <c r="D137" s="88"/>
      <c r="E137" s="98"/>
      <c r="G137" s="88"/>
      <c r="H137" s="145"/>
      <c r="I137" s="88"/>
    </row>
    <row r="138" spans="2:9" ht="12.75">
      <c r="B138" s="88"/>
      <c r="C138" s="98"/>
      <c r="D138" s="88"/>
      <c r="E138" s="98"/>
      <c r="G138" s="88"/>
      <c r="H138" s="145"/>
      <c r="I138" s="88"/>
    </row>
    <row r="139" spans="2:9" ht="12.75">
      <c r="B139" s="88"/>
      <c r="C139" s="98"/>
      <c r="D139" s="88"/>
      <c r="E139" s="98"/>
      <c r="G139" s="88"/>
      <c r="H139" s="145"/>
      <c r="I139" s="88"/>
    </row>
    <row r="140" spans="2:9" ht="12.75">
      <c r="B140" s="88"/>
      <c r="C140" s="98"/>
      <c r="D140" s="88"/>
      <c r="E140" s="98"/>
      <c r="G140" s="88"/>
      <c r="H140" s="145"/>
      <c r="I140" s="88"/>
    </row>
    <row r="141" spans="2:9" ht="12.75">
      <c r="B141" s="88"/>
      <c r="C141" s="98"/>
      <c r="D141" s="88"/>
      <c r="E141" s="98"/>
      <c r="G141" s="88"/>
      <c r="H141" s="145"/>
      <c r="I141" s="88"/>
    </row>
    <row r="142" spans="2:9" ht="12.75">
      <c r="B142" s="88"/>
      <c r="C142" s="98"/>
      <c r="D142" s="88"/>
      <c r="E142" s="98"/>
      <c r="G142" s="88"/>
      <c r="H142" s="145"/>
      <c r="I142" s="88"/>
    </row>
    <row r="143" spans="2:9" ht="12.75">
      <c r="B143" s="88"/>
      <c r="C143" s="98"/>
      <c r="D143" s="88"/>
      <c r="E143" s="98"/>
      <c r="G143" s="88"/>
      <c r="H143" s="145"/>
      <c r="I143" s="88"/>
    </row>
    <row r="144" spans="2:9" ht="12.75">
      <c r="B144" s="88"/>
      <c r="C144" s="98"/>
      <c r="D144" s="88"/>
      <c r="E144" s="98"/>
      <c r="G144" s="88"/>
      <c r="H144" s="145"/>
      <c r="I144" s="88"/>
    </row>
    <row r="145" spans="2:9" ht="12.75">
      <c r="B145" s="88"/>
      <c r="C145" s="98"/>
      <c r="D145" s="88"/>
      <c r="E145" s="98"/>
      <c r="G145" s="88"/>
      <c r="H145" s="145"/>
      <c r="I145" s="88"/>
    </row>
    <row r="146" spans="2:9" ht="12.75">
      <c r="B146" s="88"/>
      <c r="C146" s="98"/>
      <c r="D146" s="88"/>
      <c r="E146" s="98"/>
      <c r="G146" s="88"/>
      <c r="H146" s="145"/>
      <c r="I146" s="88"/>
    </row>
    <row r="147" spans="2:9" ht="12.75">
      <c r="B147" s="88"/>
      <c r="C147" s="98"/>
      <c r="D147" s="88"/>
      <c r="E147" s="98"/>
      <c r="G147" s="88"/>
      <c r="H147" s="145"/>
      <c r="I147" s="88"/>
    </row>
    <row r="148" spans="2:9" ht="12.75">
      <c r="B148" s="88"/>
      <c r="C148" s="98"/>
      <c r="D148" s="88"/>
      <c r="E148" s="98"/>
      <c r="G148" s="88"/>
      <c r="H148" s="145"/>
      <c r="I148" s="88"/>
    </row>
    <row r="149" spans="2:9" ht="12.75">
      <c r="B149" s="88"/>
      <c r="C149" s="98"/>
      <c r="D149" s="88"/>
      <c r="E149" s="98"/>
      <c r="G149" s="88"/>
      <c r="H149" s="145"/>
      <c r="I149" s="88"/>
    </row>
    <row r="150" spans="2:9" ht="12.75">
      <c r="B150" s="88"/>
      <c r="C150" s="98"/>
      <c r="D150" s="88"/>
      <c r="E150" s="98"/>
      <c r="G150" s="88"/>
      <c r="H150" s="145"/>
      <c r="I150" s="88"/>
    </row>
    <row r="151" spans="2:9" ht="12.75">
      <c r="B151" s="88"/>
      <c r="C151" s="98"/>
      <c r="D151" s="88"/>
      <c r="E151" s="98"/>
      <c r="G151" s="88"/>
      <c r="H151" s="145"/>
      <c r="I151" s="88"/>
    </row>
    <row r="152" spans="2:9" ht="12.75">
      <c r="B152" s="88"/>
      <c r="C152" s="98"/>
      <c r="D152" s="88"/>
      <c r="E152" s="98"/>
      <c r="G152" s="88"/>
      <c r="H152" s="145"/>
      <c r="I152" s="88"/>
    </row>
    <row r="153" spans="2:9" ht="12.75">
      <c r="B153" s="88"/>
      <c r="C153" s="98"/>
      <c r="D153" s="88"/>
      <c r="E153" s="98"/>
      <c r="G153" s="88"/>
      <c r="H153" s="145"/>
      <c r="I153" s="88"/>
    </row>
    <row r="154" spans="2:9" ht="12.75">
      <c r="B154" s="88"/>
      <c r="C154" s="98"/>
      <c r="D154" s="88"/>
      <c r="E154" s="98"/>
      <c r="G154" s="88"/>
      <c r="H154" s="145"/>
      <c r="I154" s="88"/>
    </row>
    <row r="155" spans="2:9" ht="12.75">
      <c r="B155" s="88"/>
      <c r="C155" s="98"/>
      <c r="D155" s="88"/>
      <c r="E155" s="98"/>
      <c r="G155" s="88"/>
      <c r="H155" s="145"/>
      <c r="I155" s="88"/>
    </row>
    <row r="156" spans="2:9" ht="12.75">
      <c r="B156" s="88"/>
      <c r="C156" s="98"/>
      <c r="D156" s="88"/>
      <c r="E156" s="98"/>
      <c r="G156" s="88"/>
      <c r="H156" s="145"/>
      <c r="I156" s="88"/>
    </row>
    <row r="157" spans="2:9" ht="12.75">
      <c r="B157" s="88"/>
      <c r="C157" s="98"/>
      <c r="D157" s="88"/>
      <c r="E157" s="98"/>
      <c r="G157" s="88"/>
      <c r="H157" s="145"/>
      <c r="I157" s="88"/>
    </row>
    <row r="158" spans="2:9" ht="12.75">
      <c r="B158" s="88"/>
      <c r="C158" s="98"/>
      <c r="D158" s="88"/>
      <c r="E158" s="98"/>
      <c r="G158" s="88"/>
      <c r="H158" s="145"/>
      <c r="I158" s="88"/>
    </row>
    <row r="159" spans="2:9" ht="12.75">
      <c r="B159" s="88"/>
      <c r="C159" s="98"/>
      <c r="D159" s="88"/>
      <c r="E159" s="98"/>
      <c r="G159" s="88"/>
      <c r="H159" s="145"/>
      <c r="I159" s="88"/>
    </row>
    <row r="160" spans="2:9" ht="12.75">
      <c r="B160" s="88"/>
      <c r="C160" s="98"/>
      <c r="D160" s="88"/>
      <c r="E160" s="98"/>
      <c r="G160" s="88"/>
      <c r="H160" s="145"/>
      <c r="I160" s="88"/>
    </row>
    <row r="161" spans="2:9" ht="12.75">
      <c r="B161" s="88"/>
      <c r="C161" s="98"/>
      <c r="D161" s="88"/>
      <c r="E161" s="98"/>
      <c r="G161" s="88"/>
      <c r="H161" s="145"/>
      <c r="I161" s="88"/>
    </row>
    <row r="162" spans="2:9" ht="12.75">
      <c r="B162" s="88"/>
      <c r="C162" s="98"/>
      <c r="D162" s="88"/>
      <c r="E162" s="98"/>
      <c r="G162" s="88"/>
      <c r="H162" s="145"/>
      <c r="I162" s="88"/>
    </row>
    <row r="163" spans="2:9" ht="12.75">
      <c r="B163" s="88"/>
      <c r="C163" s="98"/>
      <c r="D163" s="88"/>
      <c r="E163" s="98"/>
      <c r="G163" s="88"/>
      <c r="H163" s="145"/>
      <c r="I163" s="88"/>
    </row>
    <row r="164" spans="2:9" ht="12.75">
      <c r="B164" s="88"/>
      <c r="C164" s="98"/>
      <c r="D164" s="88"/>
      <c r="E164" s="98"/>
      <c r="G164" s="88"/>
      <c r="H164" s="145"/>
      <c r="I164" s="88"/>
    </row>
    <row r="165" spans="2:9" ht="12.75">
      <c r="B165" s="88"/>
      <c r="C165" s="98"/>
      <c r="D165" s="88"/>
      <c r="E165" s="98"/>
      <c r="G165" s="88"/>
      <c r="H165" s="145"/>
      <c r="I165" s="88"/>
    </row>
    <row r="166" spans="2:9" ht="12.75">
      <c r="B166" s="88"/>
      <c r="C166" s="98"/>
      <c r="D166" s="88"/>
      <c r="E166" s="98"/>
      <c r="G166" s="88"/>
      <c r="H166" s="145"/>
      <c r="I166" s="88"/>
    </row>
    <row r="167" spans="2:9" ht="12.75">
      <c r="B167" s="88"/>
      <c r="C167" s="98"/>
      <c r="D167" s="88"/>
      <c r="E167" s="98"/>
      <c r="G167" s="88"/>
      <c r="H167" s="145"/>
      <c r="I167" s="88"/>
    </row>
    <row r="168" spans="2:9" ht="12.75">
      <c r="B168" s="88"/>
      <c r="C168" s="98"/>
      <c r="D168" s="88"/>
      <c r="E168" s="98"/>
      <c r="G168" s="88"/>
      <c r="H168" s="145"/>
      <c r="I168" s="88"/>
    </row>
    <row r="169" spans="2:9" ht="12.75">
      <c r="B169" s="88"/>
      <c r="C169" s="98"/>
      <c r="D169" s="88"/>
      <c r="E169" s="98"/>
      <c r="G169" s="88"/>
      <c r="H169" s="145"/>
      <c r="I169" s="88"/>
    </row>
    <row r="170" spans="2:9" ht="12.75">
      <c r="B170" s="88"/>
      <c r="C170" s="98"/>
      <c r="D170" s="88"/>
      <c r="E170" s="98"/>
      <c r="G170" s="88"/>
      <c r="H170" s="145"/>
      <c r="I170" s="88"/>
    </row>
    <row r="171" spans="2:9" ht="12.75">
      <c r="B171" s="88"/>
      <c r="C171" s="98"/>
      <c r="D171" s="88"/>
      <c r="E171" s="98"/>
      <c r="G171" s="88"/>
      <c r="H171" s="145"/>
      <c r="I171" s="88"/>
    </row>
    <row r="172" spans="2:9" ht="12.75">
      <c r="B172" s="88"/>
      <c r="C172" s="98"/>
      <c r="D172" s="88"/>
      <c r="E172" s="98"/>
      <c r="G172" s="88"/>
      <c r="H172" s="145"/>
      <c r="I172" s="88"/>
    </row>
    <row r="173" spans="2:9" ht="12.75">
      <c r="B173" s="88"/>
      <c r="C173" s="98"/>
      <c r="D173" s="88"/>
      <c r="E173" s="98"/>
      <c r="G173" s="88"/>
      <c r="H173" s="145"/>
      <c r="I173" s="88"/>
    </row>
    <row r="174" spans="2:9" ht="12.75">
      <c r="B174" s="88"/>
      <c r="C174" s="98"/>
      <c r="D174" s="88"/>
      <c r="E174" s="98"/>
      <c r="G174" s="88"/>
      <c r="H174" s="145"/>
      <c r="I174" s="88"/>
    </row>
    <row r="175" spans="2:9" ht="12.75">
      <c r="B175" s="88"/>
      <c r="C175" s="98"/>
      <c r="D175" s="88"/>
      <c r="E175" s="98"/>
      <c r="G175" s="88"/>
      <c r="H175" s="145"/>
      <c r="I175" s="88"/>
    </row>
    <row r="176" spans="2:9" ht="12.75">
      <c r="B176" s="88"/>
      <c r="C176" s="98"/>
      <c r="D176" s="88"/>
      <c r="E176" s="98"/>
      <c r="G176" s="88"/>
      <c r="H176" s="145"/>
      <c r="I176" s="88"/>
    </row>
    <row r="177" spans="2:9" ht="12.75">
      <c r="B177" s="88"/>
      <c r="C177" s="98"/>
      <c r="D177" s="88"/>
      <c r="E177" s="98"/>
      <c r="G177" s="88"/>
      <c r="H177" s="145"/>
      <c r="I177" s="88"/>
    </row>
    <row r="178" spans="2:9" ht="12.75">
      <c r="B178" s="88"/>
      <c r="C178" s="98"/>
      <c r="D178" s="88"/>
      <c r="E178" s="98"/>
      <c r="G178" s="88"/>
      <c r="H178" s="145"/>
      <c r="I178" s="88"/>
    </row>
    <row r="179" spans="2:9" ht="12.75">
      <c r="B179" s="88"/>
      <c r="C179" s="98"/>
      <c r="D179" s="88"/>
      <c r="E179" s="98"/>
      <c r="G179" s="88"/>
      <c r="H179" s="145"/>
      <c r="I179" s="88"/>
    </row>
    <row r="180" spans="2:9" ht="12.75">
      <c r="B180" s="88"/>
      <c r="C180" s="98"/>
      <c r="D180" s="88"/>
      <c r="E180" s="98"/>
      <c r="G180" s="88"/>
      <c r="H180" s="145"/>
      <c r="I180" s="88"/>
    </row>
    <row r="181" spans="2:9" ht="12.75">
      <c r="B181" s="88"/>
      <c r="C181" s="98"/>
      <c r="D181" s="88"/>
      <c r="E181" s="98"/>
      <c r="G181" s="88"/>
      <c r="H181" s="145"/>
      <c r="I181" s="88"/>
    </row>
    <row r="182" spans="2:9" ht="12.75">
      <c r="B182" s="88"/>
      <c r="C182" s="98"/>
      <c r="D182" s="88"/>
      <c r="E182" s="98"/>
      <c r="G182" s="88"/>
      <c r="H182" s="145"/>
      <c r="I182" s="88"/>
    </row>
    <row r="183" spans="2:9" ht="12.75">
      <c r="B183" s="88"/>
      <c r="C183" s="98"/>
      <c r="D183" s="88"/>
      <c r="E183" s="98"/>
      <c r="G183" s="88"/>
      <c r="H183" s="145"/>
      <c r="I183" s="88"/>
    </row>
    <row r="184" spans="2:9" ht="12.75">
      <c r="B184" s="88"/>
      <c r="C184" s="98"/>
      <c r="D184" s="88"/>
      <c r="E184" s="98"/>
      <c r="G184" s="88"/>
      <c r="H184" s="145"/>
      <c r="I184" s="88"/>
    </row>
    <row r="185" spans="2:9" ht="12.75">
      <c r="B185" s="88"/>
      <c r="C185" s="98"/>
      <c r="D185" s="88"/>
      <c r="E185" s="98"/>
      <c r="G185" s="88"/>
      <c r="H185" s="145"/>
      <c r="I185" s="88"/>
    </row>
    <row r="186" spans="2:9" ht="12.75">
      <c r="B186" s="88"/>
      <c r="C186" s="98"/>
      <c r="D186" s="88"/>
      <c r="E186" s="98"/>
      <c r="G186" s="88"/>
      <c r="H186" s="145"/>
      <c r="I186" s="88"/>
    </row>
    <row r="187" spans="2:9" ht="12.75">
      <c r="B187" s="88"/>
      <c r="C187" s="98"/>
      <c r="D187" s="88"/>
      <c r="E187" s="98"/>
      <c r="G187" s="88"/>
      <c r="H187" s="145"/>
      <c r="I187" s="88"/>
    </row>
    <row r="188" spans="2:9" ht="12.75">
      <c r="B188" s="88"/>
      <c r="C188" s="98"/>
      <c r="D188" s="88"/>
      <c r="E188" s="98"/>
      <c r="G188" s="88"/>
      <c r="H188" s="145"/>
      <c r="I188" s="88"/>
    </row>
    <row r="189" spans="2:9" ht="12.75">
      <c r="B189" s="88"/>
      <c r="C189" s="98"/>
      <c r="D189" s="88"/>
      <c r="E189" s="98"/>
      <c r="G189" s="88"/>
      <c r="H189" s="145"/>
      <c r="I189" s="88"/>
    </row>
    <row r="190" spans="2:9" ht="12.75">
      <c r="B190" s="88"/>
      <c r="C190" s="98"/>
      <c r="D190" s="88"/>
      <c r="E190" s="98"/>
      <c r="G190" s="88"/>
      <c r="H190" s="145"/>
      <c r="I190" s="88"/>
    </row>
    <row r="191" spans="2:9" ht="12.75">
      <c r="B191" s="88"/>
      <c r="C191" s="98"/>
      <c r="D191" s="88"/>
      <c r="E191" s="98"/>
      <c r="G191" s="88"/>
      <c r="H191" s="145"/>
      <c r="I191" s="88"/>
    </row>
    <row r="192" spans="2:9" ht="12.75">
      <c r="B192" s="88"/>
      <c r="C192" s="98"/>
      <c r="D192" s="88"/>
      <c r="E192" s="98"/>
      <c r="G192" s="88"/>
      <c r="H192" s="145"/>
      <c r="I192" s="88"/>
    </row>
    <row r="193" spans="2:9" ht="12.75">
      <c r="B193" s="88"/>
      <c r="C193" s="98"/>
      <c r="D193" s="88"/>
      <c r="E193" s="98"/>
      <c r="G193" s="88"/>
      <c r="H193" s="145"/>
      <c r="I193" s="88"/>
    </row>
    <row r="194" spans="2:9" ht="12.75">
      <c r="B194" s="88"/>
      <c r="C194" s="98"/>
      <c r="D194" s="88"/>
      <c r="E194" s="98"/>
      <c r="G194" s="88"/>
      <c r="H194" s="145"/>
      <c r="I194" s="88"/>
    </row>
    <row r="195" spans="2:9" ht="12.75">
      <c r="B195" s="88"/>
      <c r="C195" s="98"/>
      <c r="D195" s="88"/>
      <c r="E195" s="98"/>
      <c r="G195" s="88"/>
      <c r="H195" s="145"/>
      <c r="I195" s="88"/>
    </row>
    <row r="196" spans="2:9" ht="12.75">
      <c r="B196" s="88"/>
      <c r="C196" s="98"/>
      <c r="D196" s="88"/>
      <c r="E196" s="98"/>
      <c r="G196" s="88"/>
      <c r="H196" s="145"/>
      <c r="I196" s="88"/>
    </row>
    <row r="197" spans="2:9" ht="12.75">
      <c r="B197" s="88"/>
      <c r="C197" s="98"/>
      <c r="D197" s="88"/>
      <c r="E197" s="98"/>
      <c r="G197" s="88"/>
      <c r="H197" s="145"/>
      <c r="I197" s="88"/>
    </row>
    <row r="198" spans="2:9" ht="12.75">
      <c r="B198" s="88"/>
      <c r="C198" s="98"/>
      <c r="D198" s="88"/>
      <c r="E198" s="98"/>
      <c r="G198" s="88"/>
      <c r="H198" s="145"/>
      <c r="I198" s="88"/>
    </row>
    <row r="199" spans="2:9" ht="12.75">
      <c r="B199" s="88"/>
      <c r="C199" s="98"/>
      <c r="D199" s="88"/>
      <c r="E199" s="98"/>
      <c r="G199" s="88"/>
      <c r="H199" s="145"/>
      <c r="I199" s="88"/>
    </row>
    <row r="200" spans="2:9" ht="12.75">
      <c r="B200" s="88"/>
      <c r="C200" s="98"/>
      <c r="D200" s="88"/>
      <c r="E200" s="98"/>
      <c r="G200" s="88"/>
      <c r="H200" s="145"/>
      <c r="I200" s="88"/>
    </row>
    <row r="201" spans="2:9" ht="12.75">
      <c r="B201" s="88"/>
      <c r="C201" s="98"/>
      <c r="D201" s="88"/>
      <c r="E201" s="98"/>
      <c r="G201" s="88"/>
      <c r="H201" s="145"/>
      <c r="I201" s="88"/>
    </row>
    <row r="202" spans="2:9" ht="12.75">
      <c r="B202" s="88"/>
      <c r="C202" s="98"/>
      <c r="D202" s="88"/>
      <c r="E202" s="98"/>
      <c r="G202" s="88"/>
      <c r="H202" s="145"/>
      <c r="I202" s="88"/>
    </row>
    <row r="203" spans="2:9" ht="12.75">
      <c r="B203" s="88"/>
      <c r="C203" s="98"/>
      <c r="D203" s="88"/>
      <c r="E203" s="98"/>
      <c r="G203" s="88"/>
      <c r="H203" s="145"/>
      <c r="I203" s="88"/>
    </row>
    <row r="204" spans="2:9" ht="12.75">
      <c r="B204" s="88"/>
      <c r="C204" s="98"/>
      <c r="D204" s="88"/>
      <c r="E204" s="98"/>
      <c r="G204" s="88"/>
      <c r="H204" s="145"/>
      <c r="I204" s="88"/>
    </row>
    <row r="205" spans="2:9" ht="12.75">
      <c r="B205" s="88"/>
      <c r="C205" s="98"/>
      <c r="D205" s="88"/>
      <c r="E205" s="98"/>
      <c r="G205" s="88"/>
      <c r="H205" s="145"/>
      <c r="I205" s="88"/>
    </row>
    <row r="206" spans="2:9" ht="12.75">
      <c r="B206" s="88"/>
      <c r="C206" s="98"/>
      <c r="D206" s="88"/>
      <c r="E206" s="98"/>
      <c r="G206" s="88"/>
      <c r="H206" s="145"/>
      <c r="I206" s="88"/>
    </row>
    <row r="207" spans="2:9" ht="12.75">
      <c r="B207" s="88"/>
      <c r="C207" s="98"/>
      <c r="D207" s="88"/>
      <c r="E207" s="98"/>
      <c r="G207" s="88"/>
      <c r="H207" s="145"/>
      <c r="I207" s="88"/>
    </row>
    <row r="208" spans="2:9" ht="12.75">
      <c r="B208" s="88"/>
      <c r="C208" s="98"/>
      <c r="D208" s="88"/>
      <c r="E208" s="98"/>
      <c r="G208" s="88"/>
      <c r="H208" s="145"/>
      <c r="I208" s="88"/>
    </row>
    <row r="209" spans="2:9" ht="12.75">
      <c r="B209" s="88"/>
      <c r="C209" s="98"/>
      <c r="D209" s="88"/>
      <c r="E209" s="98"/>
      <c r="G209" s="88"/>
      <c r="H209" s="145"/>
      <c r="I209" s="88"/>
    </row>
    <row r="210" spans="2:9" ht="12.75">
      <c r="B210" s="88"/>
      <c r="C210" s="98"/>
      <c r="D210" s="88"/>
      <c r="E210" s="98"/>
      <c r="G210" s="88"/>
      <c r="H210" s="145"/>
      <c r="I210" s="88"/>
    </row>
    <row r="211" spans="2:9" ht="12.75">
      <c r="B211" s="88"/>
      <c r="C211" s="98"/>
      <c r="D211" s="88"/>
      <c r="E211" s="98"/>
      <c r="G211" s="88"/>
      <c r="H211" s="145"/>
      <c r="I211" s="88"/>
    </row>
    <row r="212" spans="2:9" ht="12.75">
      <c r="B212" s="88"/>
      <c r="C212" s="98"/>
      <c r="D212" s="88"/>
      <c r="E212" s="98"/>
      <c r="G212" s="88"/>
      <c r="H212" s="145"/>
      <c r="I212" s="88"/>
    </row>
    <row r="213" spans="2:9" ht="12.75">
      <c r="B213" s="88"/>
      <c r="C213" s="98"/>
      <c r="D213" s="88"/>
      <c r="E213" s="98"/>
      <c r="G213" s="88"/>
      <c r="H213" s="145"/>
      <c r="I213" s="88"/>
    </row>
    <row r="214" spans="2:9" ht="12.75">
      <c r="B214" s="88"/>
      <c r="C214" s="98"/>
      <c r="D214" s="88"/>
      <c r="E214" s="98"/>
      <c r="G214" s="88"/>
      <c r="H214" s="145"/>
      <c r="I214" s="88"/>
    </row>
    <row r="215" spans="2:9" ht="12.75">
      <c r="B215" s="88"/>
      <c r="C215" s="98"/>
      <c r="D215" s="88"/>
      <c r="E215" s="98"/>
      <c r="G215" s="88"/>
      <c r="H215" s="145"/>
      <c r="I215" s="88"/>
    </row>
    <row r="216" spans="2:9" ht="12.75">
      <c r="B216" s="88"/>
      <c r="C216" s="98"/>
      <c r="D216" s="88"/>
      <c r="E216" s="98"/>
      <c r="G216" s="88"/>
      <c r="H216" s="145"/>
      <c r="I216" s="88"/>
    </row>
    <row r="217" spans="2:9" ht="12.75">
      <c r="B217" s="88"/>
      <c r="C217" s="98"/>
      <c r="D217" s="88"/>
      <c r="E217" s="98"/>
      <c r="G217" s="88"/>
      <c r="H217" s="145"/>
      <c r="I217" s="88"/>
    </row>
    <row r="218" spans="2:9" ht="12.75">
      <c r="B218" s="88"/>
      <c r="C218" s="98"/>
      <c r="D218" s="88"/>
      <c r="E218" s="98"/>
      <c r="G218" s="88"/>
      <c r="H218" s="145"/>
      <c r="I218" s="88"/>
    </row>
    <row r="219" spans="2:9" ht="12.75">
      <c r="B219" s="88"/>
      <c r="C219" s="98"/>
      <c r="D219" s="88"/>
      <c r="E219" s="98"/>
      <c r="G219" s="88"/>
      <c r="H219" s="145"/>
      <c r="I219" s="88"/>
    </row>
    <row r="220" spans="2:9" ht="12.75">
      <c r="B220" s="88"/>
      <c r="C220" s="98"/>
      <c r="D220" s="88"/>
      <c r="E220" s="98"/>
      <c r="G220" s="88"/>
      <c r="H220" s="145"/>
      <c r="I220" s="88"/>
    </row>
    <row r="221" spans="2:9" ht="12.75">
      <c r="B221" s="88"/>
      <c r="C221" s="98"/>
      <c r="D221" s="88"/>
      <c r="E221" s="98"/>
      <c r="G221" s="88"/>
      <c r="H221" s="145"/>
      <c r="I221" s="88"/>
    </row>
    <row r="222" spans="2:9" ht="12.75">
      <c r="B222" s="88"/>
      <c r="C222" s="98"/>
      <c r="D222" s="88"/>
      <c r="E222" s="98"/>
      <c r="G222" s="88"/>
      <c r="H222" s="145"/>
      <c r="I222" s="88"/>
    </row>
    <row r="223" spans="2:9" ht="12.75">
      <c r="B223" s="88"/>
      <c r="C223" s="98"/>
      <c r="D223" s="88"/>
      <c r="E223" s="98"/>
      <c r="G223" s="88"/>
      <c r="H223" s="145"/>
      <c r="I223" s="88"/>
    </row>
    <row r="224" spans="2:9" ht="12.75">
      <c r="B224" s="88"/>
      <c r="C224" s="98"/>
      <c r="D224" s="88"/>
      <c r="E224" s="98"/>
      <c r="G224" s="88"/>
      <c r="H224" s="145"/>
      <c r="I224" s="88"/>
    </row>
    <row r="225" spans="2:9" ht="12.75">
      <c r="B225" s="88"/>
      <c r="C225" s="98"/>
      <c r="D225" s="88"/>
      <c r="E225" s="98"/>
      <c r="G225" s="88"/>
      <c r="H225" s="145"/>
      <c r="I225" s="88"/>
    </row>
    <row r="226" spans="2:9" ht="12.75">
      <c r="B226" s="88"/>
      <c r="C226" s="98"/>
      <c r="D226" s="88"/>
      <c r="E226" s="98"/>
      <c r="G226" s="88"/>
      <c r="H226" s="145"/>
      <c r="I226" s="88"/>
    </row>
    <row r="227" spans="2:9" ht="12.75">
      <c r="B227" s="88"/>
      <c r="C227" s="98"/>
      <c r="D227" s="88"/>
      <c r="E227" s="98"/>
      <c r="G227" s="88"/>
      <c r="H227" s="145"/>
      <c r="I227" s="88"/>
    </row>
    <row r="228" spans="2:9" ht="12.75">
      <c r="B228" s="88"/>
      <c r="C228" s="98"/>
      <c r="D228" s="88"/>
      <c r="E228" s="98"/>
      <c r="G228" s="88"/>
      <c r="H228" s="145"/>
      <c r="I228" s="88"/>
    </row>
    <row r="229" spans="2:9" ht="12.75">
      <c r="B229" s="88"/>
      <c r="C229" s="98"/>
      <c r="D229" s="88"/>
      <c r="E229" s="98"/>
      <c r="G229" s="88"/>
      <c r="H229" s="145"/>
      <c r="I229" s="88"/>
    </row>
    <row r="230" spans="2:9" ht="12.75">
      <c r="B230" s="88"/>
      <c r="C230" s="98"/>
      <c r="D230" s="88"/>
      <c r="E230" s="98"/>
      <c r="G230" s="88"/>
      <c r="H230" s="145"/>
      <c r="I230" s="88"/>
    </row>
    <row r="231" spans="2:9" ht="12.75">
      <c r="B231" s="88"/>
      <c r="C231" s="98"/>
      <c r="D231" s="88"/>
      <c r="E231" s="98"/>
      <c r="G231" s="88"/>
      <c r="H231" s="145"/>
      <c r="I231" s="88"/>
    </row>
    <row r="232" spans="2:9" ht="12.75">
      <c r="B232" s="88"/>
      <c r="C232" s="98"/>
      <c r="D232" s="88"/>
      <c r="E232" s="98"/>
      <c r="G232" s="88"/>
      <c r="H232" s="145"/>
      <c r="I232" s="88"/>
    </row>
    <row r="233" spans="2:9" ht="12.75">
      <c r="B233" s="88"/>
      <c r="C233" s="98"/>
      <c r="D233" s="88"/>
      <c r="E233" s="98"/>
      <c r="G233" s="88"/>
      <c r="H233" s="145"/>
      <c r="I233" s="88"/>
    </row>
    <row r="234" spans="2:9" ht="12.75">
      <c r="B234" s="88"/>
      <c r="C234" s="98"/>
      <c r="D234" s="88"/>
      <c r="E234" s="98"/>
      <c r="G234" s="88"/>
      <c r="H234" s="145"/>
      <c r="I234" s="88"/>
    </row>
    <row r="235" spans="2:9" ht="12.75">
      <c r="B235" s="88"/>
      <c r="C235" s="98"/>
      <c r="D235" s="88"/>
      <c r="E235" s="98"/>
      <c r="G235" s="88"/>
      <c r="H235" s="145"/>
      <c r="I235" s="88"/>
    </row>
    <row r="236" spans="2:9" ht="12.75">
      <c r="B236" s="88"/>
      <c r="C236" s="98"/>
      <c r="D236" s="88"/>
      <c r="E236" s="98"/>
      <c r="G236" s="88"/>
      <c r="H236" s="145"/>
      <c r="I236" s="88"/>
    </row>
    <row r="237" spans="2:9" ht="12.75">
      <c r="B237" s="88"/>
      <c r="C237" s="98"/>
      <c r="D237" s="88"/>
      <c r="E237" s="98"/>
      <c r="G237" s="88"/>
      <c r="H237" s="145"/>
      <c r="I237" s="88"/>
    </row>
    <row r="238" spans="2:9" ht="12.75">
      <c r="B238" s="88"/>
      <c r="C238" s="98"/>
      <c r="D238" s="88"/>
      <c r="E238" s="98"/>
      <c r="G238" s="88"/>
      <c r="H238" s="145"/>
      <c r="I238" s="88"/>
    </row>
    <row r="239" spans="2:9" ht="12.75">
      <c r="B239" s="88"/>
      <c r="C239" s="98"/>
      <c r="D239" s="88"/>
      <c r="E239" s="98"/>
      <c r="G239" s="88"/>
      <c r="H239" s="145"/>
      <c r="I239" s="88"/>
    </row>
    <row r="240" spans="2:9" ht="12.75">
      <c r="B240" s="88"/>
      <c r="C240" s="98"/>
      <c r="D240" s="88"/>
      <c r="E240" s="98"/>
      <c r="G240" s="88"/>
      <c r="H240" s="145"/>
      <c r="I240" s="88"/>
    </row>
    <row r="241" spans="2:9" ht="12.75">
      <c r="B241" s="88"/>
      <c r="C241" s="98"/>
      <c r="D241" s="88"/>
      <c r="E241" s="98"/>
      <c r="G241" s="88"/>
      <c r="H241" s="145"/>
      <c r="I241" s="88"/>
    </row>
    <row r="242" spans="2:9" ht="12.75">
      <c r="B242" s="88"/>
      <c r="C242" s="98"/>
      <c r="D242" s="88"/>
      <c r="E242" s="98"/>
      <c r="G242" s="88"/>
      <c r="H242" s="145"/>
      <c r="I242" s="88"/>
    </row>
    <row r="243" spans="2:9" ht="12.75">
      <c r="B243" s="88"/>
      <c r="C243" s="98"/>
      <c r="D243" s="88"/>
      <c r="E243" s="98"/>
      <c r="G243" s="88"/>
      <c r="H243" s="145"/>
      <c r="I243" s="88"/>
    </row>
    <row r="244" spans="2:9" ht="12.75">
      <c r="B244" s="88"/>
      <c r="C244" s="98"/>
      <c r="D244" s="88"/>
      <c r="E244" s="98"/>
      <c r="G244" s="88"/>
      <c r="H244" s="145"/>
      <c r="I244" s="88"/>
    </row>
    <row r="245" spans="2:9" ht="12.75">
      <c r="B245" s="88"/>
      <c r="C245" s="98"/>
      <c r="D245" s="88"/>
      <c r="E245" s="98"/>
      <c r="G245" s="88"/>
      <c r="H245" s="145"/>
      <c r="I245" s="88"/>
    </row>
    <row r="246" spans="2:9" ht="12.75">
      <c r="B246" s="88"/>
      <c r="C246" s="98"/>
      <c r="D246" s="88"/>
      <c r="E246" s="98"/>
      <c r="G246" s="88"/>
      <c r="H246" s="145"/>
      <c r="I246" s="88"/>
    </row>
    <row r="247" spans="2:9" ht="12.75">
      <c r="B247" s="88"/>
      <c r="C247" s="98"/>
      <c r="D247" s="88"/>
      <c r="E247" s="98"/>
      <c r="G247" s="88"/>
      <c r="H247" s="145"/>
      <c r="I247" s="88"/>
    </row>
    <row r="248" spans="2:9" ht="12.75">
      <c r="B248" s="88"/>
      <c r="C248" s="98"/>
      <c r="D248" s="88"/>
      <c r="E248" s="98"/>
      <c r="G248" s="88"/>
      <c r="H248" s="145"/>
      <c r="I248" s="88"/>
    </row>
    <row r="249" spans="2:9" ht="12.75">
      <c r="B249" s="88"/>
      <c r="C249" s="98"/>
      <c r="D249" s="88"/>
      <c r="E249" s="98"/>
      <c r="G249" s="88"/>
      <c r="H249" s="145"/>
      <c r="I249" s="88"/>
    </row>
    <row r="250" spans="2:9" ht="12.75">
      <c r="B250" s="88"/>
      <c r="C250" s="98"/>
      <c r="D250" s="88"/>
      <c r="E250" s="98"/>
      <c r="G250" s="88"/>
      <c r="H250" s="145"/>
      <c r="I250" s="88"/>
    </row>
    <row r="251" spans="2:9" ht="12.75">
      <c r="B251" s="88"/>
      <c r="C251" s="98"/>
      <c r="D251" s="88"/>
      <c r="E251" s="98"/>
      <c r="G251" s="88"/>
      <c r="H251" s="145"/>
      <c r="I251" s="88"/>
    </row>
    <row r="252" spans="2:9" ht="12.75">
      <c r="B252" s="88"/>
      <c r="C252" s="98"/>
      <c r="D252" s="88"/>
      <c r="E252" s="98"/>
      <c r="G252" s="88"/>
      <c r="H252" s="145"/>
      <c r="I252" s="88"/>
    </row>
    <row r="253" spans="2:9" ht="12.75">
      <c r="B253" s="88"/>
      <c r="C253" s="98"/>
      <c r="D253" s="88"/>
      <c r="E253" s="98"/>
      <c r="G253" s="88"/>
      <c r="H253" s="145"/>
      <c r="I253" s="88"/>
    </row>
    <row r="254" spans="2:9" ht="12.75">
      <c r="B254" s="88"/>
      <c r="C254" s="98"/>
      <c r="D254" s="88"/>
      <c r="E254" s="98"/>
      <c r="G254" s="88"/>
      <c r="H254" s="145"/>
      <c r="I254" s="88"/>
    </row>
    <row r="255" spans="2:9" ht="12.75">
      <c r="B255" s="88"/>
      <c r="C255" s="98"/>
      <c r="D255" s="88"/>
      <c r="E255" s="98"/>
      <c r="G255" s="88"/>
      <c r="H255" s="145"/>
      <c r="I255" s="88"/>
    </row>
    <row r="256" spans="2:9" ht="12.75">
      <c r="B256" s="88"/>
      <c r="C256" s="98"/>
      <c r="D256" s="88"/>
      <c r="E256" s="98"/>
      <c r="G256" s="88"/>
      <c r="H256" s="145"/>
      <c r="I256" s="88"/>
    </row>
    <row r="257" spans="2:9" ht="12.75">
      <c r="B257" s="88"/>
      <c r="C257" s="98"/>
      <c r="D257" s="88"/>
      <c r="E257" s="98"/>
      <c r="G257" s="88"/>
      <c r="H257" s="145"/>
      <c r="I257" s="88"/>
    </row>
    <row r="258" spans="2:9" ht="12.75">
      <c r="B258" s="88"/>
      <c r="C258" s="98"/>
      <c r="D258" s="88"/>
      <c r="E258" s="98"/>
      <c r="G258" s="88"/>
      <c r="H258" s="145"/>
      <c r="I258" s="88"/>
    </row>
    <row r="259" spans="2:9" ht="12.75">
      <c r="B259" s="88"/>
      <c r="C259" s="98"/>
      <c r="D259" s="88"/>
      <c r="E259" s="98"/>
      <c r="G259" s="88"/>
      <c r="H259" s="145"/>
      <c r="I259" s="88"/>
    </row>
    <row r="260" spans="2:9" ht="12.75">
      <c r="B260" s="88"/>
      <c r="C260" s="98"/>
      <c r="D260" s="88"/>
      <c r="E260" s="98"/>
      <c r="G260" s="88"/>
      <c r="H260" s="145"/>
      <c r="I260" s="88"/>
    </row>
    <row r="261" spans="2:9" ht="12.75">
      <c r="B261" s="88"/>
      <c r="C261" s="98"/>
      <c r="D261" s="88"/>
      <c r="E261" s="98"/>
      <c r="G261" s="88"/>
      <c r="H261" s="145"/>
      <c r="I261" s="88"/>
    </row>
    <row r="262" spans="2:9" ht="12.75">
      <c r="B262" s="88"/>
      <c r="C262" s="98"/>
      <c r="D262" s="88"/>
      <c r="E262" s="98"/>
      <c r="G262" s="88"/>
      <c r="H262" s="145"/>
      <c r="I262" s="88"/>
    </row>
    <row r="263" spans="2:9" ht="12.75">
      <c r="B263" s="88"/>
      <c r="C263" s="98"/>
      <c r="D263" s="88"/>
      <c r="E263" s="98"/>
      <c r="G263" s="88"/>
      <c r="H263" s="145"/>
      <c r="I263" s="88"/>
    </row>
    <row r="264" spans="2:9" ht="12.75">
      <c r="B264" s="88"/>
      <c r="C264" s="98"/>
      <c r="D264" s="88"/>
      <c r="E264" s="98"/>
      <c r="G264" s="88"/>
      <c r="H264" s="145"/>
      <c r="I264" s="88"/>
    </row>
    <row r="265" spans="2:9" ht="12.75">
      <c r="B265" s="88"/>
      <c r="C265" s="98"/>
      <c r="D265" s="88"/>
      <c r="E265" s="98"/>
      <c r="G265" s="88"/>
      <c r="H265" s="145"/>
      <c r="I265" s="88"/>
    </row>
    <row r="266" spans="2:9" ht="12.75">
      <c r="B266" s="88"/>
      <c r="C266" s="98"/>
      <c r="D266" s="88"/>
      <c r="E266" s="98"/>
      <c r="G266" s="88"/>
      <c r="H266" s="145"/>
      <c r="I266" s="88"/>
    </row>
    <row r="267" spans="2:9" ht="12.75">
      <c r="B267" s="88"/>
      <c r="C267" s="98"/>
      <c r="D267" s="88"/>
      <c r="E267" s="98"/>
      <c r="G267" s="88"/>
      <c r="H267" s="145"/>
      <c r="I267" s="88"/>
    </row>
    <row r="268" spans="2:9" ht="12.75">
      <c r="B268" s="88"/>
      <c r="C268" s="98"/>
      <c r="D268" s="88"/>
      <c r="E268" s="98"/>
      <c r="G268" s="88"/>
      <c r="H268" s="145"/>
      <c r="I268" s="88"/>
    </row>
    <row r="269" ht="12.75">
      <c r="H269" s="146"/>
    </row>
    <row r="270" ht="12.75">
      <c r="H270" s="146"/>
    </row>
    <row r="271" ht="12.75">
      <c r="H271" s="146"/>
    </row>
    <row r="272" ht="12.75">
      <c r="H272" s="146"/>
    </row>
    <row r="273" ht="12.75">
      <c r="H273" s="146"/>
    </row>
    <row r="274" ht="12.75">
      <c r="H274" s="146"/>
    </row>
    <row r="275" ht="12.75">
      <c r="H275" s="146"/>
    </row>
    <row r="276" ht="12.75">
      <c r="H276" s="146"/>
    </row>
    <row r="277" ht="12.75">
      <c r="H277" s="146"/>
    </row>
    <row r="278" ht="12.75">
      <c r="H278" s="146"/>
    </row>
    <row r="279" ht="12.75">
      <c r="H279" s="146"/>
    </row>
    <row r="280" ht="12.75">
      <c r="H280" s="146"/>
    </row>
    <row r="281" ht="12.75">
      <c r="H281" s="146"/>
    </row>
    <row r="282" ht="12.75">
      <c r="H282" s="146"/>
    </row>
    <row r="283" ht="12.75">
      <c r="H283" s="146"/>
    </row>
    <row r="284" ht="12.75">
      <c r="H284" s="146"/>
    </row>
    <row r="285" ht="12.75">
      <c r="H285" s="146"/>
    </row>
    <row r="286" ht="12.75">
      <c r="H286" s="146"/>
    </row>
    <row r="287" ht="12.75">
      <c r="H287" s="146"/>
    </row>
    <row r="288" ht="12.75">
      <c r="H288" s="146"/>
    </row>
    <row r="289" ht="12.75">
      <c r="H289" s="146"/>
    </row>
    <row r="290" ht="12.75">
      <c r="H290" s="146"/>
    </row>
    <row r="291" ht="12.75">
      <c r="H291" s="146"/>
    </row>
    <row r="292" ht="12.75">
      <c r="H292" s="146"/>
    </row>
    <row r="293" ht="12.75">
      <c r="H293" s="146"/>
    </row>
    <row r="294" ht="12.75">
      <c r="H294" s="146"/>
    </row>
    <row r="295" ht="12.75">
      <c r="H295" s="146"/>
    </row>
    <row r="296" ht="12.75">
      <c r="H296" s="146"/>
    </row>
    <row r="297" ht="12.75">
      <c r="H297" s="146"/>
    </row>
    <row r="298" ht="12.75">
      <c r="H298" s="146"/>
    </row>
    <row r="299" ht="12.75">
      <c r="H299" s="146"/>
    </row>
    <row r="300" ht="12.75">
      <c r="H300" s="146"/>
    </row>
    <row r="301" ht="12.75">
      <c r="H301" s="146"/>
    </row>
    <row r="302" ht="12.75">
      <c r="H302" s="146"/>
    </row>
    <row r="303" ht="12.75">
      <c r="H303" s="146"/>
    </row>
    <row r="304" ht="12.75">
      <c r="H304" s="146"/>
    </row>
    <row r="305" ht="12.75">
      <c r="H305" s="146"/>
    </row>
    <row r="306" ht="12.75">
      <c r="H306" s="146"/>
    </row>
    <row r="307" ht="12.75">
      <c r="H307" s="146"/>
    </row>
    <row r="308" ht="12.75">
      <c r="H308" s="146"/>
    </row>
    <row r="309" ht="12.75">
      <c r="H309" s="146"/>
    </row>
    <row r="310" ht="12.75">
      <c r="H310" s="146"/>
    </row>
    <row r="311" ht="12.75">
      <c r="H311" s="146"/>
    </row>
    <row r="312" ht="12.75">
      <c r="H312" s="146"/>
    </row>
    <row r="313" ht="12.75">
      <c r="H313" s="146"/>
    </row>
    <row r="314" ht="12.75">
      <c r="H314" s="146"/>
    </row>
    <row r="315" ht="12.75">
      <c r="H315" s="146"/>
    </row>
    <row r="316" ht="12.75">
      <c r="H316" s="146"/>
    </row>
    <row r="317" ht="12.75">
      <c r="H317" s="146"/>
    </row>
    <row r="318" ht="12.75">
      <c r="H318" s="146"/>
    </row>
    <row r="319" ht="12.75">
      <c r="H319" s="146"/>
    </row>
    <row r="320" ht="12.75">
      <c r="H320" s="146"/>
    </row>
    <row r="321" ht="12.75">
      <c r="H321" s="146"/>
    </row>
    <row r="322" ht="12.75">
      <c r="H322" s="146"/>
    </row>
    <row r="323" ht="12.75">
      <c r="H323" s="146"/>
    </row>
    <row r="324" ht="12.75">
      <c r="H324" s="146"/>
    </row>
    <row r="325" ht="12.75">
      <c r="H325" s="146"/>
    </row>
    <row r="326" ht="12.75">
      <c r="H326" s="146"/>
    </row>
    <row r="327" ht="12.75">
      <c r="H327" s="146"/>
    </row>
    <row r="328" ht="12.75">
      <c r="H328" s="146"/>
    </row>
    <row r="329" ht="12.75">
      <c r="H329" s="146"/>
    </row>
    <row r="330" ht="12.75">
      <c r="H330" s="146"/>
    </row>
    <row r="331" ht="12.75">
      <c r="H331" s="146"/>
    </row>
    <row r="332" ht="12.75">
      <c r="H332" s="146"/>
    </row>
    <row r="333" ht="12.75">
      <c r="H333" s="146"/>
    </row>
    <row r="334" ht="12.75">
      <c r="H334" s="146"/>
    </row>
    <row r="335" ht="12.75">
      <c r="H335" s="146"/>
    </row>
    <row r="336" ht="12.75">
      <c r="H336" s="146"/>
    </row>
    <row r="337" ht="12.75">
      <c r="H337" s="146"/>
    </row>
    <row r="338" ht="12.75">
      <c r="H338" s="146"/>
    </row>
    <row r="339" ht="12.75">
      <c r="H339" s="146"/>
    </row>
    <row r="340" ht="12.75">
      <c r="H340" s="146"/>
    </row>
    <row r="341" ht="12.75">
      <c r="H341" s="146"/>
    </row>
    <row r="342" ht="12.75">
      <c r="H342" s="146"/>
    </row>
    <row r="343" ht="12.75">
      <c r="H343" s="146"/>
    </row>
    <row r="344" ht="12.75">
      <c r="H344" s="146"/>
    </row>
    <row r="345" ht="12.75">
      <c r="H345" s="146"/>
    </row>
    <row r="346" ht="12.75">
      <c r="H346" s="146"/>
    </row>
    <row r="347" ht="12.75">
      <c r="H347" s="146"/>
    </row>
    <row r="348" ht="12.75">
      <c r="H348" s="146"/>
    </row>
    <row r="349" ht="12.75">
      <c r="H349" s="146"/>
    </row>
    <row r="350" ht="12.75">
      <c r="H350" s="146"/>
    </row>
    <row r="351" ht="12.75">
      <c r="H351" s="146"/>
    </row>
    <row r="352" ht="12.75">
      <c r="H352" s="146"/>
    </row>
    <row r="353" ht="12.75">
      <c r="H353" s="146"/>
    </row>
    <row r="354" ht="12.75">
      <c r="H354" s="146"/>
    </row>
    <row r="355" ht="12.75">
      <c r="H355" s="146"/>
    </row>
    <row r="356" ht="12.75">
      <c r="H356" s="146"/>
    </row>
    <row r="357" ht="12.75">
      <c r="H357" s="146"/>
    </row>
    <row r="358" ht="12.75">
      <c r="H358" s="146"/>
    </row>
    <row r="359" ht="12.75">
      <c r="H359" s="146"/>
    </row>
    <row r="360" ht="12.75">
      <c r="H360" s="146"/>
    </row>
    <row r="361" ht="12.75">
      <c r="H361" s="146"/>
    </row>
    <row r="362" ht="12.75">
      <c r="H362" s="146"/>
    </row>
    <row r="363" ht="12.75">
      <c r="H363" s="146"/>
    </row>
    <row r="693" ht="20.25" customHeight="1"/>
    <row r="694" ht="24" customHeight="1" thickBot="1"/>
    <row r="695" spans="1:9" ht="13.5" thickBot="1">
      <c r="A695" s="147"/>
      <c r="B695" s="148" t="s">
        <v>77</v>
      </c>
      <c r="C695" s="149"/>
      <c r="D695" s="148"/>
      <c r="E695" s="99">
        <f>SUM(E5:E86)</f>
        <v>0</v>
      </c>
      <c r="F695" s="150"/>
      <c r="G695" s="148"/>
      <c r="H695" s="151"/>
      <c r="I695" s="89">
        <f>SUM(I19,I29,I41,I51,I59,I71,I81,I88)</f>
        <v>0</v>
      </c>
    </row>
    <row r="696" spans="1:9" ht="16.5" thickBot="1">
      <c r="A696" s="152"/>
      <c r="B696" s="153" t="s">
        <v>78</v>
      </c>
      <c r="C696" s="154">
        <f>E695-I695</f>
        <v>0</v>
      </c>
      <c r="D696" s="88"/>
      <c r="E696" s="98"/>
      <c r="G696" s="155"/>
      <c r="H696" s="145"/>
      <c r="I696" s="88"/>
    </row>
  </sheetData>
  <sheetProtection password="FAAF" sheet="1" objects="1" scenarios="1"/>
  <printOptions/>
  <pageMargins left="0.75" right="0.75" top="1" bottom="1" header="0.5" footer="0.5"/>
  <pageSetup horizontalDpi="600" verticalDpi="600" orientation="landscape" scale="80" r:id="rId1"/>
  <headerFooter alignWithMargins="0">
    <oddFooter>&amp;C&amp;"Times New Roman,Regular"[&amp;P]</oddFooter>
  </headerFooter>
  <rowBreaks count="2" manualBreakCount="2">
    <brk id="31" max="8" man="1"/>
    <brk id="73" max="8" man="1"/>
  </rowBreaks>
</worksheet>
</file>

<file path=xl/worksheets/sheet7.xml><?xml version="1.0" encoding="utf-8"?>
<worksheet xmlns="http://schemas.openxmlformats.org/spreadsheetml/2006/main" xmlns:r="http://schemas.openxmlformats.org/officeDocument/2006/relationships">
  <dimension ref="A1:L700"/>
  <sheetViews>
    <sheetView view="pageBreakPreview" zoomScaleNormal="60" zoomScaleSheetLayoutView="100" workbookViewId="0" topLeftCell="B1">
      <selection activeCell="B2" sqref="B2"/>
    </sheetView>
  </sheetViews>
  <sheetFormatPr defaultColWidth="9.140625" defaultRowHeight="12.75"/>
  <cols>
    <col min="1" max="1" width="5.140625" style="117" customWidth="1"/>
    <col min="2" max="2" width="52.57421875" style="76" customWidth="1"/>
    <col min="3" max="3" width="10.7109375" style="93" customWidth="1"/>
    <col min="4" max="4" width="10.57421875" style="76" customWidth="1"/>
    <col min="5" max="5" width="6.57421875" style="76" customWidth="1"/>
    <col min="6" max="6" width="34.57421875" style="76" customWidth="1"/>
    <col min="7" max="7" width="10.7109375" style="76" customWidth="1"/>
    <col min="8" max="8" width="11.00390625" style="76" customWidth="1"/>
    <col min="9" max="16384" width="9.140625" style="117" customWidth="1"/>
  </cols>
  <sheetData>
    <row r="1" ht="12.75">
      <c r="B1" s="114"/>
    </row>
    <row r="2" spans="2:8" ht="51.75">
      <c r="B2" s="156" t="s">
        <v>34</v>
      </c>
      <c r="C2" s="94" t="s">
        <v>279</v>
      </c>
      <c r="D2" s="77" t="s">
        <v>65</v>
      </c>
      <c r="E2" s="77"/>
      <c r="F2" s="94" t="s">
        <v>38</v>
      </c>
      <c r="G2" s="94" t="s">
        <v>280</v>
      </c>
      <c r="H2" s="77" t="s">
        <v>243</v>
      </c>
    </row>
    <row r="4" spans="1:8" ht="12.75">
      <c r="A4" s="120"/>
      <c r="B4" s="157" t="s">
        <v>195</v>
      </c>
      <c r="C4" s="159"/>
      <c r="D4" s="78"/>
      <c r="E4" s="123"/>
      <c r="F4" s="78"/>
      <c r="G4" s="158"/>
      <c r="H4" s="78"/>
    </row>
    <row r="5" spans="1:8" ht="12.75">
      <c r="A5" s="120"/>
      <c r="B5" s="101" t="s">
        <v>58</v>
      </c>
      <c r="C5" s="124">
        <v>1</v>
      </c>
      <c r="D5" s="79">
        <f>IF('The Assessment'!F85="x",C5,0)</f>
        <v>0</v>
      </c>
      <c r="E5" s="123"/>
      <c r="F5" s="101" t="s">
        <v>50</v>
      </c>
      <c r="G5" s="124">
        <v>1</v>
      </c>
      <c r="H5" s="79">
        <f>IF(OR('The Assessment'!F117="x",'The Assessment'!F118="x",'The Assessment'!F119="x",'The Assessment'!F120="x",'The Assessment'!F121="x",'The Assessment'!F122="x",'The Assessment'!F123="x",'The Assessment'!F125="x",'The Assessment'!F126="x"),G5,0)</f>
        <v>0</v>
      </c>
    </row>
    <row r="6" spans="1:8" ht="25.5">
      <c r="A6" s="120"/>
      <c r="B6" s="101" t="s">
        <v>242</v>
      </c>
      <c r="C6" s="124">
        <v>1</v>
      </c>
      <c r="D6" s="79">
        <f>IF('The Assessment'!F108="x",C6,0)</f>
        <v>0</v>
      </c>
      <c r="E6" s="123"/>
      <c r="F6" s="101" t="s">
        <v>51</v>
      </c>
      <c r="G6" s="124">
        <v>1</v>
      </c>
      <c r="H6" s="79">
        <f>IF('The Assessment'!F114="x",G6,0)</f>
        <v>0</v>
      </c>
    </row>
    <row r="7" spans="1:8" ht="25.5">
      <c r="A7" s="120"/>
      <c r="B7" s="101" t="s">
        <v>53</v>
      </c>
      <c r="C7" s="124">
        <v>1</v>
      </c>
      <c r="D7" s="79">
        <f>IF('The Assessment'!F149="x",C7,0)</f>
        <v>0</v>
      </c>
      <c r="E7" s="123"/>
      <c r="F7" s="101" t="s">
        <v>288</v>
      </c>
      <c r="G7" s="124">
        <v>1</v>
      </c>
      <c r="H7" s="79">
        <f>IF('The Assessment'!F154="x",G7,0)</f>
        <v>0</v>
      </c>
    </row>
    <row r="8" spans="1:8" ht="25.5">
      <c r="A8" s="120"/>
      <c r="B8" s="101" t="s">
        <v>54</v>
      </c>
      <c r="C8" s="124">
        <v>1</v>
      </c>
      <c r="D8" s="79">
        <f>IF('The Assessment'!F152="x",C8,0)</f>
        <v>0</v>
      </c>
      <c r="E8" s="123"/>
      <c r="F8" s="101" t="s">
        <v>52</v>
      </c>
      <c r="G8" s="124">
        <v>1</v>
      </c>
      <c r="H8" s="79">
        <f>IF('The Assessment'!F111="x",G8,0)</f>
        <v>0</v>
      </c>
    </row>
    <row r="9" spans="1:8" ht="25.5">
      <c r="A9" s="120"/>
      <c r="B9" s="101" t="s">
        <v>193</v>
      </c>
      <c r="C9" s="124">
        <v>1</v>
      </c>
      <c r="D9" s="79">
        <f>IF('The Assessment'!F96="x",C9,0)</f>
        <v>0</v>
      </c>
      <c r="E9" s="123"/>
      <c r="F9" s="101" t="s">
        <v>277</v>
      </c>
      <c r="G9" s="124">
        <v>1</v>
      </c>
      <c r="H9" s="79">
        <f>IF('The Assessment'!F88="x",G9,0)</f>
        <v>0</v>
      </c>
    </row>
    <row r="10" spans="1:8" ht="29.25" customHeight="1">
      <c r="A10" s="120"/>
      <c r="B10" s="101" t="s">
        <v>248</v>
      </c>
      <c r="C10" s="124">
        <v>1</v>
      </c>
      <c r="D10" s="79">
        <f>IF('The Assessment'!F91="x",C10,0)</f>
        <v>0</v>
      </c>
      <c r="E10" s="123"/>
      <c r="F10" s="101" t="s">
        <v>290</v>
      </c>
      <c r="G10" s="124">
        <v>1</v>
      </c>
      <c r="H10" s="79">
        <f>IF('The Assessment'!F145="x",G10,0)</f>
        <v>0</v>
      </c>
    </row>
    <row r="11" spans="1:8" ht="25.5">
      <c r="A11" s="120"/>
      <c r="B11" s="80"/>
      <c r="C11" s="198"/>
      <c r="D11" s="80"/>
      <c r="E11" s="123"/>
      <c r="F11" s="101" t="s">
        <v>249</v>
      </c>
      <c r="G11" s="124">
        <v>1</v>
      </c>
      <c r="H11" s="79">
        <f>IF('The Assessment'!F94="x",G11,0)</f>
        <v>0</v>
      </c>
    </row>
    <row r="12" spans="1:7" ht="17.25" customHeight="1">
      <c r="A12" s="120"/>
      <c r="B12" s="80"/>
      <c r="C12" s="198"/>
      <c r="D12" s="80"/>
      <c r="E12" s="123"/>
      <c r="F12" s="80"/>
      <c r="G12" s="80"/>
    </row>
    <row r="13" spans="1:8" ht="12.75">
      <c r="A13" s="126"/>
      <c r="B13" s="81"/>
      <c r="C13" s="199"/>
      <c r="D13" s="81"/>
      <c r="E13" s="128"/>
      <c r="F13" s="86"/>
      <c r="G13" s="127"/>
      <c r="H13" s="85">
        <f>IF((SUM(H5:H11)&gt;SUM(D5:D10)),SUM(D5:D10),(SUM(H5:H11)))</f>
        <v>0</v>
      </c>
    </row>
    <row r="14" spans="1:8" ht="12.75">
      <c r="A14" s="126"/>
      <c r="B14" s="81"/>
      <c r="C14" s="199"/>
      <c r="D14" s="81"/>
      <c r="E14" s="128"/>
      <c r="F14" s="86"/>
      <c r="G14" s="127"/>
      <c r="H14" s="85">
        <f>SUM(D5:D10)-H13</f>
        <v>0</v>
      </c>
    </row>
    <row r="15" spans="1:8" s="258" customFormat="1" ht="12.75">
      <c r="A15" s="259"/>
      <c r="B15" s="252"/>
      <c r="C15" s="253"/>
      <c r="D15" s="252"/>
      <c r="E15" s="254"/>
      <c r="F15" s="255" t="s">
        <v>286</v>
      </c>
      <c r="G15" s="256"/>
      <c r="H15" s="257" t="str">
        <f>IF(H14=0,"Low",(IF(H14=1,"Low",(IF(H14=2,"Medium",(IF(H14=3,"Medium","High")))))))</f>
        <v>Low</v>
      </c>
    </row>
    <row r="16" spans="1:8" ht="12.75">
      <c r="A16" s="120"/>
      <c r="B16" s="157" t="s">
        <v>194</v>
      </c>
      <c r="C16" s="159"/>
      <c r="D16" s="82"/>
      <c r="E16" s="123"/>
      <c r="F16" s="78"/>
      <c r="G16" s="159"/>
      <c r="H16" s="82"/>
    </row>
    <row r="17" spans="1:8" ht="12.75">
      <c r="A17" s="120"/>
      <c r="B17" s="101" t="s">
        <v>287</v>
      </c>
      <c r="C17" s="124">
        <v>1</v>
      </c>
      <c r="D17" s="79">
        <f>IF('The Assessment'!F155="x",C17,0)</f>
        <v>0</v>
      </c>
      <c r="E17" s="123"/>
      <c r="F17" s="101" t="s">
        <v>201</v>
      </c>
      <c r="G17" s="124">
        <v>1</v>
      </c>
      <c r="H17" s="79">
        <f>IF('The Assessment'!F204="x",G17,0)</f>
        <v>0</v>
      </c>
    </row>
    <row r="18" spans="1:8" ht="25.5">
      <c r="A18" s="120"/>
      <c r="B18" s="101" t="s">
        <v>55</v>
      </c>
      <c r="C18" s="124">
        <v>1</v>
      </c>
      <c r="D18" s="79">
        <f>IF('The Assessment'!F159="x",C18,0)</f>
        <v>0</v>
      </c>
      <c r="E18" s="123"/>
      <c r="F18" s="101" t="s">
        <v>289</v>
      </c>
      <c r="G18" s="124">
        <v>1</v>
      </c>
      <c r="H18" s="79">
        <f>IF('The Assessment'!F206="x",G18,0)</f>
        <v>0</v>
      </c>
    </row>
    <row r="19" spans="1:8" ht="25.5">
      <c r="A19" s="120"/>
      <c r="B19" s="101" t="s">
        <v>56</v>
      </c>
      <c r="C19" s="124">
        <v>1</v>
      </c>
      <c r="D19" s="79">
        <f>IF('The Assessment'!F187="x",C19,0)</f>
        <v>0</v>
      </c>
      <c r="E19" s="123"/>
      <c r="F19" s="101" t="s">
        <v>59</v>
      </c>
      <c r="G19" s="124">
        <v>1</v>
      </c>
      <c r="H19" s="79">
        <f>IF('The Assessment'!F157="x",G19,0)</f>
        <v>0</v>
      </c>
    </row>
    <row r="20" spans="1:8" ht="25.5">
      <c r="A20" s="120"/>
      <c r="B20" s="101" t="s">
        <v>57</v>
      </c>
      <c r="C20" s="124">
        <v>1</v>
      </c>
      <c r="D20" s="79">
        <f>IF('The Assessment'!F185="x",C20,0)</f>
        <v>0</v>
      </c>
      <c r="E20" s="123"/>
      <c r="F20" s="101" t="s">
        <v>60</v>
      </c>
      <c r="G20" s="124">
        <v>1</v>
      </c>
      <c r="H20" s="79">
        <f>IF('The Assessment'!F189="x",G20,0)</f>
        <v>0</v>
      </c>
    </row>
    <row r="21" spans="1:8" ht="12.75">
      <c r="A21" s="120"/>
      <c r="B21" s="101" t="s">
        <v>79</v>
      </c>
      <c r="C21" s="124">
        <v>1</v>
      </c>
      <c r="D21" s="79">
        <f>IF('The Assessment'!F182="x",C21,0)</f>
        <v>0</v>
      </c>
      <c r="E21" s="123"/>
      <c r="F21" s="101" t="s">
        <v>61</v>
      </c>
      <c r="G21" s="124">
        <v>1</v>
      </c>
      <c r="H21" s="79">
        <f>IF('The Assessment'!F184="x",G21,0)</f>
        <v>0</v>
      </c>
    </row>
    <row r="22" spans="1:8" ht="12.75">
      <c r="A22" s="120"/>
      <c r="B22" s="101"/>
      <c r="C22" s="124"/>
      <c r="D22" s="79"/>
      <c r="E22" s="123"/>
      <c r="F22" s="101"/>
      <c r="G22" s="124"/>
      <c r="H22" s="79"/>
    </row>
    <row r="23" spans="1:8" ht="12.75">
      <c r="A23" s="126"/>
      <c r="B23" s="86"/>
      <c r="C23" s="127"/>
      <c r="D23" s="83"/>
      <c r="E23" s="128"/>
      <c r="F23" s="81"/>
      <c r="G23" s="160"/>
      <c r="H23" s="81">
        <f>IF((SUM(H17:H21)&gt;SUM(D17:D21)),SUM(D17:D21),(SUM(H17:H21)))</f>
        <v>0</v>
      </c>
    </row>
    <row r="24" spans="1:8" ht="12.75">
      <c r="A24" s="126"/>
      <c r="B24" s="86"/>
      <c r="C24" s="127"/>
      <c r="D24" s="83"/>
      <c r="E24" s="128"/>
      <c r="F24" s="81"/>
      <c r="G24" s="160"/>
      <c r="H24" s="81">
        <f>SUM(D17:D21)-H23</f>
        <v>0</v>
      </c>
    </row>
    <row r="25" spans="1:8" ht="12.75">
      <c r="A25" s="126"/>
      <c r="B25" s="86"/>
      <c r="C25" s="127"/>
      <c r="D25" s="83"/>
      <c r="E25" s="128"/>
      <c r="F25" s="250" t="s">
        <v>286</v>
      </c>
      <c r="G25" s="160"/>
      <c r="H25" s="174" t="str">
        <f>IF(H24=0,"Low",(IF(H24=1,"Low",(IF(H24=2,"Medium",(IF(H24=3,"Medium","High")))))))</f>
        <v>Low</v>
      </c>
    </row>
    <row r="26" spans="1:8" ht="12.75">
      <c r="A26" s="120"/>
      <c r="B26" s="157" t="s">
        <v>196</v>
      </c>
      <c r="C26" s="159"/>
      <c r="D26" s="82"/>
      <c r="E26" s="123"/>
      <c r="F26" s="78"/>
      <c r="G26" s="159"/>
      <c r="H26" s="82"/>
    </row>
    <row r="27" spans="1:8" ht="12.75">
      <c r="A27" s="120"/>
      <c r="B27" s="101" t="s">
        <v>62</v>
      </c>
      <c r="C27" s="124">
        <v>0</v>
      </c>
      <c r="D27" s="79">
        <f>IF('The Assessment'!F161="x",C27,0)</f>
        <v>0</v>
      </c>
      <c r="E27" s="123"/>
      <c r="F27" s="101"/>
      <c r="G27" s="124"/>
      <c r="H27" s="79"/>
    </row>
    <row r="28" spans="1:8" ht="12.75">
      <c r="A28" s="120"/>
      <c r="B28" s="101" t="s">
        <v>203</v>
      </c>
      <c r="C28" s="124">
        <v>1</v>
      </c>
      <c r="D28" s="79">
        <f>IF('The Assessment'!F162="x",C28,0)</f>
        <v>0</v>
      </c>
      <c r="E28" s="123"/>
      <c r="F28" s="101"/>
      <c r="G28" s="124"/>
      <c r="H28" s="79"/>
    </row>
    <row r="29" spans="1:8" ht="12.75">
      <c r="A29" s="120"/>
      <c r="B29" s="101" t="s">
        <v>204</v>
      </c>
      <c r="C29" s="124">
        <v>1</v>
      </c>
      <c r="D29" s="79">
        <f>IF('The Assessment'!F163="x",C29,0)</f>
        <v>0</v>
      </c>
      <c r="E29" s="123"/>
      <c r="F29" s="101"/>
      <c r="G29" s="124"/>
      <c r="H29" s="79"/>
    </row>
    <row r="30" spans="1:8" ht="12.75">
      <c r="A30" s="120"/>
      <c r="B30" s="101" t="s">
        <v>197</v>
      </c>
      <c r="C30" s="124">
        <v>1</v>
      </c>
      <c r="D30" s="79">
        <f>IF('The Assessment'!F164="x",C30,0)</f>
        <v>0</v>
      </c>
      <c r="E30" s="123"/>
      <c r="F30" s="101"/>
      <c r="G30" s="124"/>
      <c r="H30" s="79"/>
    </row>
    <row r="31" spans="1:8" ht="18.75" customHeight="1">
      <c r="A31" s="120"/>
      <c r="B31" s="101" t="s">
        <v>267</v>
      </c>
      <c r="C31" s="124">
        <v>1</v>
      </c>
      <c r="D31" s="79">
        <f>IF('The Assessment'!F165="x",C31,0)</f>
        <v>0</v>
      </c>
      <c r="E31" s="123"/>
      <c r="F31" s="101"/>
      <c r="G31" s="124"/>
      <c r="H31" s="79"/>
    </row>
    <row r="32" spans="1:8" ht="12.75" customHeight="1">
      <c r="A32" s="120"/>
      <c r="B32" s="101"/>
      <c r="C32" s="124"/>
      <c r="D32" s="79"/>
      <c r="E32" s="123"/>
      <c r="F32" s="101"/>
      <c r="G32" s="124"/>
      <c r="H32" s="79"/>
    </row>
    <row r="33" spans="1:8" ht="15" customHeight="1">
      <c r="A33" s="126"/>
      <c r="B33" s="84"/>
      <c r="C33" s="200"/>
      <c r="D33" s="84"/>
      <c r="E33" s="128"/>
      <c r="F33" s="86"/>
      <c r="G33" s="127"/>
      <c r="H33" s="85">
        <f>IF((SUM(H27:H27)&gt;SUM(D27:D31)),SUM(D27:D31),(SUM(H27:H27)))</f>
        <v>0</v>
      </c>
    </row>
    <row r="34" spans="1:8" ht="13.5" customHeight="1">
      <c r="A34" s="126"/>
      <c r="B34" s="84"/>
      <c r="C34" s="200"/>
      <c r="D34" s="84"/>
      <c r="E34" s="128"/>
      <c r="F34" s="86"/>
      <c r="G34" s="127"/>
      <c r="H34" s="85">
        <f>SUM(D26:D31)-H33</f>
        <v>0</v>
      </c>
    </row>
    <row r="35" spans="1:8" ht="12.75">
      <c r="A35" s="126"/>
      <c r="B35" s="84"/>
      <c r="C35" s="200"/>
      <c r="D35" s="84"/>
      <c r="E35" s="128"/>
      <c r="F35" s="250" t="s">
        <v>286</v>
      </c>
      <c r="G35" s="127"/>
      <c r="H35" s="173" t="str">
        <f>IF(H34=0,"Low",(IF(H34=1,"High","High")))</f>
        <v>Low</v>
      </c>
    </row>
    <row r="36" spans="1:9" ht="12.75">
      <c r="A36" s="120"/>
      <c r="B36" s="157" t="s">
        <v>198</v>
      </c>
      <c r="C36" s="159"/>
      <c r="D36" s="82"/>
      <c r="E36" s="123"/>
      <c r="F36" s="78"/>
      <c r="G36" s="159"/>
      <c r="H36" s="82"/>
      <c r="I36" s="161"/>
    </row>
    <row r="37" spans="1:8" ht="12.75">
      <c r="A37" s="120"/>
      <c r="B37" s="101" t="s">
        <v>230</v>
      </c>
      <c r="C37" s="124">
        <v>1</v>
      </c>
      <c r="D37" s="79">
        <f>IF('The Assessment'!F173="x",C37,0)</f>
        <v>0</v>
      </c>
      <c r="E37" s="123"/>
      <c r="F37" s="101" t="s">
        <v>231</v>
      </c>
      <c r="G37" s="124">
        <v>1</v>
      </c>
      <c r="H37" s="79">
        <v>1</v>
      </c>
    </row>
    <row r="38" spans="1:12" ht="12.75">
      <c r="A38" s="120"/>
      <c r="B38" s="101" t="s">
        <v>234</v>
      </c>
      <c r="C38" s="124">
        <v>2</v>
      </c>
      <c r="D38" s="79">
        <f>IF('The Assessment'!F174="x",C38,0)</f>
        <v>0</v>
      </c>
      <c r="E38" s="123"/>
      <c r="F38" s="101" t="s">
        <v>268</v>
      </c>
      <c r="G38" s="124">
        <v>1</v>
      </c>
      <c r="H38" s="79">
        <f>IF('The Assessment'!F180="x",G38,0)</f>
        <v>0</v>
      </c>
      <c r="L38" s="162"/>
    </row>
    <row r="39" spans="1:5" ht="12.75">
      <c r="A39" s="120"/>
      <c r="B39" s="101" t="s">
        <v>36</v>
      </c>
      <c r="C39" s="124">
        <v>1</v>
      </c>
      <c r="D39" s="79">
        <f>IF('The Assessment'!F175="x",C39,0)</f>
        <v>0</v>
      </c>
      <c r="E39" s="123"/>
    </row>
    <row r="40" spans="1:8" ht="12.75">
      <c r="A40" s="120"/>
      <c r="B40" s="101" t="s">
        <v>250</v>
      </c>
      <c r="C40" s="124">
        <v>1</v>
      </c>
      <c r="D40" s="79">
        <f>IF('The Assessment'!F176="x",C40,0)</f>
        <v>0</v>
      </c>
      <c r="E40" s="123"/>
      <c r="F40" s="80"/>
      <c r="G40" s="80"/>
      <c r="H40" s="80"/>
    </row>
    <row r="41" spans="1:8" ht="12.75">
      <c r="A41" s="120"/>
      <c r="B41" s="101" t="s">
        <v>20</v>
      </c>
      <c r="C41" s="124">
        <v>0</v>
      </c>
      <c r="D41" s="79">
        <f>IF('The Assessment'!F177="x",C41,0)</f>
        <v>0</v>
      </c>
      <c r="E41" s="123"/>
      <c r="F41" s="91"/>
      <c r="G41" s="163"/>
      <c r="H41" s="91"/>
    </row>
    <row r="42" spans="1:8" ht="25.5">
      <c r="A42" s="120"/>
      <c r="B42" s="101" t="s">
        <v>76</v>
      </c>
      <c r="C42" s="124">
        <v>1</v>
      </c>
      <c r="D42" s="79">
        <f>IF('The Assessment'!F178="x",C42,0)</f>
        <v>0</v>
      </c>
      <c r="E42" s="123"/>
      <c r="F42" s="101"/>
      <c r="G42" s="124"/>
      <c r="H42" s="79"/>
    </row>
    <row r="43" spans="1:8" ht="12.75" customHeight="1">
      <c r="A43" s="120"/>
      <c r="B43" s="101"/>
      <c r="C43" s="124"/>
      <c r="D43" s="79"/>
      <c r="E43" s="123"/>
      <c r="F43" s="101"/>
      <c r="G43" s="124"/>
      <c r="H43" s="79"/>
    </row>
    <row r="44" spans="1:8" ht="18" customHeight="1">
      <c r="A44" s="126"/>
      <c r="B44" s="164"/>
      <c r="C44" s="165"/>
      <c r="D44" s="85"/>
      <c r="E44" s="85"/>
      <c r="F44" s="85"/>
      <c r="G44" s="165"/>
      <c r="H44" s="85">
        <f>IF((SUM(H37:H38)&gt;SUM(D37:D42)),SUM(D37:D42),(SUM(H37:H38)))</f>
        <v>0</v>
      </c>
    </row>
    <row r="45" spans="1:8" ht="15.75" customHeight="1">
      <c r="A45" s="126"/>
      <c r="B45" s="164"/>
      <c r="C45" s="165"/>
      <c r="D45" s="85"/>
      <c r="E45" s="85"/>
      <c r="F45" s="85"/>
      <c r="G45" s="165"/>
      <c r="H45" s="85">
        <f>SUM(D37:D42)-H44</f>
        <v>0</v>
      </c>
    </row>
    <row r="46" spans="1:8" ht="12.75">
      <c r="A46" s="126"/>
      <c r="B46" s="164"/>
      <c r="C46" s="165"/>
      <c r="D46" s="85"/>
      <c r="E46" s="85"/>
      <c r="F46" s="250" t="s">
        <v>286</v>
      </c>
      <c r="G46" s="165"/>
      <c r="H46" s="173" t="str">
        <f>IF((D38=2)*AND(D45&gt;=4),"Medium",(IF(H45=0,"Low",(IF(H45=1,"Low",(IF(H45=2,"Medium",(IF(H45=3,"Medium",(IF(H45=4,"Medium","High")))))))))))</f>
        <v>Low</v>
      </c>
    </row>
    <row r="47" spans="1:8" ht="12.75">
      <c r="A47" s="120"/>
      <c r="B47" s="157" t="s">
        <v>199</v>
      </c>
      <c r="C47" s="159"/>
      <c r="D47" s="82"/>
      <c r="E47" s="123"/>
      <c r="F47" s="78"/>
      <c r="G47" s="159"/>
      <c r="H47" s="82"/>
    </row>
    <row r="48" spans="1:8" ht="12.75">
      <c r="A48" s="120"/>
      <c r="B48" s="101" t="s">
        <v>37</v>
      </c>
      <c r="C48" s="124">
        <v>1</v>
      </c>
      <c r="D48" s="79">
        <f>IF('The Assessment'!F192="x",C48,0)</f>
        <v>0</v>
      </c>
      <c r="E48" s="123"/>
      <c r="F48" s="101" t="s">
        <v>201</v>
      </c>
      <c r="G48" s="124">
        <v>1</v>
      </c>
      <c r="H48" s="79">
        <f>IF('The Assessment'!F204="x",G48,0)</f>
        <v>0</v>
      </c>
    </row>
    <row r="49" spans="1:8" ht="12.75">
      <c r="A49" s="120"/>
      <c r="B49" s="101" t="s">
        <v>35</v>
      </c>
      <c r="C49" s="124">
        <v>2</v>
      </c>
      <c r="D49" s="79">
        <f>IF('The Assessment'!F195="",C49,0)</f>
        <v>2</v>
      </c>
      <c r="E49" s="123"/>
      <c r="F49" s="101" t="s">
        <v>289</v>
      </c>
      <c r="G49" s="124">
        <v>1</v>
      </c>
      <c r="H49" s="79">
        <f>IF('The Assessment'!F206="x",G49,0)</f>
        <v>0</v>
      </c>
    </row>
    <row r="50" spans="1:8" ht="26.25" thickBot="1">
      <c r="A50" s="120"/>
      <c r="B50" s="101" t="s">
        <v>200</v>
      </c>
      <c r="C50" s="124">
        <v>1</v>
      </c>
      <c r="D50" s="79">
        <f>IF(OR('The Assessment'!C196="x",'The Assessment'!C197="x",'The Assessment'!C198="x",'The Assessment'!C199="x",'The Assessment'!C200="x"),C50,0)</f>
        <v>0</v>
      </c>
      <c r="E50" s="123"/>
      <c r="F50" s="101" t="s">
        <v>63</v>
      </c>
      <c r="G50" s="124">
        <v>1</v>
      </c>
      <c r="H50" s="79">
        <f>IF('The Assessment'!F202="x",G50,0)</f>
        <v>0</v>
      </c>
    </row>
    <row r="51" spans="1:8" ht="25.5">
      <c r="A51" s="120"/>
      <c r="B51" s="101" t="s">
        <v>269</v>
      </c>
      <c r="C51" s="124">
        <v>1</v>
      </c>
      <c r="D51" s="79">
        <f>IF(AND('The Assessment'!F195="",'The Assessment'!F203="x"),C51,0)</f>
        <v>0</v>
      </c>
      <c r="E51" s="139"/>
      <c r="F51" s="166" t="s">
        <v>45</v>
      </c>
      <c r="G51" s="167">
        <v>1</v>
      </c>
      <c r="H51" s="92">
        <f>IF('The Assessment'!F210="x",G51,0)</f>
        <v>0</v>
      </c>
    </row>
    <row r="52" spans="1:8" ht="12.75" hidden="1">
      <c r="A52" s="126"/>
      <c r="B52" s="86"/>
      <c r="C52" s="141"/>
      <c r="D52" s="86"/>
      <c r="E52" s="128"/>
      <c r="F52" s="81"/>
      <c r="G52" s="81"/>
      <c r="H52" s="81">
        <f>IF((SUM(H48:H51)&gt;SUM(D48:D51)),SUM(D48:D51),(SUM(H48:H51)))</f>
        <v>0</v>
      </c>
    </row>
    <row r="53" spans="1:8" ht="12.75" hidden="1">
      <c r="A53" s="126"/>
      <c r="B53" s="86"/>
      <c r="C53" s="141"/>
      <c r="D53" s="86"/>
      <c r="E53" s="128"/>
      <c r="F53" s="81"/>
      <c r="G53" s="81"/>
      <c r="H53" s="81">
        <f>SUM(D48:D51)-H52</f>
        <v>2</v>
      </c>
    </row>
    <row r="54" spans="1:8" ht="12.75">
      <c r="A54" s="126"/>
      <c r="B54" s="86"/>
      <c r="C54" s="141"/>
      <c r="D54" s="86"/>
      <c r="E54" s="128"/>
      <c r="F54" s="250" t="s">
        <v>286</v>
      </c>
      <c r="G54" s="81"/>
      <c r="H54" s="174" t="str">
        <f>IF(H53=0,"Low",(IF(H53=1,"Low",(IF(H53=2,"Medium",(IF(H53=3,"Medium","High")))))))</f>
        <v>Medium</v>
      </c>
    </row>
    <row r="55" spans="1:8" ht="12.75">
      <c r="A55" s="238"/>
      <c r="B55" s="239" t="s">
        <v>266</v>
      </c>
      <c r="C55" s="240"/>
      <c r="D55" s="241" t="str">
        <f>IF(D699&lt;=4,"Low",(IF(D699&lt;=11,"Medium","High")))</f>
        <v>Low</v>
      </c>
      <c r="E55" s="87"/>
      <c r="F55" s="87"/>
      <c r="G55" s="142"/>
      <c r="H55" s="87"/>
    </row>
    <row r="57" ht="13.5" thickBot="1"/>
    <row r="58" spans="1:8" ht="17.25" thickBot="1" thickTop="1">
      <c r="A58" s="182"/>
      <c r="B58" s="246" t="s">
        <v>270</v>
      </c>
      <c r="C58" s="183"/>
      <c r="D58" s="184"/>
      <c r="E58" s="184"/>
      <c r="F58" s="185" t="str">
        <f>IF(F700&lt;=4,"Low",(IF(F700&lt;=11,"Medium","High")))</f>
        <v>Low</v>
      </c>
      <c r="G58" s="186"/>
      <c r="H58" s="187"/>
    </row>
    <row r="59" spans="1:8" ht="17.25" thickBot="1" thickTop="1">
      <c r="A59" s="232"/>
      <c r="B59" s="233" t="s">
        <v>276</v>
      </c>
      <c r="C59" s="234"/>
      <c r="D59" s="235"/>
      <c r="E59" s="235"/>
      <c r="F59" s="237" t="str">
        <f>IF(('The Assessment'!F213="x")*AND(F58="Low"),"Medium",(IF(('The Assessment'!F213="x")*AND(F58="Medium"),"High",(IF(('The Assessment'!F213=""),"No additional risk",)))))</f>
        <v>No additional risk</v>
      </c>
      <c r="G59" s="234"/>
      <c r="H59" s="236"/>
    </row>
    <row r="60" spans="2:8" ht="13.5" thickTop="1">
      <c r="B60" s="88"/>
      <c r="C60" s="145"/>
      <c r="D60" s="88"/>
      <c r="E60" s="88"/>
      <c r="F60" s="88"/>
      <c r="G60" s="145"/>
      <c r="H60" s="88"/>
    </row>
    <row r="61" spans="2:8" ht="12.75">
      <c r="B61" s="88"/>
      <c r="C61" s="145"/>
      <c r="D61" s="88"/>
      <c r="E61" s="88"/>
      <c r="F61" s="88"/>
      <c r="G61" s="145"/>
      <c r="H61" s="88"/>
    </row>
    <row r="62" spans="2:8" ht="12.75">
      <c r="B62" s="88"/>
      <c r="C62" s="145"/>
      <c r="D62" s="88"/>
      <c r="E62" s="88"/>
      <c r="F62" s="88"/>
      <c r="G62" s="145"/>
      <c r="H62" s="88"/>
    </row>
    <row r="63" spans="2:8" ht="12.75">
      <c r="B63" s="88"/>
      <c r="C63" s="145"/>
      <c r="D63" s="88"/>
      <c r="E63" s="88"/>
      <c r="F63" s="88"/>
      <c r="G63" s="145"/>
      <c r="H63" s="88"/>
    </row>
    <row r="64" spans="2:8" ht="12.75">
      <c r="B64" s="88"/>
      <c r="C64" s="145"/>
      <c r="D64" s="88"/>
      <c r="E64" s="88"/>
      <c r="F64" s="88"/>
      <c r="G64" s="145"/>
      <c r="H64" s="88"/>
    </row>
    <row r="65" spans="2:8" ht="12.75">
      <c r="B65" s="88"/>
      <c r="C65" s="145"/>
      <c r="D65" s="88"/>
      <c r="E65" s="88"/>
      <c r="F65" s="88"/>
      <c r="G65" s="145"/>
      <c r="H65" s="88"/>
    </row>
    <row r="66" spans="2:8" ht="12.75">
      <c r="B66" s="88"/>
      <c r="C66" s="145"/>
      <c r="D66" s="88"/>
      <c r="E66" s="88"/>
      <c r="F66" s="88"/>
      <c r="G66" s="145"/>
      <c r="H66" s="88"/>
    </row>
    <row r="67" spans="2:8" ht="12.75">
      <c r="B67" s="88"/>
      <c r="C67" s="145"/>
      <c r="D67" s="88"/>
      <c r="E67" s="88"/>
      <c r="F67" s="88"/>
      <c r="G67" s="145"/>
      <c r="H67" s="88"/>
    </row>
    <row r="68" spans="2:8" ht="12.75">
      <c r="B68" s="88"/>
      <c r="C68" s="145"/>
      <c r="D68" s="88"/>
      <c r="E68" s="88"/>
      <c r="F68" s="88"/>
      <c r="G68" s="145"/>
      <c r="H68" s="88"/>
    </row>
    <row r="69" spans="2:8" ht="12.75">
      <c r="B69" s="88"/>
      <c r="C69" s="145"/>
      <c r="D69" s="88"/>
      <c r="E69" s="88"/>
      <c r="F69" s="88"/>
      <c r="G69" s="145"/>
      <c r="H69" s="88"/>
    </row>
    <row r="70" spans="2:8" ht="12.75">
      <c r="B70" s="88"/>
      <c r="C70" s="145"/>
      <c r="D70" s="88"/>
      <c r="E70" s="88"/>
      <c r="F70" s="88"/>
      <c r="G70" s="145"/>
      <c r="H70" s="88"/>
    </row>
    <row r="71" spans="2:8" ht="12.75">
      <c r="B71" s="88"/>
      <c r="C71" s="145"/>
      <c r="D71" s="88"/>
      <c r="E71" s="88"/>
      <c r="F71" s="88"/>
      <c r="G71" s="145"/>
      <c r="H71" s="88"/>
    </row>
    <row r="72" spans="2:8" ht="12.75">
      <c r="B72" s="88"/>
      <c r="C72" s="145"/>
      <c r="D72" s="88"/>
      <c r="E72" s="88"/>
      <c r="F72" s="88"/>
      <c r="G72" s="145"/>
      <c r="H72" s="88"/>
    </row>
    <row r="73" spans="2:8" ht="12.75">
      <c r="B73" s="88"/>
      <c r="C73" s="145"/>
      <c r="D73" s="88"/>
      <c r="E73" s="88"/>
      <c r="F73" s="88"/>
      <c r="G73" s="145"/>
      <c r="H73" s="88"/>
    </row>
    <row r="74" spans="2:8" ht="12.75">
      <c r="B74" s="88"/>
      <c r="C74" s="145"/>
      <c r="D74" s="88"/>
      <c r="E74" s="88"/>
      <c r="F74" s="88"/>
      <c r="G74" s="145"/>
      <c r="H74" s="88"/>
    </row>
    <row r="75" spans="2:8" ht="12.75">
      <c r="B75" s="88"/>
      <c r="C75" s="145"/>
      <c r="D75" s="88"/>
      <c r="E75" s="88"/>
      <c r="F75" s="88"/>
      <c r="G75" s="145"/>
      <c r="H75" s="88"/>
    </row>
    <row r="76" spans="2:8" ht="12.75">
      <c r="B76" s="88"/>
      <c r="C76" s="145"/>
      <c r="D76" s="88"/>
      <c r="E76" s="88"/>
      <c r="F76" s="88"/>
      <c r="G76" s="145"/>
      <c r="H76" s="88"/>
    </row>
    <row r="77" spans="2:8" ht="12.75">
      <c r="B77" s="88"/>
      <c r="C77" s="145"/>
      <c r="D77" s="88"/>
      <c r="E77" s="88"/>
      <c r="F77" s="88"/>
      <c r="G77" s="145"/>
      <c r="H77" s="88"/>
    </row>
    <row r="78" spans="2:8" ht="12.75">
      <c r="B78" s="88"/>
      <c r="C78" s="145"/>
      <c r="D78" s="88"/>
      <c r="E78" s="88"/>
      <c r="F78" s="88"/>
      <c r="G78" s="145"/>
      <c r="H78" s="88"/>
    </row>
    <row r="79" spans="2:8" ht="12.75">
      <c r="B79" s="88"/>
      <c r="C79" s="145"/>
      <c r="D79" s="88"/>
      <c r="E79" s="88"/>
      <c r="F79" s="88"/>
      <c r="G79" s="145"/>
      <c r="H79" s="88"/>
    </row>
    <row r="80" spans="2:8" ht="12.75">
      <c r="B80" s="88"/>
      <c r="C80" s="145"/>
      <c r="D80" s="88"/>
      <c r="E80" s="88"/>
      <c r="F80" s="88"/>
      <c r="G80" s="145"/>
      <c r="H80" s="88"/>
    </row>
    <row r="81" spans="2:8" ht="12.75">
      <c r="B81" s="88"/>
      <c r="C81" s="145"/>
      <c r="D81" s="88"/>
      <c r="E81" s="88"/>
      <c r="F81" s="88"/>
      <c r="G81" s="145"/>
      <c r="H81" s="88"/>
    </row>
    <row r="82" spans="2:8" ht="12.75">
      <c r="B82" s="88"/>
      <c r="C82" s="145"/>
      <c r="D82" s="88"/>
      <c r="E82" s="88"/>
      <c r="F82" s="88"/>
      <c r="G82" s="145"/>
      <c r="H82" s="88"/>
    </row>
    <row r="83" spans="2:8" ht="12.75">
      <c r="B83" s="88"/>
      <c r="C83" s="145"/>
      <c r="D83" s="88"/>
      <c r="E83" s="88"/>
      <c r="F83" s="88"/>
      <c r="G83" s="145"/>
      <c r="H83" s="88"/>
    </row>
    <row r="84" spans="2:8" ht="12.75">
      <c r="B84" s="88"/>
      <c r="C84" s="145"/>
      <c r="D84" s="88"/>
      <c r="E84" s="88"/>
      <c r="F84" s="88"/>
      <c r="G84" s="145"/>
      <c r="H84" s="88"/>
    </row>
    <row r="85" spans="2:8" ht="12.75">
      <c r="B85" s="88"/>
      <c r="C85" s="145"/>
      <c r="D85" s="88"/>
      <c r="E85" s="88"/>
      <c r="F85" s="88"/>
      <c r="G85" s="145"/>
      <c r="H85" s="88"/>
    </row>
    <row r="86" spans="2:8" ht="12.75">
      <c r="B86" s="88"/>
      <c r="C86" s="145"/>
      <c r="D86" s="88"/>
      <c r="E86" s="88"/>
      <c r="F86" s="88"/>
      <c r="G86" s="145"/>
      <c r="H86" s="88"/>
    </row>
    <row r="87" spans="2:8" ht="12.75">
      <c r="B87" s="88"/>
      <c r="C87" s="145"/>
      <c r="D87" s="88"/>
      <c r="E87" s="88"/>
      <c r="F87" s="88"/>
      <c r="G87" s="145"/>
      <c r="H87" s="88"/>
    </row>
    <row r="88" spans="2:8" ht="12.75">
      <c r="B88" s="88"/>
      <c r="C88" s="145"/>
      <c r="D88" s="88"/>
      <c r="E88" s="88"/>
      <c r="F88" s="88"/>
      <c r="G88" s="145"/>
      <c r="H88" s="88"/>
    </row>
    <row r="89" spans="2:8" ht="12.75">
      <c r="B89" s="88"/>
      <c r="C89" s="145"/>
      <c r="D89" s="88"/>
      <c r="E89" s="88"/>
      <c r="F89" s="88"/>
      <c r="G89" s="145"/>
      <c r="H89" s="88"/>
    </row>
    <row r="90" spans="2:8" ht="12.75">
      <c r="B90" s="88"/>
      <c r="C90" s="145"/>
      <c r="D90" s="88"/>
      <c r="E90" s="88"/>
      <c r="F90" s="88"/>
      <c r="G90" s="145"/>
      <c r="H90" s="88"/>
    </row>
    <row r="91" spans="2:8" ht="12.75">
      <c r="B91" s="88"/>
      <c r="C91" s="145"/>
      <c r="D91" s="88"/>
      <c r="E91" s="88"/>
      <c r="F91" s="88"/>
      <c r="G91" s="145"/>
      <c r="H91" s="88"/>
    </row>
    <row r="92" spans="2:8" ht="12.75">
      <c r="B92" s="88"/>
      <c r="C92" s="145"/>
      <c r="D92" s="88"/>
      <c r="E92" s="88"/>
      <c r="F92" s="88"/>
      <c r="G92" s="145"/>
      <c r="H92" s="88"/>
    </row>
    <row r="93" spans="2:8" ht="12.75">
      <c r="B93" s="88"/>
      <c r="C93" s="145"/>
      <c r="D93" s="88"/>
      <c r="E93" s="88"/>
      <c r="F93" s="88"/>
      <c r="G93" s="145"/>
      <c r="H93" s="88"/>
    </row>
    <row r="94" spans="2:8" ht="12.75">
      <c r="B94" s="88"/>
      <c r="C94" s="145"/>
      <c r="D94" s="88"/>
      <c r="E94" s="88"/>
      <c r="F94" s="88"/>
      <c r="G94" s="145"/>
      <c r="H94" s="88"/>
    </row>
    <row r="95" spans="2:8" ht="12.75">
      <c r="B95" s="88"/>
      <c r="C95" s="145"/>
      <c r="D95" s="88"/>
      <c r="E95" s="88"/>
      <c r="F95" s="88"/>
      <c r="G95" s="145"/>
      <c r="H95" s="88"/>
    </row>
    <row r="96" spans="2:8" ht="12.75">
      <c r="B96" s="88"/>
      <c r="C96" s="145"/>
      <c r="D96" s="88"/>
      <c r="E96" s="88"/>
      <c r="F96" s="88"/>
      <c r="G96" s="145"/>
      <c r="H96" s="88"/>
    </row>
    <row r="97" spans="2:8" ht="12.75">
      <c r="B97" s="88"/>
      <c r="C97" s="145"/>
      <c r="D97" s="88"/>
      <c r="E97" s="88"/>
      <c r="F97" s="88"/>
      <c r="G97" s="145"/>
      <c r="H97" s="88"/>
    </row>
    <row r="98" spans="2:8" ht="12.75">
      <c r="B98" s="88"/>
      <c r="C98" s="145"/>
      <c r="D98" s="88"/>
      <c r="E98" s="88"/>
      <c r="F98" s="88"/>
      <c r="G98" s="145"/>
      <c r="H98" s="88"/>
    </row>
    <row r="99" spans="2:8" ht="12.75">
      <c r="B99" s="88"/>
      <c r="C99" s="145"/>
      <c r="D99" s="88"/>
      <c r="E99" s="88"/>
      <c r="F99" s="88"/>
      <c r="G99" s="145"/>
      <c r="H99" s="88"/>
    </row>
    <row r="100" spans="2:8" ht="12.75">
      <c r="B100" s="88"/>
      <c r="C100" s="145"/>
      <c r="D100" s="88"/>
      <c r="E100" s="88"/>
      <c r="F100" s="88"/>
      <c r="G100" s="145"/>
      <c r="H100" s="88"/>
    </row>
    <row r="101" spans="2:8" ht="12.75">
      <c r="B101" s="88"/>
      <c r="C101" s="145"/>
      <c r="D101" s="88"/>
      <c r="E101" s="88"/>
      <c r="F101" s="88"/>
      <c r="G101" s="145"/>
      <c r="H101" s="88"/>
    </row>
    <row r="102" spans="2:8" ht="12.75">
      <c r="B102" s="88"/>
      <c r="C102" s="145"/>
      <c r="D102" s="88"/>
      <c r="E102" s="88"/>
      <c r="F102" s="88"/>
      <c r="G102" s="145"/>
      <c r="H102" s="88"/>
    </row>
    <row r="103" spans="2:8" ht="12.75">
      <c r="B103" s="88"/>
      <c r="C103" s="145"/>
      <c r="D103" s="88"/>
      <c r="E103" s="88"/>
      <c r="F103" s="88"/>
      <c r="G103" s="145"/>
      <c r="H103" s="88"/>
    </row>
    <row r="104" spans="2:8" ht="12.75">
      <c r="B104" s="88"/>
      <c r="C104" s="145"/>
      <c r="D104" s="88"/>
      <c r="E104" s="88"/>
      <c r="F104" s="88"/>
      <c r="G104" s="145"/>
      <c r="H104" s="88"/>
    </row>
    <row r="105" spans="2:8" ht="12.75">
      <c r="B105" s="88"/>
      <c r="C105" s="145"/>
      <c r="D105" s="88"/>
      <c r="E105" s="88"/>
      <c r="F105" s="88"/>
      <c r="G105" s="145"/>
      <c r="H105" s="88"/>
    </row>
    <row r="106" spans="2:8" ht="12.75">
      <c r="B106" s="88"/>
      <c r="C106" s="145"/>
      <c r="D106" s="88"/>
      <c r="E106" s="88"/>
      <c r="F106" s="88"/>
      <c r="G106" s="145"/>
      <c r="H106" s="88"/>
    </row>
    <row r="107" spans="2:8" ht="12.75">
      <c r="B107" s="88"/>
      <c r="C107" s="145"/>
      <c r="D107" s="88"/>
      <c r="E107" s="88"/>
      <c r="F107" s="88"/>
      <c r="G107" s="145"/>
      <c r="H107" s="88"/>
    </row>
    <row r="108" spans="2:8" ht="12.75">
      <c r="B108" s="88"/>
      <c r="C108" s="145"/>
      <c r="D108" s="88"/>
      <c r="E108" s="88"/>
      <c r="F108" s="88"/>
      <c r="G108" s="145"/>
      <c r="H108" s="88"/>
    </row>
    <row r="109" spans="2:8" ht="12.75">
      <c r="B109" s="88"/>
      <c r="C109" s="145"/>
      <c r="D109" s="88"/>
      <c r="E109" s="88"/>
      <c r="F109" s="88"/>
      <c r="G109" s="145"/>
      <c r="H109" s="88"/>
    </row>
    <row r="110" spans="2:8" ht="12.75">
      <c r="B110" s="88"/>
      <c r="C110" s="145"/>
      <c r="D110" s="88"/>
      <c r="E110" s="88"/>
      <c r="F110" s="88"/>
      <c r="G110" s="145"/>
      <c r="H110" s="88"/>
    </row>
    <row r="111" spans="2:8" ht="12.75">
      <c r="B111" s="88"/>
      <c r="C111" s="145"/>
      <c r="D111" s="88"/>
      <c r="E111" s="88"/>
      <c r="F111" s="88"/>
      <c r="G111" s="145"/>
      <c r="H111" s="88"/>
    </row>
    <row r="112" spans="2:8" ht="12.75">
      <c r="B112" s="88"/>
      <c r="C112" s="145"/>
      <c r="D112" s="88"/>
      <c r="E112" s="88"/>
      <c r="F112" s="88"/>
      <c r="G112" s="145"/>
      <c r="H112" s="88"/>
    </row>
    <row r="113" spans="2:8" ht="12.75">
      <c r="B113" s="88"/>
      <c r="C113" s="145"/>
      <c r="D113" s="88"/>
      <c r="E113" s="88"/>
      <c r="F113" s="88"/>
      <c r="G113" s="145"/>
      <c r="H113" s="88"/>
    </row>
    <row r="114" spans="2:8" ht="12.75">
      <c r="B114" s="88"/>
      <c r="C114" s="145"/>
      <c r="D114" s="88"/>
      <c r="E114" s="88"/>
      <c r="F114" s="88"/>
      <c r="G114" s="145"/>
      <c r="H114" s="88"/>
    </row>
    <row r="115" spans="2:8" ht="12.75">
      <c r="B115" s="88"/>
      <c r="C115" s="145"/>
      <c r="D115" s="88"/>
      <c r="E115" s="88"/>
      <c r="F115" s="88"/>
      <c r="G115" s="145"/>
      <c r="H115" s="88"/>
    </row>
    <row r="116" spans="2:8" ht="12.75">
      <c r="B116" s="88"/>
      <c r="C116" s="145"/>
      <c r="D116" s="88"/>
      <c r="E116" s="88"/>
      <c r="F116" s="88"/>
      <c r="G116" s="145"/>
      <c r="H116" s="88"/>
    </row>
    <row r="117" spans="2:8" ht="12.75">
      <c r="B117" s="88"/>
      <c r="C117" s="145"/>
      <c r="D117" s="88"/>
      <c r="E117" s="88"/>
      <c r="F117" s="88"/>
      <c r="G117" s="145"/>
      <c r="H117" s="88"/>
    </row>
    <row r="118" spans="2:8" ht="12.75">
      <c r="B118" s="88"/>
      <c r="C118" s="145"/>
      <c r="D118" s="88"/>
      <c r="E118" s="88"/>
      <c r="F118" s="88"/>
      <c r="G118" s="145"/>
      <c r="H118" s="88"/>
    </row>
    <row r="119" spans="2:8" ht="12.75">
      <c r="B119" s="88"/>
      <c r="C119" s="145"/>
      <c r="D119" s="88"/>
      <c r="E119" s="88"/>
      <c r="F119" s="88"/>
      <c r="G119" s="145"/>
      <c r="H119" s="88"/>
    </row>
    <row r="120" spans="2:8" ht="12.75">
      <c r="B120" s="88"/>
      <c r="C120" s="145"/>
      <c r="D120" s="88"/>
      <c r="E120" s="88"/>
      <c r="F120" s="88"/>
      <c r="G120" s="145"/>
      <c r="H120" s="88"/>
    </row>
    <row r="121" spans="2:8" ht="12.75">
      <c r="B121" s="88"/>
      <c r="C121" s="145"/>
      <c r="D121" s="88"/>
      <c r="E121" s="88"/>
      <c r="F121" s="88"/>
      <c r="G121" s="145"/>
      <c r="H121" s="88"/>
    </row>
    <row r="122" spans="2:8" ht="12.75">
      <c r="B122" s="88"/>
      <c r="C122" s="145"/>
      <c r="D122" s="88"/>
      <c r="E122" s="88"/>
      <c r="F122" s="88"/>
      <c r="G122" s="145"/>
      <c r="H122" s="88"/>
    </row>
    <row r="123" spans="2:8" ht="12.75">
      <c r="B123" s="88"/>
      <c r="C123" s="145"/>
      <c r="D123" s="88"/>
      <c r="E123" s="88"/>
      <c r="F123" s="88"/>
      <c r="G123" s="145"/>
      <c r="H123" s="88"/>
    </row>
    <row r="124" spans="2:8" ht="12.75">
      <c r="B124" s="88"/>
      <c r="C124" s="145"/>
      <c r="D124" s="88"/>
      <c r="E124" s="88"/>
      <c r="F124" s="88"/>
      <c r="G124" s="145"/>
      <c r="H124" s="88"/>
    </row>
    <row r="125" spans="2:8" ht="12.75">
      <c r="B125" s="88"/>
      <c r="C125" s="145"/>
      <c r="D125" s="88"/>
      <c r="E125" s="88"/>
      <c r="F125" s="88"/>
      <c r="G125" s="145"/>
      <c r="H125" s="88"/>
    </row>
    <row r="126" spans="2:8" ht="12.75">
      <c r="B126" s="88"/>
      <c r="C126" s="145"/>
      <c r="D126" s="88"/>
      <c r="E126" s="88"/>
      <c r="F126" s="88"/>
      <c r="G126" s="145"/>
      <c r="H126" s="88"/>
    </row>
    <row r="127" spans="2:8" ht="12.75">
      <c r="B127" s="88"/>
      <c r="C127" s="145"/>
      <c r="D127" s="88"/>
      <c r="E127" s="88"/>
      <c r="F127" s="88"/>
      <c r="G127" s="145"/>
      <c r="H127" s="88"/>
    </row>
    <row r="128" spans="2:8" ht="12.75">
      <c r="B128" s="88"/>
      <c r="C128" s="145"/>
      <c r="D128" s="88"/>
      <c r="E128" s="88"/>
      <c r="F128" s="88"/>
      <c r="G128" s="145"/>
      <c r="H128" s="88"/>
    </row>
    <row r="129" spans="2:8" ht="12.75">
      <c r="B129" s="88"/>
      <c r="C129" s="145"/>
      <c r="D129" s="88"/>
      <c r="E129" s="88"/>
      <c r="F129" s="88"/>
      <c r="G129" s="145"/>
      <c r="H129" s="88"/>
    </row>
    <row r="130" spans="2:8" ht="12.75">
      <c r="B130" s="88"/>
      <c r="C130" s="145"/>
      <c r="D130" s="88"/>
      <c r="E130" s="88"/>
      <c r="F130" s="88"/>
      <c r="G130" s="145"/>
      <c r="H130" s="88"/>
    </row>
    <row r="131" spans="2:8" ht="12.75">
      <c r="B131" s="88"/>
      <c r="C131" s="145"/>
      <c r="D131" s="88"/>
      <c r="E131" s="88"/>
      <c r="F131" s="88"/>
      <c r="G131" s="145"/>
      <c r="H131" s="88"/>
    </row>
    <row r="132" spans="2:8" ht="12.75">
      <c r="B132" s="88"/>
      <c r="C132" s="145"/>
      <c r="D132" s="88"/>
      <c r="E132" s="88"/>
      <c r="F132" s="88"/>
      <c r="G132" s="145"/>
      <c r="H132" s="88"/>
    </row>
    <row r="133" spans="2:8" ht="12.75">
      <c r="B133" s="88"/>
      <c r="C133" s="145"/>
      <c r="D133" s="88"/>
      <c r="E133" s="88"/>
      <c r="F133" s="88"/>
      <c r="G133" s="145"/>
      <c r="H133" s="88"/>
    </row>
    <row r="134" spans="2:8" ht="12.75">
      <c r="B134" s="88"/>
      <c r="C134" s="145"/>
      <c r="D134" s="88"/>
      <c r="E134" s="88"/>
      <c r="F134" s="88"/>
      <c r="G134" s="145"/>
      <c r="H134" s="88"/>
    </row>
    <row r="135" spans="2:8" ht="12.75">
      <c r="B135" s="88"/>
      <c r="C135" s="145"/>
      <c r="D135" s="88"/>
      <c r="E135" s="88"/>
      <c r="F135" s="88"/>
      <c r="G135" s="145"/>
      <c r="H135" s="88"/>
    </row>
    <row r="136" spans="2:8" ht="12.75">
      <c r="B136" s="88"/>
      <c r="C136" s="145"/>
      <c r="D136" s="88"/>
      <c r="E136" s="88"/>
      <c r="F136" s="88"/>
      <c r="G136" s="145"/>
      <c r="H136" s="88"/>
    </row>
    <row r="137" spans="2:8" ht="12.75">
      <c r="B137" s="88"/>
      <c r="C137" s="145"/>
      <c r="D137" s="88"/>
      <c r="E137" s="88"/>
      <c r="F137" s="88"/>
      <c r="G137" s="145"/>
      <c r="H137" s="88"/>
    </row>
    <row r="138" spans="2:8" ht="12.75">
      <c r="B138" s="88"/>
      <c r="C138" s="145"/>
      <c r="D138" s="88"/>
      <c r="E138" s="88"/>
      <c r="F138" s="88"/>
      <c r="G138" s="145"/>
      <c r="H138" s="88"/>
    </row>
    <row r="139" spans="2:8" ht="12.75">
      <c r="B139" s="88"/>
      <c r="C139" s="145"/>
      <c r="D139" s="88"/>
      <c r="E139" s="88"/>
      <c r="F139" s="88"/>
      <c r="G139" s="145"/>
      <c r="H139" s="88"/>
    </row>
    <row r="140" spans="2:8" ht="12.75">
      <c r="B140" s="88"/>
      <c r="C140" s="145"/>
      <c r="D140" s="88"/>
      <c r="E140" s="88"/>
      <c r="F140" s="88"/>
      <c r="G140" s="145"/>
      <c r="H140" s="88"/>
    </row>
    <row r="141" spans="2:8" ht="12.75">
      <c r="B141" s="88"/>
      <c r="C141" s="145"/>
      <c r="D141" s="88"/>
      <c r="E141" s="88"/>
      <c r="F141" s="88"/>
      <c r="G141" s="145"/>
      <c r="H141" s="88"/>
    </row>
    <row r="142" spans="2:8" ht="12.75">
      <c r="B142" s="88"/>
      <c r="C142" s="145"/>
      <c r="D142" s="88"/>
      <c r="E142" s="88"/>
      <c r="F142" s="88"/>
      <c r="G142" s="145"/>
      <c r="H142" s="88"/>
    </row>
    <row r="143" spans="2:8" ht="12.75">
      <c r="B143" s="88"/>
      <c r="C143" s="145"/>
      <c r="D143" s="88"/>
      <c r="E143" s="88"/>
      <c r="F143" s="88"/>
      <c r="G143" s="145"/>
      <c r="H143" s="88"/>
    </row>
    <row r="144" spans="2:8" ht="12.75">
      <c r="B144" s="88"/>
      <c r="C144" s="145"/>
      <c r="D144" s="88"/>
      <c r="E144" s="88"/>
      <c r="F144" s="88"/>
      <c r="G144" s="145"/>
      <c r="H144" s="88"/>
    </row>
    <row r="145" spans="2:8" ht="12.75">
      <c r="B145" s="88"/>
      <c r="C145" s="145"/>
      <c r="D145" s="88"/>
      <c r="E145" s="88"/>
      <c r="F145" s="88"/>
      <c r="G145" s="145"/>
      <c r="H145" s="88"/>
    </row>
    <row r="146" spans="2:8" ht="12.75">
      <c r="B146" s="88"/>
      <c r="C146" s="145"/>
      <c r="D146" s="88"/>
      <c r="E146" s="88"/>
      <c r="F146" s="88"/>
      <c r="G146" s="145"/>
      <c r="H146" s="88"/>
    </row>
    <row r="147" spans="2:8" ht="12.75">
      <c r="B147" s="88"/>
      <c r="C147" s="145"/>
      <c r="D147" s="88"/>
      <c r="E147" s="88"/>
      <c r="F147" s="88"/>
      <c r="G147" s="145"/>
      <c r="H147" s="88"/>
    </row>
    <row r="148" spans="2:8" ht="12.75">
      <c r="B148" s="88"/>
      <c r="C148" s="145"/>
      <c r="D148" s="88"/>
      <c r="E148" s="88"/>
      <c r="F148" s="88"/>
      <c r="G148" s="145"/>
      <c r="H148" s="88"/>
    </row>
    <row r="149" spans="2:8" ht="12.75">
      <c r="B149" s="88"/>
      <c r="C149" s="145"/>
      <c r="D149" s="88"/>
      <c r="E149" s="88"/>
      <c r="F149" s="88"/>
      <c r="G149" s="145"/>
      <c r="H149" s="88"/>
    </row>
    <row r="150" spans="2:8" ht="12.75">
      <c r="B150" s="88"/>
      <c r="C150" s="145"/>
      <c r="D150" s="88"/>
      <c r="E150" s="88"/>
      <c r="F150" s="88"/>
      <c r="G150" s="145"/>
      <c r="H150" s="88"/>
    </row>
    <row r="151" spans="2:8" ht="12.75">
      <c r="B151" s="88"/>
      <c r="C151" s="145"/>
      <c r="D151" s="88"/>
      <c r="E151" s="88"/>
      <c r="F151" s="88"/>
      <c r="G151" s="145"/>
      <c r="H151" s="88"/>
    </row>
    <row r="152" spans="2:8" ht="12.75">
      <c r="B152" s="88"/>
      <c r="C152" s="145"/>
      <c r="D152" s="88"/>
      <c r="E152" s="88"/>
      <c r="F152" s="88"/>
      <c r="G152" s="145"/>
      <c r="H152" s="88"/>
    </row>
    <row r="153" spans="2:8" ht="12.75">
      <c r="B153" s="88"/>
      <c r="C153" s="145"/>
      <c r="D153" s="88"/>
      <c r="E153" s="88"/>
      <c r="F153" s="88"/>
      <c r="G153" s="145"/>
      <c r="H153" s="88"/>
    </row>
    <row r="154" spans="2:8" ht="12.75">
      <c r="B154" s="88"/>
      <c r="C154" s="145"/>
      <c r="D154" s="88"/>
      <c r="E154" s="88"/>
      <c r="F154" s="88"/>
      <c r="G154" s="145"/>
      <c r="H154" s="88"/>
    </row>
    <row r="155" spans="2:8" ht="12.75">
      <c r="B155" s="88"/>
      <c r="C155" s="145"/>
      <c r="D155" s="88"/>
      <c r="E155" s="88"/>
      <c r="F155" s="88"/>
      <c r="G155" s="145"/>
      <c r="H155" s="88"/>
    </row>
    <row r="156" spans="2:8" ht="12.75">
      <c r="B156" s="88"/>
      <c r="C156" s="145"/>
      <c r="D156" s="88"/>
      <c r="E156" s="88"/>
      <c r="F156" s="88"/>
      <c r="G156" s="145"/>
      <c r="H156" s="88"/>
    </row>
    <row r="157" spans="2:8" ht="12.75">
      <c r="B157" s="88"/>
      <c r="C157" s="145"/>
      <c r="D157" s="88"/>
      <c r="E157" s="88"/>
      <c r="F157" s="88"/>
      <c r="G157" s="145"/>
      <c r="H157" s="88"/>
    </row>
    <row r="158" spans="2:8" ht="12.75">
      <c r="B158" s="88"/>
      <c r="C158" s="145"/>
      <c r="D158" s="88"/>
      <c r="E158" s="88"/>
      <c r="F158" s="88"/>
      <c r="G158" s="145"/>
      <c r="H158" s="88"/>
    </row>
    <row r="159" spans="2:8" ht="12.75">
      <c r="B159" s="88"/>
      <c r="C159" s="145"/>
      <c r="D159" s="88"/>
      <c r="E159" s="88"/>
      <c r="F159" s="88"/>
      <c r="G159" s="145"/>
      <c r="H159" s="88"/>
    </row>
    <row r="160" spans="2:8" ht="12.75">
      <c r="B160" s="88"/>
      <c r="C160" s="145"/>
      <c r="D160" s="88"/>
      <c r="E160" s="88"/>
      <c r="F160" s="88"/>
      <c r="G160" s="145"/>
      <c r="H160" s="88"/>
    </row>
    <row r="161" spans="2:8" ht="12.75">
      <c r="B161" s="88"/>
      <c r="C161" s="145"/>
      <c r="D161" s="88"/>
      <c r="E161" s="88"/>
      <c r="F161" s="88"/>
      <c r="G161" s="145"/>
      <c r="H161" s="88"/>
    </row>
    <row r="162" spans="2:8" ht="12.75">
      <c r="B162" s="88"/>
      <c r="C162" s="145"/>
      <c r="D162" s="88"/>
      <c r="E162" s="88"/>
      <c r="F162" s="88"/>
      <c r="G162" s="145"/>
      <c r="H162" s="88"/>
    </row>
    <row r="163" spans="2:8" ht="12.75">
      <c r="B163" s="88"/>
      <c r="C163" s="145"/>
      <c r="D163" s="88"/>
      <c r="E163" s="88"/>
      <c r="F163" s="88"/>
      <c r="G163" s="145"/>
      <c r="H163" s="88"/>
    </row>
    <row r="164" spans="2:8" ht="12.75">
      <c r="B164" s="88"/>
      <c r="C164" s="145"/>
      <c r="D164" s="88"/>
      <c r="E164" s="88"/>
      <c r="F164" s="88"/>
      <c r="G164" s="145"/>
      <c r="H164" s="88"/>
    </row>
    <row r="165" spans="2:8" ht="12.75">
      <c r="B165" s="88"/>
      <c r="C165" s="145"/>
      <c r="D165" s="88"/>
      <c r="E165" s="88"/>
      <c r="F165" s="88"/>
      <c r="G165" s="145"/>
      <c r="H165" s="88"/>
    </row>
    <row r="166" spans="2:8" ht="12.75">
      <c r="B166" s="88"/>
      <c r="C166" s="145"/>
      <c r="D166" s="88"/>
      <c r="E166" s="88"/>
      <c r="F166" s="88"/>
      <c r="G166" s="145"/>
      <c r="H166" s="88"/>
    </row>
    <row r="167" spans="2:8" ht="12.75">
      <c r="B167" s="88"/>
      <c r="C167" s="145"/>
      <c r="D167" s="88"/>
      <c r="E167" s="88"/>
      <c r="F167" s="88"/>
      <c r="G167" s="145"/>
      <c r="H167" s="88"/>
    </row>
    <row r="168" spans="2:8" ht="12.75">
      <c r="B168" s="88"/>
      <c r="C168" s="145"/>
      <c r="D168" s="88"/>
      <c r="E168" s="88"/>
      <c r="F168" s="88"/>
      <c r="G168" s="145"/>
      <c r="H168" s="88"/>
    </row>
    <row r="169" spans="2:8" ht="12.75">
      <c r="B169" s="88"/>
      <c r="C169" s="145"/>
      <c r="D169" s="88"/>
      <c r="E169" s="88"/>
      <c r="F169" s="88"/>
      <c r="G169" s="145"/>
      <c r="H169" s="88"/>
    </row>
    <row r="170" spans="2:8" ht="12.75">
      <c r="B170" s="88"/>
      <c r="C170" s="145"/>
      <c r="D170" s="88"/>
      <c r="E170" s="88"/>
      <c r="F170" s="88"/>
      <c r="G170" s="145"/>
      <c r="H170" s="88"/>
    </row>
    <row r="171" spans="2:8" ht="12.75">
      <c r="B171" s="88"/>
      <c r="C171" s="145"/>
      <c r="D171" s="88"/>
      <c r="E171" s="88"/>
      <c r="F171" s="88"/>
      <c r="G171" s="145"/>
      <c r="H171" s="88"/>
    </row>
    <row r="172" spans="2:8" ht="12.75">
      <c r="B172" s="88"/>
      <c r="C172" s="145"/>
      <c r="D172" s="88"/>
      <c r="E172" s="88"/>
      <c r="F172" s="88"/>
      <c r="G172" s="145"/>
      <c r="H172" s="88"/>
    </row>
    <row r="173" spans="2:8" ht="12.75">
      <c r="B173" s="88"/>
      <c r="C173" s="145"/>
      <c r="D173" s="88"/>
      <c r="E173" s="88"/>
      <c r="F173" s="88"/>
      <c r="G173" s="145"/>
      <c r="H173" s="88"/>
    </row>
    <row r="174" spans="2:8" ht="12.75">
      <c r="B174" s="88"/>
      <c r="C174" s="145"/>
      <c r="D174" s="88"/>
      <c r="E174" s="88"/>
      <c r="F174" s="88"/>
      <c r="G174" s="145"/>
      <c r="H174" s="88"/>
    </row>
    <row r="175" spans="2:8" ht="12.75">
      <c r="B175" s="88"/>
      <c r="C175" s="145"/>
      <c r="D175" s="88"/>
      <c r="E175" s="88"/>
      <c r="F175" s="88"/>
      <c r="G175" s="145"/>
      <c r="H175" s="88"/>
    </row>
    <row r="176" spans="2:8" ht="12.75">
      <c r="B176" s="88"/>
      <c r="C176" s="145"/>
      <c r="D176" s="88"/>
      <c r="E176" s="88"/>
      <c r="F176" s="88"/>
      <c r="G176" s="145"/>
      <c r="H176" s="88"/>
    </row>
    <row r="177" spans="2:8" ht="12.75">
      <c r="B177" s="88"/>
      <c r="C177" s="145"/>
      <c r="D177" s="88"/>
      <c r="E177" s="88"/>
      <c r="F177" s="88"/>
      <c r="G177" s="145"/>
      <c r="H177" s="88"/>
    </row>
    <row r="178" spans="2:8" ht="12.75">
      <c r="B178" s="88"/>
      <c r="C178" s="145"/>
      <c r="D178" s="88"/>
      <c r="E178" s="88"/>
      <c r="F178" s="88"/>
      <c r="G178" s="145"/>
      <c r="H178" s="88"/>
    </row>
    <row r="179" spans="2:8" ht="12.75">
      <c r="B179" s="88"/>
      <c r="C179" s="145"/>
      <c r="D179" s="88"/>
      <c r="E179" s="88"/>
      <c r="F179" s="88"/>
      <c r="G179" s="145"/>
      <c r="H179" s="88"/>
    </row>
    <row r="180" spans="2:8" ht="12.75">
      <c r="B180" s="88"/>
      <c r="C180" s="145"/>
      <c r="D180" s="88"/>
      <c r="E180" s="88"/>
      <c r="F180" s="88"/>
      <c r="G180" s="145"/>
      <c r="H180" s="88"/>
    </row>
    <row r="181" spans="2:8" ht="12.75">
      <c r="B181" s="88"/>
      <c r="C181" s="145"/>
      <c r="D181" s="88"/>
      <c r="E181" s="88"/>
      <c r="F181" s="88"/>
      <c r="G181" s="145"/>
      <c r="H181" s="88"/>
    </row>
    <row r="182" spans="2:8" ht="12.75">
      <c r="B182" s="88"/>
      <c r="C182" s="145"/>
      <c r="D182" s="88"/>
      <c r="E182" s="88"/>
      <c r="F182" s="88"/>
      <c r="G182" s="145"/>
      <c r="H182" s="88"/>
    </row>
    <row r="183" spans="2:8" ht="12.75">
      <c r="B183" s="88"/>
      <c r="C183" s="145"/>
      <c r="D183" s="88"/>
      <c r="E183" s="88"/>
      <c r="F183" s="88"/>
      <c r="G183" s="145"/>
      <c r="H183" s="88"/>
    </row>
    <row r="184" spans="2:8" ht="12.75">
      <c r="B184" s="88"/>
      <c r="C184" s="145"/>
      <c r="D184" s="88"/>
      <c r="E184" s="88"/>
      <c r="F184" s="88"/>
      <c r="G184" s="145"/>
      <c r="H184" s="88"/>
    </row>
    <row r="185" spans="2:8" ht="12.75">
      <c r="B185" s="88"/>
      <c r="C185" s="145"/>
      <c r="D185" s="88"/>
      <c r="E185" s="88"/>
      <c r="F185" s="88"/>
      <c r="G185" s="145"/>
      <c r="H185" s="88"/>
    </row>
    <row r="186" spans="2:8" ht="12.75">
      <c r="B186" s="88"/>
      <c r="C186" s="145"/>
      <c r="D186" s="88"/>
      <c r="E186" s="88"/>
      <c r="F186" s="88"/>
      <c r="G186" s="145"/>
      <c r="H186" s="88"/>
    </row>
    <row r="187" spans="2:8" ht="12.75">
      <c r="B187" s="88"/>
      <c r="C187" s="145"/>
      <c r="D187" s="88"/>
      <c r="E187" s="88"/>
      <c r="F187" s="88"/>
      <c r="G187" s="145"/>
      <c r="H187" s="88"/>
    </row>
    <row r="188" spans="2:8" ht="12.75">
      <c r="B188" s="88"/>
      <c r="C188" s="145"/>
      <c r="D188" s="88"/>
      <c r="E188" s="88"/>
      <c r="F188" s="88"/>
      <c r="G188" s="145"/>
      <c r="H188" s="88"/>
    </row>
    <row r="189" spans="2:8" ht="12.75">
      <c r="B189" s="88"/>
      <c r="C189" s="145"/>
      <c r="D189" s="88"/>
      <c r="E189" s="88"/>
      <c r="F189" s="88"/>
      <c r="G189" s="145"/>
      <c r="H189" s="88"/>
    </row>
    <row r="190" spans="2:8" ht="12.75">
      <c r="B190" s="88"/>
      <c r="C190" s="145"/>
      <c r="D190" s="88"/>
      <c r="E190" s="88"/>
      <c r="F190" s="88"/>
      <c r="G190" s="145"/>
      <c r="H190" s="88"/>
    </row>
    <row r="191" spans="2:8" ht="12.75">
      <c r="B191" s="88"/>
      <c r="C191" s="145"/>
      <c r="D191" s="88"/>
      <c r="E191" s="88"/>
      <c r="F191" s="88"/>
      <c r="G191" s="145"/>
      <c r="H191" s="88"/>
    </row>
    <row r="192" spans="2:8" ht="12.75">
      <c r="B192" s="88"/>
      <c r="C192" s="145"/>
      <c r="D192" s="88"/>
      <c r="E192" s="88"/>
      <c r="F192" s="88"/>
      <c r="G192" s="145"/>
      <c r="H192" s="88"/>
    </row>
    <row r="193" spans="2:8" ht="12.75">
      <c r="B193" s="88"/>
      <c r="C193" s="145"/>
      <c r="D193" s="88"/>
      <c r="E193" s="88"/>
      <c r="F193" s="88"/>
      <c r="G193" s="145"/>
      <c r="H193" s="88"/>
    </row>
    <row r="194" spans="2:8" ht="12.75">
      <c r="B194" s="88"/>
      <c r="C194" s="145"/>
      <c r="D194" s="88"/>
      <c r="E194" s="88"/>
      <c r="F194" s="88"/>
      <c r="G194" s="145"/>
      <c r="H194" s="88"/>
    </row>
    <row r="195" spans="2:8" ht="12.75">
      <c r="B195" s="88"/>
      <c r="C195" s="145"/>
      <c r="D195" s="88"/>
      <c r="E195" s="88"/>
      <c r="F195" s="88"/>
      <c r="G195" s="145"/>
      <c r="H195" s="88"/>
    </row>
    <row r="196" spans="2:8" ht="12.75">
      <c r="B196" s="88"/>
      <c r="C196" s="145"/>
      <c r="D196" s="88"/>
      <c r="E196" s="88"/>
      <c r="F196" s="88"/>
      <c r="G196" s="145"/>
      <c r="H196" s="88"/>
    </row>
    <row r="197" spans="2:8" ht="12.75">
      <c r="B197" s="88"/>
      <c r="C197" s="145"/>
      <c r="D197" s="88"/>
      <c r="E197" s="88"/>
      <c r="F197" s="88"/>
      <c r="G197" s="145"/>
      <c r="H197" s="88"/>
    </row>
    <row r="198" spans="2:8" ht="12.75">
      <c r="B198" s="88"/>
      <c r="C198" s="145"/>
      <c r="D198" s="88"/>
      <c r="E198" s="88"/>
      <c r="F198" s="88"/>
      <c r="G198" s="145"/>
      <c r="H198" s="88"/>
    </row>
    <row r="199" spans="2:8" ht="12.75">
      <c r="B199" s="88"/>
      <c r="C199" s="145"/>
      <c r="D199" s="88"/>
      <c r="E199" s="88"/>
      <c r="F199" s="88"/>
      <c r="G199" s="145"/>
      <c r="H199" s="88"/>
    </row>
    <row r="200" spans="2:8" ht="12.75">
      <c r="B200" s="88"/>
      <c r="C200" s="145"/>
      <c r="D200" s="88"/>
      <c r="E200" s="88"/>
      <c r="F200" s="88"/>
      <c r="G200" s="145"/>
      <c r="H200" s="88"/>
    </row>
    <row r="201" spans="2:8" ht="12.75">
      <c r="B201" s="88"/>
      <c r="C201" s="145"/>
      <c r="D201" s="88"/>
      <c r="E201" s="88"/>
      <c r="F201" s="88"/>
      <c r="G201" s="145"/>
      <c r="H201" s="88"/>
    </row>
    <row r="202" spans="2:8" ht="12.75">
      <c r="B202" s="88"/>
      <c r="C202" s="145"/>
      <c r="D202" s="88"/>
      <c r="E202" s="88"/>
      <c r="F202" s="88"/>
      <c r="G202" s="145"/>
      <c r="H202" s="88"/>
    </row>
    <row r="203" spans="2:8" ht="12.75">
      <c r="B203" s="88"/>
      <c r="C203" s="145"/>
      <c r="D203" s="88"/>
      <c r="E203" s="88"/>
      <c r="F203" s="88"/>
      <c r="G203" s="145"/>
      <c r="H203" s="88"/>
    </row>
    <row r="204" spans="2:8" ht="12.75">
      <c r="B204" s="88"/>
      <c r="C204" s="145"/>
      <c r="D204" s="88"/>
      <c r="E204" s="88"/>
      <c r="F204" s="88"/>
      <c r="G204" s="145"/>
      <c r="H204" s="88"/>
    </row>
    <row r="205" spans="2:8" ht="12.75">
      <c r="B205" s="88"/>
      <c r="C205" s="145"/>
      <c r="D205" s="88"/>
      <c r="E205" s="88"/>
      <c r="F205" s="88"/>
      <c r="G205" s="145"/>
      <c r="H205" s="88"/>
    </row>
    <row r="206" spans="2:8" ht="12.75">
      <c r="B206" s="88"/>
      <c r="C206" s="145"/>
      <c r="D206" s="88"/>
      <c r="E206" s="88"/>
      <c r="F206" s="88"/>
      <c r="G206" s="145"/>
      <c r="H206" s="88"/>
    </row>
    <row r="207" spans="2:8" ht="12.75">
      <c r="B207" s="88"/>
      <c r="C207" s="145"/>
      <c r="D207" s="88"/>
      <c r="E207" s="88"/>
      <c r="F207" s="88"/>
      <c r="G207" s="145"/>
      <c r="H207" s="88"/>
    </row>
    <row r="208" spans="2:8" ht="12.75">
      <c r="B208" s="88"/>
      <c r="C208" s="145"/>
      <c r="D208" s="88"/>
      <c r="E208" s="88"/>
      <c r="F208" s="88"/>
      <c r="G208" s="145"/>
      <c r="H208" s="88"/>
    </row>
    <row r="209" spans="2:8" ht="12.75">
      <c r="B209" s="88"/>
      <c r="C209" s="145"/>
      <c r="D209" s="88"/>
      <c r="E209" s="88"/>
      <c r="F209" s="88"/>
      <c r="G209" s="145"/>
      <c r="H209" s="88"/>
    </row>
    <row r="210" spans="2:8" ht="12.75">
      <c r="B210" s="88"/>
      <c r="C210" s="145"/>
      <c r="D210" s="88"/>
      <c r="E210" s="88"/>
      <c r="F210" s="88"/>
      <c r="G210" s="145"/>
      <c r="H210" s="88"/>
    </row>
    <row r="211" spans="2:8" ht="12.75">
      <c r="B211" s="88"/>
      <c r="C211" s="145"/>
      <c r="D211" s="88"/>
      <c r="E211" s="88"/>
      <c r="F211" s="88"/>
      <c r="G211" s="145"/>
      <c r="H211" s="88"/>
    </row>
    <row r="212" spans="2:8" ht="12.75">
      <c r="B212" s="88"/>
      <c r="C212" s="145"/>
      <c r="D212" s="88"/>
      <c r="E212" s="88"/>
      <c r="F212" s="88"/>
      <c r="G212" s="145"/>
      <c r="H212" s="88"/>
    </row>
    <row r="213" spans="2:8" ht="12.75">
      <c r="B213" s="88"/>
      <c r="C213" s="145"/>
      <c r="D213" s="88"/>
      <c r="E213" s="88"/>
      <c r="F213" s="88"/>
      <c r="G213" s="145"/>
      <c r="H213" s="88"/>
    </row>
    <row r="214" spans="2:8" ht="12.75">
      <c r="B214" s="88"/>
      <c r="C214" s="145"/>
      <c r="D214" s="88"/>
      <c r="E214" s="88"/>
      <c r="F214" s="88"/>
      <c r="G214" s="145"/>
      <c r="H214" s="88"/>
    </row>
    <row r="215" spans="2:8" ht="12.75">
      <c r="B215" s="88"/>
      <c r="C215" s="145"/>
      <c r="D215" s="88"/>
      <c r="E215" s="88"/>
      <c r="F215" s="88"/>
      <c r="G215" s="145"/>
      <c r="H215" s="88"/>
    </row>
    <row r="216" spans="2:8" ht="12.75">
      <c r="B216" s="88"/>
      <c r="C216" s="145"/>
      <c r="D216" s="88"/>
      <c r="E216" s="88"/>
      <c r="F216" s="88"/>
      <c r="G216" s="145"/>
      <c r="H216" s="88"/>
    </row>
    <row r="217" spans="2:8" ht="12.75">
      <c r="B217" s="88"/>
      <c r="C217" s="145"/>
      <c r="D217" s="88"/>
      <c r="E217" s="88"/>
      <c r="F217" s="88"/>
      <c r="G217" s="145"/>
      <c r="H217" s="88"/>
    </row>
    <row r="218" spans="2:8" ht="12.75">
      <c r="B218" s="88"/>
      <c r="C218" s="145"/>
      <c r="D218" s="88"/>
      <c r="E218" s="88"/>
      <c r="F218" s="88"/>
      <c r="G218" s="145"/>
      <c r="H218" s="88"/>
    </row>
    <row r="219" spans="2:8" ht="12.75">
      <c r="B219" s="88"/>
      <c r="C219" s="145"/>
      <c r="D219" s="88"/>
      <c r="E219" s="88"/>
      <c r="F219" s="88"/>
      <c r="G219" s="145"/>
      <c r="H219" s="88"/>
    </row>
    <row r="220" spans="2:8" ht="12.75">
      <c r="B220" s="88"/>
      <c r="C220" s="145"/>
      <c r="D220" s="88"/>
      <c r="E220" s="88"/>
      <c r="F220" s="88"/>
      <c r="G220" s="145"/>
      <c r="H220" s="88"/>
    </row>
    <row r="221" spans="2:8" ht="12.75">
      <c r="B221" s="88"/>
      <c r="C221" s="145"/>
      <c r="D221" s="88"/>
      <c r="E221" s="88"/>
      <c r="F221" s="88"/>
      <c r="G221" s="145"/>
      <c r="H221" s="88"/>
    </row>
    <row r="222" spans="2:8" ht="12.75">
      <c r="B222" s="88"/>
      <c r="C222" s="145"/>
      <c r="D222" s="88"/>
      <c r="E222" s="88"/>
      <c r="F222" s="88"/>
      <c r="G222" s="145"/>
      <c r="H222" s="88"/>
    </row>
    <row r="223" spans="2:8" ht="12.75">
      <c r="B223" s="88"/>
      <c r="C223" s="145"/>
      <c r="D223" s="88"/>
      <c r="E223" s="88"/>
      <c r="F223" s="88"/>
      <c r="G223" s="145"/>
      <c r="H223" s="88"/>
    </row>
    <row r="224" spans="2:8" ht="12.75">
      <c r="B224" s="88"/>
      <c r="C224" s="145"/>
      <c r="D224" s="88"/>
      <c r="E224" s="88"/>
      <c r="F224" s="88"/>
      <c r="G224" s="145"/>
      <c r="H224" s="88"/>
    </row>
    <row r="225" spans="2:8" ht="12.75">
      <c r="B225" s="88"/>
      <c r="C225" s="145"/>
      <c r="D225" s="88"/>
      <c r="E225" s="88"/>
      <c r="F225" s="88"/>
      <c r="G225" s="145"/>
      <c r="H225" s="88"/>
    </row>
    <row r="226" spans="2:8" ht="12.75">
      <c r="B226" s="88"/>
      <c r="C226" s="145"/>
      <c r="D226" s="88"/>
      <c r="E226" s="88"/>
      <c r="F226" s="88"/>
      <c r="G226" s="145"/>
      <c r="H226" s="88"/>
    </row>
    <row r="227" spans="2:8" ht="12.75">
      <c r="B227" s="88"/>
      <c r="C227" s="145"/>
      <c r="D227" s="88"/>
      <c r="E227" s="88"/>
      <c r="F227" s="88"/>
      <c r="G227" s="145"/>
      <c r="H227" s="88"/>
    </row>
    <row r="228" spans="2:8" ht="12.75">
      <c r="B228" s="88"/>
      <c r="C228" s="145"/>
      <c r="D228" s="88"/>
      <c r="E228" s="88"/>
      <c r="F228" s="88"/>
      <c r="G228" s="145"/>
      <c r="H228" s="88"/>
    </row>
    <row r="229" spans="2:8" ht="12.75">
      <c r="B229" s="88"/>
      <c r="C229" s="145"/>
      <c r="D229" s="88"/>
      <c r="E229" s="88"/>
      <c r="F229" s="88"/>
      <c r="G229" s="145"/>
      <c r="H229" s="88"/>
    </row>
    <row r="230" spans="2:8" ht="12.75">
      <c r="B230" s="88"/>
      <c r="C230" s="145"/>
      <c r="D230" s="88"/>
      <c r="E230" s="88"/>
      <c r="F230" s="88"/>
      <c r="G230" s="145"/>
      <c r="H230" s="88"/>
    </row>
    <row r="231" spans="2:8" ht="12.75">
      <c r="B231" s="88"/>
      <c r="C231" s="145"/>
      <c r="D231" s="88"/>
      <c r="E231" s="88"/>
      <c r="F231" s="88"/>
      <c r="G231" s="145"/>
      <c r="H231" s="88"/>
    </row>
    <row r="232" spans="2:8" ht="12.75">
      <c r="B232" s="88"/>
      <c r="C232" s="145"/>
      <c r="D232" s="88"/>
      <c r="E232" s="88"/>
      <c r="F232" s="88"/>
      <c r="G232" s="145"/>
      <c r="H232" s="88"/>
    </row>
    <row r="233" spans="2:8" ht="12.75">
      <c r="B233" s="88"/>
      <c r="C233" s="145"/>
      <c r="D233" s="88"/>
      <c r="E233" s="88"/>
      <c r="F233" s="88"/>
      <c r="G233" s="145"/>
      <c r="H233" s="88"/>
    </row>
    <row r="234" spans="2:8" ht="12.75">
      <c r="B234" s="88"/>
      <c r="C234" s="145"/>
      <c r="D234" s="88"/>
      <c r="E234" s="88"/>
      <c r="F234" s="88"/>
      <c r="G234" s="145"/>
      <c r="H234" s="88"/>
    </row>
    <row r="235" spans="2:8" ht="12.75">
      <c r="B235" s="88"/>
      <c r="C235" s="145"/>
      <c r="D235" s="88"/>
      <c r="E235" s="88"/>
      <c r="F235" s="88"/>
      <c r="G235" s="145"/>
      <c r="H235" s="88"/>
    </row>
    <row r="236" spans="2:8" ht="12.75">
      <c r="B236" s="88"/>
      <c r="C236" s="145"/>
      <c r="D236" s="88"/>
      <c r="E236" s="88"/>
      <c r="F236" s="88"/>
      <c r="G236" s="145"/>
      <c r="H236" s="88"/>
    </row>
    <row r="237" spans="2:8" ht="12.75">
      <c r="B237" s="88"/>
      <c r="C237" s="145"/>
      <c r="D237" s="88"/>
      <c r="E237" s="88"/>
      <c r="F237" s="88"/>
      <c r="G237" s="145"/>
      <c r="H237" s="88"/>
    </row>
    <row r="238" spans="2:8" ht="12.75">
      <c r="B238" s="88"/>
      <c r="C238" s="145"/>
      <c r="D238" s="88"/>
      <c r="E238" s="88"/>
      <c r="F238" s="88"/>
      <c r="G238" s="145"/>
      <c r="H238" s="88"/>
    </row>
    <row r="239" spans="2:8" ht="12.75">
      <c r="B239" s="88"/>
      <c r="C239" s="145"/>
      <c r="D239" s="88"/>
      <c r="E239" s="88"/>
      <c r="F239" s="88"/>
      <c r="G239" s="145"/>
      <c r="H239" s="88"/>
    </row>
    <row r="240" spans="2:8" ht="12.75">
      <c r="B240" s="88"/>
      <c r="C240" s="145"/>
      <c r="D240" s="88"/>
      <c r="E240" s="88"/>
      <c r="F240" s="88"/>
      <c r="G240" s="145"/>
      <c r="H240" s="88"/>
    </row>
    <row r="241" spans="2:8" ht="12.75">
      <c r="B241" s="88"/>
      <c r="C241" s="145"/>
      <c r="D241" s="88"/>
      <c r="E241" s="88"/>
      <c r="F241" s="88"/>
      <c r="G241" s="145"/>
      <c r="H241" s="88"/>
    </row>
    <row r="242" spans="2:8" ht="12.75">
      <c r="B242" s="88"/>
      <c r="C242" s="145"/>
      <c r="D242" s="88"/>
      <c r="E242" s="88"/>
      <c r="F242" s="88"/>
      <c r="G242" s="145"/>
      <c r="H242" s="88"/>
    </row>
    <row r="243" spans="2:8" ht="12.75">
      <c r="B243" s="88"/>
      <c r="C243" s="145"/>
      <c r="D243" s="88"/>
      <c r="E243" s="88"/>
      <c r="F243" s="88"/>
      <c r="G243" s="145"/>
      <c r="H243" s="88"/>
    </row>
    <row r="244" spans="2:8" ht="12.75">
      <c r="B244" s="88"/>
      <c r="C244" s="145"/>
      <c r="D244" s="88"/>
      <c r="E244" s="88"/>
      <c r="F244" s="88"/>
      <c r="G244" s="145"/>
      <c r="H244" s="88"/>
    </row>
    <row r="245" spans="2:8" ht="12.75">
      <c r="B245" s="88"/>
      <c r="C245" s="145"/>
      <c r="D245" s="88"/>
      <c r="E245" s="88"/>
      <c r="F245" s="88"/>
      <c r="G245" s="145"/>
      <c r="H245" s="88"/>
    </row>
    <row r="246" spans="2:8" ht="12.75">
      <c r="B246" s="88"/>
      <c r="C246" s="145"/>
      <c r="D246" s="88"/>
      <c r="E246" s="88"/>
      <c r="F246" s="88"/>
      <c r="G246" s="145"/>
      <c r="H246" s="88"/>
    </row>
    <row r="247" spans="2:8" ht="12.75">
      <c r="B247" s="88"/>
      <c r="C247" s="145"/>
      <c r="D247" s="88"/>
      <c r="E247" s="88"/>
      <c r="F247" s="88"/>
      <c r="G247" s="145"/>
      <c r="H247" s="88"/>
    </row>
    <row r="248" spans="2:8" ht="12.75">
      <c r="B248" s="88"/>
      <c r="C248" s="145"/>
      <c r="D248" s="88"/>
      <c r="E248" s="88"/>
      <c r="F248" s="88"/>
      <c r="G248" s="145"/>
      <c r="H248" s="88"/>
    </row>
    <row r="249" spans="2:8" ht="12.75">
      <c r="B249" s="88"/>
      <c r="C249" s="145"/>
      <c r="D249" s="88"/>
      <c r="E249" s="88"/>
      <c r="F249" s="88"/>
      <c r="G249" s="145"/>
      <c r="H249" s="88"/>
    </row>
    <row r="250" spans="2:8" ht="12.75">
      <c r="B250" s="88"/>
      <c r="C250" s="145"/>
      <c r="D250" s="88"/>
      <c r="E250" s="88"/>
      <c r="F250" s="88"/>
      <c r="G250" s="145"/>
      <c r="H250" s="88"/>
    </row>
    <row r="251" spans="2:8" ht="12.75">
      <c r="B251" s="88"/>
      <c r="C251" s="98"/>
      <c r="D251" s="88"/>
      <c r="E251" s="88"/>
      <c r="F251" s="88"/>
      <c r="G251" s="145"/>
      <c r="H251" s="88"/>
    </row>
    <row r="252" spans="2:8" ht="12.75">
      <c r="B252" s="88"/>
      <c r="C252" s="98"/>
      <c r="D252" s="88"/>
      <c r="E252" s="88"/>
      <c r="F252" s="88"/>
      <c r="G252" s="145"/>
      <c r="H252" s="88"/>
    </row>
    <row r="253" spans="2:8" ht="12.75">
      <c r="B253" s="88"/>
      <c r="C253" s="98"/>
      <c r="D253" s="88"/>
      <c r="E253" s="88"/>
      <c r="F253" s="88"/>
      <c r="G253" s="145"/>
      <c r="H253" s="88"/>
    </row>
    <row r="254" spans="2:8" ht="12.75">
      <c r="B254" s="88"/>
      <c r="C254" s="98"/>
      <c r="D254" s="88"/>
      <c r="E254" s="88"/>
      <c r="F254" s="88"/>
      <c r="G254" s="145"/>
      <c r="H254" s="88"/>
    </row>
    <row r="255" spans="2:8" ht="12.75">
      <c r="B255" s="88"/>
      <c r="C255" s="98"/>
      <c r="D255" s="88"/>
      <c r="E255" s="88"/>
      <c r="F255" s="88"/>
      <c r="G255" s="145"/>
      <c r="H255" s="88"/>
    </row>
    <row r="256" spans="2:8" ht="12.75">
      <c r="B256" s="88"/>
      <c r="C256" s="98"/>
      <c r="D256" s="88"/>
      <c r="E256" s="88"/>
      <c r="F256" s="88"/>
      <c r="G256" s="145"/>
      <c r="H256" s="88"/>
    </row>
    <row r="257" spans="2:8" ht="12.75">
      <c r="B257" s="88"/>
      <c r="C257" s="98"/>
      <c r="D257" s="88"/>
      <c r="E257" s="88"/>
      <c r="F257" s="88"/>
      <c r="G257" s="145"/>
      <c r="H257" s="88"/>
    </row>
    <row r="258" spans="2:8" ht="12.75">
      <c r="B258" s="88"/>
      <c r="C258" s="98"/>
      <c r="D258" s="88"/>
      <c r="E258" s="88"/>
      <c r="F258" s="88"/>
      <c r="G258" s="145"/>
      <c r="H258" s="88"/>
    </row>
    <row r="259" spans="2:8" ht="12.75">
      <c r="B259" s="88"/>
      <c r="C259" s="98"/>
      <c r="D259" s="88"/>
      <c r="E259" s="88"/>
      <c r="F259" s="88"/>
      <c r="G259" s="145"/>
      <c r="H259" s="88"/>
    </row>
    <row r="260" spans="2:8" ht="12.75">
      <c r="B260" s="88"/>
      <c r="C260" s="98"/>
      <c r="D260" s="88"/>
      <c r="E260" s="88"/>
      <c r="F260" s="88"/>
      <c r="G260" s="145"/>
      <c r="H260" s="88"/>
    </row>
    <row r="261" spans="2:8" ht="12.75">
      <c r="B261" s="88"/>
      <c r="C261" s="98"/>
      <c r="D261" s="88"/>
      <c r="E261" s="88"/>
      <c r="F261" s="88"/>
      <c r="G261" s="145"/>
      <c r="H261" s="88"/>
    </row>
    <row r="262" spans="2:8" ht="12.75">
      <c r="B262" s="88"/>
      <c r="C262" s="98"/>
      <c r="D262" s="88"/>
      <c r="E262" s="88"/>
      <c r="F262" s="88"/>
      <c r="G262" s="145"/>
      <c r="H262" s="88"/>
    </row>
    <row r="263" spans="2:8" ht="12.75">
      <c r="B263" s="88"/>
      <c r="C263" s="98"/>
      <c r="D263" s="88"/>
      <c r="E263" s="88"/>
      <c r="F263" s="88"/>
      <c r="G263" s="145"/>
      <c r="H263" s="88"/>
    </row>
    <row r="264" spans="2:8" ht="12.75">
      <c r="B264" s="88"/>
      <c r="C264" s="98"/>
      <c r="D264" s="88"/>
      <c r="E264" s="88"/>
      <c r="F264" s="88"/>
      <c r="G264" s="145"/>
      <c r="H264" s="88"/>
    </row>
    <row r="265" spans="2:8" ht="12.75">
      <c r="B265" s="88"/>
      <c r="C265" s="98"/>
      <c r="D265" s="88"/>
      <c r="E265" s="88"/>
      <c r="F265" s="88"/>
      <c r="G265" s="145"/>
      <c r="H265" s="88"/>
    </row>
    <row r="266" spans="2:8" ht="12.75">
      <c r="B266" s="88"/>
      <c r="C266" s="98"/>
      <c r="D266" s="88"/>
      <c r="E266" s="88"/>
      <c r="F266" s="88"/>
      <c r="G266" s="145"/>
      <c r="H266" s="88"/>
    </row>
    <row r="267" spans="2:8" ht="12.75">
      <c r="B267" s="88"/>
      <c r="C267" s="98"/>
      <c r="D267" s="88"/>
      <c r="E267" s="88"/>
      <c r="F267" s="88"/>
      <c r="G267" s="145"/>
      <c r="H267" s="88"/>
    </row>
    <row r="268" spans="2:8" ht="12.75">
      <c r="B268" s="88"/>
      <c r="C268" s="98"/>
      <c r="D268" s="88"/>
      <c r="E268" s="88"/>
      <c r="F268" s="88"/>
      <c r="G268" s="145"/>
      <c r="H268" s="88"/>
    </row>
    <row r="269" spans="2:8" ht="12.75">
      <c r="B269" s="88"/>
      <c r="C269" s="98"/>
      <c r="D269" s="88"/>
      <c r="E269" s="88"/>
      <c r="F269" s="88"/>
      <c r="G269" s="145"/>
      <c r="H269" s="88"/>
    </row>
    <row r="270" spans="2:8" ht="12.75">
      <c r="B270" s="88"/>
      <c r="C270" s="98"/>
      <c r="D270" s="88"/>
      <c r="E270" s="88"/>
      <c r="F270" s="88"/>
      <c r="G270" s="145"/>
      <c r="H270" s="88"/>
    </row>
    <row r="271" spans="2:8" ht="12.75">
      <c r="B271" s="88"/>
      <c r="C271" s="98"/>
      <c r="D271" s="88"/>
      <c r="E271" s="88"/>
      <c r="F271" s="88"/>
      <c r="G271" s="145"/>
      <c r="H271" s="88"/>
    </row>
    <row r="272" spans="2:8" ht="12.75">
      <c r="B272" s="88"/>
      <c r="C272" s="98"/>
      <c r="D272" s="88"/>
      <c r="E272" s="88"/>
      <c r="F272" s="88"/>
      <c r="G272" s="145"/>
      <c r="H272" s="88"/>
    </row>
    <row r="273" spans="2:8" ht="12.75">
      <c r="B273" s="88"/>
      <c r="C273" s="98"/>
      <c r="D273" s="88"/>
      <c r="E273" s="88"/>
      <c r="F273" s="88"/>
      <c r="G273" s="145"/>
      <c r="H273" s="88"/>
    </row>
    <row r="274" spans="2:8" ht="12.75">
      <c r="B274" s="88"/>
      <c r="C274" s="98"/>
      <c r="D274" s="88"/>
      <c r="E274" s="88"/>
      <c r="F274" s="88"/>
      <c r="G274" s="145"/>
      <c r="H274" s="88"/>
    </row>
    <row r="275" spans="2:8" ht="12.75">
      <c r="B275" s="88"/>
      <c r="C275" s="98"/>
      <c r="D275" s="88"/>
      <c r="E275" s="88"/>
      <c r="F275" s="88"/>
      <c r="G275" s="145"/>
      <c r="H275" s="88"/>
    </row>
    <row r="276" spans="2:8" ht="12.75">
      <c r="B276" s="88"/>
      <c r="C276" s="98"/>
      <c r="D276" s="88"/>
      <c r="E276" s="88"/>
      <c r="F276" s="88"/>
      <c r="G276" s="145"/>
      <c r="H276" s="88"/>
    </row>
    <row r="277" spans="2:8" ht="12.75">
      <c r="B277" s="88"/>
      <c r="C277" s="98"/>
      <c r="D277" s="88"/>
      <c r="E277" s="88"/>
      <c r="F277" s="88"/>
      <c r="G277" s="145"/>
      <c r="H277" s="88"/>
    </row>
    <row r="278" spans="2:8" ht="12.75">
      <c r="B278" s="88"/>
      <c r="C278" s="98"/>
      <c r="D278" s="88"/>
      <c r="E278" s="88"/>
      <c r="F278" s="88"/>
      <c r="G278" s="145"/>
      <c r="H278" s="88"/>
    </row>
    <row r="279" spans="2:8" ht="12.75">
      <c r="B279" s="88"/>
      <c r="C279" s="98"/>
      <c r="D279" s="88"/>
      <c r="E279" s="88"/>
      <c r="F279" s="88"/>
      <c r="G279" s="145"/>
      <c r="H279" s="88"/>
    </row>
    <row r="280" spans="2:8" ht="12.75">
      <c r="B280" s="88"/>
      <c r="C280" s="98"/>
      <c r="D280" s="88"/>
      <c r="E280" s="88"/>
      <c r="F280" s="88"/>
      <c r="G280" s="145"/>
      <c r="H280" s="88"/>
    </row>
    <row r="281" spans="2:8" ht="12.75">
      <c r="B281" s="88"/>
      <c r="C281" s="98"/>
      <c r="D281" s="88"/>
      <c r="E281" s="88"/>
      <c r="F281" s="88"/>
      <c r="G281" s="145"/>
      <c r="H281" s="88"/>
    </row>
    <row r="282" spans="2:8" ht="12.75">
      <c r="B282" s="88"/>
      <c r="C282" s="98"/>
      <c r="D282" s="88"/>
      <c r="E282" s="88"/>
      <c r="F282" s="88"/>
      <c r="G282" s="145"/>
      <c r="H282" s="88"/>
    </row>
    <row r="283" spans="2:8" ht="12.75">
      <c r="B283" s="88"/>
      <c r="C283" s="98"/>
      <c r="D283" s="88"/>
      <c r="E283" s="88"/>
      <c r="F283" s="88"/>
      <c r="G283" s="145"/>
      <c r="H283" s="88"/>
    </row>
    <row r="284" spans="2:8" ht="12.75">
      <c r="B284" s="88"/>
      <c r="C284" s="98"/>
      <c r="D284" s="88"/>
      <c r="E284" s="88"/>
      <c r="F284" s="88"/>
      <c r="G284" s="145"/>
      <c r="H284" s="88"/>
    </row>
    <row r="285" spans="2:8" ht="12.75">
      <c r="B285" s="88"/>
      <c r="C285" s="98"/>
      <c r="D285" s="88"/>
      <c r="E285" s="88"/>
      <c r="F285" s="88"/>
      <c r="G285" s="145"/>
      <c r="H285" s="88"/>
    </row>
    <row r="286" spans="2:8" ht="12.75">
      <c r="B286" s="88"/>
      <c r="C286" s="98"/>
      <c r="D286" s="88"/>
      <c r="E286" s="88"/>
      <c r="F286" s="88"/>
      <c r="G286" s="145"/>
      <c r="H286" s="88"/>
    </row>
    <row r="287" spans="2:8" ht="12.75">
      <c r="B287" s="88"/>
      <c r="C287" s="98"/>
      <c r="D287" s="88"/>
      <c r="E287" s="88"/>
      <c r="F287" s="88"/>
      <c r="G287" s="145"/>
      <c r="H287" s="88"/>
    </row>
    <row r="288" spans="2:8" ht="12.75">
      <c r="B288" s="88"/>
      <c r="C288" s="98"/>
      <c r="D288" s="88"/>
      <c r="E288" s="88"/>
      <c r="F288" s="88"/>
      <c r="G288" s="145"/>
      <c r="H288" s="88"/>
    </row>
    <row r="289" spans="2:8" ht="12.75">
      <c r="B289" s="88"/>
      <c r="C289" s="98"/>
      <c r="D289" s="88"/>
      <c r="E289" s="88"/>
      <c r="F289" s="88"/>
      <c r="G289" s="145"/>
      <c r="H289" s="88"/>
    </row>
    <row r="290" spans="2:8" ht="12.75">
      <c r="B290" s="88"/>
      <c r="C290" s="98"/>
      <c r="D290" s="88"/>
      <c r="E290" s="88"/>
      <c r="F290" s="88"/>
      <c r="G290" s="145"/>
      <c r="H290" s="88"/>
    </row>
    <row r="291" spans="2:8" ht="12.75">
      <c r="B291" s="88"/>
      <c r="C291" s="98"/>
      <c r="D291" s="88"/>
      <c r="E291" s="88"/>
      <c r="F291" s="88"/>
      <c r="G291" s="145"/>
      <c r="H291" s="88"/>
    </row>
    <row r="292" spans="2:8" ht="12.75">
      <c r="B292" s="88"/>
      <c r="C292" s="98"/>
      <c r="D292" s="88"/>
      <c r="E292" s="88"/>
      <c r="F292" s="88"/>
      <c r="G292" s="145"/>
      <c r="H292" s="88"/>
    </row>
    <row r="293" spans="2:8" ht="12.75">
      <c r="B293" s="88"/>
      <c r="C293" s="98"/>
      <c r="D293" s="88"/>
      <c r="E293" s="88"/>
      <c r="F293" s="88"/>
      <c r="G293" s="145"/>
      <c r="H293" s="88"/>
    </row>
    <row r="294" spans="2:8" ht="12.75">
      <c r="B294" s="88"/>
      <c r="C294" s="98"/>
      <c r="D294" s="88"/>
      <c r="E294" s="88"/>
      <c r="F294" s="88"/>
      <c r="G294" s="145"/>
      <c r="H294" s="88"/>
    </row>
    <row r="295" spans="2:8" ht="12.75">
      <c r="B295" s="88"/>
      <c r="C295" s="98"/>
      <c r="D295" s="88"/>
      <c r="E295" s="88"/>
      <c r="F295" s="88"/>
      <c r="G295" s="145"/>
      <c r="H295" s="88"/>
    </row>
    <row r="296" spans="2:8" ht="12.75">
      <c r="B296" s="88"/>
      <c r="C296" s="98"/>
      <c r="D296" s="88"/>
      <c r="E296" s="88"/>
      <c r="F296" s="88"/>
      <c r="G296" s="145"/>
      <c r="H296" s="88"/>
    </row>
    <row r="297" spans="2:8" ht="12.75">
      <c r="B297" s="88"/>
      <c r="C297" s="98"/>
      <c r="D297" s="88"/>
      <c r="E297" s="88"/>
      <c r="F297" s="88"/>
      <c r="G297" s="145"/>
      <c r="H297" s="88"/>
    </row>
    <row r="298" spans="2:8" ht="12.75">
      <c r="B298" s="88"/>
      <c r="C298" s="98"/>
      <c r="D298" s="88"/>
      <c r="E298" s="88"/>
      <c r="F298" s="88"/>
      <c r="G298" s="145"/>
      <c r="H298" s="88"/>
    </row>
    <row r="299" spans="2:8" ht="12.75">
      <c r="B299" s="88"/>
      <c r="C299" s="98"/>
      <c r="D299" s="88"/>
      <c r="E299" s="88"/>
      <c r="F299" s="88"/>
      <c r="G299" s="145"/>
      <c r="H299" s="88"/>
    </row>
    <row r="300" spans="2:8" ht="12.75">
      <c r="B300" s="88"/>
      <c r="C300" s="98"/>
      <c r="D300" s="88"/>
      <c r="E300" s="88"/>
      <c r="F300" s="88"/>
      <c r="G300" s="145"/>
      <c r="H300" s="88"/>
    </row>
    <row r="301" spans="2:8" ht="12.75">
      <c r="B301" s="88"/>
      <c r="C301" s="98"/>
      <c r="D301" s="88"/>
      <c r="E301" s="88"/>
      <c r="F301" s="88"/>
      <c r="G301" s="145"/>
      <c r="H301" s="88"/>
    </row>
    <row r="302" spans="2:8" ht="12.75">
      <c r="B302" s="88"/>
      <c r="C302" s="98"/>
      <c r="D302" s="88"/>
      <c r="E302" s="88"/>
      <c r="F302" s="88"/>
      <c r="G302" s="145"/>
      <c r="H302" s="88"/>
    </row>
    <row r="303" spans="2:8" ht="12.75">
      <c r="B303" s="88"/>
      <c r="C303" s="98"/>
      <c r="D303" s="88"/>
      <c r="E303" s="88"/>
      <c r="F303" s="88"/>
      <c r="G303" s="145"/>
      <c r="H303" s="88"/>
    </row>
    <row r="304" spans="2:8" ht="12.75">
      <c r="B304" s="88"/>
      <c r="C304" s="98"/>
      <c r="D304" s="88"/>
      <c r="E304" s="88"/>
      <c r="F304" s="88"/>
      <c r="G304" s="145"/>
      <c r="H304" s="88"/>
    </row>
    <row r="305" spans="2:8" ht="12.75">
      <c r="B305" s="88"/>
      <c r="C305" s="98"/>
      <c r="D305" s="88"/>
      <c r="E305" s="88"/>
      <c r="F305" s="88"/>
      <c r="G305" s="145"/>
      <c r="H305" s="88"/>
    </row>
    <row r="306" spans="2:8" ht="12.75">
      <c r="B306" s="88"/>
      <c r="C306" s="98"/>
      <c r="D306" s="88"/>
      <c r="E306" s="88"/>
      <c r="F306" s="88"/>
      <c r="G306" s="145"/>
      <c r="H306" s="88"/>
    </row>
    <row r="307" spans="2:8" ht="12.75">
      <c r="B307" s="88"/>
      <c r="C307" s="98"/>
      <c r="D307" s="88"/>
      <c r="E307" s="88"/>
      <c r="F307" s="88"/>
      <c r="G307" s="145"/>
      <c r="H307" s="88"/>
    </row>
    <row r="308" spans="2:8" ht="12.75">
      <c r="B308" s="88"/>
      <c r="C308" s="98"/>
      <c r="D308" s="88"/>
      <c r="E308" s="88"/>
      <c r="F308" s="88"/>
      <c r="G308" s="145"/>
      <c r="H308" s="88"/>
    </row>
    <row r="309" spans="2:8" ht="12.75">
      <c r="B309" s="88"/>
      <c r="C309" s="98"/>
      <c r="D309" s="88"/>
      <c r="E309" s="88"/>
      <c r="F309" s="88"/>
      <c r="G309" s="145"/>
      <c r="H309" s="88"/>
    </row>
    <row r="310" spans="2:8" ht="12.75">
      <c r="B310" s="88"/>
      <c r="C310" s="98"/>
      <c r="D310" s="88"/>
      <c r="E310" s="88"/>
      <c r="F310" s="88"/>
      <c r="G310" s="145"/>
      <c r="H310" s="88"/>
    </row>
    <row r="311" spans="2:8" ht="12.75">
      <c r="B311" s="88"/>
      <c r="C311" s="98"/>
      <c r="D311" s="88"/>
      <c r="E311" s="88"/>
      <c r="F311" s="88"/>
      <c r="G311" s="145"/>
      <c r="H311" s="88"/>
    </row>
    <row r="312" spans="2:8" ht="12.75">
      <c r="B312" s="88"/>
      <c r="C312" s="98"/>
      <c r="D312" s="88"/>
      <c r="E312" s="88"/>
      <c r="F312" s="88"/>
      <c r="G312" s="145"/>
      <c r="H312" s="88"/>
    </row>
    <row r="313" spans="2:8" ht="12.75">
      <c r="B313" s="88"/>
      <c r="C313" s="98"/>
      <c r="D313" s="88"/>
      <c r="E313" s="88"/>
      <c r="F313" s="88"/>
      <c r="G313" s="145"/>
      <c r="H313" s="88"/>
    </row>
    <row r="314" spans="2:8" ht="12.75">
      <c r="B314" s="88"/>
      <c r="C314" s="98"/>
      <c r="D314" s="88"/>
      <c r="E314" s="88"/>
      <c r="F314" s="88"/>
      <c r="G314" s="145"/>
      <c r="H314" s="88"/>
    </row>
    <row r="315" spans="2:8" ht="12.75">
      <c r="B315" s="88"/>
      <c r="C315" s="98"/>
      <c r="D315" s="88"/>
      <c r="E315" s="88"/>
      <c r="F315" s="88"/>
      <c r="G315" s="145"/>
      <c r="H315" s="88"/>
    </row>
    <row r="316" spans="2:8" ht="12.75">
      <c r="B316" s="88"/>
      <c r="C316" s="98"/>
      <c r="D316" s="88"/>
      <c r="E316" s="88"/>
      <c r="F316" s="88"/>
      <c r="G316" s="145"/>
      <c r="H316" s="88"/>
    </row>
    <row r="317" spans="2:8" ht="12.75">
      <c r="B317" s="88"/>
      <c r="C317" s="98"/>
      <c r="D317" s="88"/>
      <c r="E317" s="88"/>
      <c r="F317" s="88"/>
      <c r="G317" s="145"/>
      <c r="H317" s="88"/>
    </row>
    <row r="318" spans="2:8" ht="12.75">
      <c r="B318" s="88"/>
      <c r="C318" s="98"/>
      <c r="D318" s="88"/>
      <c r="E318" s="88"/>
      <c r="F318" s="88"/>
      <c r="G318" s="145"/>
      <c r="H318" s="88"/>
    </row>
    <row r="319" spans="2:8" ht="12.75">
      <c r="B319" s="88"/>
      <c r="C319" s="98"/>
      <c r="D319" s="88"/>
      <c r="E319" s="88"/>
      <c r="F319" s="88"/>
      <c r="G319" s="145"/>
      <c r="H319" s="88"/>
    </row>
    <row r="320" spans="2:8" ht="12.75">
      <c r="B320" s="88"/>
      <c r="C320" s="98"/>
      <c r="D320" s="88"/>
      <c r="E320" s="88"/>
      <c r="F320" s="88"/>
      <c r="G320" s="145"/>
      <c r="H320" s="88"/>
    </row>
    <row r="321" spans="2:8" ht="12.75">
      <c r="B321" s="88"/>
      <c r="C321" s="98"/>
      <c r="D321" s="88"/>
      <c r="E321" s="88"/>
      <c r="F321" s="88"/>
      <c r="G321" s="145"/>
      <c r="H321" s="88"/>
    </row>
    <row r="322" spans="2:8" ht="12.75">
      <c r="B322" s="88"/>
      <c r="C322" s="98"/>
      <c r="D322" s="88"/>
      <c r="E322" s="88"/>
      <c r="F322" s="88"/>
      <c r="G322" s="145"/>
      <c r="H322" s="88"/>
    </row>
    <row r="323" spans="2:8" ht="12.75">
      <c r="B323" s="88"/>
      <c r="C323" s="98"/>
      <c r="D323" s="88"/>
      <c r="E323" s="88"/>
      <c r="F323" s="88"/>
      <c r="G323" s="145"/>
      <c r="H323" s="88"/>
    </row>
    <row r="324" spans="2:8" ht="12.75">
      <c r="B324" s="88"/>
      <c r="C324" s="98"/>
      <c r="D324" s="88"/>
      <c r="E324" s="88"/>
      <c r="F324" s="88"/>
      <c r="G324" s="145"/>
      <c r="H324" s="88"/>
    </row>
    <row r="325" spans="2:8" ht="12.75">
      <c r="B325" s="88"/>
      <c r="C325" s="98"/>
      <c r="D325" s="88"/>
      <c r="E325" s="88"/>
      <c r="F325" s="88"/>
      <c r="G325" s="145"/>
      <c r="H325" s="88"/>
    </row>
    <row r="326" spans="2:8" ht="12.75">
      <c r="B326" s="88"/>
      <c r="C326" s="98"/>
      <c r="D326" s="88"/>
      <c r="E326" s="88"/>
      <c r="F326" s="88"/>
      <c r="G326" s="145"/>
      <c r="H326" s="88"/>
    </row>
    <row r="327" spans="2:8" ht="12.75">
      <c r="B327" s="88"/>
      <c r="C327" s="98"/>
      <c r="D327" s="88"/>
      <c r="E327" s="88"/>
      <c r="F327" s="88"/>
      <c r="G327" s="145"/>
      <c r="H327" s="88"/>
    </row>
    <row r="328" spans="2:8" ht="12.75">
      <c r="B328" s="88"/>
      <c r="C328" s="98"/>
      <c r="D328" s="88"/>
      <c r="E328" s="88"/>
      <c r="F328" s="88"/>
      <c r="G328" s="145"/>
      <c r="H328" s="88"/>
    </row>
    <row r="329" spans="2:8" ht="12.75">
      <c r="B329" s="88"/>
      <c r="C329" s="98"/>
      <c r="D329" s="88"/>
      <c r="E329" s="88"/>
      <c r="F329" s="88"/>
      <c r="G329" s="145"/>
      <c r="H329" s="88"/>
    </row>
    <row r="330" spans="2:8" ht="12.75">
      <c r="B330" s="88"/>
      <c r="C330" s="98"/>
      <c r="D330" s="88"/>
      <c r="E330" s="88"/>
      <c r="F330" s="88"/>
      <c r="G330" s="145"/>
      <c r="H330" s="88"/>
    </row>
    <row r="331" spans="2:8" ht="12.75">
      <c r="B331" s="88"/>
      <c r="C331" s="98"/>
      <c r="D331" s="88"/>
      <c r="E331" s="88"/>
      <c r="F331" s="88"/>
      <c r="G331" s="145"/>
      <c r="H331" s="88"/>
    </row>
    <row r="332" spans="2:8" ht="12.75">
      <c r="B332" s="88"/>
      <c r="C332" s="98"/>
      <c r="D332" s="88"/>
      <c r="E332" s="88"/>
      <c r="F332" s="88"/>
      <c r="G332" s="145"/>
      <c r="H332" s="88"/>
    </row>
    <row r="333" spans="2:8" ht="12.75">
      <c r="B333" s="88"/>
      <c r="C333" s="98"/>
      <c r="D333" s="88"/>
      <c r="E333" s="88"/>
      <c r="F333" s="88"/>
      <c r="G333" s="145"/>
      <c r="H333" s="88"/>
    </row>
    <row r="334" spans="2:8" ht="12.75">
      <c r="B334" s="88"/>
      <c r="C334" s="98"/>
      <c r="D334" s="88"/>
      <c r="E334" s="88"/>
      <c r="F334" s="88"/>
      <c r="G334" s="145"/>
      <c r="H334" s="88"/>
    </row>
    <row r="335" spans="2:8" ht="12.75">
      <c r="B335" s="88"/>
      <c r="C335" s="98"/>
      <c r="D335" s="88"/>
      <c r="E335" s="88"/>
      <c r="F335" s="88"/>
      <c r="G335" s="145"/>
      <c r="H335" s="88"/>
    </row>
    <row r="336" spans="2:8" ht="12.75">
      <c r="B336" s="88"/>
      <c r="C336" s="98"/>
      <c r="D336" s="88"/>
      <c r="E336" s="88"/>
      <c r="F336" s="88"/>
      <c r="G336" s="145"/>
      <c r="H336" s="88"/>
    </row>
    <row r="337" spans="2:8" ht="12.75">
      <c r="B337" s="88"/>
      <c r="C337" s="98"/>
      <c r="D337" s="88"/>
      <c r="E337" s="88"/>
      <c r="F337" s="88"/>
      <c r="G337" s="145"/>
      <c r="H337" s="88"/>
    </row>
    <row r="338" spans="2:8" ht="12.75">
      <c r="B338" s="88"/>
      <c r="C338" s="98"/>
      <c r="D338" s="88"/>
      <c r="E338" s="88"/>
      <c r="F338" s="88"/>
      <c r="G338" s="145"/>
      <c r="H338" s="88"/>
    </row>
    <row r="339" spans="2:8" ht="12.75">
      <c r="B339" s="88"/>
      <c r="C339" s="98"/>
      <c r="D339" s="88"/>
      <c r="E339" s="88"/>
      <c r="F339" s="88"/>
      <c r="G339" s="145"/>
      <c r="H339" s="88"/>
    </row>
    <row r="340" spans="2:8" ht="12.75">
      <c r="B340" s="88"/>
      <c r="C340" s="98"/>
      <c r="D340" s="88"/>
      <c r="E340" s="88"/>
      <c r="F340" s="88"/>
      <c r="G340" s="145"/>
      <c r="H340" s="88"/>
    </row>
    <row r="341" spans="2:8" ht="12.75">
      <c r="B341" s="88"/>
      <c r="C341" s="98"/>
      <c r="D341" s="88"/>
      <c r="E341" s="88"/>
      <c r="F341" s="88"/>
      <c r="G341" s="145"/>
      <c r="H341" s="88"/>
    </row>
    <row r="342" spans="2:8" ht="12.75">
      <c r="B342" s="88"/>
      <c r="C342" s="98"/>
      <c r="D342" s="88"/>
      <c r="E342" s="88"/>
      <c r="F342" s="88"/>
      <c r="G342" s="145"/>
      <c r="H342" s="88"/>
    </row>
    <row r="343" spans="2:8" ht="12.75">
      <c r="B343" s="88"/>
      <c r="C343" s="98"/>
      <c r="D343" s="88"/>
      <c r="E343" s="88"/>
      <c r="F343" s="88"/>
      <c r="G343" s="145"/>
      <c r="H343" s="88"/>
    </row>
    <row r="344" spans="2:8" ht="12.75">
      <c r="B344" s="88"/>
      <c r="C344" s="98"/>
      <c r="D344" s="88"/>
      <c r="E344" s="88"/>
      <c r="F344" s="88"/>
      <c r="G344" s="145"/>
      <c r="H344" s="88"/>
    </row>
    <row r="345" spans="2:8" ht="12.75">
      <c r="B345" s="88"/>
      <c r="C345" s="98"/>
      <c r="D345" s="88"/>
      <c r="E345" s="88"/>
      <c r="F345" s="88"/>
      <c r="G345" s="145"/>
      <c r="H345" s="88"/>
    </row>
    <row r="346" spans="2:8" ht="12.75">
      <c r="B346" s="88"/>
      <c r="C346" s="98"/>
      <c r="D346" s="88"/>
      <c r="E346" s="88"/>
      <c r="F346" s="88"/>
      <c r="G346" s="145"/>
      <c r="H346" s="88"/>
    </row>
    <row r="347" spans="2:8" ht="12.75">
      <c r="B347" s="88"/>
      <c r="C347" s="98"/>
      <c r="D347" s="88"/>
      <c r="E347" s="88"/>
      <c r="F347" s="88"/>
      <c r="G347" s="145"/>
      <c r="H347" s="88"/>
    </row>
    <row r="348" spans="2:8" ht="12.75">
      <c r="B348" s="88"/>
      <c r="C348" s="98"/>
      <c r="D348" s="88"/>
      <c r="E348" s="88"/>
      <c r="F348" s="88"/>
      <c r="G348" s="145"/>
      <c r="H348" s="88"/>
    </row>
    <row r="349" spans="2:8" ht="12.75">
      <c r="B349" s="88"/>
      <c r="C349" s="98"/>
      <c r="D349" s="88"/>
      <c r="E349" s="88"/>
      <c r="F349" s="88"/>
      <c r="G349" s="145"/>
      <c r="H349" s="88"/>
    </row>
    <row r="350" spans="2:8" ht="12.75">
      <c r="B350" s="88"/>
      <c r="C350" s="98"/>
      <c r="D350" s="88"/>
      <c r="E350" s="88"/>
      <c r="F350" s="88"/>
      <c r="G350" s="145"/>
      <c r="H350" s="88"/>
    </row>
    <row r="351" spans="2:8" ht="12.75">
      <c r="B351" s="88"/>
      <c r="C351" s="98"/>
      <c r="D351" s="88"/>
      <c r="E351" s="88"/>
      <c r="F351" s="88"/>
      <c r="G351" s="145"/>
      <c r="H351" s="88"/>
    </row>
    <row r="352" spans="2:8" ht="12.75">
      <c r="B352" s="88"/>
      <c r="C352" s="98"/>
      <c r="D352" s="88"/>
      <c r="E352" s="88"/>
      <c r="F352" s="88"/>
      <c r="G352" s="145"/>
      <c r="H352" s="88"/>
    </row>
    <row r="353" spans="2:8" ht="12.75">
      <c r="B353" s="88"/>
      <c r="C353" s="98"/>
      <c r="D353" s="88"/>
      <c r="E353" s="88"/>
      <c r="F353" s="88"/>
      <c r="G353" s="145"/>
      <c r="H353" s="88"/>
    </row>
    <row r="354" spans="2:8" ht="12.75">
      <c r="B354" s="88"/>
      <c r="C354" s="98"/>
      <c r="D354" s="88"/>
      <c r="E354" s="88"/>
      <c r="F354" s="88"/>
      <c r="G354" s="145"/>
      <c r="H354" s="88"/>
    </row>
    <row r="355" spans="2:8" ht="12.75">
      <c r="B355" s="88"/>
      <c r="C355" s="98"/>
      <c r="D355" s="88"/>
      <c r="E355" s="88"/>
      <c r="F355" s="88"/>
      <c r="G355" s="145"/>
      <c r="H355" s="88"/>
    </row>
    <row r="356" spans="2:8" ht="12.75">
      <c r="B356" s="88"/>
      <c r="C356" s="98"/>
      <c r="D356" s="88"/>
      <c r="E356" s="88"/>
      <c r="F356" s="88"/>
      <c r="G356" s="145"/>
      <c r="H356" s="88"/>
    </row>
    <row r="357" spans="2:8" ht="12.75">
      <c r="B357" s="88"/>
      <c r="C357" s="98"/>
      <c r="D357" s="88"/>
      <c r="E357" s="88"/>
      <c r="F357" s="88"/>
      <c r="G357" s="145"/>
      <c r="H357" s="88"/>
    </row>
    <row r="358" spans="2:8" ht="12.75">
      <c r="B358" s="88"/>
      <c r="C358" s="98"/>
      <c r="D358" s="88"/>
      <c r="E358" s="88"/>
      <c r="F358" s="88"/>
      <c r="G358" s="145"/>
      <c r="H358" s="88"/>
    </row>
    <row r="359" spans="2:8" ht="12.75">
      <c r="B359" s="88"/>
      <c r="C359" s="98"/>
      <c r="D359" s="88"/>
      <c r="E359" s="88"/>
      <c r="F359" s="88"/>
      <c r="G359" s="145"/>
      <c r="H359" s="88"/>
    </row>
    <row r="360" spans="2:8" ht="12.75">
      <c r="B360" s="88"/>
      <c r="C360" s="98"/>
      <c r="D360" s="88"/>
      <c r="E360" s="88"/>
      <c r="F360" s="88"/>
      <c r="G360" s="145"/>
      <c r="H360" s="88"/>
    </row>
    <row r="361" spans="2:8" ht="12.75">
      <c r="B361" s="88"/>
      <c r="C361" s="98"/>
      <c r="D361" s="88"/>
      <c r="E361" s="88"/>
      <c r="F361" s="88"/>
      <c r="G361" s="145"/>
      <c r="H361" s="88"/>
    </row>
    <row r="362" spans="2:8" ht="12.75">
      <c r="B362" s="88"/>
      <c r="C362" s="98"/>
      <c r="D362" s="88"/>
      <c r="E362" s="88"/>
      <c r="F362" s="88"/>
      <c r="G362" s="145"/>
      <c r="H362" s="88"/>
    </row>
    <row r="363" spans="2:8" ht="12.75">
      <c r="B363" s="88"/>
      <c r="C363" s="98"/>
      <c r="D363" s="88"/>
      <c r="E363" s="88"/>
      <c r="F363" s="88"/>
      <c r="G363" s="145"/>
      <c r="H363" s="88"/>
    </row>
    <row r="364" spans="2:8" ht="12.75">
      <c r="B364" s="88"/>
      <c r="C364" s="98"/>
      <c r="D364" s="88"/>
      <c r="E364" s="88"/>
      <c r="F364" s="88"/>
      <c r="G364" s="145"/>
      <c r="H364" s="88"/>
    </row>
    <row r="365" spans="2:8" ht="12.75">
      <c r="B365" s="88"/>
      <c r="C365" s="98"/>
      <c r="D365" s="88"/>
      <c r="E365" s="88"/>
      <c r="F365" s="88"/>
      <c r="G365" s="145"/>
      <c r="H365" s="88"/>
    </row>
    <row r="366" ht="12.75">
      <c r="G366" s="146"/>
    </row>
    <row r="367" ht="12.75">
      <c r="G367" s="146"/>
    </row>
    <row r="368" ht="12.75">
      <c r="G368" s="146"/>
    </row>
    <row r="369" ht="12.75">
      <c r="G369" s="146"/>
    </row>
    <row r="370" ht="12.75">
      <c r="G370" s="146"/>
    </row>
    <row r="371" ht="12.75">
      <c r="G371" s="146"/>
    </row>
    <row r="372" ht="12.75">
      <c r="G372" s="146"/>
    </row>
    <row r="373" ht="12.75">
      <c r="G373" s="146"/>
    </row>
    <row r="374" ht="12.75">
      <c r="G374" s="146"/>
    </row>
    <row r="375" ht="12.75">
      <c r="G375" s="146"/>
    </row>
    <row r="376" ht="12.75">
      <c r="G376" s="146"/>
    </row>
    <row r="377" ht="12.75">
      <c r="G377" s="146"/>
    </row>
    <row r="378" ht="12.75">
      <c r="G378" s="146"/>
    </row>
    <row r="379" ht="12.75">
      <c r="G379" s="146"/>
    </row>
    <row r="380" ht="12.75">
      <c r="G380" s="146"/>
    </row>
    <row r="381" ht="12.75">
      <c r="G381" s="146"/>
    </row>
    <row r="382" ht="12.75">
      <c r="G382" s="146"/>
    </row>
    <row r="383" ht="12.75">
      <c r="G383" s="146"/>
    </row>
    <row r="384" ht="12.75">
      <c r="G384" s="146"/>
    </row>
    <row r="385" ht="12.75">
      <c r="G385" s="146"/>
    </row>
    <row r="386" ht="12.75">
      <c r="G386" s="146"/>
    </row>
    <row r="387" ht="12.75">
      <c r="G387" s="146"/>
    </row>
    <row r="388" ht="12.75">
      <c r="G388" s="146"/>
    </row>
    <row r="389" ht="12.75">
      <c r="G389" s="146"/>
    </row>
    <row r="390" ht="12.75">
      <c r="G390" s="146"/>
    </row>
    <row r="391" ht="12.75">
      <c r="G391" s="146"/>
    </row>
    <row r="392" ht="12.75">
      <c r="G392" s="146"/>
    </row>
    <row r="393" ht="12.75">
      <c r="G393" s="146"/>
    </row>
    <row r="394" ht="12.75">
      <c r="G394" s="146"/>
    </row>
    <row r="395" ht="12.75">
      <c r="G395" s="146"/>
    </row>
    <row r="396" ht="12.75">
      <c r="G396" s="146"/>
    </row>
    <row r="397" ht="12.75">
      <c r="G397" s="146"/>
    </row>
    <row r="398" ht="12.75">
      <c r="G398" s="146"/>
    </row>
    <row r="399" ht="12.75">
      <c r="G399" s="146"/>
    </row>
    <row r="400" ht="12.75">
      <c r="G400" s="146"/>
    </row>
    <row r="401" ht="12.75">
      <c r="G401" s="146"/>
    </row>
    <row r="402" ht="12.75">
      <c r="G402" s="146"/>
    </row>
    <row r="403" ht="12.75">
      <c r="G403" s="146"/>
    </row>
    <row r="404" ht="12.75">
      <c r="G404" s="146"/>
    </row>
    <row r="405" ht="12.75">
      <c r="G405" s="146"/>
    </row>
    <row r="406" ht="12.75">
      <c r="G406" s="146"/>
    </row>
    <row r="407" ht="12.75">
      <c r="G407" s="146"/>
    </row>
    <row r="408" ht="12.75">
      <c r="G408" s="146"/>
    </row>
    <row r="409" ht="12.75">
      <c r="G409" s="146"/>
    </row>
    <row r="410" ht="12.75">
      <c r="G410" s="146"/>
    </row>
    <row r="411" ht="12.75">
      <c r="G411" s="146"/>
    </row>
    <row r="412" ht="12.75">
      <c r="G412" s="146"/>
    </row>
    <row r="413" ht="12.75">
      <c r="G413" s="146"/>
    </row>
    <row r="414" ht="12.75">
      <c r="G414" s="146"/>
    </row>
    <row r="415" ht="12.75">
      <c r="G415" s="146"/>
    </row>
    <row r="416" ht="12.75">
      <c r="G416" s="146"/>
    </row>
    <row r="417" ht="12.75">
      <c r="G417" s="146"/>
    </row>
    <row r="418" ht="12.75">
      <c r="G418" s="146"/>
    </row>
    <row r="419" ht="12.75">
      <c r="G419" s="146"/>
    </row>
    <row r="420" ht="12.75">
      <c r="G420" s="146"/>
    </row>
    <row r="421" ht="12.75">
      <c r="G421" s="146"/>
    </row>
    <row r="422" ht="12.75">
      <c r="G422" s="146"/>
    </row>
    <row r="423" ht="12.75">
      <c r="G423" s="146"/>
    </row>
    <row r="424" ht="12.75">
      <c r="G424" s="146"/>
    </row>
    <row r="425" ht="12.75">
      <c r="G425" s="146"/>
    </row>
    <row r="426" ht="12.75">
      <c r="G426" s="146"/>
    </row>
    <row r="427" ht="12.75">
      <c r="G427" s="146"/>
    </row>
    <row r="428" ht="12.75">
      <c r="G428" s="146"/>
    </row>
    <row r="429" ht="12.75">
      <c r="G429" s="146"/>
    </row>
    <row r="430" ht="12.75">
      <c r="G430" s="146"/>
    </row>
    <row r="431" ht="12.75">
      <c r="G431" s="146"/>
    </row>
    <row r="432" ht="12.75">
      <c r="G432" s="146"/>
    </row>
    <row r="433" ht="12.75">
      <c r="G433" s="146"/>
    </row>
    <row r="434" ht="12.75">
      <c r="G434" s="146"/>
    </row>
    <row r="435" ht="12.75">
      <c r="G435" s="146"/>
    </row>
    <row r="436" ht="12.75">
      <c r="G436" s="146"/>
    </row>
    <row r="437" ht="12.75">
      <c r="G437" s="146"/>
    </row>
    <row r="438" ht="12.75">
      <c r="G438" s="146"/>
    </row>
    <row r="439" ht="12.75">
      <c r="G439" s="146"/>
    </row>
    <row r="440" ht="12.75">
      <c r="G440" s="146"/>
    </row>
    <row r="441" ht="12.75">
      <c r="G441" s="146"/>
    </row>
    <row r="442" ht="12.75">
      <c r="G442" s="146"/>
    </row>
    <row r="443" ht="12.75">
      <c r="G443" s="146"/>
    </row>
    <row r="444" ht="12.75">
      <c r="G444" s="146"/>
    </row>
    <row r="445" ht="12.75">
      <c r="G445" s="146"/>
    </row>
    <row r="446" ht="12.75">
      <c r="G446" s="146"/>
    </row>
    <row r="447" ht="12.75">
      <c r="G447" s="146"/>
    </row>
    <row r="448" ht="12.75">
      <c r="G448" s="146"/>
    </row>
    <row r="449" ht="12.75">
      <c r="G449" s="146"/>
    </row>
    <row r="450" ht="12.75">
      <c r="G450" s="146"/>
    </row>
    <row r="451" ht="12.75">
      <c r="G451" s="146"/>
    </row>
    <row r="452" ht="12.75">
      <c r="G452" s="146"/>
    </row>
    <row r="453" ht="12.75">
      <c r="G453" s="146"/>
    </row>
    <row r="454" ht="12.75">
      <c r="G454" s="146"/>
    </row>
    <row r="455" ht="12.75">
      <c r="G455" s="146"/>
    </row>
    <row r="456" ht="12.75">
      <c r="G456" s="146"/>
    </row>
    <row r="457" ht="12.75">
      <c r="G457" s="146"/>
    </row>
    <row r="458" ht="12.75">
      <c r="G458" s="146"/>
    </row>
    <row r="459" ht="12.75">
      <c r="G459" s="146"/>
    </row>
    <row r="460" ht="12.75">
      <c r="G460" s="146"/>
    </row>
    <row r="461" ht="12.75">
      <c r="G461" s="146"/>
    </row>
    <row r="462" ht="12.75">
      <c r="G462" s="146"/>
    </row>
    <row r="463" ht="12.75">
      <c r="G463" s="146"/>
    </row>
    <row r="464" ht="12.75">
      <c r="G464" s="146"/>
    </row>
    <row r="465" ht="12.75">
      <c r="G465" s="146"/>
    </row>
    <row r="466" ht="12.75">
      <c r="G466" s="146"/>
    </row>
    <row r="467" ht="12.75">
      <c r="G467" s="146"/>
    </row>
    <row r="468" ht="12.75">
      <c r="G468" s="146"/>
    </row>
    <row r="469" ht="12.75">
      <c r="G469" s="146"/>
    </row>
    <row r="470" ht="12.75">
      <c r="G470" s="146"/>
    </row>
    <row r="471" ht="12.75">
      <c r="G471" s="146"/>
    </row>
    <row r="472" ht="12.75">
      <c r="G472" s="146"/>
    </row>
    <row r="473" ht="12.75">
      <c r="G473" s="146"/>
    </row>
    <row r="474" ht="12.75">
      <c r="G474" s="146"/>
    </row>
    <row r="475" ht="12.75">
      <c r="G475" s="146"/>
    </row>
    <row r="476" ht="12.75">
      <c r="G476" s="146"/>
    </row>
    <row r="477" ht="12.75">
      <c r="G477" s="146"/>
    </row>
    <row r="478" ht="12.75">
      <c r="G478" s="146"/>
    </row>
    <row r="479" ht="12.75">
      <c r="G479" s="146"/>
    </row>
    <row r="480" ht="12.75">
      <c r="G480" s="146"/>
    </row>
    <row r="481" ht="12.75">
      <c r="G481" s="146"/>
    </row>
    <row r="482" ht="12.75">
      <c r="G482" s="146"/>
    </row>
    <row r="483" ht="12.75">
      <c r="G483" s="146"/>
    </row>
    <row r="484" ht="12.75">
      <c r="G484" s="146"/>
    </row>
    <row r="485" ht="12.75">
      <c r="G485" s="146"/>
    </row>
    <row r="486" ht="12.75">
      <c r="G486" s="146"/>
    </row>
    <row r="487" ht="12.75">
      <c r="G487" s="146"/>
    </row>
    <row r="488" ht="12.75">
      <c r="G488" s="146"/>
    </row>
    <row r="489" ht="12.75">
      <c r="G489" s="146"/>
    </row>
    <row r="490" ht="12.75">
      <c r="G490" s="146"/>
    </row>
    <row r="491" ht="12.75">
      <c r="G491" s="146"/>
    </row>
    <row r="492" ht="12.75">
      <c r="G492" s="146"/>
    </row>
    <row r="493" ht="12.75">
      <c r="G493" s="146"/>
    </row>
    <row r="494" ht="12.75">
      <c r="G494" s="146"/>
    </row>
    <row r="495" ht="12.75">
      <c r="G495" s="146"/>
    </row>
    <row r="496" ht="12.75">
      <c r="G496" s="146"/>
    </row>
    <row r="497" ht="12.75">
      <c r="G497" s="146"/>
    </row>
    <row r="498" ht="12.75">
      <c r="G498" s="146"/>
    </row>
    <row r="499" ht="12.75">
      <c r="G499" s="146"/>
    </row>
    <row r="500" ht="12.75">
      <c r="G500" s="146"/>
    </row>
    <row r="501" ht="12.75">
      <c r="G501" s="146"/>
    </row>
    <row r="502" ht="12.75">
      <c r="G502" s="146"/>
    </row>
    <row r="503" ht="12.75">
      <c r="G503" s="146"/>
    </row>
    <row r="504" ht="12.75">
      <c r="G504" s="146"/>
    </row>
    <row r="505" ht="12.75">
      <c r="G505" s="146"/>
    </row>
    <row r="506" ht="12.75">
      <c r="G506" s="146"/>
    </row>
    <row r="507" ht="12.75">
      <c r="G507" s="146"/>
    </row>
    <row r="508" ht="12.75">
      <c r="G508" s="146"/>
    </row>
    <row r="509" ht="12.75">
      <c r="G509" s="146"/>
    </row>
    <row r="510" ht="12.75">
      <c r="G510" s="146"/>
    </row>
    <row r="511" ht="12.75">
      <c r="G511" s="146"/>
    </row>
    <row r="512" ht="12.75">
      <c r="G512" s="146"/>
    </row>
    <row r="513" ht="12.75">
      <c r="G513" s="146"/>
    </row>
    <row r="514" ht="12.75">
      <c r="G514" s="146"/>
    </row>
    <row r="515" ht="12.75">
      <c r="G515" s="146"/>
    </row>
    <row r="516" ht="12.75">
      <c r="G516" s="146"/>
    </row>
    <row r="517" ht="12.75">
      <c r="G517" s="146"/>
    </row>
    <row r="518" ht="12.75">
      <c r="G518" s="146"/>
    </row>
    <row r="519" ht="12.75">
      <c r="G519" s="146"/>
    </row>
    <row r="520" ht="12.75">
      <c r="G520" s="146"/>
    </row>
    <row r="521" ht="12.75">
      <c r="G521" s="146"/>
    </row>
    <row r="522" ht="12.75">
      <c r="G522" s="146"/>
    </row>
    <row r="523" ht="12.75">
      <c r="G523" s="146"/>
    </row>
    <row r="524" ht="12.75">
      <c r="G524" s="146"/>
    </row>
    <row r="525" ht="12.75">
      <c r="G525" s="146"/>
    </row>
    <row r="526" ht="12.75">
      <c r="G526" s="146"/>
    </row>
    <row r="527" ht="12.75">
      <c r="G527" s="146"/>
    </row>
    <row r="528" ht="12.75">
      <c r="G528" s="146"/>
    </row>
    <row r="529" ht="12.75">
      <c r="G529" s="146"/>
    </row>
    <row r="530" ht="12.75">
      <c r="G530" s="146"/>
    </row>
    <row r="531" ht="12.75">
      <c r="G531" s="146"/>
    </row>
    <row r="532" ht="12.75">
      <c r="G532" s="146"/>
    </row>
    <row r="533" ht="12.75">
      <c r="G533" s="146"/>
    </row>
    <row r="534" ht="12.75">
      <c r="G534" s="146"/>
    </row>
    <row r="535" ht="12.75">
      <c r="G535" s="146"/>
    </row>
    <row r="536" ht="12.75">
      <c r="G536" s="146"/>
    </row>
    <row r="537" ht="12.75">
      <c r="G537" s="146"/>
    </row>
    <row r="538" ht="12.75">
      <c r="G538" s="146"/>
    </row>
    <row r="539" ht="12.75">
      <c r="G539" s="146"/>
    </row>
    <row r="540" ht="12.75">
      <c r="G540" s="146"/>
    </row>
    <row r="541" ht="12.75">
      <c r="G541" s="146"/>
    </row>
    <row r="542" ht="12.75">
      <c r="G542" s="146"/>
    </row>
    <row r="543" ht="12.75">
      <c r="G543" s="146"/>
    </row>
    <row r="544" ht="12.75">
      <c r="G544" s="146"/>
    </row>
    <row r="545" ht="12.75">
      <c r="G545" s="146"/>
    </row>
    <row r="546" ht="12.75">
      <c r="G546" s="146"/>
    </row>
    <row r="547" ht="12.75">
      <c r="G547" s="146"/>
    </row>
    <row r="548" ht="12.75">
      <c r="G548" s="146"/>
    </row>
    <row r="549" ht="12.75">
      <c r="G549" s="146"/>
    </row>
    <row r="550" ht="12.75">
      <c r="G550" s="146"/>
    </row>
    <row r="551" ht="12.75">
      <c r="G551" s="146"/>
    </row>
    <row r="552" ht="12.75">
      <c r="G552" s="146"/>
    </row>
    <row r="553" ht="12.75">
      <c r="G553" s="146"/>
    </row>
    <row r="554" ht="12.75">
      <c r="G554" s="146"/>
    </row>
    <row r="555" ht="12.75">
      <c r="G555" s="146"/>
    </row>
    <row r="556" ht="12.75">
      <c r="G556" s="146"/>
    </row>
    <row r="557" ht="12.75">
      <c r="G557" s="146"/>
    </row>
    <row r="558" ht="12.75">
      <c r="G558" s="146"/>
    </row>
    <row r="559" ht="12.75">
      <c r="G559" s="146"/>
    </row>
    <row r="560" ht="12.75">
      <c r="G560" s="146"/>
    </row>
    <row r="561" ht="12.75">
      <c r="G561" s="146"/>
    </row>
    <row r="562" ht="12.75">
      <c r="G562" s="146"/>
    </row>
    <row r="563" ht="12.75">
      <c r="G563" s="146"/>
    </row>
    <row r="564" ht="12.75">
      <c r="G564" s="146"/>
    </row>
    <row r="565" ht="12.75">
      <c r="G565" s="146"/>
    </row>
    <row r="566" ht="12.75">
      <c r="G566" s="146"/>
    </row>
    <row r="567" ht="12.75">
      <c r="G567" s="146"/>
    </row>
    <row r="568" ht="12.75">
      <c r="G568" s="146"/>
    </row>
    <row r="569" ht="12.75">
      <c r="G569" s="146"/>
    </row>
    <row r="570" ht="12.75">
      <c r="G570" s="146"/>
    </row>
    <row r="571" ht="12.75">
      <c r="G571" s="146"/>
    </row>
    <row r="572" ht="12.75">
      <c r="G572" s="146"/>
    </row>
    <row r="573" ht="12.75">
      <c r="G573" s="146"/>
    </row>
    <row r="574" ht="12.75">
      <c r="G574" s="146"/>
    </row>
    <row r="575" ht="12.75">
      <c r="G575" s="146"/>
    </row>
    <row r="576" ht="12.75">
      <c r="G576" s="146"/>
    </row>
    <row r="577" ht="12.75">
      <c r="G577" s="146"/>
    </row>
    <row r="578" ht="12.75">
      <c r="G578" s="146"/>
    </row>
    <row r="579" ht="12.75">
      <c r="G579" s="146"/>
    </row>
    <row r="580" ht="12.75">
      <c r="G580" s="146"/>
    </row>
    <row r="581" ht="12.75">
      <c r="G581" s="146"/>
    </row>
    <row r="582" ht="12.75">
      <c r="G582" s="146"/>
    </row>
    <row r="583" ht="12.75">
      <c r="G583" s="146"/>
    </row>
    <row r="584" ht="12.75">
      <c r="G584" s="146"/>
    </row>
    <row r="585" ht="12.75">
      <c r="G585" s="146"/>
    </row>
    <row r="586" ht="12.75">
      <c r="G586" s="146"/>
    </row>
    <row r="587" ht="12.75">
      <c r="G587" s="146"/>
    </row>
    <row r="588" ht="12.75">
      <c r="G588" s="146"/>
    </row>
    <row r="589" ht="12.75">
      <c r="G589" s="146"/>
    </row>
    <row r="590" ht="12.75">
      <c r="G590" s="146"/>
    </row>
    <row r="591" ht="12.75">
      <c r="G591" s="146"/>
    </row>
    <row r="592" ht="12.75">
      <c r="G592" s="146"/>
    </row>
    <row r="593" ht="12.75">
      <c r="G593" s="146"/>
    </row>
    <row r="594" ht="12.75">
      <c r="G594" s="146"/>
    </row>
    <row r="595" ht="12.75">
      <c r="G595" s="146"/>
    </row>
    <row r="596" ht="12.75">
      <c r="G596" s="146"/>
    </row>
    <row r="597" ht="12.75">
      <c r="G597" s="146"/>
    </row>
    <row r="598" ht="12.75">
      <c r="G598" s="146"/>
    </row>
    <row r="599" ht="12.75">
      <c r="G599" s="146"/>
    </row>
    <row r="600" ht="12.75">
      <c r="G600" s="146"/>
    </row>
    <row r="601" ht="12.75">
      <c r="G601" s="146"/>
    </row>
    <row r="602" ht="12.75">
      <c r="G602" s="146"/>
    </row>
    <row r="603" ht="12.75">
      <c r="G603" s="146"/>
    </row>
    <row r="604" ht="12.75">
      <c r="G604" s="146"/>
    </row>
    <row r="605" ht="12.75">
      <c r="G605" s="146"/>
    </row>
    <row r="606" ht="12.75">
      <c r="G606" s="146"/>
    </row>
    <row r="607" ht="12.75">
      <c r="G607" s="146"/>
    </row>
    <row r="608" ht="12.75">
      <c r="G608" s="146"/>
    </row>
    <row r="609" ht="12.75">
      <c r="G609" s="146"/>
    </row>
    <row r="610" ht="12.75">
      <c r="G610" s="146"/>
    </row>
    <row r="611" ht="12.75">
      <c r="G611" s="146"/>
    </row>
    <row r="612" ht="12.75">
      <c r="G612" s="146"/>
    </row>
    <row r="613" ht="12.75">
      <c r="G613" s="146"/>
    </row>
    <row r="614" ht="12.75">
      <c r="G614" s="146"/>
    </row>
    <row r="615" ht="12.75">
      <c r="G615" s="146"/>
    </row>
    <row r="616" ht="12.75">
      <c r="G616" s="146"/>
    </row>
    <row r="617" ht="12.75">
      <c r="G617" s="146"/>
    </row>
    <row r="618" ht="12.75">
      <c r="G618" s="146"/>
    </row>
    <row r="619" ht="12.75">
      <c r="G619" s="146"/>
    </row>
    <row r="620" ht="12.75">
      <c r="G620" s="146"/>
    </row>
    <row r="621" ht="12.75">
      <c r="G621" s="146"/>
    </row>
    <row r="622" ht="12.75">
      <c r="G622" s="146"/>
    </row>
    <row r="623" ht="12.75">
      <c r="G623" s="146"/>
    </row>
    <row r="624" ht="12.75">
      <c r="G624" s="146"/>
    </row>
    <row r="625" ht="12.75">
      <c r="G625" s="146"/>
    </row>
    <row r="626" ht="12.75">
      <c r="G626" s="146"/>
    </row>
    <row r="627" ht="12.75">
      <c r="G627" s="146"/>
    </row>
    <row r="628" ht="12.75">
      <c r="G628" s="146"/>
    </row>
    <row r="629" ht="12.75">
      <c r="G629" s="146"/>
    </row>
    <row r="630" ht="12.75">
      <c r="G630" s="146"/>
    </row>
    <row r="631" ht="12.75">
      <c r="G631" s="146"/>
    </row>
    <row r="632" ht="12.75">
      <c r="G632" s="146"/>
    </row>
    <row r="633" ht="12.75">
      <c r="G633" s="146"/>
    </row>
    <row r="634" ht="12.75">
      <c r="G634" s="146"/>
    </row>
    <row r="635" ht="12.75">
      <c r="G635" s="146"/>
    </row>
    <row r="636" ht="12.75">
      <c r="G636" s="146"/>
    </row>
    <row r="637" ht="12.75">
      <c r="G637" s="146"/>
    </row>
    <row r="638" ht="12.75">
      <c r="G638" s="146"/>
    </row>
    <row r="639" ht="12.75">
      <c r="G639" s="146"/>
    </row>
    <row r="640" ht="12.75">
      <c r="G640" s="146"/>
    </row>
    <row r="641" ht="12.75">
      <c r="G641" s="146"/>
    </row>
    <row r="642" ht="12.75">
      <c r="G642" s="146"/>
    </row>
    <row r="643" ht="12.75">
      <c r="G643" s="146"/>
    </row>
    <row r="644" ht="12.75">
      <c r="G644" s="146"/>
    </row>
    <row r="645" ht="12.75">
      <c r="G645" s="146"/>
    </row>
    <row r="646" ht="12.75">
      <c r="G646" s="146"/>
    </row>
    <row r="647" ht="12.75">
      <c r="G647" s="146"/>
    </row>
    <row r="648" ht="12.75">
      <c r="G648" s="146"/>
    </row>
    <row r="649" ht="12.75">
      <c r="G649" s="146"/>
    </row>
    <row r="650" ht="12.75">
      <c r="G650" s="146"/>
    </row>
    <row r="651" ht="12.75">
      <c r="G651" s="146"/>
    </row>
    <row r="652" ht="12.75">
      <c r="G652" s="146"/>
    </row>
    <row r="653" ht="12.75">
      <c r="G653" s="146"/>
    </row>
    <row r="654" ht="12.75">
      <c r="G654" s="146"/>
    </row>
    <row r="655" ht="12.75">
      <c r="G655" s="146"/>
    </row>
    <row r="656" ht="12.75">
      <c r="G656" s="146"/>
    </row>
    <row r="657" ht="12.75">
      <c r="G657" s="146"/>
    </row>
    <row r="658" ht="12.75">
      <c r="G658" s="146"/>
    </row>
    <row r="659" ht="12.75">
      <c r="G659" s="146"/>
    </row>
    <row r="660" ht="12.75">
      <c r="G660" s="146"/>
    </row>
    <row r="661" ht="12.75">
      <c r="G661" s="146"/>
    </row>
    <row r="662" ht="12.75">
      <c r="G662" s="146"/>
    </row>
    <row r="663" ht="12.75">
      <c r="G663" s="146"/>
    </row>
    <row r="664" ht="12.75">
      <c r="G664" s="146"/>
    </row>
    <row r="665" ht="12.75">
      <c r="G665" s="146"/>
    </row>
    <row r="666" ht="12.75">
      <c r="G666" s="146"/>
    </row>
    <row r="667" ht="12.75">
      <c r="G667" s="146"/>
    </row>
    <row r="668" ht="12.75">
      <c r="G668" s="146"/>
    </row>
    <row r="669" ht="12.75">
      <c r="G669" s="146"/>
    </row>
    <row r="670" ht="12.75">
      <c r="G670" s="146"/>
    </row>
    <row r="671" ht="12.75">
      <c r="G671" s="146"/>
    </row>
    <row r="672" ht="12.75">
      <c r="G672" s="146"/>
    </row>
    <row r="673" ht="12.75">
      <c r="G673" s="146"/>
    </row>
    <row r="674" ht="12.75">
      <c r="G674" s="146"/>
    </row>
    <row r="675" ht="12.75">
      <c r="G675" s="146"/>
    </row>
    <row r="676" ht="12.75">
      <c r="G676" s="146"/>
    </row>
    <row r="677" ht="12.75">
      <c r="G677" s="146"/>
    </row>
    <row r="678" ht="12.75">
      <c r="G678" s="146"/>
    </row>
    <row r="679" ht="12.75">
      <c r="G679" s="146"/>
    </row>
    <row r="680" ht="12.75">
      <c r="G680" s="146"/>
    </row>
    <row r="681" ht="12.75">
      <c r="G681" s="146"/>
    </row>
    <row r="682" ht="12.75">
      <c r="G682" s="146"/>
    </row>
    <row r="683" ht="12.75">
      <c r="G683" s="146"/>
    </row>
    <row r="684" ht="12.75">
      <c r="G684" s="146"/>
    </row>
    <row r="685" ht="12.75">
      <c r="G685" s="146"/>
    </row>
    <row r="686" ht="12.75">
      <c r="G686" s="146"/>
    </row>
    <row r="687" ht="12.75">
      <c r="G687" s="146"/>
    </row>
    <row r="688" ht="12.75">
      <c r="G688" s="146"/>
    </row>
    <row r="689" ht="12.75">
      <c r="G689" s="146"/>
    </row>
    <row r="690" ht="12.75">
      <c r="G690" s="146"/>
    </row>
    <row r="691" ht="12.75">
      <c r="G691" s="146"/>
    </row>
    <row r="698" ht="10.5" customHeight="1"/>
    <row r="699" spans="2:8" ht="13.5" hidden="1" thickBot="1">
      <c r="B699" s="168" t="s">
        <v>77</v>
      </c>
      <c r="C699" s="169"/>
      <c r="D699" s="89">
        <f>SUM(D5:D51)</f>
        <v>2</v>
      </c>
      <c r="E699" s="170"/>
      <c r="F699" s="168"/>
      <c r="G699" s="169"/>
      <c r="H699" s="89">
        <f>SUM(H13,H23,H33,H44,H52)</f>
        <v>0</v>
      </c>
    </row>
    <row r="700" spans="2:6" ht="16.5" hidden="1" thickBot="1">
      <c r="B700" s="153" t="s">
        <v>78</v>
      </c>
      <c r="C700" s="171"/>
      <c r="D700" s="90">
        <f>D699-H699</f>
        <v>2</v>
      </c>
      <c r="F700" s="172"/>
    </row>
  </sheetData>
  <sheetProtection password="FAAF" sheet="1" objects="1" scenarios="1"/>
  <printOptions/>
  <pageMargins left="0.25" right="0.75" top="1" bottom="1" header="0.5" footer="0.5"/>
  <pageSetup horizontalDpi="600" verticalDpi="600" orientation="landscape" scale="85" r:id="rId1"/>
  <headerFooter alignWithMargins="0">
    <oddFooter>&amp;C&amp;"Times New Roman,Regular"[&amp;P]</oddFooter>
  </headerFooter>
  <rowBreaks count="1" manualBreakCount="1">
    <brk id="3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the Census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Census Bureau Data Stewardship / Privacy Impact Assessment</dc:title>
  <dc:subject/>
  <dc:creator>US Census Bureau</dc:creator>
  <cp:keywords/>
  <dc:description/>
  <cp:lastModifiedBy>yax00001</cp:lastModifiedBy>
  <cp:lastPrinted>2007-08-09T16:55:47Z</cp:lastPrinted>
  <dcterms:created xsi:type="dcterms:W3CDTF">2003-07-02T15:14:29Z</dcterms:created>
  <dcterms:modified xsi:type="dcterms:W3CDTF">2008-01-23T14:07:24Z</dcterms:modified>
  <cp:category/>
  <cp:version/>
  <cp:contentType/>
  <cp:contentStatus/>
</cp:coreProperties>
</file>